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C:\Users\bichtien.le\Downloads\Bidding info on Web\"/>
    </mc:Choice>
  </mc:AlternateContent>
  <xr:revisionPtr revIDLastSave="0" documentId="13_ncr:1_{C7531AE3-0D72-48FA-AA94-8BFEB25D3377}" xr6:coauthVersionLast="47" xr6:coauthVersionMax="47" xr10:uidLastSave="{00000000-0000-0000-0000-000000000000}"/>
  <bookViews>
    <workbookView xWindow="28680" yWindow="-120" windowWidth="29040" windowHeight="15720" tabRatio="818" firstSheet="7" activeTab="7" xr2:uid="{40BF6C8C-6850-4D33-B77B-13586057DF51}"/>
  </bookViews>
  <sheets>
    <sheet name="Sum-info" sheetId="62" state="hidden" r:id="rId1"/>
    <sheet name="Resign" sheetId="35" state="hidden" r:id="rId2"/>
    <sheet name="Outsource-Eligible" sheetId="57" state="hidden" r:id="rId3"/>
    <sheet name="Outsource-SA" sheetId="58" state="hidden" r:id="rId4"/>
    <sheet name="Staff Cate" sheetId="19" state="hidden" r:id="rId5"/>
    <sheet name="Staff profile" sheetId="63" state="hidden" r:id="rId6"/>
    <sheet name="Comparision" sheetId="34" state="hidden" r:id="rId7"/>
    <sheet name="Template Quotation " sheetId="27" r:id="rId8"/>
    <sheet name="Cam Ranh - bay" sheetId="28" state="hidden" r:id="rId9"/>
  </sheets>
  <externalReferences>
    <externalReference r:id="rId10"/>
    <externalReference r:id="rId11"/>
    <externalReference r:id="rId12"/>
  </externalReferences>
  <definedNames>
    <definedName name="_xlnm._FilterDatabase" localSheetId="6" hidden="1">Comparision!$A$5:$AE$43</definedName>
  </definedNames>
  <calcPr calcId="191029"/>
  <pivotCaches>
    <pivotCache cacheId="96" r:id="rId13"/>
    <pivotCache cacheId="97" r:id="rId14"/>
    <pivotCache cacheId="98" r:id="rId15"/>
    <pivotCache cacheId="99" r:id="rId16"/>
    <pivotCache cacheId="100" r:id="rId17"/>
    <pivotCache cacheId="101" r:id="rId18"/>
    <pivotCache cacheId="102" r:id="rId19"/>
    <pivotCache cacheId="103"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27" l="1"/>
  <c r="I25" i="27"/>
  <c r="I20" i="27"/>
  <c r="I13" i="27"/>
  <c r="I8" i="27"/>
  <c r="I9" i="27"/>
  <c r="I10" i="27"/>
  <c r="I11" i="27"/>
  <c r="I7" i="27"/>
  <c r="I21" i="27"/>
  <c r="I22" i="27"/>
  <c r="I23" i="27"/>
  <c r="I26" i="27"/>
  <c r="I27" i="27"/>
  <c r="I28" i="27"/>
  <c r="I29" i="27"/>
  <c r="I31" i="27"/>
  <c r="I32" i="27"/>
  <c r="I34" i="27"/>
  <c r="I38" i="27"/>
  <c r="I30" i="27" l="1"/>
  <c r="I24" i="27"/>
  <c r="I14" i="27"/>
  <c r="I40" i="27"/>
  <c r="I17" i="27"/>
  <c r="I35" i="27"/>
  <c r="I16" i="27"/>
  <c r="I15" i="27"/>
  <c r="T1254" i="35"/>
  <c r="F1254" i="35"/>
  <c r="T1253" i="35"/>
  <c r="F1253" i="35"/>
  <c r="T1252" i="35"/>
  <c r="F1252" i="35"/>
  <c r="T1251" i="35"/>
  <c r="F1251" i="35"/>
  <c r="T1250" i="35"/>
  <c r="F1250" i="35"/>
  <c r="I19" i="27" l="1"/>
  <c r="I33" i="27"/>
  <c r="AR524" i="63"/>
  <c r="G524" i="63"/>
  <c r="A524" i="63"/>
  <c r="AR523" i="63"/>
  <c r="A523" i="63"/>
  <c r="AR522" i="63"/>
  <c r="A522" i="63"/>
  <c r="AR521" i="63"/>
  <c r="A521" i="63"/>
  <c r="AR520" i="63"/>
  <c r="A520" i="63"/>
  <c r="AR519" i="63"/>
  <c r="A519" i="63"/>
  <c r="AR518" i="63"/>
  <c r="A518" i="63"/>
  <c r="AR517" i="63"/>
  <c r="A517" i="63"/>
  <c r="AR516" i="63"/>
  <c r="A516" i="63"/>
  <c r="AR515" i="63"/>
  <c r="A515" i="63"/>
  <c r="AR514" i="63"/>
  <c r="A514" i="63"/>
  <c r="AR513" i="63"/>
  <c r="A513" i="63"/>
  <c r="AR512" i="63"/>
  <c r="A512" i="63"/>
  <c r="AR511" i="63"/>
  <c r="A511" i="63"/>
  <c r="AR510" i="63"/>
  <c r="A510" i="63"/>
  <c r="AR509" i="63"/>
  <c r="A509" i="63"/>
  <c r="AR508" i="63"/>
  <c r="A508" i="63"/>
  <c r="AR507" i="63"/>
  <c r="A507" i="63"/>
  <c r="AR506" i="63"/>
  <c r="A506" i="63"/>
  <c r="AR505" i="63"/>
  <c r="A505" i="63"/>
  <c r="AR504" i="63"/>
  <c r="A504" i="63"/>
  <c r="AR503" i="63"/>
  <c r="A503" i="63"/>
  <c r="AR502" i="63"/>
  <c r="A502" i="63"/>
  <c r="AR501" i="63"/>
  <c r="A501" i="63"/>
  <c r="AR500" i="63"/>
  <c r="A500" i="63"/>
  <c r="AR499" i="63"/>
  <c r="A499" i="63"/>
  <c r="AR498" i="63"/>
  <c r="A498" i="63"/>
  <c r="AR497" i="63"/>
  <c r="A497" i="63"/>
  <c r="AR496" i="63"/>
  <c r="A496" i="63"/>
  <c r="AR495" i="63"/>
  <c r="A495" i="63"/>
  <c r="AR494" i="63"/>
  <c r="A494" i="63"/>
  <c r="AR493" i="63"/>
  <c r="A493" i="63"/>
  <c r="AR492" i="63"/>
  <c r="G492" i="63"/>
  <c r="A492" i="63"/>
  <c r="AR491" i="63"/>
  <c r="G491" i="63"/>
  <c r="A491" i="63"/>
  <c r="AR490" i="63"/>
  <c r="G490" i="63"/>
  <c r="A490" i="63"/>
  <c r="AR489" i="63"/>
  <c r="G489" i="63"/>
  <c r="A489" i="63"/>
  <c r="AR488" i="63"/>
  <c r="G488" i="63"/>
  <c r="A488" i="63"/>
  <c r="AR487" i="63"/>
  <c r="G487" i="63"/>
  <c r="A487" i="63"/>
  <c r="AR486" i="63"/>
  <c r="A486" i="63"/>
  <c r="AR485" i="63"/>
  <c r="G485" i="63"/>
  <c r="A485" i="63"/>
  <c r="AR484" i="63"/>
  <c r="G484" i="63"/>
  <c r="A484" i="63"/>
  <c r="AR483" i="63"/>
  <c r="G483" i="63"/>
  <c r="A483" i="63"/>
  <c r="AR482" i="63"/>
  <c r="G482" i="63"/>
  <c r="A482" i="63"/>
  <c r="AR481" i="63"/>
  <c r="G481" i="63"/>
  <c r="A481" i="63"/>
  <c r="AR480" i="63"/>
  <c r="G480" i="63"/>
  <c r="A480" i="63"/>
  <c r="AR479" i="63"/>
  <c r="A479" i="63"/>
  <c r="AR478" i="63"/>
  <c r="A478" i="63"/>
  <c r="AR477" i="63"/>
  <c r="A477" i="63"/>
  <c r="AR476" i="63"/>
  <c r="A476" i="63"/>
  <c r="AR475" i="63"/>
  <c r="A475" i="63"/>
  <c r="AR474" i="63"/>
  <c r="A474" i="63"/>
  <c r="AR473" i="63"/>
  <c r="A473" i="63"/>
  <c r="AR472" i="63"/>
  <c r="A472" i="63"/>
  <c r="AR471" i="63"/>
  <c r="A471" i="63"/>
  <c r="AR470" i="63"/>
  <c r="A470" i="63"/>
  <c r="AR469" i="63"/>
  <c r="A469" i="63"/>
  <c r="AR468" i="63"/>
  <c r="A468" i="63"/>
  <c r="AR467" i="63"/>
  <c r="A467" i="63"/>
  <c r="AR466" i="63"/>
  <c r="A466" i="63"/>
  <c r="AR465" i="63"/>
  <c r="A465" i="63"/>
  <c r="AR464" i="63"/>
  <c r="A464" i="63"/>
  <c r="AR463" i="63"/>
  <c r="A463" i="63"/>
  <c r="AR462" i="63"/>
  <c r="A462" i="63"/>
  <c r="AR461" i="63"/>
  <c r="A461" i="63"/>
  <c r="AR460" i="63"/>
  <c r="A460" i="63"/>
  <c r="AR459" i="63"/>
  <c r="A459" i="63"/>
  <c r="A458" i="63"/>
  <c r="A457" i="63"/>
  <c r="A456" i="63"/>
  <c r="A455" i="63"/>
  <c r="AR454" i="63"/>
  <c r="A454" i="63"/>
  <c r="AR453" i="63"/>
  <c r="A453" i="63"/>
  <c r="AR452" i="63"/>
  <c r="A452" i="63"/>
  <c r="AR451" i="63"/>
  <c r="A451" i="63"/>
  <c r="AR450" i="63"/>
  <c r="A450" i="63"/>
  <c r="AR449" i="63"/>
  <c r="A449" i="63"/>
  <c r="AR448" i="63"/>
  <c r="A448" i="63"/>
  <c r="AR447" i="63"/>
  <c r="A447" i="63"/>
  <c r="AR446" i="63"/>
  <c r="A446" i="63"/>
  <c r="AR445" i="63"/>
  <c r="A445" i="63"/>
  <c r="AR444" i="63"/>
  <c r="A444" i="63"/>
  <c r="AR443" i="63"/>
  <c r="A443" i="63"/>
  <c r="AR442" i="63"/>
  <c r="A442" i="63"/>
  <c r="AR441" i="63"/>
  <c r="A441" i="63"/>
  <c r="AR440" i="63"/>
  <c r="A440" i="63"/>
  <c r="AR439" i="63"/>
  <c r="A439" i="63"/>
  <c r="AR438" i="63"/>
  <c r="A438" i="63"/>
  <c r="AR437" i="63"/>
  <c r="A437" i="63"/>
  <c r="AR436" i="63"/>
  <c r="A436" i="63"/>
  <c r="AR435" i="63"/>
  <c r="A435" i="63"/>
  <c r="AR434" i="63"/>
  <c r="A434" i="63"/>
  <c r="AR433" i="63"/>
  <c r="A433" i="63"/>
  <c r="AR432" i="63"/>
  <c r="A432" i="63"/>
  <c r="AR431" i="63"/>
  <c r="A431" i="63"/>
  <c r="AR430" i="63"/>
  <c r="A430" i="63"/>
  <c r="AR429" i="63"/>
  <c r="A429" i="63"/>
  <c r="AR428" i="63"/>
  <c r="A428" i="63"/>
  <c r="AR427" i="63"/>
  <c r="A427" i="63"/>
  <c r="AR426" i="63"/>
  <c r="A426" i="63"/>
  <c r="AR425" i="63"/>
  <c r="A425" i="63"/>
  <c r="AR424" i="63"/>
  <c r="A424" i="63"/>
  <c r="AR423" i="63"/>
  <c r="A423" i="63"/>
  <c r="AR422" i="63"/>
  <c r="A422" i="63"/>
  <c r="AR421" i="63"/>
  <c r="A421" i="63"/>
  <c r="AR420" i="63"/>
  <c r="A420" i="63"/>
  <c r="AR419" i="63"/>
  <c r="A419" i="63"/>
  <c r="AR418" i="63"/>
  <c r="A418" i="63"/>
  <c r="AR417" i="63"/>
  <c r="A417" i="63"/>
  <c r="AR416" i="63"/>
  <c r="A416" i="63"/>
  <c r="AR415" i="63"/>
  <c r="A415" i="63"/>
  <c r="AR414" i="63"/>
  <c r="A414" i="63"/>
  <c r="AR413" i="63"/>
  <c r="A413" i="63"/>
  <c r="AR412" i="63"/>
  <c r="A412" i="63"/>
  <c r="AR411" i="63"/>
  <c r="A411" i="63"/>
  <c r="AR410" i="63"/>
  <c r="A410" i="63"/>
  <c r="AR409" i="63"/>
  <c r="A409" i="63"/>
  <c r="AR408" i="63"/>
  <c r="A408" i="63"/>
  <c r="AR407" i="63"/>
  <c r="A407" i="63"/>
  <c r="AR406" i="63"/>
  <c r="A406" i="63"/>
  <c r="AR405" i="63"/>
  <c r="A405" i="63"/>
  <c r="AR404" i="63"/>
  <c r="A404" i="63"/>
  <c r="AR403" i="63"/>
  <c r="A403" i="63"/>
  <c r="AR402" i="63"/>
  <c r="A402" i="63"/>
  <c r="AR401" i="63"/>
  <c r="A401" i="63"/>
  <c r="AR400" i="63"/>
  <c r="A400" i="63"/>
  <c r="AR399" i="63"/>
  <c r="A399" i="63"/>
  <c r="AR398" i="63"/>
  <c r="A398" i="63"/>
  <c r="AR397" i="63"/>
  <c r="A397" i="63"/>
  <c r="AR396" i="63"/>
  <c r="A396" i="63"/>
  <c r="AR395" i="63"/>
  <c r="A395" i="63"/>
  <c r="AR394" i="63"/>
  <c r="A394" i="63"/>
  <c r="AR393" i="63"/>
  <c r="A393" i="63"/>
  <c r="AR392" i="63"/>
  <c r="A392" i="63"/>
  <c r="AR391" i="63"/>
  <c r="A391" i="63"/>
  <c r="AR390" i="63"/>
  <c r="A390" i="63"/>
  <c r="AR389" i="63"/>
  <c r="A389" i="63"/>
  <c r="AR388" i="63"/>
  <c r="A388" i="63"/>
  <c r="AR387" i="63"/>
  <c r="A387" i="63"/>
  <c r="AR386" i="63"/>
  <c r="A386" i="63"/>
  <c r="AR385" i="63"/>
  <c r="A385" i="63"/>
  <c r="AR384" i="63"/>
  <c r="A384" i="63"/>
  <c r="AR383" i="63"/>
  <c r="A383" i="63"/>
  <c r="AR382" i="63"/>
  <c r="A382" i="63"/>
  <c r="AR381" i="63"/>
  <c r="A381" i="63"/>
  <c r="AR380" i="63"/>
  <c r="A380" i="63"/>
  <c r="AR379" i="63"/>
  <c r="A379" i="63"/>
  <c r="AR378" i="63"/>
  <c r="A378" i="63"/>
  <c r="AR377" i="63"/>
  <c r="A377" i="63"/>
  <c r="AR376" i="63"/>
  <c r="A376" i="63"/>
  <c r="AR375" i="63"/>
  <c r="A375" i="63"/>
  <c r="AR374" i="63"/>
  <c r="A374" i="63"/>
  <c r="AR373" i="63"/>
  <c r="A373" i="63"/>
  <c r="AR372" i="63"/>
  <c r="A372" i="63"/>
  <c r="AR371" i="63"/>
  <c r="A371" i="63"/>
  <c r="AR370" i="63"/>
  <c r="A370" i="63"/>
  <c r="AR369" i="63"/>
  <c r="A369" i="63"/>
  <c r="AR368" i="63"/>
  <c r="A368" i="63"/>
  <c r="AR367" i="63"/>
  <c r="A367" i="63"/>
  <c r="AR366" i="63"/>
  <c r="A366" i="63"/>
  <c r="AR365" i="63"/>
  <c r="A365" i="63"/>
  <c r="AR364" i="63"/>
  <c r="A364" i="63"/>
  <c r="AR363" i="63"/>
  <c r="A363" i="63"/>
  <c r="AR362" i="63"/>
  <c r="A362" i="63"/>
  <c r="AR361" i="63"/>
  <c r="A361" i="63"/>
  <c r="AR360" i="63"/>
  <c r="A360" i="63"/>
  <c r="AR359" i="63"/>
  <c r="A359" i="63"/>
  <c r="AR358" i="63"/>
  <c r="A358" i="63"/>
  <c r="AR357" i="63"/>
  <c r="A357" i="63"/>
  <c r="AR356" i="63"/>
  <c r="A356" i="63"/>
  <c r="AR355" i="63"/>
  <c r="A355" i="63"/>
  <c r="AR354" i="63"/>
  <c r="A354" i="63"/>
  <c r="AR353" i="63"/>
  <c r="A353" i="63"/>
  <c r="AR352" i="63"/>
  <c r="A352" i="63"/>
  <c r="AR351" i="63"/>
  <c r="A351" i="63"/>
  <c r="AR350" i="63"/>
  <c r="A350" i="63"/>
  <c r="AR349" i="63"/>
  <c r="A349" i="63"/>
  <c r="AR348" i="63"/>
  <c r="A348" i="63"/>
  <c r="AR347" i="63"/>
  <c r="A347" i="63"/>
  <c r="AR346" i="63"/>
  <c r="A346" i="63"/>
  <c r="AR345" i="63"/>
  <c r="A345" i="63"/>
  <c r="AR344" i="63"/>
  <c r="A344" i="63"/>
  <c r="AR343" i="63"/>
  <c r="A343" i="63"/>
  <c r="AR342" i="63"/>
  <c r="A342" i="63"/>
  <c r="AR341" i="63"/>
  <c r="A341" i="63"/>
  <c r="AR340" i="63"/>
  <c r="A340" i="63"/>
  <c r="AR339" i="63"/>
  <c r="A339" i="63"/>
  <c r="AR338" i="63"/>
  <c r="A338" i="63"/>
  <c r="AR337" i="63"/>
  <c r="A337" i="63"/>
  <c r="AR336" i="63"/>
  <c r="A336" i="63"/>
  <c r="AR335" i="63"/>
  <c r="A335" i="63"/>
  <c r="AR334" i="63"/>
  <c r="A334" i="63"/>
  <c r="AR333" i="63"/>
  <c r="A333" i="63"/>
  <c r="AR332" i="63"/>
  <c r="A332" i="63"/>
  <c r="AR331" i="63"/>
  <c r="A331" i="63"/>
  <c r="AR330" i="63"/>
  <c r="A330" i="63"/>
  <c r="AR329" i="63"/>
  <c r="A329" i="63"/>
  <c r="AR328" i="63"/>
  <c r="A328" i="63"/>
  <c r="AR327" i="63"/>
  <c r="A327" i="63"/>
  <c r="AR326" i="63"/>
  <c r="A326" i="63"/>
  <c r="AR325" i="63"/>
  <c r="A325" i="63"/>
  <c r="AR324" i="63"/>
  <c r="A324" i="63"/>
  <c r="AR323" i="63"/>
  <c r="A323" i="63"/>
  <c r="AR322" i="63"/>
  <c r="A322" i="63"/>
  <c r="AR321" i="63"/>
  <c r="A321" i="63"/>
  <c r="AR320" i="63"/>
  <c r="A320" i="63"/>
  <c r="AR319" i="63"/>
  <c r="A319" i="63"/>
  <c r="AR318" i="63"/>
  <c r="A318" i="63"/>
  <c r="AR317" i="63"/>
  <c r="A317" i="63"/>
  <c r="AR316" i="63"/>
  <c r="A316" i="63"/>
  <c r="AR315" i="63"/>
  <c r="A315" i="63"/>
  <c r="AR314" i="63"/>
  <c r="A314" i="63"/>
  <c r="AR313" i="63"/>
  <c r="A313" i="63"/>
  <c r="AR312" i="63"/>
  <c r="A312" i="63"/>
  <c r="AR311" i="63"/>
  <c r="A311" i="63"/>
  <c r="AR310" i="63"/>
  <c r="A310" i="63"/>
  <c r="AR309" i="63"/>
  <c r="A309" i="63"/>
  <c r="AR308" i="63"/>
  <c r="A308" i="63"/>
  <c r="AR307" i="63"/>
  <c r="A307" i="63"/>
  <c r="AR306" i="63"/>
  <c r="A306" i="63"/>
  <c r="AR305" i="63"/>
  <c r="A305" i="63"/>
  <c r="AR304" i="63"/>
  <c r="A304" i="63"/>
  <c r="AR303" i="63"/>
  <c r="A303" i="63"/>
  <c r="AR302" i="63"/>
  <c r="A302" i="63"/>
  <c r="AR301" i="63"/>
  <c r="A301" i="63"/>
  <c r="AR300" i="63"/>
  <c r="A300" i="63"/>
  <c r="AR299" i="63"/>
  <c r="A299" i="63"/>
  <c r="AR298" i="63"/>
  <c r="A298" i="63"/>
  <c r="AR297" i="63"/>
  <c r="A297" i="63"/>
  <c r="AR296" i="63"/>
  <c r="A296" i="63"/>
  <c r="AR295" i="63"/>
  <c r="A295" i="63"/>
  <c r="AR294" i="63"/>
  <c r="A294" i="63"/>
  <c r="AR293" i="63"/>
  <c r="A293" i="63"/>
  <c r="AR292" i="63"/>
  <c r="A292" i="63"/>
  <c r="AR291" i="63"/>
  <c r="A291" i="63"/>
  <c r="AR290" i="63"/>
  <c r="A290" i="63"/>
  <c r="AR289" i="63"/>
  <c r="A289" i="63"/>
  <c r="AR288" i="63"/>
  <c r="A288" i="63"/>
  <c r="AR287" i="63"/>
  <c r="A287" i="63"/>
  <c r="AR286" i="63"/>
  <c r="A286" i="63"/>
  <c r="AR285" i="63"/>
  <c r="A285" i="63"/>
  <c r="AR284" i="63"/>
  <c r="A284" i="63"/>
  <c r="AR283" i="63"/>
  <c r="A283" i="63"/>
  <c r="AR282" i="63"/>
  <c r="A282" i="63"/>
  <c r="AR281" i="63"/>
  <c r="A281" i="63"/>
  <c r="AR280" i="63"/>
  <c r="A280" i="63"/>
  <c r="AR279" i="63"/>
  <c r="A279" i="63"/>
  <c r="AR278" i="63"/>
  <c r="A278" i="63"/>
  <c r="AR277" i="63"/>
  <c r="A277" i="63"/>
  <c r="AR276" i="63"/>
  <c r="A276" i="63"/>
  <c r="AR275" i="63"/>
  <c r="A275" i="63"/>
  <c r="AR274" i="63"/>
  <c r="A274" i="63"/>
  <c r="AR273" i="63"/>
  <c r="A273" i="63"/>
  <c r="AR272" i="63"/>
  <c r="A272" i="63"/>
  <c r="AR271" i="63"/>
  <c r="A271" i="63"/>
  <c r="AR270" i="63"/>
  <c r="A270" i="63"/>
  <c r="AR269" i="63"/>
  <c r="A269" i="63"/>
  <c r="AR268" i="63"/>
  <c r="A268" i="63"/>
  <c r="AR267" i="63"/>
  <c r="A267" i="63"/>
  <c r="AR266" i="63"/>
  <c r="A266" i="63"/>
  <c r="AR265" i="63"/>
  <c r="A265" i="63"/>
  <c r="AR264" i="63"/>
  <c r="A264" i="63"/>
  <c r="AR263" i="63"/>
  <c r="A263" i="63"/>
  <c r="AR262" i="63"/>
  <c r="A262" i="63"/>
  <c r="AR261" i="63"/>
  <c r="A261" i="63"/>
  <c r="AR260" i="63"/>
  <c r="A260" i="63"/>
  <c r="AR259" i="63"/>
  <c r="A259" i="63"/>
  <c r="AR258" i="63"/>
  <c r="A258" i="63"/>
  <c r="AR257" i="63"/>
  <c r="A257" i="63"/>
  <c r="AR256" i="63"/>
  <c r="A256" i="63"/>
  <c r="AR255" i="63"/>
  <c r="A255" i="63"/>
  <c r="AR254" i="63"/>
  <c r="A254" i="63"/>
  <c r="AR253" i="63"/>
  <c r="A253" i="63"/>
  <c r="AR252" i="63"/>
  <c r="A252" i="63"/>
  <c r="AR251" i="63"/>
  <c r="A251" i="63"/>
  <c r="AR250" i="63"/>
  <c r="A250" i="63"/>
  <c r="AR249" i="63"/>
  <c r="A249" i="63"/>
  <c r="AR248" i="63"/>
  <c r="A248" i="63"/>
  <c r="AR247" i="63"/>
  <c r="A247" i="63"/>
  <c r="AR246" i="63"/>
  <c r="A246" i="63"/>
  <c r="AR245" i="63"/>
  <c r="A245" i="63"/>
  <c r="AR244" i="63"/>
  <c r="A244" i="63"/>
  <c r="AR243" i="63"/>
  <c r="A243" i="63"/>
  <c r="AR242" i="63"/>
  <c r="A242" i="63"/>
  <c r="AR241" i="63"/>
  <c r="A241" i="63"/>
  <c r="AR240" i="63"/>
  <c r="A240" i="63"/>
  <c r="AR239" i="63"/>
  <c r="A239" i="63"/>
  <c r="AR238" i="63"/>
  <c r="A238" i="63"/>
  <c r="AR237" i="63"/>
  <c r="A237" i="63"/>
  <c r="AR236" i="63"/>
  <c r="A236" i="63"/>
  <c r="AR235" i="63"/>
  <c r="A235" i="63"/>
  <c r="AR234" i="63"/>
  <c r="A234" i="63"/>
  <c r="AR233" i="63"/>
  <c r="A233" i="63"/>
  <c r="AR232" i="63"/>
  <c r="A232" i="63"/>
  <c r="AR231" i="63"/>
  <c r="A231" i="63"/>
  <c r="AR230" i="63"/>
  <c r="A230" i="63"/>
  <c r="AR229" i="63"/>
  <c r="A229" i="63"/>
  <c r="AR228" i="63"/>
  <c r="A228" i="63"/>
  <c r="AR227" i="63"/>
  <c r="A227" i="63"/>
  <c r="AR226" i="63"/>
  <c r="A226" i="63"/>
  <c r="AR225" i="63"/>
  <c r="A225" i="63"/>
  <c r="AR224" i="63"/>
  <c r="A224" i="63"/>
  <c r="AR223" i="63"/>
  <c r="A223" i="63"/>
  <c r="AR222" i="63"/>
  <c r="A222" i="63"/>
  <c r="AR221" i="63"/>
  <c r="A221" i="63"/>
  <c r="AR220" i="63"/>
  <c r="A220" i="63"/>
  <c r="AR219" i="63"/>
  <c r="A219" i="63"/>
  <c r="AR218" i="63"/>
  <c r="A218" i="63"/>
  <c r="AR217" i="63"/>
  <c r="A217" i="63"/>
  <c r="AR216" i="63"/>
  <c r="A216" i="63"/>
  <c r="AR215" i="63"/>
  <c r="A215" i="63"/>
  <c r="AR214" i="63"/>
  <c r="A214" i="63"/>
  <c r="AR213" i="63"/>
  <c r="A213" i="63"/>
  <c r="AR212" i="63"/>
  <c r="A212" i="63"/>
  <c r="AR211" i="63"/>
  <c r="A211" i="63"/>
  <c r="AR210" i="63"/>
  <c r="A210" i="63"/>
  <c r="AR209" i="63"/>
  <c r="A209" i="63"/>
  <c r="AR208" i="63"/>
  <c r="A208" i="63"/>
  <c r="AR207" i="63"/>
  <c r="A207" i="63"/>
  <c r="AR206" i="63"/>
  <c r="A206" i="63"/>
  <c r="AR205" i="63"/>
  <c r="A205" i="63"/>
  <c r="AR204" i="63"/>
  <c r="A204" i="63"/>
  <c r="AR203" i="63"/>
  <c r="A203" i="63"/>
  <c r="AR202" i="63"/>
  <c r="A202" i="63"/>
  <c r="AR201" i="63"/>
  <c r="A201" i="63"/>
  <c r="AR200" i="63"/>
  <c r="A200" i="63"/>
  <c r="AR199" i="63"/>
  <c r="A199" i="63"/>
  <c r="AR198" i="63"/>
  <c r="A198" i="63"/>
  <c r="AR197" i="63"/>
  <c r="A197" i="63"/>
  <c r="AR196" i="63"/>
  <c r="A196" i="63"/>
  <c r="AR195" i="63"/>
  <c r="A195" i="63"/>
  <c r="AR194" i="63"/>
  <c r="A194" i="63"/>
  <c r="AR193" i="63"/>
  <c r="A193" i="63"/>
  <c r="AR192" i="63"/>
  <c r="A192" i="63"/>
  <c r="AR191" i="63"/>
  <c r="A191" i="63"/>
  <c r="AR190" i="63"/>
  <c r="A190" i="63"/>
  <c r="AR189" i="63"/>
  <c r="A189" i="63"/>
  <c r="AR188" i="63"/>
  <c r="A188" i="63"/>
  <c r="AR187" i="63"/>
  <c r="A187" i="63"/>
  <c r="AR186" i="63"/>
  <c r="A186" i="63"/>
  <c r="AR185" i="63"/>
  <c r="A185" i="63"/>
  <c r="AR184" i="63"/>
  <c r="A184" i="63"/>
  <c r="AR183" i="63"/>
  <c r="A183" i="63"/>
  <c r="AR182" i="63"/>
  <c r="A182" i="63"/>
  <c r="AR181" i="63"/>
  <c r="A181" i="63"/>
  <c r="AR180" i="63"/>
  <c r="A180" i="63"/>
  <c r="AR179" i="63"/>
  <c r="A179" i="63"/>
  <c r="AR178" i="63"/>
  <c r="A178" i="63"/>
  <c r="AR177" i="63"/>
  <c r="A177" i="63"/>
  <c r="AR176" i="63"/>
  <c r="A176" i="63"/>
  <c r="AR175" i="63"/>
  <c r="A175" i="63"/>
  <c r="AR174" i="63"/>
  <c r="A174" i="63"/>
  <c r="AR173" i="63"/>
  <c r="A173" i="63"/>
  <c r="AR172" i="63"/>
  <c r="A172" i="63"/>
  <c r="AR171" i="63"/>
  <c r="A171" i="63"/>
  <c r="AR170" i="63"/>
  <c r="A170" i="63"/>
  <c r="AR169" i="63"/>
  <c r="A169" i="63"/>
  <c r="AR168" i="63"/>
  <c r="A168" i="63"/>
  <c r="AR167" i="63"/>
  <c r="A167" i="63"/>
  <c r="AR166" i="63"/>
  <c r="A166" i="63"/>
  <c r="AR165" i="63"/>
  <c r="A165" i="63"/>
  <c r="AR164" i="63"/>
  <c r="A164" i="63"/>
  <c r="AR163" i="63"/>
  <c r="A163" i="63"/>
  <c r="AR162" i="63"/>
  <c r="A162" i="63"/>
  <c r="AR161" i="63"/>
  <c r="A161" i="63"/>
  <c r="AR160" i="63"/>
  <c r="A160" i="63"/>
  <c r="AR159" i="63"/>
  <c r="A159" i="63"/>
  <c r="AR158" i="63"/>
  <c r="A158" i="63"/>
  <c r="AR157" i="63"/>
  <c r="A157" i="63"/>
  <c r="AR156" i="63"/>
  <c r="A156" i="63"/>
  <c r="AR155" i="63"/>
  <c r="A155" i="63"/>
  <c r="AR154" i="63"/>
  <c r="A154" i="63"/>
  <c r="AR153" i="63"/>
  <c r="A153" i="63"/>
  <c r="AR152" i="63"/>
  <c r="A152" i="63"/>
  <c r="AR151" i="63"/>
  <c r="A151" i="63"/>
  <c r="AR150" i="63"/>
  <c r="A150" i="63"/>
  <c r="AR149" i="63"/>
  <c r="A149" i="63"/>
  <c r="AR148" i="63"/>
  <c r="A148" i="63"/>
  <c r="AR147" i="63"/>
  <c r="A147" i="63"/>
  <c r="AR146" i="63"/>
  <c r="A146" i="63"/>
  <c r="AR145" i="63"/>
  <c r="A145" i="63"/>
  <c r="AR144" i="63"/>
  <c r="A144" i="63"/>
  <c r="AR143" i="63"/>
  <c r="A143" i="63"/>
  <c r="AR142" i="63"/>
  <c r="A142" i="63"/>
  <c r="AR141" i="63"/>
  <c r="A141" i="63"/>
  <c r="AR140" i="63"/>
  <c r="A140" i="63"/>
  <c r="AR139" i="63"/>
  <c r="A139" i="63"/>
  <c r="AR138" i="63"/>
  <c r="A138" i="63"/>
  <c r="AR137" i="63"/>
  <c r="A137" i="63"/>
  <c r="AR136" i="63"/>
  <c r="A136" i="63"/>
  <c r="AR135" i="63"/>
  <c r="A135" i="63"/>
  <c r="AR134" i="63"/>
  <c r="A134" i="63"/>
  <c r="AR133" i="63"/>
  <c r="A133" i="63"/>
  <c r="AR132" i="63"/>
  <c r="A132" i="63"/>
  <c r="AR131" i="63"/>
  <c r="A131" i="63"/>
  <c r="AR130" i="63"/>
  <c r="A130" i="63"/>
  <c r="AR129" i="63"/>
  <c r="A129" i="63"/>
  <c r="AR128" i="63"/>
  <c r="A128" i="63"/>
  <c r="AR127" i="63"/>
  <c r="A127" i="63"/>
  <c r="AR126" i="63"/>
  <c r="A126" i="63"/>
  <c r="AR125" i="63"/>
  <c r="A125" i="63"/>
  <c r="AR124" i="63"/>
  <c r="A124" i="63"/>
  <c r="AR123" i="63"/>
  <c r="A123" i="63"/>
  <c r="AR122" i="63"/>
  <c r="A122" i="63"/>
  <c r="AR121" i="63"/>
  <c r="A121" i="63"/>
  <c r="AR120" i="63"/>
  <c r="A120" i="63"/>
  <c r="AR119" i="63"/>
  <c r="A119" i="63"/>
  <c r="AR118" i="63"/>
  <c r="A118" i="63"/>
  <c r="AR117" i="63"/>
  <c r="A117" i="63"/>
  <c r="AR116" i="63"/>
  <c r="A116" i="63"/>
  <c r="AR115" i="63"/>
  <c r="A115" i="63"/>
  <c r="AR114" i="63"/>
  <c r="A114" i="63"/>
  <c r="AR113" i="63"/>
  <c r="A113" i="63"/>
  <c r="AR112" i="63"/>
  <c r="A112" i="63"/>
  <c r="AR111" i="63"/>
  <c r="A111" i="63"/>
  <c r="AR110" i="63"/>
  <c r="A110" i="63"/>
  <c r="AR109" i="63"/>
  <c r="A109" i="63"/>
  <c r="AR108" i="63"/>
  <c r="A108" i="63"/>
  <c r="AR107" i="63"/>
  <c r="A107" i="63"/>
  <c r="AR106" i="63"/>
  <c r="A106" i="63"/>
  <c r="AR105" i="63"/>
  <c r="A105" i="63"/>
  <c r="AR104" i="63"/>
  <c r="A104" i="63"/>
  <c r="AR103" i="63"/>
  <c r="A103" i="63"/>
  <c r="AR102" i="63"/>
  <c r="A102" i="63"/>
  <c r="AR101" i="63"/>
  <c r="A101" i="63"/>
  <c r="AR100" i="63"/>
  <c r="A100" i="63"/>
  <c r="AR99" i="63"/>
  <c r="A99" i="63"/>
  <c r="AR98" i="63"/>
  <c r="A98" i="63"/>
  <c r="AR97" i="63"/>
  <c r="A97" i="63"/>
  <c r="AR96" i="63"/>
  <c r="A96" i="63"/>
  <c r="AR95" i="63"/>
  <c r="A95" i="63"/>
  <c r="AR94" i="63"/>
  <c r="A94" i="63"/>
  <c r="AR93" i="63"/>
  <c r="A93" i="63"/>
  <c r="AR92" i="63"/>
  <c r="A92" i="63"/>
  <c r="AR91" i="63"/>
  <c r="A91" i="63"/>
  <c r="AR90" i="63"/>
  <c r="A90" i="63"/>
  <c r="AR89" i="63"/>
  <c r="A89" i="63"/>
  <c r="AR88" i="63"/>
  <c r="A88" i="63"/>
  <c r="AR87" i="63"/>
  <c r="A87" i="63"/>
  <c r="AR86" i="63"/>
  <c r="A86" i="63"/>
  <c r="AR85" i="63"/>
  <c r="A85" i="63"/>
  <c r="AR84" i="63"/>
  <c r="A84" i="63"/>
  <c r="AR83" i="63"/>
  <c r="A83" i="63"/>
  <c r="AR82" i="63"/>
  <c r="A82" i="63"/>
  <c r="AR81" i="63"/>
  <c r="A81" i="63"/>
  <c r="AR80" i="63"/>
  <c r="A80" i="63"/>
  <c r="AR79" i="63"/>
  <c r="A79" i="63"/>
  <c r="AR78" i="63"/>
  <c r="A78" i="63"/>
  <c r="AR77" i="63"/>
  <c r="A77" i="63"/>
  <c r="AR76" i="63"/>
  <c r="A76" i="63"/>
  <c r="AR75" i="63"/>
  <c r="A75" i="63"/>
  <c r="AR74" i="63"/>
  <c r="A74" i="63"/>
  <c r="AR73" i="63"/>
  <c r="A73" i="63"/>
  <c r="AR72" i="63"/>
  <c r="A72" i="63"/>
  <c r="AR71" i="63"/>
  <c r="A71" i="63"/>
  <c r="AR70" i="63"/>
  <c r="A70" i="63"/>
  <c r="AR69" i="63"/>
  <c r="A69" i="63"/>
  <c r="AR68" i="63"/>
  <c r="A68" i="63"/>
  <c r="AR67" i="63"/>
  <c r="A67" i="63"/>
  <c r="AR66" i="63"/>
  <c r="A66" i="63"/>
  <c r="AR65" i="63"/>
  <c r="A65" i="63"/>
  <c r="AR64" i="63"/>
  <c r="A64" i="63"/>
  <c r="AR63" i="63"/>
  <c r="A63" i="63"/>
  <c r="AR62" i="63"/>
  <c r="A62" i="63"/>
  <c r="AR61" i="63"/>
  <c r="A61" i="63"/>
  <c r="AR60" i="63"/>
  <c r="A60" i="63"/>
  <c r="AR59" i="63"/>
  <c r="A59" i="63"/>
  <c r="AR58" i="63"/>
  <c r="A58" i="63"/>
  <c r="AR57" i="63"/>
  <c r="A57" i="63"/>
  <c r="AR56" i="63"/>
  <c r="A56" i="63"/>
  <c r="AR55" i="63"/>
  <c r="A55" i="63"/>
  <c r="AR54" i="63"/>
  <c r="A54" i="63"/>
  <c r="AR53" i="63"/>
  <c r="A53" i="63"/>
  <c r="AR52" i="63"/>
  <c r="A52" i="63"/>
  <c r="AR51" i="63"/>
  <c r="A51" i="63"/>
  <c r="AR50" i="63"/>
  <c r="A50" i="63"/>
  <c r="AR49" i="63"/>
  <c r="A49" i="63"/>
  <c r="AR48" i="63"/>
  <c r="A48" i="63"/>
  <c r="AR47" i="63"/>
  <c r="A47" i="63"/>
  <c r="AR46" i="63"/>
  <c r="A46" i="63"/>
  <c r="AR45" i="63"/>
  <c r="A45" i="63"/>
  <c r="AR44" i="63"/>
  <c r="A44" i="63"/>
  <c r="AR43" i="63"/>
  <c r="A43" i="63"/>
  <c r="AR42" i="63"/>
  <c r="A42" i="63"/>
  <c r="AR41" i="63"/>
  <c r="A41" i="63"/>
  <c r="AR40" i="63"/>
  <c r="A40" i="63"/>
  <c r="AR39" i="63"/>
  <c r="A39" i="63"/>
  <c r="AR38" i="63"/>
  <c r="A38" i="63"/>
  <c r="AR37" i="63"/>
  <c r="A37" i="63"/>
  <c r="AR36" i="63"/>
  <c r="A36" i="63"/>
  <c r="AR35" i="63"/>
  <c r="A35" i="63"/>
  <c r="AR34" i="63"/>
  <c r="A34" i="63"/>
  <c r="AR33" i="63"/>
  <c r="A33" i="63"/>
  <c r="AR32" i="63"/>
  <c r="A32" i="63"/>
  <c r="AR31" i="63"/>
  <c r="A31" i="63"/>
  <c r="AR30" i="63"/>
  <c r="A30" i="63"/>
  <c r="AR29" i="63"/>
  <c r="A29" i="63"/>
  <c r="AR28" i="63"/>
  <c r="A28" i="63"/>
  <c r="AR27" i="63"/>
  <c r="A27" i="63"/>
  <c r="AR26" i="63"/>
  <c r="A26" i="63"/>
  <c r="AR25" i="63"/>
  <c r="A25" i="63"/>
  <c r="AR24" i="63"/>
  <c r="A24" i="63"/>
  <c r="AR23" i="63"/>
  <c r="A23" i="63"/>
  <c r="AR22" i="63"/>
  <c r="A22" i="63"/>
  <c r="AR21" i="63"/>
  <c r="A21" i="63"/>
  <c r="AR20" i="63"/>
  <c r="A20" i="63"/>
  <c r="AR19" i="63"/>
  <c r="A19" i="63"/>
  <c r="AR18" i="63"/>
  <c r="A18" i="63"/>
  <c r="AR17" i="63"/>
  <c r="A17" i="63"/>
  <c r="AR16" i="63"/>
  <c r="A16" i="63"/>
  <c r="AR15" i="63"/>
  <c r="A15" i="63"/>
  <c r="AR14" i="63"/>
  <c r="A14" i="63"/>
  <c r="AR13" i="63"/>
  <c r="A13" i="63"/>
  <c r="AR12" i="63"/>
  <c r="A12" i="63"/>
  <c r="AR11" i="63"/>
  <c r="A11" i="63"/>
  <c r="AR10" i="63"/>
  <c r="A10" i="63"/>
  <c r="AR9" i="63"/>
  <c r="A9" i="63"/>
  <c r="AR8" i="63"/>
  <c r="A8" i="63"/>
  <c r="AR7" i="63"/>
  <c r="A7" i="63"/>
  <c r="AR6" i="63"/>
  <c r="A6" i="63"/>
  <c r="AR5" i="63"/>
  <c r="A5" i="63"/>
  <c r="AR4" i="63"/>
  <c r="A4" i="63"/>
  <c r="AR3" i="63"/>
  <c r="A3" i="63"/>
  <c r="AR2" i="63"/>
  <c r="A2" i="63"/>
  <c r="A1244" i="35"/>
  <c r="AY1244" i="35"/>
  <c r="A1245" i="35"/>
  <c r="AY1245" i="35"/>
  <c r="A1246" i="35"/>
  <c r="AY1246" i="35"/>
  <c r="A1247" i="35"/>
  <c r="AY1247" i="35"/>
  <c r="A1248" i="35"/>
  <c r="AY1248" i="35"/>
  <c r="A1249" i="35"/>
  <c r="AY1249" i="35"/>
  <c r="F18" i="58"/>
  <c r="F17" i="58"/>
  <c r="H1" i="62"/>
  <c r="O8" i="62"/>
  <c r="O5" i="62"/>
  <c r="B1" i="62"/>
  <c r="H11" i="62"/>
  <c r="O6" i="62"/>
  <c r="E1" i="62"/>
  <c r="H46" i="27" l="1"/>
  <c r="F19" i="58"/>
  <c r="O9" i="62"/>
  <c r="O1" i="62" s="1"/>
  <c r="E14" i="19"/>
  <c r="F14" i="19" s="1"/>
  <c r="E8" i="19"/>
  <c r="E5" i="19"/>
  <c r="E6" i="19"/>
  <c r="E7" i="19"/>
  <c r="E10" i="19" l="1"/>
  <c r="M16" i="34" l="1"/>
  <c r="M14" i="34"/>
  <c r="M13" i="34"/>
  <c r="M12" i="34"/>
  <c r="L12" i="34"/>
  <c r="M11" i="34"/>
  <c r="L11" i="34"/>
  <c r="M41" i="34"/>
  <c r="N40" i="34"/>
  <c r="N39" i="34"/>
  <c r="N38" i="34"/>
  <c r="N37" i="34"/>
  <c r="N36" i="34"/>
  <c r="N35" i="34"/>
  <c r="L31" i="34"/>
  <c r="N26" i="34"/>
  <c r="N25" i="34"/>
  <c r="N24" i="34"/>
  <c r="L23" i="34"/>
  <c r="L22" i="34" s="1"/>
  <c r="L7" i="34"/>
  <c r="L21" i="34" s="1"/>
  <c r="I11" i="34"/>
  <c r="N34" i="34" l="1"/>
  <c r="M34" i="34" s="1"/>
  <c r="N13" i="34"/>
  <c r="N14" i="34"/>
  <c r="N12" i="34"/>
  <c r="N11" i="34"/>
  <c r="N33" i="34"/>
  <c r="N23" i="34"/>
  <c r="AY1233" i="35" l="1"/>
  <c r="A1233" i="35"/>
  <c r="D35" i="34" l="1"/>
  <c r="D36" i="34"/>
  <c r="D37" i="34"/>
  <c r="D25" i="34"/>
  <c r="F85" i="28"/>
  <c r="F13" i="28"/>
  <c r="D26" i="34" l="1"/>
  <c r="D39" i="34"/>
  <c r="D40" i="34"/>
  <c r="Z25" i="34"/>
  <c r="V25" i="34"/>
  <c r="R25" i="34"/>
  <c r="J25" i="34"/>
  <c r="F25" i="34"/>
  <c r="F39" i="34" l="1"/>
  <c r="Z39" i="34"/>
  <c r="V39" i="34"/>
  <c r="R39" i="34"/>
  <c r="J39" i="34"/>
  <c r="Z40" i="34"/>
  <c r="V40" i="34"/>
  <c r="R40" i="34"/>
  <c r="J40" i="34"/>
  <c r="X31" i="34"/>
  <c r="Y16" i="34"/>
  <c r="Y12" i="34"/>
  <c r="Y13" i="34"/>
  <c r="Y11" i="34"/>
  <c r="X7" i="34"/>
  <c r="X21" i="34" s="1"/>
  <c r="Y41" i="34"/>
  <c r="Z38" i="34"/>
  <c r="Z37" i="34"/>
  <c r="Z36" i="34"/>
  <c r="Z35" i="34"/>
  <c r="Z26" i="34"/>
  <c r="Z24" i="34"/>
  <c r="X22" i="34"/>
  <c r="Z11" i="34" l="1"/>
  <c r="Z13" i="34"/>
  <c r="Z16" i="34"/>
  <c r="Z12" i="34"/>
  <c r="Z14" i="34"/>
  <c r="Z33" i="34"/>
  <c r="Z23" i="34"/>
  <c r="T31" i="34" l="1"/>
  <c r="U16" i="34"/>
  <c r="U14" i="34"/>
  <c r="U13" i="34"/>
  <c r="U12" i="34"/>
  <c r="U11" i="34"/>
  <c r="U41" i="34"/>
  <c r="V38" i="34"/>
  <c r="V37" i="34"/>
  <c r="V36" i="34"/>
  <c r="V26" i="34"/>
  <c r="V24" i="34"/>
  <c r="T23" i="34"/>
  <c r="T22" i="34" s="1"/>
  <c r="T7" i="34"/>
  <c r="P31" i="34"/>
  <c r="Q16" i="34"/>
  <c r="Q14" i="34"/>
  <c r="Q13" i="34"/>
  <c r="Q12" i="34"/>
  <c r="Q11" i="34"/>
  <c r="Q41" i="34"/>
  <c r="R38" i="34"/>
  <c r="R37" i="34"/>
  <c r="R36" i="34"/>
  <c r="R26" i="34"/>
  <c r="R24" i="34"/>
  <c r="P23" i="34"/>
  <c r="R23" i="34" s="1"/>
  <c r="P7" i="34"/>
  <c r="J26" i="34"/>
  <c r="E26" i="34"/>
  <c r="J24" i="34"/>
  <c r="D24" i="34"/>
  <c r="F24" i="34" s="1"/>
  <c r="H23" i="34"/>
  <c r="D23" i="34"/>
  <c r="D38" i="34"/>
  <c r="D34" i="34" s="1"/>
  <c r="J37" i="34"/>
  <c r="F37" i="34"/>
  <c r="H22" i="34" l="1"/>
  <c r="J23" i="34"/>
  <c r="D22" i="34"/>
  <c r="T21" i="34"/>
  <c r="P21" i="34"/>
  <c r="V13" i="34"/>
  <c r="V14" i="34"/>
  <c r="V16" i="34"/>
  <c r="V23" i="34"/>
  <c r="P22" i="34"/>
  <c r="F23" i="34"/>
  <c r="J36" i="34"/>
  <c r="J38" i="34"/>
  <c r="F36" i="34"/>
  <c r="F38" i="34"/>
  <c r="H31" i="34" l="1"/>
  <c r="I16" i="34"/>
  <c r="I14" i="34"/>
  <c r="I12" i="34"/>
  <c r="I13" i="34"/>
  <c r="I41" i="34"/>
  <c r="H7" i="34"/>
  <c r="E40" i="34"/>
  <c r="D31" i="34"/>
  <c r="D7" i="34"/>
  <c r="N16" i="34" l="1"/>
  <c r="R13" i="34"/>
  <c r="H21" i="34"/>
  <c r="R14" i="34"/>
  <c r="R16" i="34"/>
  <c r="J13" i="34"/>
  <c r="J16" i="34"/>
  <c r="J14" i="34"/>
  <c r="F35" i="34"/>
  <c r="D21" i="34"/>
  <c r="F14" i="34"/>
  <c r="Z34" i="34" l="1"/>
  <c r="F40" i="34"/>
  <c r="F34" i="34" s="1"/>
  <c r="E41" i="34"/>
  <c r="E34" i="34" l="1"/>
  <c r="E33" i="34" l="1"/>
  <c r="F33" i="34" s="1"/>
  <c r="F15" i="28"/>
  <c r="F84" i="28"/>
  <c r="F86" i="28"/>
  <c r="E9" i="19"/>
  <c r="H33" i="34" l="1"/>
  <c r="P33" i="34"/>
  <c r="T33" i="34"/>
  <c r="K86" i="28"/>
  <c r="I86" i="28"/>
  <c r="I85" i="28"/>
  <c r="I84" i="28"/>
  <c r="I64" i="28"/>
  <c r="I65" i="28"/>
  <c r="I66" i="28"/>
  <c r="I67" i="28"/>
  <c r="I68" i="28"/>
  <c r="I69" i="28"/>
  <c r="I70" i="28"/>
  <c r="I71" i="28"/>
  <c r="I72" i="28"/>
  <c r="I73" i="28"/>
  <c r="I74" i="28"/>
  <c r="I75" i="28"/>
  <c r="E9" i="34"/>
  <c r="F9" i="34" s="1"/>
  <c r="E20" i="34"/>
  <c r="F20" i="34" s="1"/>
  <c r="U8" i="34"/>
  <c r="V8" i="34" s="1"/>
  <c r="Y9" i="34"/>
  <c r="Z9" i="34" s="1"/>
  <c r="Y8" i="34"/>
  <c r="Z8" i="34" s="1"/>
  <c r="Y15" i="34"/>
  <c r="Y17" i="34"/>
  <c r="Z17" i="34" s="1"/>
  <c r="Y32" i="34"/>
  <c r="Y20" i="34"/>
  <c r="Z20" i="34" s="1"/>
  <c r="Y19" i="34"/>
  <c r="Z19" i="34" s="1"/>
  <c r="I13" i="28"/>
  <c r="I12" i="28"/>
  <c r="I14" i="28"/>
  <c r="I7" i="28"/>
  <c r="I8" i="28"/>
  <c r="I9" i="28"/>
  <c r="I15" i="28"/>
  <c r="I16" i="28"/>
  <c r="I17" i="28"/>
  <c r="I18" i="28"/>
  <c r="I19" i="28"/>
  <c r="I27" i="28"/>
  <c r="I31" i="28"/>
  <c r="I32" i="28"/>
  <c r="F33" i="28"/>
  <c r="I33" i="28"/>
  <c r="I34" i="28"/>
  <c r="I35" i="28"/>
  <c r="I36" i="28"/>
  <c r="I37" i="28"/>
  <c r="I42" i="28"/>
  <c r="I43" i="28"/>
  <c r="I45" i="28"/>
  <c r="I46" i="28"/>
  <c r="I47" i="28"/>
  <c r="I48" i="28"/>
  <c r="I49" i="28"/>
  <c r="I50" i="28"/>
  <c r="I51" i="28"/>
  <c r="I52" i="28"/>
  <c r="I53" i="28"/>
  <c r="I54" i="28"/>
  <c r="F55" i="28"/>
  <c r="I55" i="28" s="1"/>
  <c r="F56" i="28"/>
  <c r="I56" i="28" s="1"/>
  <c r="I57" i="28"/>
  <c r="I58" i="28"/>
  <c r="I59" i="28"/>
  <c r="I60" i="28"/>
  <c r="I61" i="28"/>
  <c r="I62" i="28"/>
  <c r="I77" i="28"/>
  <c r="I78" i="28"/>
  <c r="I90" i="28"/>
  <c r="I91" i="28"/>
  <c r="I92" i="28"/>
  <c r="F93" i="28"/>
  <c r="I93" i="28" s="1"/>
  <c r="F94" i="28"/>
  <c r="I94" i="28" s="1"/>
  <c r="I95" i="28"/>
  <c r="I96" i="28"/>
  <c r="I82" i="28"/>
  <c r="I83" i="28"/>
  <c r="Q8" i="34"/>
  <c r="R8" i="34" s="1"/>
  <c r="H105" i="28"/>
  <c r="F17" i="19"/>
  <c r="F15" i="19"/>
  <c r="E18" i="19"/>
  <c r="F11" i="28"/>
  <c r="E24" i="19"/>
  <c r="I5" i="27" l="1"/>
  <c r="I32" i="34"/>
  <c r="J32" i="34" s="1"/>
  <c r="I33" i="34"/>
  <c r="I31" i="34" s="1"/>
  <c r="M9" i="34"/>
  <c r="N9" i="34" s="1"/>
  <c r="M15" i="34"/>
  <c r="N15" i="34" s="1"/>
  <c r="N10" i="34" s="1"/>
  <c r="Y18" i="34"/>
  <c r="Z18" i="34" s="1"/>
  <c r="Y21" i="34"/>
  <c r="Z21" i="34" s="1"/>
  <c r="Q32" i="34"/>
  <c r="R32" i="34" s="1"/>
  <c r="E32" i="34"/>
  <c r="U32" i="34"/>
  <c r="V32" i="34" s="1"/>
  <c r="I8" i="34"/>
  <c r="J8" i="34" s="1"/>
  <c r="M8" i="34"/>
  <c r="Z32" i="34"/>
  <c r="Z31" i="34" s="1"/>
  <c r="Y31" i="34"/>
  <c r="M17" i="34"/>
  <c r="N17" i="34" s="1"/>
  <c r="F18" i="19"/>
  <c r="I15" i="34"/>
  <c r="J15" i="34" s="1"/>
  <c r="Q20" i="34"/>
  <c r="R20" i="34" s="1"/>
  <c r="Z15" i="34"/>
  <c r="Z10" i="34" s="1"/>
  <c r="Z7" i="34" s="1"/>
  <c r="Z6" i="34" s="1"/>
  <c r="Y10" i="34"/>
  <c r="Y7" i="34" s="1"/>
  <c r="U33" i="34"/>
  <c r="V33" i="34" s="1"/>
  <c r="Q9" i="34"/>
  <c r="R9" i="34" s="1"/>
  <c r="Q33" i="34"/>
  <c r="U9" i="34"/>
  <c r="V9" i="34" s="1"/>
  <c r="E11" i="34"/>
  <c r="E26" i="19"/>
  <c r="I81" i="28"/>
  <c r="I63" i="28"/>
  <c r="I19" i="34" s="1"/>
  <c r="J19" i="34" s="1"/>
  <c r="I44" i="28"/>
  <c r="I11" i="28"/>
  <c r="I4" i="27" l="1"/>
  <c r="I10" i="34"/>
  <c r="M20" i="34"/>
  <c r="N20" i="34" s="1"/>
  <c r="M19" i="34"/>
  <c r="N19" i="34" s="1"/>
  <c r="M18" i="34"/>
  <c r="N18" i="34" s="1"/>
  <c r="V31" i="34"/>
  <c r="V42" i="34" s="1"/>
  <c r="Z28" i="34"/>
  <c r="Z29" i="34" s="1"/>
  <c r="Q31" i="34"/>
  <c r="E19" i="34"/>
  <c r="F19" i="34" s="1"/>
  <c r="F32" i="34"/>
  <c r="F31" i="34" s="1"/>
  <c r="F42" i="34" s="1"/>
  <c r="E31" i="34"/>
  <c r="Q18" i="34"/>
  <c r="R18" i="34" s="1"/>
  <c r="U19" i="34"/>
  <c r="V19" i="34" s="1"/>
  <c r="Z42" i="34"/>
  <c r="Q21" i="34"/>
  <c r="R21" i="34" s="1"/>
  <c r="F40" i="28"/>
  <c r="I40" i="28" s="1"/>
  <c r="F28" i="28"/>
  <c r="I28" i="28" s="1"/>
  <c r="F41" i="28"/>
  <c r="I41" i="28" s="1"/>
  <c r="F39" i="28"/>
  <c r="I39" i="28" s="1"/>
  <c r="F25" i="28"/>
  <c r="I25" i="28" s="1"/>
  <c r="F79" i="28"/>
  <c r="I79" i="28" s="1"/>
  <c r="F23" i="28"/>
  <c r="I23" i="28" s="1"/>
  <c r="U15" i="34"/>
  <c r="F38" i="28"/>
  <c r="I38" i="28" s="1"/>
  <c r="F88" i="28"/>
  <c r="I88" i="28" s="1"/>
  <c r="I87" i="28" s="1"/>
  <c r="F26" i="28"/>
  <c r="I26" i="28" s="1"/>
  <c r="E12" i="34"/>
  <c r="F12" i="34" s="1"/>
  <c r="F80" i="28"/>
  <c r="I80" i="28" s="1"/>
  <c r="F24" i="28"/>
  <c r="I24" i="28" s="1"/>
  <c r="Q19" i="34"/>
  <c r="R19" i="34" s="1"/>
  <c r="E18" i="34"/>
  <c r="F18" i="34" s="1"/>
  <c r="H35" i="34"/>
  <c r="T35" i="34"/>
  <c r="P35" i="34"/>
  <c r="F22" i="28"/>
  <c r="F21" i="28"/>
  <c r="I18" i="34"/>
  <c r="J18" i="34" s="1"/>
  <c r="U31" i="34"/>
  <c r="J33" i="34"/>
  <c r="J31" i="34" s="1"/>
  <c r="J42" i="34" s="1"/>
  <c r="J43" i="34" s="1"/>
  <c r="R33" i="34"/>
  <c r="R31" i="34" s="1"/>
  <c r="R42" i="34" s="1"/>
  <c r="F11" i="34"/>
  <c r="U18" i="34"/>
  <c r="V18" i="34" s="1"/>
  <c r="I9" i="34"/>
  <c r="I7" i="34" s="1"/>
  <c r="E8" i="34" l="1"/>
  <c r="F8" i="34" s="1"/>
  <c r="E21" i="34"/>
  <c r="F21" i="34" s="1"/>
  <c r="Q15" i="34"/>
  <c r="R15" i="34" s="1"/>
  <c r="E15" i="34"/>
  <c r="F15" i="34" s="1"/>
  <c r="E16" i="34"/>
  <c r="F16" i="34" s="1"/>
  <c r="E13" i="34"/>
  <c r="F13" i="34" s="1"/>
  <c r="I76" i="28"/>
  <c r="M21" i="34"/>
  <c r="N21" i="34" s="1"/>
  <c r="I21" i="34"/>
  <c r="J21" i="34" s="1"/>
  <c r="T12" i="34"/>
  <c r="V12" i="34" s="1"/>
  <c r="F43" i="34"/>
  <c r="F41" i="34" s="1"/>
  <c r="F30" i="34" s="1"/>
  <c r="U21" i="34"/>
  <c r="V21" i="34" s="1"/>
  <c r="H11" i="34"/>
  <c r="J11" i="34" s="1"/>
  <c r="I21" i="28"/>
  <c r="U10" i="34"/>
  <c r="U7" i="34" s="1"/>
  <c r="V15" i="34"/>
  <c r="P12" i="34"/>
  <c r="R12" i="34" s="1"/>
  <c r="H12" i="34"/>
  <c r="J12" i="34" s="1"/>
  <c r="I22" i="28"/>
  <c r="D17" i="34"/>
  <c r="T11" i="34"/>
  <c r="V11" i="34" s="1"/>
  <c r="P11" i="34"/>
  <c r="R11" i="34" s="1"/>
  <c r="I30" i="28"/>
  <c r="I17" i="34"/>
  <c r="J17" i="34" s="1"/>
  <c r="H34" i="34"/>
  <c r="J35" i="34"/>
  <c r="J34" i="34" s="1"/>
  <c r="R35" i="34"/>
  <c r="R34" i="34" s="1"/>
  <c r="P34" i="34"/>
  <c r="Z43" i="34"/>
  <c r="Z41" i="34"/>
  <c r="Z30" i="34" s="1"/>
  <c r="Z27" i="34" s="1"/>
  <c r="V35" i="34"/>
  <c r="V34" i="34" s="1"/>
  <c r="T34" i="34"/>
  <c r="R43" i="34"/>
  <c r="R41" i="34" s="1"/>
  <c r="V43" i="34"/>
  <c r="V41" i="34" s="1"/>
  <c r="J9" i="34"/>
  <c r="J41" i="34"/>
  <c r="J30" i="34" s="1"/>
  <c r="R30" i="34" l="1"/>
  <c r="R10" i="34"/>
  <c r="R7" i="34" s="1"/>
  <c r="I34" i="34"/>
  <c r="Q10" i="34"/>
  <c r="Q7" i="34" s="1"/>
  <c r="F10" i="34"/>
  <c r="F7" i="34" s="1"/>
  <c r="E17" i="34"/>
  <c r="F17" i="34" s="1"/>
  <c r="E10" i="34"/>
  <c r="E7" i="34" s="1"/>
  <c r="I20" i="34"/>
  <c r="J20" i="34" s="1"/>
  <c r="Z22" i="34"/>
  <c r="Z5" i="34" s="1"/>
  <c r="Z45" i="34"/>
  <c r="U34" i="34"/>
  <c r="I5" i="28"/>
  <c r="J10" i="34"/>
  <c r="J7" i="34" s="1"/>
  <c r="J6" i="34" s="1"/>
  <c r="J28" i="34" s="1"/>
  <c r="J29" i="34" s="1"/>
  <c r="V30" i="34"/>
  <c r="Q17" i="34"/>
  <c r="R17" i="34" s="1"/>
  <c r="U20" i="34"/>
  <c r="V20" i="34" s="1"/>
  <c r="V10" i="34"/>
  <c r="V7" i="34" s="1"/>
  <c r="U17" i="34"/>
  <c r="V17" i="34" s="1"/>
  <c r="Q34" i="34"/>
  <c r="R6" i="34" l="1"/>
  <c r="R28" i="34" s="1"/>
  <c r="F6" i="34"/>
  <c r="F28" i="34" s="1"/>
  <c r="V6" i="34"/>
  <c r="V28" i="34" s="1"/>
  <c r="Z46" i="34"/>
  <c r="Y5" i="34"/>
  <c r="Z4" i="34"/>
  <c r="Y4" i="34" s="1"/>
  <c r="I4" i="28"/>
  <c r="J27" i="34"/>
  <c r="J45" i="34" s="1"/>
  <c r="F29" i="34" l="1"/>
  <c r="F27" i="34" s="1"/>
  <c r="F45" i="34" s="1"/>
  <c r="I97" i="28"/>
  <c r="V29" i="34"/>
  <c r="V27" i="34" s="1"/>
  <c r="R29" i="34"/>
  <c r="R27" i="34" s="1"/>
  <c r="J22" i="34"/>
  <c r="J5" i="34" s="1"/>
  <c r="V22" i="34" l="1"/>
  <c r="V5" i="34" s="1"/>
  <c r="V45" i="34"/>
  <c r="V46" i="34" s="1"/>
  <c r="R22" i="34"/>
  <c r="R5" i="34" s="1"/>
  <c r="R45" i="34"/>
  <c r="R46" i="34" s="1"/>
  <c r="I98" i="28"/>
  <c r="I5" i="34"/>
  <c r="J4" i="34"/>
  <c r="I4" i="34" s="1"/>
  <c r="F46" i="34"/>
  <c r="R4" i="34" l="1"/>
  <c r="Q4" i="34" s="1"/>
  <c r="Q5" i="34"/>
  <c r="I99" i="28"/>
  <c r="U5" i="34"/>
  <c r="V4" i="34"/>
  <c r="U4" i="34" s="1"/>
  <c r="I100" i="28" l="1"/>
  <c r="I101" i="28" l="1"/>
  <c r="I102" i="28" l="1"/>
  <c r="J46" i="34"/>
  <c r="F26" i="34"/>
  <c r="F22" i="34" s="1"/>
  <c r="F5" i="34" s="1"/>
  <c r="E5" i="34" l="1"/>
  <c r="F4" i="34"/>
  <c r="E4" i="34" s="1"/>
  <c r="M7" i="34" l="1"/>
  <c r="N8" i="34"/>
  <c r="N7" i="34" s="1"/>
  <c r="N6" i="34" s="1"/>
  <c r="N28" i="34" l="1"/>
  <c r="N29" i="34" s="1"/>
  <c r="N27" i="34" l="1"/>
  <c r="N22" i="34" l="1"/>
  <c r="N5" i="34" s="1"/>
  <c r="N4" i="34" s="1"/>
  <c r="M4" i="34" s="1"/>
  <c r="N45" i="34"/>
  <c r="N46" i="34" s="1"/>
  <c r="M5" i="34" l="1"/>
  <c r="N41" i="34" l="1"/>
  <c r="N42" i="34"/>
  <c r="I44" i="27"/>
  <c r="I49" i="27"/>
  <c r="N30" i="34"/>
  <c r="N32" i="34"/>
  <c r="N31" i="34"/>
  <c r="N43" i="34"/>
  <c r="I43" i="27"/>
  <c r="I45" i="27"/>
  <c r="I46" i="27"/>
  <c r="I42" i="27"/>
  <c r="I41" i="27"/>
  <c r="I39" i="27"/>
  <c r="I37" i="27"/>
  <c r="M32" i="34"/>
  <c r="M31"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Thanh, Nguyen Thi My (HR)</author>
  </authors>
  <commentList>
    <comment ref="AW72" authorId="0" shapeId="0" xr:uid="{9FB4C85D-5C20-4052-8B83-90EFCBD453ED}">
      <text>
        <r>
          <rPr>
            <b/>
            <sz val="9"/>
            <color indexed="81"/>
            <rFont val="Tahoma"/>
            <family val="2"/>
          </rPr>
          <t>Thanh, Nguyen Thi My (HR):</t>
        </r>
        <r>
          <rPr>
            <sz val="9"/>
            <color indexed="81"/>
            <rFont val="Tahoma"/>
            <family val="2"/>
          </rPr>
          <t xml:space="preserve">
Spend time to take care her mother</t>
        </r>
      </text>
    </comment>
    <comment ref="AW476" authorId="0" shapeId="0" xr:uid="{FE0845FA-E77C-474C-BB3D-788FC58DF06B}">
      <text>
        <r>
          <rPr>
            <b/>
            <sz val="9"/>
            <color indexed="81"/>
            <rFont val="Tahoma"/>
            <family val="2"/>
          </rPr>
          <t>Thanh, Nguyen Thi My (HR):</t>
        </r>
        <r>
          <rPr>
            <sz val="9"/>
            <color indexed="81"/>
            <rFont val="Tahoma"/>
            <family val="2"/>
          </rPr>
          <t xml:space="preserve">
My Tho closing office</t>
        </r>
      </text>
    </comment>
    <comment ref="AW629" authorId="0" shapeId="0" xr:uid="{7907B984-4417-4BEC-BCC6-46B3DE9016D5}">
      <text>
        <r>
          <rPr>
            <b/>
            <sz val="9"/>
            <color indexed="81"/>
            <rFont val="Tahoma"/>
            <family val="2"/>
          </rPr>
          <t>Thanh, Nguyen Thi My (HR):</t>
        </r>
        <r>
          <rPr>
            <sz val="9"/>
            <color indexed="81"/>
            <rFont val="Tahoma"/>
            <family val="2"/>
          </rPr>
          <t xml:space="preserve">
Degree fraud</t>
        </r>
      </text>
    </comment>
    <comment ref="AW654" authorId="0" shapeId="0" xr:uid="{9F6550DB-FE87-46D4-BDB6-C95DAC64290A}">
      <text>
        <r>
          <rPr>
            <b/>
            <sz val="9"/>
            <color indexed="81"/>
            <rFont val="Tahoma"/>
            <family val="2"/>
          </rPr>
          <t>Thanh, Nguyen Thi My (HR):</t>
        </r>
        <r>
          <rPr>
            <sz val="9"/>
            <color indexed="81"/>
            <rFont val="Tahoma"/>
            <family val="2"/>
          </rPr>
          <t xml:space="preserve">
Feel not in line with the management, not agree to stransfer to CAO division.</t>
        </r>
      </text>
    </comment>
    <comment ref="AW712" authorId="0" shapeId="0" xr:uid="{77ECB028-7B4F-4D6B-A9E6-05E108C4770D}">
      <text>
        <r>
          <rPr>
            <b/>
            <sz val="9"/>
            <color indexed="81"/>
            <rFont val="Tahoma"/>
            <family val="2"/>
          </rPr>
          <t>Thanh, Nguyen Thi My (HR):</t>
        </r>
        <r>
          <rPr>
            <sz val="9"/>
            <color indexed="81"/>
            <rFont val="Tahoma"/>
            <family val="2"/>
          </rPr>
          <t xml:space="preserve">
with GAD</t>
        </r>
      </text>
    </comment>
    <comment ref="AW847" authorId="0" shapeId="0" xr:uid="{19A2732D-83D4-4612-A090-A09AAB13254F}">
      <text>
        <r>
          <rPr>
            <b/>
            <sz val="9"/>
            <color indexed="81"/>
            <rFont val="Tahoma"/>
            <family val="2"/>
          </rPr>
          <t>Thanh, Nguyen Thi My (HR):</t>
        </r>
        <r>
          <rPr>
            <sz val="9"/>
            <color indexed="81"/>
            <rFont val="Tahoma"/>
            <family val="2"/>
          </rPr>
          <t xml:space="preserve">
with GAD</t>
        </r>
      </text>
    </comment>
    <comment ref="AW889" authorId="0" shapeId="0" xr:uid="{3F4926F2-27D4-46AD-AAED-1F18300E4E3A}">
      <text>
        <r>
          <rPr>
            <b/>
            <sz val="9"/>
            <color indexed="81"/>
            <rFont val="Tahoma"/>
            <family val="2"/>
          </rPr>
          <t>Thanh, Nguyen Thi My (HR):</t>
        </r>
        <r>
          <rPr>
            <sz val="9"/>
            <color indexed="81"/>
            <rFont val="Tahoma"/>
            <family val="2"/>
          </rPr>
          <t xml:space="preserve">
unannouce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Nguyen, Tran Nhat Thao (HR)</author>
    <author>Nhung, Le Ngoc Tuyet (HR)</author>
    <author>Vi, Nguyen Thi Thuy (HR)</author>
  </authors>
  <commentList>
    <comment ref="B1" authorId="0" shapeId="0" xr:uid="{7547564B-2769-485E-8DF4-57853BF5061E}">
      <text>
        <r>
          <rPr>
            <sz val="11"/>
            <color theme="1"/>
            <rFont val="Aptos Narrow"/>
            <family val="2"/>
            <scheme val="minor"/>
          </rPr>
          <t>Nguyen, Tran Nhat Thao (HR):
Sau  ngày 7/5/2024, employee code cần phải match với mã NV được tạo trên iHRP</t>
        </r>
      </text>
    </comment>
    <comment ref="Y203" authorId="1" shapeId="0" xr:uid="{94420BC9-29E0-4E1A-8E1C-78DC1D5EF01E}">
      <text>
        <r>
          <rPr>
            <sz val="9"/>
            <color indexed="81"/>
            <rFont val="Tahoma"/>
            <family val="2"/>
          </rPr>
          <t>245 055 665 -CMND</t>
        </r>
      </text>
    </comment>
    <comment ref="R282" authorId="2" shapeId="0" xr:uid="{E94F4FD7-B25C-47C2-B57A-B61CD7EB038C}">
      <text>
        <r>
          <rPr>
            <sz val="11"/>
            <color theme="1"/>
            <rFont val="Aptos Narrow"/>
            <family val="2"/>
            <scheme val="minor"/>
          </rPr>
          <t>Vi, Nguyen Thi Thuy (HR):
Thay đổi từ tháng 11/2023</t>
        </r>
      </text>
    </comment>
    <comment ref="S389" authorId="2" shapeId="0" xr:uid="{E90EC500-190B-46E6-9B04-E264A556B4F3}">
      <text>
        <r>
          <rPr>
            <sz val="11"/>
            <color theme="1"/>
            <rFont val="Aptos Narrow"/>
            <family val="2"/>
            <scheme val="minor"/>
          </rPr>
          <t>Vi, Nguyen Thi Thuy (HR):
Thay đổi từ tháng 11/2023</t>
        </r>
      </text>
    </comment>
    <comment ref="R407" authorId="2" shapeId="0" xr:uid="{168E8C49-5593-471B-A523-A795065FF6ED}">
      <text>
        <r>
          <rPr>
            <sz val="11"/>
            <color theme="1"/>
            <rFont val="Aptos Narrow"/>
            <family val="2"/>
            <scheme val="minor"/>
          </rPr>
          <t>Vi, Nguyen Thi Thuy (HR):
Thay đổi từ tháng 11/2023</t>
        </r>
      </text>
    </comment>
  </commentList>
</comments>
</file>

<file path=xl/sharedStrings.xml><?xml version="1.0" encoding="utf-8"?>
<sst xmlns="http://schemas.openxmlformats.org/spreadsheetml/2006/main" count="61308" uniqueCount="21943">
  <si>
    <t>No.</t>
  </si>
  <si>
    <t>Full Name</t>
  </si>
  <si>
    <t>Location</t>
  </si>
  <si>
    <t>Region</t>
  </si>
  <si>
    <t>Division</t>
  </si>
  <si>
    <t>Department</t>
  </si>
  <si>
    <t>Job Title</t>
  </si>
  <si>
    <t>Staff Group/BOD</t>
  </si>
  <si>
    <t>Gender</t>
  </si>
  <si>
    <t>Date Of Birth</t>
  </si>
  <si>
    <t>Employee Phone</t>
  </si>
  <si>
    <t>Employee's Company Email</t>
  </si>
  <si>
    <t>Sales Conference</t>
  </si>
  <si>
    <t>Nguyễn Thị Thanh Lan</t>
  </si>
  <si>
    <t>Head Office</t>
  </si>
  <si>
    <t>South</t>
  </si>
  <si>
    <t>N/A</t>
  </si>
  <si>
    <t>Flight</t>
  </si>
  <si>
    <t>CDO</t>
  </si>
  <si>
    <t>Distribution Admin</t>
  </si>
  <si>
    <t>Distribution Compensation Manager</t>
  </si>
  <si>
    <t>Back Office</t>
  </si>
  <si>
    <t>Female</t>
  </si>
  <si>
    <t>0869 893 898</t>
  </si>
  <si>
    <t>thanhlan.nguyen@hanwhalife.com.vn</t>
  </si>
  <si>
    <t>Nguyễn Thị Bạch Huệ</t>
  </si>
  <si>
    <t>CEO</t>
  </si>
  <si>
    <t>Agency Compliance</t>
  </si>
  <si>
    <t>Agency Compliance Part Leader</t>
  </si>
  <si>
    <t>0903 750 919</t>
  </si>
  <si>
    <t>bachhue.nguyen@hanwhalife.com.vn</t>
  </si>
  <si>
    <t>Nguyễn Thanh Hà</t>
  </si>
  <si>
    <t>Pacific</t>
  </si>
  <si>
    <t>North</t>
  </si>
  <si>
    <t>COP</t>
  </si>
  <si>
    <t>Customer Services</t>
  </si>
  <si>
    <t>Customer Services Manager</t>
  </si>
  <si>
    <t>0916 037 565</t>
  </si>
  <si>
    <t>thanhhacs.nguyen@hanwhalife.com.vn</t>
  </si>
  <si>
    <t>Nguyễn Thị Diễm Phúc</t>
  </si>
  <si>
    <t>CHGP</t>
  </si>
  <si>
    <t>Human Resources</t>
  </si>
  <si>
    <t>Compensation &amp; Reward Part Leader</t>
  </si>
  <si>
    <t>0935 010 934</t>
  </si>
  <si>
    <t>diemphuc.nguyen@hanwhalife.com.vn</t>
  </si>
  <si>
    <t>x</t>
  </si>
  <si>
    <t>Ông Thị Hoàng Linh</t>
  </si>
  <si>
    <t>General Administration</t>
  </si>
  <si>
    <t>Purchasing and Property Senior Manager</t>
  </si>
  <si>
    <t>0908 337 925</t>
  </si>
  <si>
    <t>hoanglinh.ong@hanwhalife.com.vn</t>
  </si>
  <si>
    <t>Vũ Phi Hoài</t>
  </si>
  <si>
    <t>External Relations Vice Director</t>
  </si>
  <si>
    <t>Male</t>
  </si>
  <si>
    <t>0772 362 222</t>
  </si>
  <si>
    <t>phihoai.vu@hanwhalife.com.vn</t>
  </si>
  <si>
    <t>Đoàn Thị Hồng Thơm</t>
  </si>
  <si>
    <t>Dak Lak</t>
  </si>
  <si>
    <t>Central</t>
  </si>
  <si>
    <t>Bus</t>
  </si>
  <si>
    <t>Customer Services Senior Officer</t>
  </si>
  <si>
    <t>0973 304 079</t>
  </si>
  <si>
    <t>hongthom.doan@hanwhalife.com.vn</t>
  </si>
  <si>
    <t>Hsiang Kau</t>
  </si>
  <si>
    <t>CRO</t>
  </si>
  <si>
    <t>Chief Risk Officer cum. Appointed Actuary</t>
  </si>
  <si>
    <t>0903 835 528</t>
  </si>
  <si>
    <t>sean.kau@hanwhalife.com.vn</t>
  </si>
  <si>
    <t>Trần Quang Sơn</t>
  </si>
  <si>
    <t>CSP</t>
  </si>
  <si>
    <t>IT</t>
  </si>
  <si>
    <t>Network Administrator Assistant Manager</t>
  </si>
  <si>
    <t>0903 003 707</t>
  </si>
  <si>
    <t>quangson.tran@hanwhalife.com.vn</t>
  </si>
  <si>
    <t>Huỳnh Ngọc Quí Mai</t>
  </si>
  <si>
    <t>Policy Owner Services Officer</t>
  </si>
  <si>
    <t>0908 950 747</t>
  </si>
  <si>
    <t>quimai.huynh@hanwhalife.com.vn</t>
  </si>
  <si>
    <t>Ngô Duy Sỹ</t>
  </si>
  <si>
    <t>Ha Noi</t>
  </si>
  <si>
    <t>CAO</t>
  </si>
  <si>
    <t>Regional Sales - Thang Long</t>
  </si>
  <si>
    <t>Territory Director</t>
  </si>
  <si>
    <t>Sales Agency</t>
  </si>
  <si>
    <t>0904 306 892</t>
  </si>
  <si>
    <t>duysy.ngo@hanwhalife.com.vn</t>
  </si>
  <si>
    <t>Đào Duy Ninh</t>
  </si>
  <si>
    <t>Chief Distribution Officer</t>
  </si>
  <si>
    <t>0966 662 911</t>
  </si>
  <si>
    <t>duyninh.dao@hanwhalife.com.vn</t>
  </si>
  <si>
    <t>Lê Thị Mộng Lưu</t>
  </si>
  <si>
    <t>Binh Duong</t>
  </si>
  <si>
    <t>Customer Services Officer</t>
  </si>
  <si>
    <t>0822 537 698</t>
  </si>
  <si>
    <t>mongluu.le@hanwhalife.com.vn</t>
  </si>
  <si>
    <t>Nguyễn Tấn Duy</t>
  </si>
  <si>
    <t>Actuary</t>
  </si>
  <si>
    <t>Actuarial Analyst</t>
  </si>
  <si>
    <t>0909 000 481</t>
  </si>
  <si>
    <t>tanduy.nguyen@hanwhalife.com.vn</t>
  </si>
  <si>
    <t>Nguyễn Phạm Quỳnh Thư</t>
  </si>
  <si>
    <t>Khanh Hoa</t>
  </si>
  <si>
    <t>0906 099 673</t>
  </si>
  <si>
    <t>quynhthu.nguyen@hanwhalife.com.vn</t>
  </si>
  <si>
    <t>Vũ Thanh Phương</t>
  </si>
  <si>
    <t>Infrastructure &amp; Security Part Leader</t>
  </si>
  <si>
    <t>0908 155 149</t>
  </si>
  <si>
    <t>thanhphuong.vu@hanwhalife.com.vn</t>
  </si>
  <si>
    <t>Nguyễn Thanh Vân</t>
  </si>
  <si>
    <t>CFO</t>
  </si>
  <si>
    <t>Finance &amp; Accounting</t>
  </si>
  <si>
    <t>Head of Finance &amp; Accounting</t>
  </si>
  <si>
    <t>0909 772 778</t>
  </si>
  <si>
    <t>thanhvan.nguyen@hanwhalife.com.vn</t>
  </si>
  <si>
    <t>Lê Quang Khanh</t>
  </si>
  <si>
    <t>NBU &amp; Claim</t>
  </si>
  <si>
    <t>Head of NBU &amp; Claim</t>
  </si>
  <si>
    <t>0918 117 917</t>
  </si>
  <si>
    <t>quangkhanh.le@hanwhalife.com.vn</t>
  </si>
  <si>
    <t>Võ Thị Thanh Lan</t>
  </si>
  <si>
    <t>Quality Assurance Manager</t>
  </si>
  <si>
    <t>0906 812 646</t>
  </si>
  <si>
    <t>thanhlan.vo@hanwhalife.com.vn</t>
  </si>
  <si>
    <t>Trần Thị Thùy Linh</t>
  </si>
  <si>
    <t>Gia Lai</t>
  </si>
  <si>
    <t>Customer Services Senior Executive</t>
  </si>
  <si>
    <t>0984 797 980</t>
  </si>
  <si>
    <t>thuylinh.tran@hanwhalife.com.vn</t>
  </si>
  <si>
    <t>Lê Hoàng Mạnh</t>
  </si>
  <si>
    <t>Can Tho</t>
  </si>
  <si>
    <t>0989 797 968</t>
  </si>
  <si>
    <t>hoangmanh.le@hanwhalife.com.vn</t>
  </si>
  <si>
    <t>Nguyễn Thái Sơn</t>
  </si>
  <si>
    <t>IT System cum Operator Senior Executive</t>
  </si>
  <si>
    <t>0933 844 244</t>
  </si>
  <si>
    <t>thaison.nguyen@hanwhalife.com.vn</t>
  </si>
  <si>
    <t>Nguyễn Thị Phương Anh</t>
  </si>
  <si>
    <t>General Admin Officer</t>
  </si>
  <si>
    <t>0938 971 189</t>
  </si>
  <si>
    <t>phuonganh.nguyen@hanwhalife.com.vn</t>
  </si>
  <si>
    <t>Bùi Thị Hải</t>
  </si>
  <si>
    <t>Nghe An</t>
  </si>
  <si>
    <t>0904 897 733</t>
  </si>
  <si>
    <t>hai.bui@hanwhalife.com.vn</t>
  </si>
  <si>
    <t>Phạm Hồng Lam</t>
  </si>
  <si>
    <t>Da Nang</t>
  </si>
  <si>
    <t>Sales Training Support</t>
  </si>
  <si>
    <t>Agency Training Director - Central</t>
  </si>
  <si>
    <t>Trainer</t>
  </si>
  <si>
    <t>0905 999 030</t>
  </si>
  <si>
    <t>honglam.pham@hanwhalife.com.vn</t>
  </si>
  <si>
    <t>Châu Văn Mười</t>
  </si>
  <si>
    <t>Property Senior Executive</t>
  </si>
  <si>
    <t>0983 690 593</t>
  </si>
  <si>
    <t>vanmuoi.chau@hanwhalife.com.vn</t>
  </si>
  <si>
    <t>Phạm Thị Dung</t>
  </si>
  <si>
    <t>0913 360 677</t>
  </si>
  <si>
    <t>dung.pham@hanwhalife.com.vn</t>
  </si>
  <si>
    <t>Đỗ Huy Tùng</t>
  </si>
  <si>
    <t>0357 330 165</t>
  </si>
  <si>
    <t>huytung.do@hanwhalife.com.vn</t>
  </si>
  <si>
    <t>Nguyễn Trường Sơn</t>
  </si>
  <si>
    <t>Hai Phong</t>
  </si>
  <si>
    <t>Regional Sales - Lam Kinh</t>
  </si>
  <si>
    <t>Regional Director</t>
  </si>
  <si>
    <t>0963 483 686</t>
  </si>
  <si>
    <t>truongson.nguyen@hanwhalife.com.vn</t>
  </si>
  <si>
    <t>Đinh Thị Mỹ Phượng</t>
  </si>
  <si>
    <t>New Business Assistant Manager</t>
  </si>
  <si>
    <t>0909 344 035</t>
  </si>
  <si>
    <t>myphuong.dinh@hanwhalife.com.vn</t>
  </si>
  <si>
    <t>Cao Thế Hà</t>
  </si>
  <si>
    <t>Agency Training Senior Officer</t>
  </si>
  <si>
    <t>0937 202 407</t>
  </si>
  <si>
    <t>theha.cao@hanwhalife.com.vn</t>
  </si>
  <si>
    <t>Lê Thị Diệu</t>
  </si>
  <si>
    <t>Hue</t>
  </si>
  <si>
    <t>0946 938 001</t>
  </si>
  <si>
    <t>dieu.le@hanwhalife.com.vn</t>
  </si>
  <si>
    <t>Nguyễn Thị Kim Thúy</t>
  </si>
  <si>
    <t>Purchasing Executive</t>
  </si>
  <si>
    <t>0909 133 707</t>
  </si>
  <si>
    <t>kimthuy.nguyen@hanwhalife.com.vn</t>
  </si>
  <si>
    <t>Hồ Phúc Đồng</t>
  </si>
  <si>
    <t>0983 986 984</t>
  </si>
  <si>
    <t>phucdong.ho@hanwhalife.com.vn</t>
  </si>
  <si>
    <t>Bùi Thị Khánh Đoan</t>
  </si>
  <si>
    <t>Assistant to CEO</t>
  </si>
  <si>
    <t>0906 792 788</t>
  </si>
  <si>
    <t>khanhdoan.bui@hanwhalife.com.vn</t>
  </si>
  <si>
    <t>Phùng Thị Kim Hào</t>
  </si>
  <si>
    <t>Agency Trainer</t>
  </si>
  <si>
    <t>0973 962 299</t>
  </si>
  <si>
    <t>kimhao.phung@hanwhalife.com.vn</t>
  </si>
  <si>
    <t>Nguyễn Văn Thắng</t>
  </si>
  <si>
    <t>Regional Sales - Tay Son</t>
  </si>
  <si>
    <t>Zone Director</t>
  </si>
  <si>
    <t>0935 854 567</t>
  </si>
  <si>
    <t>vanthang.nguyen@hanwhalife.com.vn</t>
  </si>
  <si>
    <t>Nguyễn Quốc Duy</t>
  </si>
  <si>
    <t>Database Administrator Officer</t>
  </si>
  <si>
    <t>0909 575 942</t>
  </si>
  <si>
    <t>quocduy.nguyen@hanwhalife.com.vn</t>
  </si>
  <si>
    <t>Ngôn Thị Dung</t>
  </si>
  <si>
    <t>New Business Officer</t>
  </si>
  <si>
    <t>0978 242 292</t>
  </si>
  <si>
    <t>dung.ngon@hanwhalife.com.vn</t>
  </si>
  <si>
    <t>Lê Thị Thúy Ân</t>
  </si>
  <si>
    <t>0906 388 995</t>
  </si>
  <si>
    <t>thuyan.le@hanwhalife.com.vn</t>
  </si>
  <si>
    <t>Trần Mỹ Hương</t>
  </si>
  <si>
    <t>0908 504 487</t>
  </si>
  <si>
    <t>myhuong.tran@hanwhalife.com.vn</t>
  </si>
  <si>
    <t>Nguyễn Đức Mạnh</t>
  </si>
  <si>
    <t>Claim Manager</t>
  </si>
  <si>
    <t>0907 686 179</t>
  </si>
  <si>
    <t>ducmanh.nguyen@hanwhalife.com.vn</t>
  </si>
  <si>
    <t>Phạm Phú Quí</t>
  </si>
  <si>
    <t>Distribution Planning</t>
  </si>
  <si>
    <t>Head of Distribution Planning</t>
  </si>
  <si>
    <t>0902 528 385</t>
  </si>
  <si>
    <t>phuqui.pham@hanwhalife.com.vn</t>
  </si>
  <si>
    <t>Nguyễn Văn Sỹ</t>
  </si>
  <si>
    <t>IT Helpdesk Senior Executive (North)</t>
  </si>
  <si>
    <t>0979 174 589</t>
  </si>
  <si>
    <t>vansy.nguyen@hanwhalife.com.vn</t>
  </si>
  <si>
    <t>Nguyễn Thành Nhân</t>
  </si>
  <si>
    <t>Purchasing Senior Executive</t>
  </si>
  <si>
    <t>0938 346 489</t>
  </si>
  <si>
    <t>nhan.nguyen@hanwhalife.com.vn</t>
  </si>
  <si>
    <t>Nguyễn Thị Thuận</t>
  </si>
  <si>
    <t>0936 868 196</t>
  </si>
  <si>
    <t>thuan.nguyen@hanwhalife.com.vn</t>
  </si>
  <si>
    <t>Phan Phương Thảo</t>
  </si>
  <si>
    <t>Distribution Support Senior Officer</t>
  </si>
  <si>
    <t>0906752099 - 0902548880</t>
  </si>
  <si>
    <t>phuongthao.phan@hanwhalife.com.vn</t>
  </si>
  <si>
    <t>Lê Thị Phương Dung</t>
  </si>
  <si>
    <t>CAP</t>
  </si>
  <si>
    <t>Chief Accounting Principal</t>
  </si>
  <si>
    <t>0918 333 083</t>
  </si>
  <si>
    <t>phuongdung.le@hanwhalife.com.vn</t>
  </si>
  <si>
    <t>Trần Nguyên Kiều Thanh</t>
  </si>
  <si>
    <t>Customer Services Assistant Manager</t>
  </si>
  <si>
    <t>0903 685 439</t>
  </si>
  <si>
    <t>kieuthanh.tran@hanwhalife.com.vn</t>
  </si>
  <si>
    <t>Phan Thanh Ngọc</t>
  </si>
  <si>
    <t>Claim Executive</t>
  </si>
  <si>
    <t>0906 019 295</t>
  </si>
  <si>
    <t>thanhngoc.phan@hanwhalife.com.vn</t>
  </si>
  <si>
    <t>Dương Thị Hồng Ánh</t>
  </si>
  <si>
    <t>Claim Admin Senior Executive</t>
  </si>
  <si>
    <t>0932 007 352</t>
  </si>
  <si>
    <t>honganh.duong@hanwhalife.com.vn</t>
  </si>
  <si>
    <t>Lê Thanh Hoàng</t>
  </si>
  <si>
    <t>Ho Chi Minh</t>
  </si>
  <si>
    <t>Regional Sales - Gia Dinh</t>
  </si>
  <si>
    <t>0913 900 390</t>
  </si>
  <si>
    <t>thanhhoang.le@hanwhalife.com.vn</t>
  </si>
  <si>
    <t>Nguyễn Anh Tuấn</t>
  </si>
  <si>
    <t>0903 592 737</t>
  </si>
  <si>
    <t>anhtuan.nguyen@hanwhalife.com.vn</t>
  </si>
  <si>
    <t>Ca Duy Đức</t>
  </si>
  <si>
    <t>New Business Senior Executive</t>
  </si>
  <si>
    <t>0908 976 411</t>
  </si>
  <si>
    <t>duyduc.ca@hanwhalife.com.vn</t>
  </si>
  <si>
    <t>Hoàng Đình Toàn</t>
  </si>
  <si>
    <t>Debt Collection Assistant Manager</t>
  </si>
  <si>
    <t>0908 247 098</t>
  </si>
  <si>
    <t>dinhtoan.hoang@hanwhalife.com.vn</t>
  </si>
  <si>
    <t>Trần Thị Thanh Hoan</t>
  </si>
  <si>
    <t>Customer Services Executive</t>
  </si>
  <si>
    <t>0934 021 088</t>
  </si>
  <si>
    <t>thanhhoan.tran@hanwhalife.com.vn</t>
  </si>
  <si>
    <t>Nguyễn Thị Hồng Vân</t>
  </si>
  <si>
    <t>General Admin Executive</t>
  </si>
  <si>
    <t>0799 933 833</t>
  </si>
  <si>
    <t>hongvan.nguyen@hanwhalife.com.vn</t>
  </si>
  <si>
    <t>Trần Thị Hồng Hạnh</t>
  </si>
  <si>
    <t>General Ledger Accounting Senior Officer</t>
  </si>
  <si>
    <t>0983 422 680</t>
  </si>
  <si>
    <t>honghanh.tran@hanwhalife.com.vn</t>
  </si>
  <si>
    <t>Trần Nguyễn Hồng Vân</t>
  </si>
  <si>
    <t>Partnership Distribution</t>
  </si>
  <si>
    <t>Sales Manager</t>
  </si>
  <si>
    <t>Sales Partnership</t>
  </si>
  <si>
    <t>0816 117 665</t>
  </si>
  <si>
    <t>hongvan.tran@hanwhalife.com.vn</t>
  </si>
  <si>
    <t>Danh Hoàng Long</t>
  </si>
  <si>
    <t>Underwriter</t>
  </si>
  <si>
    <t>0367 068 898</t>
  </si>
  <si>
    <t>hoanglong.danh@hanwhalife.com.vn</t>
  </si>
  <si>
    <t>Nguyễn Thị Băng Tâm</t>
  </si>
  <si>
    <t>Bac Giang</t>
  </si>
  <si>
    <t>0904 781 118</t>
  </si>
  <si>
    <t>bangtam.nguyen@hanwhalife.com.vn</t>
  </si>
  <si>
    <t>Nguyễn Thành Hưng</t>
  </si>
  <si>
    <t>Regional Sales - Hai Van</t>
  </si>
  <si>
    <t>0914 137 575</t>
  </si>
  <si>
    <t>thanhhung.nguyen@hanwhalife.com.vn</t>
  </si>
  <si>
    <t>Nguyễn Thị Nhung</t>
  </si>
  <si>
    <t>0917 904 686</t>
  </si>
  <si>
    <t>nhung.nguyen@hanwhalife.com.vn</t>
  </si>
  <si>
    <t>Nguyễn Thị Thái Hòa</t>
  </si>
  <si>
    <t>0909 227 215</t>
  </si>
  <si>
    <t>thaihoa.nguyen@hanwhalife.com.vn</t>
  </si>
  <si>
    <t>Hồ Ngọc Tiên</t>
  </si>
  <si>
    <t>Customer Services Senior Staff</t>
  </si>
  <si>
    <t>0905 449 509</t>
  </si>
  <si>
    <t>ngoctien.ho@hanwhalife.com.vn</t>
  </si>
  <si>
    <t>Nguyễn Tuấn Duy</t>
  </si>
  <si>
    <t>Dong Thap</t>
  </si>
  <si>
    <t>0907 749 966</t>
  </si>
  <si>
    <t>tuanduy.nguyen@hanwhalife.com.vn</t>
  </si>
  <si>
    <t>Nguyễn Thanh Bình</t>
  </si>
  <si>
    <t>Agency Training &amp; Development Officer</t>
  </si>
  <si>
    <t>Trần Huy Hùng</t>
  </si>
  <si>
    <t>Ninh Binh</t>
  </si>
  <si>
    <t>0965 699 166</t>
  </si>
  <si>
    <t>huyhung.tran@hanwhalife.com.vn</t>
  </si>
  <si>
    <t>Phan Đông Nhi</t>
  </si>
  <si>
    <t>Distribution Admin Executive</t>
  </si>
  <si>
    <t>0969 064 426</t>
  </si>
  <si>
    <t>dongnhi.phan@hanwhalife.com.vn</t>
  </si>
  <si>
    <t>Trần Văn Tư</t>
  </si>
  <si>
    <t>0963 571 886</t>
  </si>
  <si>
    <t>vantu.tran@hanwhalife.com.vn</t>
  </si>
  <si>
    <t>Ngô Thụy Hoàng Oanh</t>
  </si>
  <si>
    <t>0909 704 292</t>
  </si>
  <si>
    <t>hoangoanh.ngo@hanwhalife.com.vn</t>
  </si>
  <si>
    <t>Trần Thị Thùy Dương</t>
  </si>
  <si>
    <t>0986 226 657</t>
  </si>
  <si>
    <t>thuyduong.tran@hanwhalife.com.vn</t>
  </si>
  <si>
    <t>Đoàn Cao Sơn</t>
  </si>
  <si>
    <t>Ha Tinh</t>
  </si>
  <si>
    <t>0969 994 333</t>
  </si>
  <si>
    <t>caoson.doan@hanwhalife.com.vn</t>
  </si>
  <si>
    <t>Phạm Trường Khánh</t>
  </si>
  <si>
    <t>GA Partner</t>
  </si>
  <si>
    <t>Head of GA Partner</t>
  </si>
  <si>
    <t>0903 926 873</t>
  </si>
  <si>
    <t>truongkhanh.pham@hanwhalife.com.vn</t>
  </si>
  <si>
    <t>Đinh Công Sa</t>
  </si>
  <si>
    <t>Binh Dinh</t>
  </si>
  <si>
    <t>0977 190 677</t>
  </si>
  <si>
    <t>congsa.dinh@hanwhalife.com.vn</t>
  </si>
  <si>
    <t>Phạm Thanh Tú</t>
  </si>
  <si>
    <t>Premium Control Senior Officer</t>
  </si>
  <si>
    <t>0904 277 348</t>
  </si>
  <si>
    <t>thanhtu.pham@hanwhalife.com.vn</t>
  </si>
  <si>
    <t>Nguyễn Thị Lê Na</t>
  </si>
  <si>
    <t>Dong Nai</t>
  </si>
  <si>
    <t>0977 497 757</t>
  </si>
  <si>
    <t>lena.nguyen@hanwhalife.com.vn</t>
  </si>
  <si>
    <t>Nguyễn Thanh Lập</t>
  </si>
  <si>
    <t>Program Analyst Assistant Manager</t>
  </si>
  <si>
    <t>0932 600 804</t>
  </si>
  <si>
    <t>thanhlap.nguyen@hanwhalife.com.vn</t>
  </si>
  <si>
    <t>Đoàn Kiều Ngọt</t>
  </si>
  <si>
    <t>0944 963 129</t>
  </si>
  <si>
    <t>kieungot.doan@hanwhalife.com.vn</t>
  </si>
  <si>
    <t>Lưu Vũ Minh Quân</t>
  </si>
  <si>
    <t>Claim Admin Staff</t>
  </si>
  <si>
    <t>0906 315 569</t>
  </si>
  <si>
    <t>minhquan.luu@hanwhalife.com.vn</t>
  </si>
  <si>
    <t>Trương Quang Vỷ</t>
  </si>
  <si>
    <t>New Business Executive</t>
  </si>
  <si>
    <t>0343 563 136</t>
  </si>
  <si>
    <t>quangvy.truong@hanwhalife.com.vn</t>
  </si>
  <si>
    <t>Lê Thu Huyền</t>
  </si>
  <si>
    <t>0972 656 474</t>
  </si>
  <si>
    <t>thuhuyen.le@hanwhalife.com.vn</t>
  </si>
  <si>
    <t>Phạm Thị Hồng Phúc</t>
  </si>
  <si>
    <t>Claim Admin Senior Staff</t>
  </si>
  <si>
    <t>0909 361 688</t>
  </si>
  <si>
    <t>hongphuc.pham@hanwhalife.com.vn</t>
  </si>
  <si>
    <t>Phan Thị Diễm Quỳnh</t>
  </si>
  <si>
    <t>Distribution Support Manager</t>
  </si>
  <si>
    <t>0933 891 226</t>
  </si>
  <si>
    <t>diemquynh.phan@hanwhalife.com.vn</t>
  </si>
  <si>
    <t>Lê Thị Thảo Nga</t>
  </si>
  <si>
    <t>Agency Training &amp; Development Admin Executive</t>
  </si>
  <si>
    <t>0905 684 774</t>
  </si>
  <si>
    <t>thaonga.le@hanwhalife.com.vn</t>
  </si>
  <si>
    <t>Phan Ngọc Thái Hậu</t>
  </si>
  <si>
    <t>Distribution Support Senior Executive</t>
  </si>
  <si>
    <t>0933 112 204</t>
  </si>
  <si>
    <t>thaihau.phan@hanwhalife.com.vn</t>
  </si>
  <si>
    <t>Lương Thị Mơ Thơm</t>
  </si>
  <si>
    <t>0904 741 737</t>
  </si>
  <si>
    <t>mothom.luong@hanwhalife.com.vn</t>
  </si>
  <si>
    <t>Nguyễn Ngọc Thanh Phong</t>
  </si>
  <si>
    <t>Partnership Distribution Training Part Leader</t>
  </si>
  <si>
    <t>0937 609 357</t>
  </si>
  <si>
    <t>thanhphong.nguyen@hanwhalife.com.vn</t>
  </si>
  <si>
    <t>Lê Thị Thanh Hải</t>
  </si>
  <si>
    <t>Agency Training Senior Executive</t>
  </si>
  <si>
    <t>0976 133 777</t>
  </si>
  <si>
    <t>thanhhai.le@hanwhalife.com.vn</t>
  </si>
  <si>
    <t>Đặng Thị Thùy Dung</t>
  </si>
  <si>
    <t>Agency Training Executive</t>
  </si>
  <si>
    <t>0986 547 005</t>
  </si>
  <si>
    <t>thuydung.dang@hanwhalife.com.vn</t>
  </si>
  <si>
    <t>Lê Thị Hương</t>
  </si>
  <si>
    <t>0964 318 966</t>
  </si>
  <si>
    <t>huong.le@hanwhalife.com.vn</t>
  </si>
  <si>
    <t>Phan Thị Thùy Linh</t>
  </si>
  <si>
    <t>0989 725 447</t>
  </si>
  <si>
    <t>thuylinh.phan@hanwhalife.com.vn</t>
  </si>
  <si>
    <t>Đỗ Thị Trung Hòa</t>
  </si>
  <si>
    <t>Agency Training Officer</t>
  </si>
  <si>
    <t>0934 468 567</t>
  </si>
  <si>
    <t>trunghoa.do@hanwhalife.com.vn</t>
  </si>
  <si>
    <t>Lưu Thị Xuân Trang</t>
  </si>
  <si>
    <t>Premium Control Executive</t>
  </si>
  <si>
    <t>0933 383 401</t>
  </si>
  <si>
    <t>xuantrang.luu@hanwhalife.com.vn</t>
  </si>
  <si>
    <t>Lâm Ngọc Ái Như</t>
  </si>
  <si>
    <t>Partnership Distribution Training Senior Officer</t>
  </si>
  <si>
    <t>0932 802 007</t>
  </si>
  <si>
    <t>ainhu.lam@hanwhalife.com.vn</t>
  </si>
  <si>
    <t>Nguyễn Thị Linh Kiều</t>
  </si>
  <si>
    <t>0903 600 857</t>
  </si>
  <si>
    <t>linhkieu.nguyen@hanwhalife.com.vn</t>
  </si>
  <si>
    <t>Phan Doành Ngân</t>
  </si>
  <si>
    <t>0908 456 922</t>
  </si>
  <si>
    <t>doanhngan.phan@hanwhalife.com.vn</t>
  </si>
  <si>
    <t>Vương Thị Lương</t>
  </si>
  <si>
    <t>Internal Audit</t>
  </si>
  <si>
    <t>Internal Audit Part Leader</t>
  </si>
  <si>
    <t>0907 288 831</t>
  </si>
  <si>
    <t>luong.vuong@hanwhalife.com.vn</t>
  </si>
  <si>
    <t>Cho Tae Won</t>
  </si>
  <si>
    <t>Special Sales Task Force</t>
  </si>
  <si>
    <t>Sales Advisor cum Head of Korean Customer Sales Team</t>
  </si>
  <si>
    <t>0903 377 967</t>
  </si>
  <si>
    <t>taewon.cho@hanwhalife.com.vn</t>
  </si>
  <si>
    <t>Quách Bảo Nguyên</t>
  </si>
  <si>
    <t>Application Development Part Leader</t>
  </si>
  <si>
    <t>0903 306 461</t>
  </si>
  <si>
    <t>baonguyen.quach@hanwhalife.com.vn</t>
  </si>
  <si>
    <t>Nguyễn Trần Phúc Thịnh</t>
  </si>
  <si>
    <t>Group Sales Manager</t>
  </si>
  <si>
    <t>Sales Group</t>
  </si>
  <si>
    <t>0909 861 920</t>
  </si>
  <si>
    <t>phucthinh.nguyen@hanwhalife.com.vn</t>
  </si>
  <si>
    <t>Hoàng Thị Mỹ Linh</t>
  </si>
  <si>
    <t>0963 549 893</t>
  </si>
  <si>
    <t>mylinh.hoang@hanwhalife.com.vn</t>
  </si>
  <si>
    <t>Nguyễn Thị Thùy Nhiên</t>
  </si>
  <si>
    <t>Corporate Planning &amp; Management</t>
  </si>
  <si>
    <t>Corporate Planning &amp; Management Executive</t>
  </si>
  <si>
    <t>0353 350 771</t>
  </si>
  <si>
    <t>thuynhien.nguyen@hanwhalife.com.vn</t>
  </si>
  <si>
    <t>Nguyễn Văn Thiên Phú</t>
  </si>
  <si>
    <t>Binh Phuoc</t>
  </si>
  <si>
    <t>0913 569 252</t>
  </si>
  <si>
    <t>thienphu.nguyen@hanwhalife.com.vn</t>
  </si>
  <si>
    <t>Hồ Lê Duy</t>
  </si>
  <si>
    <t>0908 465 584</t>
  </si>
  <si>
    <t>leduy.ho@hanwhalife.com.vn</t>
  </si>
  <si>
    <t>Đặng Thị Thu Giang</t>
  </si>
  <si>
    <t>0347 230 898</t>
  </si>
  <si>
    <t>thugiang.dang@hanwhalife.com.vn</t>
  </si>
  <si>
    <t>Mai Nguyễn Minh Hương</t>
  </si>
  <si>
    <t>0932 441 421</t>
  </si>
  <si>
    <t>minhhuong.mai@hanwhalife.com.vn</t>
  </si>
  <si>
    <t>Nguyễn Văn Thuyết</t>
  </si>
  <si>
    <t>0985 322 323</t>
  </si>
  <si>
    <t>vanthuyet.nguyen@hanwhalife.com.vn</t>
  </si>
  <si>
    <t>Nguyễn Phước Vĩnh Bảo</t>
  </si>
  <si>
    <t>IT Helpdesk Staff (Central)</t>
  </si>
  <si>
    <t>0942 211 911</t>
  </si>
  <si>
    <t>vinhbao.nguyen@hanwhalife.com.vn</t>
  </si>
  <si>
    <t>Nguyễn Thụy Ngọc Lan</t>
  </si>
  <si>
    <t>Premium Control Officer</t>
  </si>
  <si>
    <t>0901 383 193</t>
  </si>
  <si>
    <t>ngoclan.nguyen@hanwhalife.com.vn</t>
  </si>
  <si>
    <t>Phạm Thị Kim Phương</t>
  </si>
  <si>
    <t>Risk Management</t>
  </si>
  <si>
    <t>Risk Manager</t>
  </si>
  <si>
    <t>0938 069 685</t>
  </si>
  <si>
    <t>kimphuong.pham@hanwhalife.com.vn</t>
  </si>
  <si>
    <t>Nguyễn Sơn Hải</t>
  </si>
  <si>
    <t>Claim Officer</t>
  </si>
  <si>
    <t>0879 866 693</t>
  </si>
  <si>
    <t>sonhai.nguyen@hanwhalife.com.vn</t>
  </si>
  <si>
    <t>Phạm Thanh Trường</t>
  </si>
  <si>
    <t>Trần Thị Hương Ly</t>
  </si>
  <si>
    <t>Call Center Senior Executive</t>
  </si>
  <si>
    <t>0349 795 339</t>
  </si>
  <si>
    <t>huongly.tran@hanwhalife.com.vn</t>
  </si>
  <si>
    <t>Lê Ta Chi</t>
  </si>
  <si>
    <t>Claim Assistant Manager</t>
  </si>
  <si>
    <t>0903 877 391</t>
  </si>
  <si>
    <t>tachi.le@hanwhalife.com.vn</t>
  </si>
  <si>
    <t>Trương Phương Hậu</t>
  </si>
  <si>
    <t>Agency Compliance Senior Executive</t>
  </si>
  <si>
    <t>0904 603 069</t>
  </si>
  <si>
    <t>phuonghau.truong@hanwhalife.com.vn</t>
  </si>
  <si>
    <t>Ngô Thị Đào</t>
  </si>
  <si>
    <t>Thanh Hoa</t>
  </si>
  <si>
    <t>0976 338 589</t>
  </si>
  <si>
    <t>dao.ngo@hanwhalife.com.vn</t>
  </si>
  <si>
    <t>Ngô Tuấn Trường</t>
  </si>
  <si>
    <t>Program Analyst Officer</t>
  </si>
  <si>
    <t>0978 151 255</t>
  </si>
  <si>
    <t>tuantruong.ngo@hanwhalife.com.vn</t>
  </si>
  <si>
    <t>Huỳnh Minh Nhựt</t>
  </si>
  <si>
    <t>Premium Control Senior Manager</t>
  </si>
  <si>
    <t>0987 473 791</t>
  </si>
  <si>
    <t>minhnhut.huynh@hanwhalife.com.vn</t>
  </si>
  <si>
    <t>Trần Thị Minh Huế</t>
  </si>
  <si>
    <t>0911 398 898</t>
  </si>
  <si>
    <t>minhhue.tran@hanwhalife.com.vn</t>
  </si>
  <si>
    <t>Nguyễn Quốc Cường</t>
  </si>
  <si>
    <t>Head of IT</t>
  </si>
  <si>
    <t>0903 711 013</t>
  </si>
  <si>
    <t>cuong.nguyen@hanwhalife.com.vn</t>
  </si>
  <si>
    <t>Nguyễn Thị Minh Nguyệt</t>
  </si>
  <si>
    <t>0983 422 366</t>
  </si>
  <si>
    <t>minhnguyet.nguyen@hanwhalife.com.vn</t>
  </si>
  <si>
    <t>Lê Văn Thiệp</t>
  </si>
  <si>
    <t>Partnership Distribution Training Assistant Manager</t>
  </si>
  <si>
    <t>0912 128 618</t>
  </si>
  <si>
    <t>vanthiep.le@hanwhalife.com.vn</t>
  </si>
  <si>
    <t>Đoàn Thị Thu Trang</t>
  </si>
  <si>
    <t>Phu Tho</t>
  </si>
  <si>
    <t>0977 607 087</t>
  </si>
  <si>
    <t>thutrang.doan@hanwhalife.com.vn</t>
  </si>
  <si>
    <t>Nguyễn Tất Khang</t>
  </si>
  <si>
    <t>0983 756 605</t>
  </si>
  <si>
    <t>tatkhang.nguyen@hanwhalife.com.vn</t>
  </si>
  <si>
    <t>Lê Trọng Lợi</t>
  </si>
  <si>
    <t>0977 668 866</t>
  </si>
  <si>
    <t>trongloi.le@hanwhalife.com.vn</t>
  </si>
  <si>
    <t>Trương Thị Mỹ Linh</t>
  </si>
  <si>
    <t>Partnership Distribution Training Admin Senior Staff</t>
  </si>
  <si>
    <t>0785 832 077</t>
  </si>
  <si>
    <t>mylinh.truong@hanwhalife.com.vn</t>
  </si>
  <si>
    <t>Đặng Thanh Tuân</t>
  </si>
  <si>
    <t>0989 820 552</t>
  </si>
  <si>
    <t>thanhtuan.dang@hanwhalife.com.vn</t>
  </si>
  <si>
    <t>Nguyễn Văn Hiền</t>
  </si>
  <si>
    <t>Hai Duong</t>
  </si>
  <si>
    <t>0981 205 828</t>
  </si>
  <si>
    <t>vanhien.nguyen@hanwhalife.com.vn</t>
  </si>
  <si>
    <t>Vũ Thị Hoàng Yến</t>
  </si>
  <si>
    <t>Dak Nong</t>
  </si>
  <si>
    <t>0984 054 732</t>
  </si>
  <si>
    <t>hoangyen.vu@hanwhalife.com.vn</t>
  </si>
  <si>
    <t>Trần Thị Kim Dung</t>
  </si>
  <si>
    <t>0935 725 555</t>
  </si>
  <si>
    <t>kimdung.tran@hanwhalife.com.vn</t>
  </si>
  <si>
    <t>Võ Thị Diễm My</t>
  </si>
  <si>
    <t>Policy Owner Services Senior Officer</t>
  </si>
  <si>
    <t>0917 720 170</t>
  </si>
  <si>
    <t>diemmy.vo@hanwhalife.com.vn</t>
  </si>
  <si>
    <t>Lê Thanh Quang Vinh</t>
  </si>
  <si>
    <t>Payable Accounting Senior Staff</t>
  </si>
  <si>
    <t>0833 130 297</t>
  </si>
  <si>
    <t>quangvinh.le@hanwhalife.com.vn</t>
  </si>
  <si>
    <t>Hồ Thị Tú Oanh</t>
  </si>
  <si>
    <t>0987 689 509</t>
  </si>
  <si>
    <t>tuoanh.ho@hanwhalife.com.vn</t>
  </si>
  <si>
    <t>Nguyễn Ngọc Hân</t>
  </si>
  <si>
    <t>0345 672 455</t>
  </si>
  <si>
    <t>ngochan.nguyen@hanwhalife.com.vn</t>
  </si>
  <si>
    <t>Nguyễn Hà Thảo Hương</t>
  </si>
  <si>
    <t>0938 530 355</t>
  </si>
  <si>
    <t>thaohuong.nguyen@hanwhalife.com.vn</t>
  </si>
  <si>
    <t>Võ Thanh Phú</t>
  </si>
  <si>
    <t>New Business Staff</t>
  </si>
  <si>
    <t>0938 847 429</t>
  </si>
  <si>
    <t>thanhphu.vo@hanwhalife.com.vn</t>
  </si>
  <si>
    <t>Vũ Lê Quỳnh Phương</t>
  </si>
  <si>
    <t>0907 735 143</t>
  </si>
  <si>
    <t>quynhphuong.vu@hanwhalife.com.vn</t>
  </si>
  <si>
    <t>Nguyễn Hữu Duy Đức</t>
  </si>
  <si>
    <t>0903 874 359</t>
  </si>
  <si>
    <t>duyduc.nguyen@hanwhalife.com.vn</t>
  </si>
  <si>
    <t>Đặng Thanh Phú</t>
  </si>
  <si>
    <t>0961 910 788</t>
  </si>
  <si>
    <t>thanhphu.dang@hanwhalife.com.vn</t>
  </si>
  <si>
    <t>Đào Công Thắng</t>
  </si>
  <si>
    <t>0375 610 236</t>
  </si>
  <si>
    <t>congthang.dao@hanwhalife.com.vn</t>
  </si>
  <si>
    <t>Trần Văn Bình</t>
  </si>
  <si>
    <t>Đoàn Vĩ Gia Khánh</t>
  </si>
  <si>
    <t>Chief Strategy Principal</t>
  </si>
  <si>
    <t>0903 739 699</t>
  </si>
  <si>
    <t>giakhanh.doan@hanwhalife.com.vn</t>
  </si>
  <si>
    <t>Trương Thị Ánh Hồng</t>
  </si>
  <si>
    <t>0908 879 943</t>
  </si>
  <si>
    <t>anhhong.truong@hanwhalife.com.vn</t>
  </si>
  <si>
    <t>Châu Quế Anh</t>
  </si>
  <si>
    <t>0938 933 196</t>
  </si>
  <si>
    <t>queanh.chau@hanwhalife.com.vn</t>
  </si>
  <si>
    <t>Nguyễn Vũ Ngọc Anh Trang</t>
  </si>
  <si>
    <t>Head of Customer Services</t>
  </si>
  <si>
    <t>0918 650 360</t>
  </si>
  <si>
    <t>anhtrang.nguyen@hanwhalife.com.vn</t>
  </si>
  <si>
    <t>Trương Đạt Minh</t>
  </si>
  <si>
    <t>Program Analyst Senior Officer</t>
  </si>
  <si>
    <t>0989 086 670</t>
  </si>
  <si>
    <t>datminh.truong@hanwhalife.com.vn</t>
  </si>
  <si>
    <t>Lê Thị Mỹ Diễm</t>
  </si>
  <si>
    <t>Head of Actuary</t>
  </si>
  <si>
    <t>0985 255 312</t>
  </si>
  <si>
    <t>mydiem.le@hanwhalife.com.vn</t>
  </si>
  <si>
    <t>Nguyễn Ngọc Ánh</t>
  </si>
  <si>
    <t>0978 801 869</t>
  </si>
  <si>
    <t>ngocanh.nguyen@hanwhalife.com.vn</t>
  </si>
  <si>
    <t>Lê Nhật Nhung</t>
  </si>
  <si>
    <t>GA Management Assistant Manager</t>
  </si>
  <si>
    <t>0707 576 276</t>
  </si>
  <si>
    <t>nhatnhung.le@hanwhalife.com.vn</t>
  </si>
  <si>
    <t>Võ Hoàng Yến</t>
  </si>
  <si>
    <t>Product Development</t>
  </si>
  <si>
    <t>Product Development Executive</t>
  </si>
  <si>
    <t>0916 317 777</t>
  </si>
  <si>
    <t>hoangyen.vo@hanwhalife.com.vn</t>
  </si>
  <si>
    <t>Nguyễn Văn Nghĩa</t>
  </si>
  <si>
    <t>0937 575 106</t>
  </si>
  <si>
    <t>nghia.nguyen@hanwhalife.com.vn</t>
  </si>
  <si>
    <t>Nguyễn Thị Minh Thư</t>
  </si>
  <si>
    <t>Customer Services Staff</t>
  </si>
  <si>
    <t>0364 424 502</t>
  </si>
  <si>
    <t>minhthu.nguyen@hanwhalife.com.vn</t>
  </si>
  <si>
    <t>Nguyễn Thị Cẩm Loan</t>
  </si>
  <si>
    <t>0987 691 896</t>
  </si>
  <si>
    <t>camloan.nguyen@hanwhalife.com.vn</t>
  </si>
  <si>
    <t>Bùi Thị Hường</t>
  </si>
  <si>
    <t>0968 807 607</t>
  </si>
  <si>
    <t>huong.bui@hanwhalife.com.vn</t>
  </si>
  <si>
    <t>Hoàng Hoài Giang</t>
  </si>
  <si>
    <t>CIP</t>
  </si>
  <si>
    <t>Chief Investment Principal</t>
  </si>
  <si>
    <t>0913 514 356</t>
  </si>
  <si>
    <t>hoaigiang.hoang@hanwhalife.com.vn</t>
  </si>
  <si>
    <t>Chu Văn Sơn</t>
  </si>
  <si>
    <t>0979 282 698</t>
  </si>
  <si>
    <t>vanson.chu@hanwhalife.com.vn</t>
  </si>
  <si>
    <t>Nguyễn Thị Thùy Dương</t>
  </si>
  <si>
    <t>Business Analyst Assistant Manager</t>
  </si>
  <si>
    <t>0908 339 558</t>
  </si>
  <si>
    <t>thuyduong.nguyen@hanwhalife.com.vn</t>
  </si>
  <si>
    <t>Võ Thị Xuân Việt</t>
  </si>
  <si>
    <t>Head of Sales Training Support</t>
  </si>
  <si>
    <t>0908 804 009</t>
  </si>
  <si>
    <t>xuanviet.vo@hanwhalife.com.vn</t>
  </si>
  <si>
    <t>Văn Thị Thu Hiền</t>
  </si>
  <si>
    <t>Customer Care Officer</t>
  </si>
  <si>
    <t>0907 946 369</t>
  </si>
  <si>
    <t>thuhien.van@hanwhalife.com.vn</t>
  </si>
  <si>
    <t>Trương Thị Thanh Nguyệt</t>
  </si>
  <si>
    <t>0909 768 006</t>
  </si>
  <si>
    <t>thanhnguyet.truong@hanwhalife.com.vn</t>
  </si>
  <si>
    <t>Huỳnh Phúc Bích Tuyền</t>
  </si>
  <si>
    <t>Acting Head of Partnership Distribution</t>
  </si>
  <si>
    <t>0906 624 568</t>
  </si>
  <si>
    <t>bichtuyen.huynh@hanwhalife.com.vn</t>
  </si>
  <si>
    <t>Võ Ngọc Thạch</t>
  </si>
  <si>
    <t>0911 755 898</t>
  </si>
  <si>
    <t>ngocthach.vo@hanwhalife.com.vn</t>
  </si>
  <si>
    <t>Lê Dũng Ngọc</t>
  </si>
  <si>
    <t>0385 200 455</t>
  </si>
  <si>
    <t>dungngoc.le@hanwhalife.com.vn</t>
  </si>
  <si>
    <t>Dương Văn Hiệp</t>
  </si>
  <si>
    <t>Vinh Phuc</t>
  </si>
  <si>
    <t>0984 001 411</t>
  </si>
  <si>
    <t>vanhiep.duong@hanwhalife.com.vn</t>
  </si>
  <si>
    <t>Lê Minh Hải</t>
  </si>
  <si>
    <t>Product Development Assistant Manager</t>
  </si>
  <si>
    <t>0902 367 716</t>
  </si>
  <si>
    <t>minhhai.le@hanwhalife.com.vn</t>
  </si>
  <si>
    <t>Cao Hồ Quang</t>
  </si>
  <si>
    <t>0334 698 617</t>
  </si>
  <si>
    <t>hoquang.cao@hanwhalife.com.vn</t>
  </si>
  <si>
    <t>Lê Tuấn Anh</t>
  </si>
  <si>
    <t>Sales Training Planning</t>
  </si>
  <si>
    <t>Multimedia Designer</t>
  </si>
  <si>
    <t>0982 099 912</t>
  </si>
  <si>
    <t>anh.le@hanwhalife.com.vn</t>
  </si>
  <si>
    <t>Nguyễn Thị Mỹ Dung</t>
  </si>
  <si>
    <t>0376 093 089</t>
  </si>
  <si>
    <t>mydung.nguyen@hanwhalife.com.vn</t>
  </si>
  <si>
    <t>Ngô Đình An Hải</t>
  </si>
  <si>
    <t>Regional Chief Agency Officer</t>
  </si>
  <si>
    <t>0903 555 077</t>
  </si>
  <si>
    <t>anhai.ngo@hanwhalife.com.vn</t>
  </si>
  <si>
    <t>Nguyễn Thị Tuyết Nhung</t>
  </si>
  <si>
    <t>Partnership Distribution Training Officer</t>
  </si>
  <si>
    <t>0977 325 936</t>
  </si>
  <si>
    <t>tuyetnhung.nguyen@hanwhalife.com.vn</t>
  </si>
  <si>
    <t>Trần Phúc Duy</t>
  </si>
  <si>
    <t>0902 818 214</t>
  </si>
  <si>
    <t>phucduy.tran@hanwhalife.com.vn</t>
  </si>
  <si>
    <t>Lê Diễm My</t>
  </si>
  <si>
    <t>Ca Mau</t>
  </si>
  <si>
    <t>0945 515 916</t>
  </si>
  <si>
    <t>my.le@hanwhalife.com.vn</t>
  </si>
  <si>
    <t>Phan Chí Khang</t>
  </si>
  <si>
    <t>Agency Training Director - South</t>
  </si>
  <si>
    <t>0933 809 038</t>
  </si>
  <si>
    <t>chikhang.phan@hanwhalife.com.vn</t>
  </si>
  <si>
    <t>Đào Thị Huyền Trâm</t>
  </si>
  <si>
    <t>Kien Giang</t>
  </si>
  <si>
    <t>0353 272 653</t>
  </si>
  <si>
    <t>huyentram.dao@hanwhalife.com.vn</t>
  </si>
  <si>
    <t>Trương Minh Mẫn</t>
  </si>
  <si>
    <t>General Ledger Accounting Assistant Manager</t>
  </si>
  <si>
    <t>0932 016 986</t>
  </si>
  <si>
    <t>minhman.truong@hanwhalife.com.vn</t>
  </si>
  <si>
    <t>Nguyễn Khánh Long</t>
  </si>
  <si>
    <t>IT Helpdesk Staff (South)</t>
  </si>
  <si>
    <t>0967 257 506</t>
  </si>
  <si>
    <t>khanhlong.nguyen@hanwhalife.com.vn</t>
  </si>
  <si>
    <t>Đặng Quỳnh Như</t>
  </si>
  <si>
    <t>Product Development Part Leader</t>
  </si>
  <si>
    <t>0931 833 283</t>
  </si>
  <si>
    <t>quynhnhu.dang@hanwhalife.com.vn</t>
  </si>
  <si>
    <t>Trịnh Thị Ngọc Hà</t>
  </si>
  <si>
    <t>0905 887 400</t>
  </si>
  <si>
    <t>ngocha.trinh@hanwhalife.com.vn</t>
  </si>
  <si>
    <t>0947 531 199</t>
  </si>
  <si>
    <t>anhtuan.nguyen1@hanwhalife.com.vn</t>
  </si>
  <si>
    <t>Trần Thị Kim Liên</t>
  </si>
  <si>
    <t>0772 074 429</t>
  </si>
  <si>
    <t>kimlien.tran@hanwhalife.com.vn</t>
  </si>
  <si>
    <t>Phan Quỳnh Như</t>
  </si>
  <si>
    <t>Budgeting Senior Executive</t>
  </si>
  <si>
    <t>0909 315 487</t>
  </si>
  <si>
    <t>quynhnhu.phan@hanwhalife.com.vn</t>
  </si>
  <si>
    <t>Đỗ Thị Thu Hằng</t>
  </si>
  <si>
    <t>0379 162 872</t>
  </si>
  <si>
    <t>thuhang.do@hanwhalife.com.vn</t>
  </si>
  <si>
    <t>Lê Thị Ngọc Ánh</t>
  </si>
  <si>
    <t>0985 168 246</t>
  </si>
  <si>
    <t>ngocanh.le@hanwhalife.com.vn</t>
  </si>
  <si>
    <t>Nguyễn Thị Ngọc Trà Lâm</t>
  </si>
  <si>
    <t>0934 393 865</t>
  </si>
  <si>
    <t>tralam.nguyen@hanwhalife.com.vn</t>
  </si>
  <si>
    <t>Lê Thanh Đạo</t>
  </si>
  <si>
    <t>0979 098 262</t>
  </si>
  <si>
    <t>thanhdao.le@hanwhalife.com.vn</t>
  </si>
  <si>
    <t>Phương Kim Oanh</t>
  </si>
  <si>
    <t>Quang Ngai</t>
  </si>
  <si>
    <t>0905 949 364</t>
  </si>
  <si>
    <t>kimoanh.phuong@hanwhalife.com.vn</t>
  </si>
  <si>
    <t>Nguyễn Thảo Nhung</t>
  </si>
  <si>
    <t>Marketing</t>
  </si>
  <si>
    <t>Digital Task Force Senior Executive</t>
  </si>
  <si>
    <t>0773 069 393</t>
  </si>
  <si>
    <t>thaonhung.nguyen@hanwhalife.com.vn</t>
  </si>
  <si>
    <t>Nguyễn Hải Hưng</t>
  </si>
  <si>
    <t>0983 705 206</t>
  </si>
  <si>
    <t>haihung.nguyen@hanwhalife.com.vn</t>
  </si>
  <si>
    <t>Trần Minh Nhật</t>
  </si>
  <si>
    <t>0909 004 822</t>
  </si>
  <si>
    <t>minhnhat.tran@hanwhalife.com.vn</t>
  </si>
  <si>
    <t>Lê Thị Thương</t>
  </si>
  <si>
    <t>Call Center Senior Staff</t>
  </si>
  <si>
    <t>0779 027 794</t>
  </si>
  <si>
    <t>thuong.le@hanwhalife.com.vn</t>
  </si>
  <si>
    <t>Nguyễn Ngọc Thanh Thảo</t>
  </si>
  <si>
    <t>0906 693 932</t>
  </si>
  <si>
    <t>thanhthao.nguyen@hanwhalife.com.vn</t>
  </si>
  <si>
    <t>Nguyễn Như Thúy Uyên</t>
  </si>
  <si>
    <t>0902 586 199</t>
  </si>
  <si>
    <t>thuyuyen.nguyen@hanwhalife.com.vn</t>
  </si>
  <si>
    <t>Nguyễn Đăng Long</t>
  </si>
  <si>
    <t>0905 181 757</t>
  </si>
  <si>
    <t>danglong.nguyen@hanwhalife.com.vn</t>
  </si>
  <si>
    <t>Phan Anh Thiên</t>
  </si>
  <si>
    <t>0367 507 777</t>
  </si>
  <si>
    <t>anhthien.phan@hanwhalife.com.vn</t>
  </si>
  <si>
    <t>Nguyễn Đức Anh Tuấn</t>
  </si>
  <si>
    <t>0962 222 297</t>
  </si>
  <si>
    <t>anhtuan.nguyen2@hanwhalife.com.vn</t>
  </si>
  <si>
    <t>Nguyễn Đức Thắng</t>
  </si>
  <si>
    <t>Quang Binh</t>
  </si>
  <si>
    <t>0869 173 650</t>
  </si>
  <si>
    <t>thang.nguyen@hanwhalife.com.vn</t>
  </si>
  <si>
    <t>Nguyễn Đình Tuấn</t>
  </si>
  <si>
    <t>Agency Training Director - North</t>
  </si>
  <si>
    <t>0915 037 868</t>
  </si>
  <si>
    <t>dinhtuan.nguyen@hanwhalife.com.vn</t>
  </si>
  <si>
    <t>Huỳnh Thị Thúy Lai</t>
  </si>
  <si>
    <t>Legal &amp; Corporate Compliance</t>
  </si>
  <si>
    <t>Legal Senior Executive</t>
  </si>
  <si>
    <t>0984 344 921</t>
  </si>
  <si>
    <t>thuylai.huynh@hanwhalife.com.vn</t>
  </si>
  <si>
    <t>Trần Thị Thiên Kim</t>
  </si>
  <si>
    <t>Distribution Support Officer</t>
  </si>
  <si>
    <t>0937 864 777</t>
  </si>
  <si>
    <t>thienkim.tran@hanwhalife.com.vn</t>
  </si>
  <si>
    <t>Trần Thị Thùy Trang</t>
  </si>
  <si>
    <t>0939 043 368</t>
  </si>
  <si>
    <t>thuytrang.tran@hanwhalife.com.vn</t>
  </si>
  <si>
    <t>Nguyễn Hồng Hạ Anh</t>
  </si>
  <si>
    <t>Claim Senior Officer</t>
  </si>
  <si>
    <t>0378 369 260</t>
  </si>
  <si>
    <t>haanh.nguyen@hanwhalife.com.vn</t>
  </si>
  <si>
    <t>Trần Thị Tuyết Tuyết</t>
  </si>
  <si>
    <t>Quality Assurance Officer</t>
  </si>
  <si>
    <t>Nguyễn Hữu Hồng Phương</t>
  </si>
  <si>
    <t>0935 541 268</t>
  </si>
  <si>
    <t>hongphuong.nguyen@hanwhalife.com.vn</t>
  </si>
  <si>
    <t>Hoàng Anh</t>
  </si>
  <si>
    <t>0359 463 638</t>
  </si>
  <si>
    <t>anh.hoang@hanwhalife.com.vn</t>
  </si>
  <si>
    <t>Lê Văn Tình</t>
  </si>
  <si>
    <t>0915 966 768</t>
  </si>
  <si>
    <t>vantinh.le@hanwhalife.com.vn</t>
  </si>
  <si>
    <t>Huỳnh Quốc Đại</t>
  </si>
  <si>
    <t>Business Analyst Senior Executive</t>
  </si>
  <si>
    <t>0389 383 061</t>
  </si>
  <si>
    <t>quocdai.huynh@hanwhalife.com.vn</t>
  </si>
  <si>
    <t>Trần Lê Dương</t>
  </si>
  <si>
    <t>0919 274 360</t>
  </si>
  <si>
    <t>leduong.tran@hanwhalife.com.vn</t>
  </si>
  <si>
    <t>Nguyễn Thị Phương</t>
  </si>
  <si>
    <t>Claim Staff</t>
  </si>
  <si>
    <t>0977 085 513</t>
  </si>
  <si>
    <t>phuong.nguyen@hanwhalife.com.vn</t>
  </si>
  <si>
    <t>Nguyễn Việt Dũng</t>
  </si>
  <si>
    <t>0907 986 391</t>
  </si>
  <si>
    <t>vietdung.nguyen@hanwhalife.com.vn</t>
  </si>
  <si>
    <t>Trần Thị Thanh Huệ</t>
  </si>
  <si>
    <t>General Ledger Accounting Officer</t>
  </si>
  <si>
    <t>0932 324 235</t>
  </si>
  <si>
    <t>thanhhue.tran@hanwhalife.com.vn</t>
  </si>
  <si>
    <t>Bùi Đăng Khoa</t>
  </si>
  <si>
    <t>0912 109 108</t>
  </si>
  <si>
    <t>dangkhoa.bui@hanwhalife.com.vn</t>
  </si>
  <si>
    <t>Bùi Ngọc Sang</t>
  </si>
  <si>
    <t>0377 808 019</t>
  </si>
  <si>
    <t>ngocsang.bui@hanwhalife.com.vn</t>
  </si>
  <si>
    <t>Đinh Thị Thu Hà</t>
  </si>
  <si>
    <t>0936 196 776</t>
  </si>
  <si>
    <t>thuha.dinh@hanwhalife.com.vn</t>
  </si>
  <si>
    <t>Nguyễn Thị Thảnh</t>
  </si>
  <si>
    <t>0985 243 989</t>
  </si>
  <si>
    <t>thanh.nguyen1@hanwhalife.com.vn</t>
  </si>
  <si>
    <t>Võ Trung Hưng</t>
  </si>
  <si>
    <t>Designer</t>
  </si>
  <si>
    <t>0968 223 237</t>
  </si>
  <si>
    <t>trunghung.vo@hanwhalife.com.vn</t>
  </si>
  <si>
    <t>Trần Văn Tuấn</t>
  </si>
  <si>
    <t>Debt Collection Officer</t>
  </si>
  <si>
    <t>0906 035 526</t>
  </si>
  <si>
    <t>vantuan.tran@hanwhalife.com.vn</t>
  </si>
  <si>
    <t>Nguyễn Thị Thu Phương</t>
  </si>
  <si>
    <t>Corporate Compliance Officer</t>
  </si>
  <si>
    <t>0932 154 871</t>
  </si>
  <si>
    <t>thuphuong.nguyen@hanwhalife.com.vn</t>
  </si>
  <si>
    <t>Ngô Thị Thảo Hiền</t>
  </si>
  <si>
    <t>General Ledger Accounting Assistant Manager - IFRS Project</t>
  </si>
  <si>
    <t>0908 087 106</t>
  </si>
  <si>
    <t>thaohien.ngo@hanwhalife.com.vn</t>
  </si>
  <si>
    <t>Nguyễn Quang Minh</t>
  </si>
  <si>
    <t>Account Head</t>
  </si>
  <si>
    <t>0935 713 246</t>
  </si>
  <si>
    <t>quangminh.nguyen@hanwhalife.com.vn</t>
  </si>
  <si>
    <t>Lê Thị Ngọc Yến</t>
  </si>
  <si>
    <t>0937 210 709</t>
  </si>
  <si>
    <t>ngocyen.le@hanwhalife.com.vn</t>
  </si>
  <si>
    <t>Chung Triển Nghiệp</t>
  </si>
  <si>
    <t>0972 440 603</t>
  </si>
  <si>
    <t>triennghiep.chung@hanwhalife.com.vn</t>
  </si>
  <si>
    <t>Văn Anh Khoa</t>
  </si>
  <si>
    <t>0944 221 621</t>
  </si>
  <si>
    <t>anhkhoa.van@hanwhalife.com.vn</t>
  </si>
  <si>
    <t>Đỗ Thị Trang</t>
  </si>
  <si>
    <t>0905 001 129</t>
  </si>
  <si>
    <t>trang.do@hanwhalife.com.vn</t>
  </si>
  <si>
    <t>Nguyễn Hữu Thành</t>
  </si>
  <si>
    <t>Son La</t>
  </si>
  <si>
    <t>0968 265 656</t>
  </si>
  <si>
    <t>huuthanh.nguyen@hanwhalife.com.vn</t>
  </si>
  <si>
    <t>Võ Thị Thảo Nguyên</t>
  </si>
  <si>
    <t>0852 929 292</t>
  </si>
  <si>
    <t>thaonguyen.vo@hanwhalife.com.vn</t>
  </si>
  <si>
    <t>Nguyễn Thị Minh Tâm</t>
  </si>
  <si>
    <t>0984 159 085</t>
  </si>
  <si>
    <t>tam.nguyen@hanwhalife.com.vn</t>
  </si>
  <si>
    <t>Lê Thị Ngọc Minh</t>
  </si>
  <si>
    <t>0774 690 045</t>
  </si>
  <si>
    <t>ngocminh.le@hanwhalife.com.vn</t>
  </si>
  <si>
    <t>Nguyễn Bá Huy</t>
  </si>
  <si>
    <t>Distribution Admin Senior Executive</t>
  </si>
  <si>
    <t>0388 224 834</t>
  </si>
  <si>
    <t>bahuy.nguyen@hanwhalife.com.vn</t>
  </si>
  <si>
    <t>Đoàn Văn Dũng</t>
  </si>
  <si>
    <t>0989 523 514</t>
  </si>
  <si>
    <t>vandung.doan@hanwhalife.com.vn</t>
  </si>
  <si>
    <t>Trần Lâm Ngân Chi</t>
  </si>
  <si>
    <t>Claim Senior Executive</t>
  </si>
  <si>
    <t>0706 768 238</t>
  </si>
  <si>
    <t>nganchi.tran@hanwhalife.com.vn</t>
  </si>
  <si>
    <t>Nguyễn Hữu Thọ</t>
  </si>
  <si>
    <t>0908 801 099</t>
  </si>
  <si>
    <t>huutho.nguyen@hanwhalife.com.vn</t>
  </si>
  <si>
    <t>Nguyễn Thị Khánh Ngân</t>
  </si>
  <si>
    <t>Content of Digital App</t>
  </si>
  <si>
    <t>Acting Head of Content of Digital App</t>
  </si>
  <si>
    <t>0901 230 699</t>
  </si>
  <si>
    <t>khanhngan.nguyen@hanwhalife.com.vn</t>
  </si>
  <si>
    <t>Nguyễn Hoàng Anh</t>
  </si>
  <si>
    <t>Photography &amp; Video Editing Senior Executive</t>
  </si>
  <si>
    <t>0975 231 126</t>
  </si>
  <si>
    <t>hoanganh.nguyen@hanwhalife.com.vn</t>
  </si>
  <si>
    <t>Lê Đức Thọ</t>
  </si>
  <si>
    <t>0789 934 333</t>
  </si>
  <si>
    <t>ductho.le@hanwhalife.com.vn</t>
  </si>
  <si>
    <t>Nguyễn Tấn Vũ</t>
  </si>
  <si>
    <t>0974 751 253</t>
  </si>
  <si>
    <t>tanvu.nguyen@hanwhalife.com.vn</t>
  </si>
  <si>
    <t>Đặng Ngọc Minh Thy</t>
  </si>
  <si>
    <t>0964 647 545</t>
  </si>
  <si>
    <t>minhthy.dang@hanwhalife.com.vn</t>
  </si>
  <si>
    <t>Phan Thị Đan Thùy</t>
  </si>
  <si>
    <t>Sales Activity Supporting Senior Executive</t>
  </si>
  <si>
    <t>0932 574 748</t>
  </si>
  <si>
    <t>danthuy.phan@hanwhalife.com.vn</t>
  </si>
  <si>
    <t>Nguyễn Thị Như Ngọc</t>
  </si>
  <si>
    <t>Insurance &amp; Investment Accounting Senior Executive</t>
  </si>
  <si>
    <t>0936 500 151</t>
  </si>
  <si>
    <t>ngoc.nguyen2@hanwhalife.com.vn</t>
  </si>
  <si>
    <t>Phan Thị Hòa</t>
  </si>
  <si>
    <t>0354 484 818</t>
  </si>
  <si>
    <t>hoa.phan@hanwhalife.com.vn</t>
  </si>
  <si>
    <t>Cao Tuấn Linh</t>
  </si>
  <si>
    <t>0919 177 799</t>
  </si>
  <si>
    <t>tuanlinh.cao@hanwhalife.com.vn</t>
  </si>
  <si>
    <t>Hoàng Thị Phương</t>
  </si>
  <si>
    <t>0948 706 747</t>
  </si>
  <si>
    <t>phuong.hoang@hanwhalife.com.vn</t>
  </si>
  <si>
    <t>Tạ Văn Tùng Linh</t>
  </si>
  <si>
    <t>Business Analyst Officer</t>
  </si>
  <si>
    <t>0949 663 609</t>
  </si>
  <si>
    <t>tunglinh.ta@hanwhalife.com.vn</t>
  </si>
  <si>
    <t>Trần Thị Tuyết Nhung</t>
  </si>
  <si>
    <t>Talent Acquisition Business Partner Executive</t>
  </si>
  <si>
    <t>0332 009 188</t>
  </si>
  <si>
    <t>tuyetnhung.tran@hanwhalife.com.vn</t>
  </si>
  <si>
    <t>Nguyễn Đình Thắng</t>
  </si>
  <si>
    <t>0977 413 269</t>
  </si>
  <si>
    <t>dinhthang.nguyen@hanwhalife.com.vn</t>
  </si>
  <si>
    <t>Diệp Kim Hằng</t>
  </si>
  <si>
    <t>Policy Owner Services Manager</t>
  </si>
  <si>
    <t>0906 008 694</t>
  </si>
  <si>
    <t>kimhang.diep@hanwhalife.com.vn</t>
  </si>
  <si>
    <t>Hwang Jun Hwan</t>
  </si>
  <si>
    <t>Chairman of Member Council cum CEO</t>
  </si>
  <si>
    <t>junhwan628@hanwhalife.com.vn</t>
  </si>
  <si>
    <t>Baek Jin Wook</t>
  </si>
  <si>
    <t>Management Advisor</t>
  </si>
  <si>
    <t>jinwook.baek@hanwhalife.com.vn</t>
  </si>
  <si>
    <t>Phạm Nguyễn Thế Huy</t>
  </si>
  <si>
    <t>0909 076 467</t>
  </si>
  <si>
    <t>thehuy.pham@hanwhalife.com.vn</t>
  </si>
  <si>
    <t>Nguyễn Thiên Vũ</t>
  </si>
  <si>
    <t>Nguyễn Thị Thu Tâm</t>
  </si>
  <si>
    <t>0937 791 741</t>
  </si>
  <si>
    <t>thutam.nguyen@hanwhalife.com.vn</t>
  </si>
  <si>
    <t>Lã Thị Trinh Thục</t>
  </si>
  <si>
    <t>Financial Reporting Officer</t>
  </si>
  <si>
    <t>0902 447 569</t>
  </si>
  <si>
    <t>trinhthuc.la@hanwhalife.com.vn</t>
  </si>
  <si>
    <t>Nguyễn Thái Hoàng</t>
  </si>
  <si>
    <t>Agency Training Manager</t>
  </si>
  <si>
    <t>0974 251 878</t>
  </si>
  <si>
    <t>thaihoang.nguyen@hanwhalife.com.vn</t>
  </si>
  <si>
    <t>Nguyễn Thị Trúc Linh</t>
  </si>
  <si>
    <t>0931 773 951</t>
  </si>
  <si>
    <t>truclinh.nguyen@hanwhalife.com.vn</t>
  </si>
  <si>
    <t>Đỗ Thị Ngọc Minh</t>
  </si>
  <si>
    <t>0939 272 567</t>
  </si>
  <si>
    <t>ngocminh.do@hanwhalife.com.vn</t>
  </si>
  <si>
    <t>Đào Thị Hòa</t>
  </si>
  <si>
    <t>0334 999 564</t>
  </si>
  <si>
    <t>hoa.dao@hanwhalife.com.vn</t>
  </si>
  <si>
    <t>Bùi Hồng Ngọc</t>
  </si>
  <si>
    <t>New Business &amp; Underwriting Senior Officer</t>
  </si>
  <si>
    <t>0902 326 475</t>
  </si>
  <si>
    <t>hongngoc.bui@hanwhalife.com.vn</t>
  </si>
  <si>
    <t>Nguyễn Thị An Thương</t>
  </si>
  <si>
    <t>Policy Owner Services Executive</t>
  </si>
  <si>
    <t>0778 985 372</t>
  </si>
  <si>
    <t>anthuong.nguyen@hanwhalife.com.vn</t>
  </si>
  <si>
    <t>Trần Thị Kim Ngọc</t>
  </si>
  <si>
    <t>0932 651 517</t>
  </si>
  <si>
    <t>ngoc.tran@hanwhalife.com.vn</t>
  </si>
  <si>
    <t>Nguyễn Ngọc Cẩm Hương</t>
  </si>
  <si>
    <t>Content Translator</t>
  </si>
  <si>
    <t>0988 485 753</t>
  </si>
  <si>
    <t>camhuong.nguyen@hanwhalife.com.vn</t>
  </si>
  <si>
    <t>Đỗ Thị Kim Anh</t>
  </si>
  <si>
    <t>Premium Control Senior Executive</t>
  </si>
  <si>
    <t>0937 833 192</t>
  </si>
  <si>
    <t>kimanh.do@hanwhalife.com.vn</t>
  </si>
  <si>
    <t>Bùi Thị Thanh Hoa</t>
  </si>
  <si>
    <t>Agency Training Coordinator Staff</t>
  </si>
  <si>
    <t>0336 964 829</t>
  </si>
  <si>
    <t>thanhhoa.bui@hanwhalife.com.vn</t>
  </si>
  <si>
    <t>Lê Thị Út Em</t>
  </si>
  <si>
    <t>Soc Trang</t>
  </si>
  <si>
    <t>0899 068 869</t>
  </si>
  <si>
    <t>utem.le@hanwhalife.com.vn</t>
  </si>
  <si>
    <t>Nguyễn Lê Hương Diệu</t>
  </si>
  <si>
    <t>0337 642 647</t>
  </si>
  <si>
    <t>huongdieu.nguyen@hanwhalife.com.vn</t>
  </si>
  <si>
    <t>Trần Thanh Vũ</t>
  </si>
  <si>
    <t>Policy Owner Services Senior Staff</t>
  </si>
  <si>
    <t>0938 596 150</t>
  </si>
  <si>
    <t>thanhvu.tran@hanwhalife.com.vn</t>
  </si>
  <si>
    <t>Phan Thị Phương Giang</t>
  </si>
  <si>
    <t>0984 003 289</t>
  </si>
  <si>
    <t>phuonggiang.phan@hanwhalife.com.vn</t>
  </si>
  <si>
    <t>Đoàn Viết Trung</t>
  </si>
  <si>
    <t>Nguyễn Thị Như Lê</t>
  </si>
  <si>
    <t>Head of General Administration</t>
  </si>
  <si>
    <t>0938 989 298</t>
  </si>
  <si>
    <t>nhule.nguyen@hanwhalife.com.vn</t>
  </si>
  <si>
    <t>Nguyễn Thanh Ngân</t>
  </si>
  <si>
    <t>PR &amp; CSR Senior Executive</t>
  </si>
  <si>
    <t>Trần Thành Đạt</t>
  </si>
  <si>
    <t>Call Center Executive</t>
  </si>
  <si>
    <t>0935 431 250</t>
  </si>
  <si>
    <t>thanhdat.tran@hanwhalife.com.vn</t>
  </si>
  <si>
    <t>Trần Nguyễn Hùng</t>
  </si>
  <si>
    <t>Distribution Planning Executive</t>
  </si>
  <si>
    <t>0907 080 294</t>
  </si>
  <si>
    <t>nguyenhung.tran@hanwhalife.com.vn</t>
  </si>
  <si>
    <t>Trần Thanh Hiền</t>
  </si>
  <si>
    <t>Partnership Support Senior Staff</t>
  </si>
  <si>
    <t>0985 665 810</t>
  </si>
  <si>
    <t>thanhhien.tran@hanwhalife.com.vn</t>
  </si>
  <si>
    <t>Phạm Thúy Quỳnh</t>
  </si>
  <si>
    <t>Management Advisor Assistant</t>
  </si>
  <si>
    <t>0386 621 903</t>
  </si>
  <si>
    <t>thuyquynh.pham@hanwhalife.com.vn</t>
  </si>
  <si>
    <t>Trần Văn Cảm</t>
  </si>
  <si>
    <t>Lam Dong</t>
  </si>
  <si>
    <t>0898 606 647</t>
  </si>
  <si>
    <t>vancam.tran@hanwhalife.com.vn</t>
  </si>
  <si>
    <t>Nguyễn Ngọc Hải</t>
  </si>
  <si>
    <t>Distribution Report Senior Executive</t>
  </si>
  <si>
    <t>0931 814 945</t>
  </si>
  <si>
    <t>ngochai.nguyen@hanwhalife.com.vn</t>
  </si>
  <si>
    <t>Nguyễn Thị Hà Trang</t>
  </si>
  <si>
    <t>Agency Compliance Officer</t>
  </si>
  <si>
    <t>0972 585 107</t>
  </si>
  <si>
    <t>hatrang.nguyen@hanwhalife.com.vn</t>
  </si>
  <si>
    <t>Nguyễn Thị Thanh Thúy</t>
  </si>
  <si>
    <t>Agency Training Coordinator</t>
  </si>
  <si>
    <t>0974 459 264</t>
  </si>
  <si>
    <t>thuy.nguyen1@hanwhalife.com.vn</t>
  </si>
  <si>
    <t>Hồ Thị Kiều Trang</t>
  </si>
  <si>
    <t>Partnership Distribution Recruitment Executive</t>
  </si>
  <si>
    <t>0963 789 612</t>
  </si>
  <si>
    <t>kieutrang.ho@hanwhalife.com.vn</t>
  </si>
  <si>
    <t>Lê Anh Thy</t>
  </si>
  <si>
    <t>0919 590 894</t>
  </si>
  <si>
    <t>thy.le@hanwhalife.com.vn</t>
  </si>
  <si>
    <t>Trần Đức Anh</t>
  </si>
  <si>
    <t>0869 604 330</t>
  </si>
  <si>
    <t>ducanh.tran@hanwhalife.com.vn</t>
  </si>
  <si>
    <t>Nguyễn Thị Diệu Hương</t>
  </si>
  <si>
    <t>My Tho</t>
  </si>
  <si>
    <t>0932 983 577</t>
  </si>
  <si>
    <t>dieuhuong.nguyen@hanwhalife.com.vn</t>
  </si>
  <si>
    <t>Nguyễn Thái Thụy</t>
  </si>
  <si>
    <t>0961 230 789</t>
  </si>
  <si>
    <t>thaithuy.nguyen@hanwhalife.com.vn</t>
  </si>
  <si>
    <t>Phạm Trần Phương Hằng</t>
  </si>
  <si>
    <t>Agency Compliance Executive</t>
  </si>
  <si>
    <t>0356 180 391</t>
  </si>
  <si>
    <t>phuonghang.pham@hanwhalife.com.vn</t>
  </si>
  <si>
    <t>Bùi Thị Thu Hiền</t>
  </si>
  <si>
    <t>0356 191 398</t>
  </si>
  <si>
    <t>hien.bui@hanwhalife.com.vn</t>
  </si>
  <si>
    <t>Tăng Kiến Luân</t>
  </si>
  <si>
    <t>Digital Project Manager</t>
  </si>
  <si>
    <t>0764 737 800</t>
  </si>
  <si>
    <t>kienluan.tang@hanwhalife.com.vn</t>
  </si>
  <si>
    <t>Nguyễn Lý Bửu Ngọc</t>
  </si>
  <si>
    <t>0767 372 113</t>
  </si>
  <si>
    <t>buungoc.nguyen@hanwhalife.com.vn</t>
  </si>
  <si>
    <t>Phạm Thị Mỹ Phượng</t>
  </si>
  <si>
    <t>0933 252 266</t>
  </si>
  <si>
    <t>myphuong.pham@hanwhalife.com.vn</t>
  </si>
  <si>
    <t>Nguyễn Thị Vân Anh</t>
  </si>
  <si>
    <t>0363 267 886</t>
  </si>
  <si>
    <t>vananh.nguyen1@hanwhalife.com.vn</t>
  </si>
  <si>
    <t>Hoàng Văn Hiệu</t>
  </si>
  <si>
    <t>Complaint Handling Officer</t>
  </si>
  <si>
    <t>0981 231 885</t>
  </si>
  <si>
    <t>vanhieu.hoang@hanwhalife.com.vn</t>
  </si>
  <si>
    <t>Mai Đặng Huyền Trang</t>
  </si>
  <si>
    <t>Human resources</t>
  </si>
  <si>
    <t>Talent Acquisition Business Partner Part Leader</t>
  </si>
  <si>
    <t>0903 444 134</t>
  </si>
  <si>
    <t>huyentrang.mai@hanwhalife.com.vn</t>
  </si>
  <si>
    <t>Trịnh Xuân Quỳnh</t>
  </si>
  <si>
    <t>0796 081 238</t>
  </si>
  <si>
    <t>xuanquynh.trinh@hanwhalife.com.vn</t>
  </si>
  <si>
    <t>Nguyễn Danh Huy</t>
  </si>
  <si>
    <t>0382 956 674</t>
  </si>
  <si>
    <t>danhhuy.nguyen@hanwhalife.com.vn</t>
  </si>
  <si>
    <t>Nguyễn Thị Ngọc Nhi</t>
  </si>
  <si>
    <t>Distribution Support Executive</t>
  </si>
  <si>
    <t>0906 197 417</t>
  </si>
  <si>
    <t>ngocnhi.nguyen@hanwhalife.com.vn</t>
  </si>
  <si>
    <t>Nguyễn Phi Hùng</t>
  </si>
  <si>
    <t>Account Manager</t>
  </si>
  <si>
    <t>Huỳnh Đức Khôi</t>
  </si>
  <si>
    <t>Distribution Compensation Officer</t>
  </si>
  <si>
    <t>0902 791 570</t>
  </si>
  <si>
    <t>duckhoi.huynh@hanwhalife.com.vn</t>
  </si>
  <si>
    <t>Dương Đức Hải</t>
  </si>
  <si>
    <t>0388 666 886</t>
  </si>
  <si>
    <t>duchai.duong@hanwhalife.com.vn</t>
  </si>
  <si>
    <t>Nguyễn Công Minh Hoàng</t>
  </si>
  <si>
    <t>0939 128 062</t>
  </si>
  <si>
    <t>hoang.nguyen@hanwhalife.com.vn</t>
  </si>
  <si>
    <t>Nguyễn Thị Phương Thảo</t>
  </si>
  <si>
    <t>0395 173 023</t>
  </si>
  <si>
    <t>thao.nguyen3@hanwhalife.com.vn</t>
  </si>
  <si>
    <t>Nguyễn Trần Tuấn Anh</t>
  </si>
  <si>
    <t>IT Security Officer</t>
  </si>
  <si>
    <t>0907 252 183</t>
  </si>
  <si>
    <t>anh.nguyen2@hanwhalife.com.vn</t>
  </si>
  <si>
    <t>Khương Thanh Liêm</t>
  </si>
  <si>
    <t>Distribution Planning Senior Officer</t>
  </si>
  <si>
    <t>0902 268 022</t>
  </si>
  <si>
    <t>thanhliem.khuong@hanwhalife.com.vn</t>
  </si>
  <si>
    <t>Trần Thị Năm Thanh</t>
  </si>
  <si>
    <t>Agency Compliance Assistant Manager</t>
  </si>
  <si>
    <t>0989 655 599</t>
  </si>
  <si>
    <t>namthanh.tran@hanwhalife.com.vn</t>
  </si>
  <si>
    <t>Trần Phú Lập</t>
  </si>
  <si>
    <t>Distribution Admin Team Leader</t>
  </si>
  <si>
    <t>0567 217 843</t>
  </si>
  <si>
    <t>phulap.tran@hanwhalife.com.vn</t>
  </si>
  <si>
    <t>Nguyễn Huỳnh Thanh Thủy</t>
  </si>
  <si>
    <t>Brand &amp; Marketing Senior Manager</t>
  </si>
  <si>
    <t>0982 025 094</t>
  </si>
  <si>
    <t>thanhthuy.nguyen1@hanwhalife.com.vn</t>
  </si>
  <si>
    <t>Bùi Hoàng Viên Trúc</t>
  </si>
  <si>
    <t>Nguyễn Thị Thùy</t>
  </si>
  <si>
    <t>Hung Yen</t>
  </si>
  <si>
    <t>0976 541 293</t>
  </si>
  <si>
    <t>thuy.nguyen2@hanwhalife.com.vn</t>
  </si>
  <si>
    <t>Nguyễn Thị Hồng</t>
  </si>
  <si>
    <t>0966 944 506</t>
  </si>
  <si>
    <t>hong.nguyen@hanwhalife.com.vn</t>
  </si>
  <si>
    <t>Trần Ngọc Thảo My</t>
  </si>
  <si>
    <t>0983 908 599</t>
  </si>
  <si>
    <t>thaomy.tran@hanwhalife.com.vn</t>
  </si>
  <si>
    <t>Huỳnh Vương Quốc</t>
  </si>
  <si>
    <t>Head of South</t>
  </si>
  <si>
    <t>0938 881 615</t>
  </si>
  <si>
    <t>vuongquoc.huynh@hanwhalife.com.vn</t>
  </si>
  <si>
    <t>Nguyễn Tấn Cường</t>
  </si>
  <si>
    <t>0902 333 064</t>
  </si>
  <si>
    <t>tancuong.nguyen@hanwhalife.com.vn</t>
  </si>
  <si>
    <t>Nguyễn Thị Thu Thảo</t>
  </si>
  <si>
    <t>0778 884 532</t>
  </si>
  <si>
    <t>thuthao.nguyen@hanwhalife.com.vn</t>
  </si>
  <si>
    <t>Trần Thảo Nguyên</t>
  </si>
  <si>
    <t>0938 680 383</t>
  </si>
  <si>
    <t>nguyen.tran@hanwhalife.com.vn</t>
  </si>
  <si>
    <t>Trần Thị Như Tình</t>
  </si>
  <si>
    <t>0935 040 075</t>
  </si>
  <si>
    <t>nhutinh.tran@hanwhalife.com.vn</t>
  </si>
  <si>
    <t>Cao Ngọc Ly</t>
  </si>
  <si>
    <t>0912 423 455</t>
  </si>
  <si>
    <t>ngocly.cao@hanwhalife.com.vn</t>
  </si>
  <si>
    <t>Tống Trang Đài</t>
  </si>
  <si>
    <t>Legal Manager</t>
  </si>
  <si>
    <t>0939 222 124</t>
  </si>
  <si>
    <t>trangdai.tong@hanwhalife.com.vn</t>
  </si>
  <si>
    <t>Nguyễn Đinh Bảo Ngọc</t>
  </si>
  <si>
    <t>0769 968 045</t>
  </si>
  <si>
    <t>baongoc.nguyen1@hanwhalife.com.vn</t>
  </si>
  <si>
    <t>Nguyễn Đức Trọng</t>
  </si>
  <si>
    <t>Network Administrator Executive</t>
  </si>
  <si>
    <t>0905 756 856</t>
  </si>
  <si>
    <t>ductrong.nguyen@hanwhalife.com.vn</t>
  </si>
  <si>
    <t>Nguyễn Thị Như Ý</t>
  </si>
  <si>
    <t>Report &amp; Compensation Part Leader</t>
  </si>
  <si>
    <t>0989 044 861</t>
  </si>
  <si>
    <t>nhuy.nguyen1@hanwhalife.com.vn</t>
  </si>
  <si>
    <t>Phạm Ngọc Huyền Chi</t>
  </si>
  <si>
    <t>0962 725 331</t>
  </si>
  <si>
    <t>huyenchi.pham@hanwhalife.com.vn</t>
  </si>
  <si>
    <t>Nguyễn Lê Ngọc Huỳnh Hoa</t>
  </si>
  <si>
    <t>Partnership Support Senior Executive</t>
  </si>
  <si>
    <t>0777 044 744</t>
  </si>
  <si>
    <t>huynhhoa.nguyen@hanwhalife.com.vn</t>
  </si>
  <si>
    <t>Phạm Thị Dương Linh</t>
  </si>
  <si>
    <t>0355 790 874</t>
  </si>
  <si>
    <t>duonglinh.pham@hanwhalife.com.vn</t>
  </si>
  <si>
    <t>Nguyễn Thị Hương</t>
  </si>
  <si>
    <t>0964 701 610</t>
  </si>
  <si>
    <t>huong.nguyen3@hanwhalife.com.vn</t>
  </si>
  <si>
    <t>Nguyễn Thanh Liêm</t>
  </si>
  <si>
    <t>Agency Training Assistant Manager</t>
  </si>
  <si>
    <t>0836 888 755</t>
  </si>
  <si>
    <t>thanhliem.nguyen@hanwhalife.com.vn</t>
  </si>
  <si>
    <t>Nguyễn Thị Hải Yên</t>
  </si>
  <si>
    <t>0987 383 342</t>
  </si>
  <si>
    <t>haiyen.nguyen1@hanwhalife.com.vn</t>
  </si>
  <si>
    <t>Tô Phạm Quỳnh Anh</t>
  </si>
  <si>
    <t>0902 862913</t>
  </si>
  <si>
    <t>quynhanh.to@hanwhalife.com.vn</t>
  </si>
  <si>
    <t>Nguyễn Vũ Tịnh Đan</t>
  </si>
  <si>
    <t>Task Force</t>
  </si>
  <si>
    <t>Sales Admin Executive</t>
  </si>
  <si>
    <t>0971 116 295</t>
  </si>
  <si>
    <t>tinhdan.nguyen@hanwhalife.com.vn</t>
  </si>
  <si>
    <t>Đặng Hồng Duyên</t>
  </si>
  <si>
    <t>0833 063 278</t>
  </si>
  <si>
    <t>hongduyen.dang@hanwhalife.com.vn</t>
  </si>
  <si>
    <t>Nguyễn Đình Hưng</t>
  </si>
  <si>
    <t>0948 975 050</t>
  </si>
  <si>
    <t>dinhhung.nguyen@hanwhalife.com.vn</t>
  </si>
  <si>
    <t>Đào Thị Vương</t>
  </si>
  <si>
    <t>Call Center Staff</t>
  </si>
  <si>
    <t>0909 600 526</t>
  </si>
  <si>
    <t>vuong.dao@hanwhalife.com.vn</t>
  </si>
  <si>
    <t>Mai Vạn Hạnh</t>
  </si>
  <si>
    <t>Call Center Assistant Manager</t>
  </si>
  <si>
    <t>0903 601 309</t>
  </si>
  <si>
    <t>vanhanh.mai@hanwhalife.com.vn</t>
  </si>
  <si>
    <t>Đào Nguyễn Xuân Phước</t>
  </si>
  <si>
    <t>Distribution Report Senior Officer</t>
  </si>
  <si>
    <t>0327 695 141</t>
  </si>
  <si>
    <t>xuanphuoc.dao@hanwhalife.com.vn</t>
  </si>
  <si>
    <t>Lê Thị Bích Tiên</t>
  </si>
  <si>
    <t>Employee Engagement &amp; Internal Communication Senior Executive</t>
  </si>
  <si>
    <t>0934 056 977</t>
  </si>
  <si>
    <t>bichtien.le@hanwhalife.com.vn</t>
  </si>
  <si>
    <t>0982 378 285</t>
  </si>
  <si>
    <t>anhtuan.nguyen4@hanwhalife.com.vn</t>
  </si>
  <si>
    <t>Phạm Hải Huy</t>
  </si>
  <si>
    <t>0982 908 020</t>
  </si>
  <si>
    <t>haihuy.pham@hanwhalife.com.vn</t>
  </si>
  <si>
    <t>Mai Hữu Tín</t>
  </si>
  <si>
    <t>huutin.mai@hanwhalife.com.vn</t>
  </si>
  <si>
    <t>Phạm Thị Hằng</t>
  </si>
  <si>
    <t>0813 390 539</t>
  </si>
  <si>
    <t>hang.pham@hanwhalife.com.vn</t>
  </si>
  <si>
    <t>Tất An Đông Nghi</t>
  </si>
  <si>
    <t>Corporate Brand Manager</t>
  </si>
  <si>
    <t>0965 266 718</t>
  </si>
  <si>
    <t>dongnghi.tat@hanwhalife.com.vn</t>
  </si>
  <si>
    <t>Nguyễn Thiên Hương</t>
  </si>
  <si>
    <t>Corporate Learning &amp; Talent Development Manager</t>
  </si>
  <si>
    <t>0906 879 842</t>
  </si>
  <si>
    <t>thienhuong.nguyen@hanwhalife.com.vn</t>
  </si>
  <si>
    <t>Nguyễn Trà Nhật Trinh</t>
  </si>
  <si>
    <t>0909 478 716</t>
  </si>
  <si>
    <t>nhattrinh.nguyen@hanwhalife.com.vn</t>
  </si>
  <si>
    <t>Huỳnh Thanh Tong</t>
  </si>
  <si>
    <t>Phạm Thị Diệp Quỳnh</t>
  </si>
  <si>
    <t>Digital Customer Services Manager</t>
  </si>
  <si>
    <t>0916 798 389</t>
  </si>
  <si>
    <t>diepquynh.pham@hanwhalife.com.vn</t>
  </si>
  <si>
    <t>Nguyễn Thị Hoài Thu</t>
  </si>
  <si>
    <t>Customer Care Manager</t>
  </si>
  <si>
    <t>0932 493 481</t>
  </si>
  <si>
    <t>hoaithu.nguyen@hanwhalife.com.vn</t>
  </si>
  <si>
    <t>Du Gia Khang</t>
  </si>
  <si>
    <t>0773 116 510</t>
  </si>
  <si>
    <t>giakhang.du@hanwhalife.com.vn</t>
  </si>
  <si>
    <t>Nguyễn Bùi Thanh An</t>
  </si>
  <si>
    <t>GA Development Senior Executive</t>
  </si>
  <si>
    <t>0919 103 045</t>
  </si>
  <si>
    <t>thanhan.nguyen@hanwhalife.com.vn</t>
  </si>
  <si>
    <t>Nguyễn Thị Quyên</t>
  </si>
  <si>
    <t>0365 947 196</t>
  </si>
  <si>
    <t>quyen.nguyen@hanwhalife.com.vn</t>
  </si>
  <si>
    <t>Nguyễn Phụng Trí</t>
  </si>
  <si>
    <t>0917 985 225</t>
  </si>
  <si>
    <t>phungtri.nguyen@hanwhalife.com.vn</t>
  </si>
  <si>
    <t>Đoàn Ngọc Thanh Tâm</t>
  </si>
  <si>
    <t>0589 798 647</t>
  </si>
  <si>
    <t>thanhtam.doan@hanwhalife.com.vn</t>
  </si>
  <si>
    <t>Nguyễn Văn Bảo</t>
  </si>
  <si>
    <t>IT Helpdesk Staff</t>
  </si>
  <si>
    <t>0974 504 924</t>
  </si>
  <si>
    <t>vanbao.nguyen@hanwhalife.com.vn</t>
  </si>
  <si>
    <t>Nguyễn Duy Thanh</t>
  </si>
  <si>
    <t>0987 506 370</t>
  </si>
  <si>
    <t>duythanh.nguyen1@hanwhalife.com.vn</t>
  </si>
  <si>
    <t>Đỗ Thị Linh Nhạn</t>
  </si>
  <si>
    <t>0398 558 689</t>
  </si>
  <si>
    <t>linhnhan.do@hanwhalife.com.vn</t>
  </si>
  <si>
    <t>Hoàng Minh Tú</t>
  </si>
  <si>
    <t>0777 613 369</t>
  </si>
  <si>
    <t>minhtu.hoang@hanwhalife.com.vn</t>
  </si>
  <si>
    <t>Trương Mạnh Dũng</t>
  </si>
  <si>
    <t>0935 004 507</t>
  </si>
  <si>
    <t>manhdung.truong@hanwhalife.com.vn</t>
  </si>
  <si>
    <t>Lâm Vũ</t>
  </si>
  <si>
    <t>Product Development Senior Executive</t>
  </si>
  <si>
    <t>0908 803 939</t>
  </si>
  <si>
    <t>vu.lam@hanwhalife.com.vn</t>
  </si>
  <si>
    <t>Lâm Minh Hiếu</t>
  </si>
  <si>
    <t>Nguyễn Lê Tuyết Nhiên</t>
  </si>
  <si>
    <t>0933 743 436</t>
  </si>
  <si>
    <t>tuyetnhien.nguyen@hanwhalife.com.vn</t>
  </si>
  <si>
    <t>Lê Nhật Hà Vy</t>
  </si>
  <si>
    <t>PR &amp; CSR Manager</t>
  </si>
  <si>
    <t>0934 457 535</t>
  </si>
  <si>
    <t>havy.le@hanwhalife.com.vn</t>
  </si>
  <si>
    <t>Huỳnh Thị Hồng Gấm</t>
  </si>
  <si>
    <t>Distribution Compensation Executive</t>
  </si>
  <si>
    <t>0388 552 912</t>
  </si>
  <si>
    <t>honggam.huynh@hanwhalife.com.vn</t>
  </si>
  <si>
    <t>0928 336 999</t>
  </si>
  <si>
    <t>tuan.nguyen1@hanwhalife.com.vn</t>
  </si>
  <si>
    <t>Phạm Văn Chung</t>
  </si>
  <si>
    <t>0961 625 788</t>
  </si>
  <si>
    <t>vanchung.pham@hanwhalife.com.vn</t>
  </si>
  <si>
    <t>Trần Minh Tâm</t>
  </si>
  <si>
    <t>0985 999 881</t>
  </si>
  <si>
    <t>tam.tran@hanwhalife.com.vn</t>
  </si>
  <si>
    <t>Nguyễn Bình An</t>
  </si>
  <si>
    <t>0379 362 759</t>
  </si>
  <si>
    <t>binhan.nguyen@hanwhalife.com.vn</t>
  </si>
  <si>
    <t>Lê Thị Hường</t>
  </si>
  <si>
    <t>0981 431 074</t>
  </si>
  <si>
    <t>huong.le2@hanwhalife.com.vn</t>
  </si>
  <si>
    <t>Trương Thái Bão</t>
  </si>
  <si>
    <t>0941 430 707</t>
  </si>
  <si>
    <t>thaibao.truong@hanwhalife.com.vn</t>
  </si>
  <si>
    <t>Mai Hồng Phương Thảo</t>
  </si>
  <si>
    <t>Quality Control Senior Executive</t>
  </si>
  <si>
    <t>0355 551 520</t>
  </si>
  <si>
    <t>phuongthao.mai@hanwhalife.com.vn</t>
  </si>
  <si>
    <t>Lê Nguyễn Ngọc Trâm</t>
  </si>
  <si>
    <t>0912 369 411</t>
  </si>
  <si>
    <t>ngoctram.le@hanwhalife.com.vn</t>
  </si>
  <si>
    <t>Nguyễn Quang Thiện</t>
  </si>
  <si>
    <t>Program Analyst Executive</t>
  </si>
  <si>
    <t>0829 900 345</t>
  </si>
  <si>
    <t>quangthien.nguyen@hanwhalife.com.vn</t>
  </si>
  <si>
    <t>Nguyễn Thị Quỳnh Nga</t>
  </si>
  <si>
    <t>Product Development Officer</t>
  </si>
  <si>
    <t>0977 347 967</t>
  </si>
  <si>
    <t>quynhnga.nguyen@hanwhalife.com.vn</t>
  </si>
  <si>
    <t>Nguyễn Anh Tú</t>
  </si>
  <si>
    <t>0962 480 526</t>
  </si>
  <si>
    <t>anhtu.nguyen@hanwhalife.com.vn</t>
  </si>
  <si>
    <t>Lê Thị Thanh Xuân</t>
  </si>
  <si>
    <t>Chief Operations Principal</t>
  </si>
  <si>
    <t>0916 758 841</t>
  </si>
  <si>
    <t>thanhxuan.le1@hanwhalife.com.vn</t>
  </si>
  <si>
    <t>Lê Nguyễn Bảo Thi</t>
  </si>
  <si>
    <t>0359 264 829</t>
  </si>
  <si>
    <t>baothi.le@hanwhalife.com.vn</t>
  </si>
  <si>
    <t>Nguyễn Thị Thúy Hằng</t>
  </si>
  <si>
    <t>0986 517 083</t>
  </si>
  <si>
    <t>thuyhang.nguyen@hanwhalife.com.vn</t>
  </si>
  <si>
    <t>Trần Trung Nguyên</t>
  </si>
  <si>
    <t>Program Analyst Senior Executive</t>
  </si>
  <si>
    <t>0969 981 853</t>
  </si>
  <si>
    <t>trungnguyen.tran@hanwhalife.com.vn</t>
  </si>
  <si>
    <t>Hồ Mẫn Trí</t>
  </si>
  <si>
    <t>Business Analyst Senior Officer</t>
  </si>
  <si>
    <t>0982 179 176</t>
  </si>
  <si>
    <t>mantri.ho@hanwhalife.com.vn</t>
  </si>
  <si>
    <t>Phạm Thị Thanh Tú</t>
  </si>
  <si>
    <t>Talent Development Senior Officer</t>
  </si>
  <si>
    <t>0942 155 282</t>
  </si>
  <si>
    <t>thanhtu.pham1@hanwhalife.com.vn</t>
  </si>
  <si>
    <t>Văn Công Nho</t>
  </si>
  <si>
    <t>Quang Nam</t>
  </si>
  <si>
    <t>0903 543 006</t>
  </si>
  <si>
    <t>congnho.van@hanwhalife.com.vn</t>
  </si>
  <si>
    <t>Trần Thị Diệu Hằng</t>
  </si>
  <si>
    <t>0367 340 943</t>
  </si>
  <si>
    <t>dieuhang.tran@hanwhalife.com.vn</t>
  </si>
  <si>
    <t>Ngô Thu Huyền</t>
  </si>
  <si>
    <t>0974 339 529</t>
  </si>
  <si>
    <t>thuhuyen.ngo@hanwhalife.com.vn</t>
  </si>
  <si>
    <t>Đinh Nho Hoàng</t>
  </si>
  <si>
    <t>0854 549 245</t>
  </si>
  <si>
    <t>nhohoang.dinh@hanwhalife.com.vn</t>
  </si>
  <si>
    <t>Trần Lê Huyền Anh</t>
  </si>
  <si>
    <t>PR &amp; CSR Senior Officer</t>
  </si>
  <si>
    <t>0937 210 393</t>
  </si>
  <si>
    <t>huyenanh.tran@hanwhalife.com.vn</t>
  </si>
  <si>
    <t>Diệp Tú Khanh</t>
  </si>
  <si>
    <t>0907 769 008</t>
  </si>
  <si>
    <t>tukhanh.diep@hanwhalife.com.vn</t>
  </si>
  <si>
    <t>Đỗ Huy Vũ</t>
  </si>
  <si>
    <t>System &amp; Network Senior Executive</t>
  </si>
  <si>
    <t>Vũ Thị Thịnh</t>
  </si>
  <si>
    <t>Internal Audit Senior Executive</t>
  </si>
  <si>
    <t>0919 287 011</t>
  </si>
  <si>
    <t>thinh.vu@hanwhalife.com.vn</t>
  </si>
  <si>
    <t>Đặng Trung Dũng</t>
  </si>
  <si>
    <t>0904 198 484</t>
  </si>
  <si>
    <t>trungdung.dang@hanwhalife.com.vn</t>
  </si>
  <si>
    <t>Quách Thị Ngọc</t>
  </si>
  <si>
    <t>Corporate Compliance Senior Executive</t>
  </si>
  <si>
    <t>0369 715 375</t>
  </si>
  <si>
    <t>ngoc.quach@hanwhalife.com.vn</t>
  </si>
  <si>
    <t>Nguyễn Thị Cẩm Thạch</t>
  </si>
  <si>
    <t>0945 627 218</t>
  </si>
  <si>
    <t>camthach.nguyen@hanwhalife.com.vn</t>
  </si>
  <si>
    <t>Nguyễn Ngọc Đan Vy</t>
  </si>
  <si>
    <t>0397 275 343</t>
  </si>
  <si>
    <t>danvy.nguyen@hanwhalife.com.vn</t>
  </si>
  <si>
    <t>Phan Thị Hồng Gấm</t>
  </si>
  <si>
    <t>0932 860 295</t>
  </si>
  <si>
    <t>honggam.phan@hanwhalife.com.vn</t>
  </si>
  <si>
    <t>Cao Đức Trọng</t>
  </si>
  <si>
    <t>0349 775 906</t>
  </si>
  <si>
    <t>ductrong.cao@hanwhalife.com.vn</t>
  </si>
  <si>
    <t>Phạm Viết Đạt</t>
  </si>
  <si>
    <t>0329 102 828</t>
  </si>
  <si>
    <t>vietdat.pham1@hanwhalife.com.vn</t>
  </si>
  <si>
    <t>Phạm Thoại Mỹ</t>
  </si>
  <si>
    <t>Premium Control Staff</t>
  </si>
  <si>
    <t>0815 555 253</t>
  </si>
  <si>
    <t>thoaimy.pham@hanwhalife.com.vn</t>
  </si>
  <si>
    <t>Trần Đình Đố</t>
  </si>
  <si>
    <t>0353 082 513</t>
  </si>
  <si>
    <t>dinhdo.tran@hanwhalife.com.vn</t>
  </si>
  <si>
    <t>Phạm Vi Quỳnh Trang</t>
  </si>
  <si>
    <t>0369 220 907</t>
  </si>
  <si>
    <t>quynhtrang.pham@hanwhalife.com.vn</t>
  </si>
  <si>
    <t>Phạm Ngọc Tân</t>
  </si>
  <si>
    <t>Investment</t>
  </si>
  <si>
    <t>Investment Assistant Manager</t>
  </si>
  <si>
    <t>0906 792 478</t>
  </si>
  <si>
    <t>ngoctan.pham@hanwhalife.com.vn</t>
  </si>
  <si>
    <t>Trần Ngọc Kim Ngân</t>
  </si>
  <si>
    <t>General Admin Staff</t>
  </si>
  <si>
    <t>0374 587 427</t>
  </si>
  <si>
    <t>kimngan.tran@hanwhalife.com.vn</t>
  </si>
  <si>
    <t>Lê Thị Mỹ Dung</t>
  </si>
  <si>
    <t>0909 497 793</t>
  </si>
  <si>
    <t>mydung.le@hanwhalife.com.vn</t>
  </si>
  <si>
    <t>Nguyễn Thị Giang</t>
  </si>
  <si>
    <t>Distribution Planning Assistant Manager</t>
  </si>
  <si>
    <t>0909 011 608</t>
  </si>
  <si>
    <t>giang.nguyen1@hanwhalife.com.vn</t>
  </si>
  <si>
    <t>Nguyễn Trường Mỹ Anh</t>
  </si>
  <si>
    <t>0907 855 358</t>
  </si>
  <si>
    <t>myanh.nguyen@hanwhalife.com.vn</t>
  </si>
  <si>
    <t>Trần Thị Đăng Châu</t>
  </si>
  <si>
    <t>Corporate Planning &amp; Management Part Leader</t>
  </si>
  <si>
    <t>0942 909 893</t>
  </si>
  <si>
    <t>dangchau.tran@hanwhalife.com.vn</t>
  </si>
  <si>
    <t>Trần Thị Hoàng Oanh</t>
  </si>
  <si>
    <t>Graphic Designer</t>
  </si>
  <si>
    <t>0961 135 267</t>
  </si>
  <si>
    <t>hoangoanh.tran@hanwhalife.com.vn</t>
  </si>
  <si>
    <t>Nguyễn Thị Quỳnh Hương</t>
  </si>
  <si>
    <t>0769 890 908</t>
  </si>
  <si>
    <t>quynhhuong.nguyen@hanwhalife.com.vn</t>
  </si>
  <si>
    <t>Phạm Thị Anh Thư</t>
  </si>
  <si>
    <t>0774 983 635</t>
  </si>
  <si>
    <t>anhthu.pham@hanwhalife.com.vn</t>
  </si>
  <si>
    <t>Nguyễn Thị Thanh Hoài</t>
  </si>
  <si>
    <t>Customer Care Executive</t>
  </si>
  <si>
    <t>Đào Phương Thúy</t>
  </si>
  <si>
    <t>Chief HR &amp; GA Principal</t>
  </si>
  <si>
    <t>0935 922 441</t>
  </si>
  <si>
    <t>phuongthuy.dao@hanwhalife.com.vn</t>
  </si>
  <si>
    <t>Nguyễn Quốc Nam</t>
  </si>
  <si>
    <t>0867 997 613</t>
  </si>
  <si>
    <t>quocnam.nguyen1@hanwhalife.com.vn</t>
  </si>
  <si>
    <t>Khổng Tiến Mạnh</t>
  </si>
  <si>
    <t>0368 080 792</t>
  </si>
  <si>
    <t>tienmanh.khong@hanwhalife.com.vn</t>
  </si>
  <si>
    <t>Hoàng Thị Tuyết</t>
  </si>
  <si>
    <t>0333 739 178</t>
  </si>
  <si>
    <t>tuyet.hoang@hanwhalife.com.vn</t>
  </si>
  <si>
    <t>Đào Ngọc Linh</t>
  </si>
  <si>
    <t>0335 508 685</t>
  </si>
  <si>
    <t>ngoclinh.dao@hanwhalife.com.vn</t>
  </si>
  <si>
    <t>Nguyễn Thị Ngọc Ánh</t>
  </si>
  <si>
    <t>083 55 33 274</t>
  </si>
  <si>
    <t>ngocanh.nguyen1@hanwhalife.com.vn</t>
  </si>
  <si>
    <t>Nguyễn Thùy Trang</t>
  </si>
  <si>
    <t>0835 533 274</t>
  </si>
  <si>
    <t>thuytrang.nguyen1@hanwhalife.com.vn</t>
  </si>
  <si>
    <t>Trần Thị Kim Thanh</t>
  </si>
  <si>
    <t>Partnership Planning Officer</t>
  </si>
  <si>
    <t>0937 090 791</t>
  </si>
  <si>
    <t>kimthanh.tran@hanwhalife.com.vn</t>
  </si>
  <si>
    <t>Nguyễn Ngọc Hòa</t>
  </si>
  <si>
    <t>0935 353 518</t>
  </si>
  <si>
    <t>ngochoa.nguyen@hanwhalife.com.vn</t>
  </si>
  <si>
    <t>Bùi Thế Hưng</t>
  </si>
  <si>
    <t>Partnership Planning Executive</t>
  </si>
  <si>
    <t>0838 543 421</t>
  </si>
  <si>
    <t>thehung.bui@hanwhalife.com.vn</t>
  </si>
  <si>
    <t>Hoàng Trọng</t>
  </si>
  <si>
    <t>0908 739 514</t>
  </si>
  <si>
    <t>trong.hoang@hanwhalife.com.vn</t>
  </si>
  <si>
    <t>Phạm Phương Đan Quyên</t>
  </si>
  <si>
    <t>Group Sales Support Executive</t>
  </si>
  <si>
    <t>0978 893 111</t>
  </si>
  <si>
    <t>danquyen.pham@hanwhalife.com.vn</t>
  </si>
  <si>
    <t>Bùi Thái Sơn</t>
  </si>
  <si>
    <t>0907 208 373</t>
  </si>
  <si>
    <t>thaison.bui1@hanwhalife.com.vn</t>
  </si>
  <si>
    <t>Vương Trường Giang</t>
  </si>
  <si>
    <t>Task Force Senior Manager</t>
  </si>
  <si>
    <t>0901 354 456</t>
  </si>
  <si>
    <t>truonggiang.vuong@hanwhalife.com.vn</t>
  </si>
  <si>
    <t>Phạm Thị Ngát</t>
  </si>
  <si>
    <t>0968 642 302</t>
  </si>
  <si>
    <t>ngat.pham@hanwhalife.com.vn</t>
  </si>
  <si>
    <t>Huỳnh Nhã Ngọc</t>
  </si>
  <si>
    <t>Nguyễn Thị Mai</t>
  </si>
  <si>
    <t>Distribution Compensation Senior Executive</t>
  </si>
  <si>
    <t>0937 740 832</t>
  </si>
  <si>
    <t>mai.nguyen@hanwhalife.com.vn</t>
  </si>
  <si>
    <t>Nguyễn Phan Phương Thảo</t>
  </si>
  <si>
    <t>0777 386 986</t>
  </si>
  <si>
    <t>phuongthao.nguyen3@hanwhalife.com.vn</t>
  </si>
  <si>
    <t>Phạm Thị Hải</t>
  </si>
  <si>
    <t>0948 298 111</t>
  </si>
  <si>
    <t>hai.pham@hanwhalife.com.vn</t>
  </si>
  <si>
    <t>Lý Thị Kim Chi</t>
  </si>
  <si>
    <t>0913 217 498</t>
  </si>
  <si>
    <t>kimchi.ly@hanwhalife.com.vn</t>
  </si>
  <si>
    <t>Lê Thùy Linh</t>
  </si>
  <si>
    <t>Policy Owner Services Senior Executive</t>
  </si>
  <si>
    <t>0902 884 457</t>
  </si>
  <si>
    <t>thuylinh.le@hanwhalife.com.vn</t>
  </si>
  <si>
    <t>Trần Huỳnh Trang Đài</t>
  </si>
  <si>
    <t>0327 877 855</t>
  </si>
  <si>
    <t>trangdai.tran@hanwhalife.com.vn</t>
  </si>
  <si>
    <t>Lê Bình Nguyên</t>
  </si>
  <si>
    <t>0798 001 994</t>
  </si>
  <si>
    <t>binhnguyen.le@hanwhalife.com.vn</t>
  </si>
  <si>
    <t>Ông Thị Bích Thảo</t>
  </si>
  <si>
    <t>0905 973 449</t>
  </si>
  <si>
    <t>bichthao.ong@hanwhalife.com.vn</t>
  </si>
  <si>
    <t>Nguyễn Thị Lan</t>
  </si>
  <si>
    <t>0933 626 679</t>
  </si>
  <si>
    <t>lan.nguyen2@hanwhalife.com.vn</t>
  </si>
  <si>
    <t>Nguyễn Thu Hoài</t>
  </si>
  <si>
    <t>0352 707 858</t>
  </si>
  <si>
    <t>thuhoai.nguyen@hanwhalife.com.vn</t>
  </si>
  <si>
    <t>Hà Thị Thúy</t>
  </si>
  <si>
    <t>Lang Son</t>
  </si>
  <si>
    <t>0826 707 668</t>
  </si>
  <si>
    <t>thuy.ha@hanwhalife.com.vn</t>
  </si>
  <si>
    <t>Nguyễn Thị Dung</t>
  </si>
  <si>
    <t>Nguyễn Gia Huy</t>
  </si>
  <si>
    <t>0938 819 439</t>
  </si>
  <si>
    <t>giahuy.nguyen1@hanwhalife.com.vn</t>
  </si>
  <si>
    <t>Võ Nguyễn Kiều Minh</t>
  </si>
  <si>
    <t>0932 083 350</t>
  </si>
  <si>
    <t>kieuminh.vo@hanwhalife.com.vn</t>
  </si>
  <si>
    <t>Đàm Phương Hoa</t>
  </si>
  <si>
    <t>0966 047 173</t>
  </si>
  <si>
    <t>phuonghoa.dam@hanwhalife.com.vn</t>
  </si>
  <si>
    <t>Võ Thị Xuân Trang</t>
  </si>
  <si>
    <t>0973 776 616</t>
  </si>
  <si>
    <t>xuantrang.vo@hanwhalife.com.vn</t>
  </si>
  <si>
    <t>Trần Cẩm Tú</t>
  </si>
  <si>
    <t>0986 186 978</t>
  </si>
  <si>
    <t>camtu.tran@hanwhalife.com.vn</t>
  </si>
  <si>
    <t>Nguyễn Thị Hoài</t>
  </si>
  <si>
    <t>0963 001 034</t>
  </si>
  <si>
    <t>hoai.nguyen@hanwhalife.com.vn</t>
  </si>
  <si>
    <t>Đỗ Công Tiền</t>
  </si>
  <si>
    <t>0933 971 818</t>
  </si>
  <si>
    <t>congtien.do@hanwhalife.com.vn</t>
  </si>
  <si>
    <t>Nguyễn Thị Thu Trúc</t>
  </si>
  <si>
    <t>0902 449 272</t>
  </si>
  <si>
    <t>thutruc.nguyen@hanwhalife.com.vn</t>
  </si>
  <si>
    <t>Phạm Long Vinh</t>
  </si>
  <si>
    <t>0983 746 544</t>
  </si>
  <si>
    <t>longvinh.pham@hanwhalife.com.vn</t>
  </si>
  <si>
    <t>Quality Assurance Senior Executive</t>
  </si>
  <si>
    <t>0987 424 615</t>
  </si>
  <si>
    <t>phuong.nguyen2@hanwhalife.com.vn</t>
  </si>
  <si>
    <t>Nguyễn Thị Đỗ An</t>
  </si>
  <si>
    <t>0938 652 655</t>
  </si>
  <si>
    <t>doan.nguyen@hanwhalife.com.vn</t>
  </si>
  <si>
    <t>Nguyễn Thị Thiện</t>
  </si>
  <si>
    <t>0932 131 538</t>
  </si>
  <si>
    <t>thien.nguyen@hanwhalife.com.vn</t>
  </si>
  <si>
    <t>Trần Thị Thường</t>
  </si>
  <si>
    <t>Distribution Quality Assurance Manager</t>
  </si>
  <si>
    <t>0356 694 042</t>
  </si>
  <si>
    <t>thuong.tran1@hanwhalife.com.vn</t>
  </si>
  <si>
    <t>Phạm Minh Châu</t>
  </si>
  <si>
    <t>0909 483 961</t>
  </si>
  <si>
    <t>minhchau.pham@hanwhalife.com.vn</t>
  </si>
  <si>
    <t>Phạm Văn Thông</t>
  </si>
  <si>
    <t>Risk Officer</t>
  </si>
  <si>
    <t>0382 818 569</t>
  </si>
  <si>
    <t>vanthong.pham@hanwhalife.com.vn</t>
  </si>
  <si>
    <t>Hoàng Thị Thu Hương</t>
  </si>
  <si>
    <t>0938 784 984</t>
  </si>
  <si>
    <t>thuhuong.hoang@hanwhalife.com.vn</t>
  </si>
  <si>
    <t>Nguyễn Ngọc Thùy Nguyên</t>
  </si>
  <si>
    <t>0903 149 094</t>
  </si>
  <si>
    <t>thuynguyen.nguyen@hanwhalife.com.vn</t>
  </si>
  <si>
    <t>Đỗ Thị Minh Thư</t>
  </si>
  <si>
    <t>0909 102 796</t>
  </si>
  <si>
    <t>minhthu.do1@hanwhalife.com.vn</t>
  </si>
  <si>
    <t>Nguyễn Thị Thúy Vi</t>
  </si>
  <si>
    <t>HR Operations Officer</t>
  </si>
  <si>
    <t>0932 010 352</t>
  </si>
  <si>
    <t>thuyvi.nguyen@hanwhalife.com.vn</t>
  </si>
  <si>
    <t>Lý Quí Thủy Chung</t>
  </si>
  <si>
    <t>0933 667 840</t>
  </si>
  <si>
    <t>thuychung.ly@hanwhalife.com.vn</t>
  </si>
  <si>
    <t>Nguyễn Duy Khánh Nam</t>
  </si>
  <si>
    <t>Partnership Planning Senior Executive</t>
  </si>
  <si>
    <t>0794 894 498</t>
  </si>
  <si>
    <t>khanhnam.nguyen@hanwhalife.com.vn</t>
  </si>
  <si>
    <t>Lý Mỹ Anh</t>
  </si>
  <si>
    <t>Sales Advisor</t>
  </si>
  <si>
    <t>Sales Advisor Assistant</t>
  </si>
  <si>
    <t>0769 895 009</t>
  </si>
  <si>
    <t>myanh.ly@hanwhalife.com.vn</t>
  </si>
  <si>
    <t>Bùi Thị Như Ngọc</t>
  </si>
  <si>
    <t>0932 802 369</t>
  </si>
  <si>
    <t>nhungoc.bui@hanwhalife.com.vn</t>
  </si>
  <si>
    <t>Đoàn Thị Hương</t>
  </si>
  <si>
    <t>0939 741 740</t>
  </si>
  <si>
    <t>huong.doan@hanwhalife.com.vn</t>
  </si>
  <si>
    <t>Nguyễn Thị Hồng Diệp</t>
  </si>
  <si>
    <t>0916 249 900</t>
  </si>
  <si>
    <t>hongdiep.nguyen@hanwhalife.com.vn</t>
  </si>
  <si>
    <t>Lê Thị Kiên</t>
  </si>
  <si>
    <t>0948 056 448</t>
  </si>
  <si>
    <t>kien.le@hanwhalife.com.vn</t>
  </si>
  <si>
    <t>Huỳnh Võ Lan Vy</t>
  </si>
  <si>
    <t>0906 432 798</t>
  </si>
  <si>
    <t>lanvy.huynh@hanwhalife.com.vn</t>
  </si>
  <si>
    <t>Nguyễn Thị Diễm Quỳnh</t>
  </si>
  <si>
    <t>HR Operations Assistant Manager</t>
  </si>
  <si>
    <t>0919 765 919</t>
  </si>
  <si>
    <t>diemquynh.nguyen1@hanwhalife.com.vn</t>
  </si>
  <si>
    <t>Nguyễn Thị Diệu Huyền</t>
  </si>
  <si>
    <t>Internal Audit Executive</t>
  </si>
  <si>
    <t>0350 242 958</t>
  </si>
  <si>
    <t>dieuhuyen.nguyen@hanwhalife.com.vn</t>
  </si>
  <si>
    <t>Nguyễn Văn Thái</t>
  </si>
  <si>
    <t>Tien Giang</t>
  </si>
  <si>
    <t>0916 992 061</t>
  </si>
  <si>
    <t>vanthai.nguyen@hanwhalife.com.vn</t>
  </si>
  <si>
    <t>Từ Châu Trúc Dân</t>
  </si>
  <si>
    <t>0327 244 075</t>
  </si>
  <si>
    <t>trucdan.tu@hanwhalife.com.vn</t>
  </si>
  <si>
    <t>Lê Quang Hiệp</t>
  </si>
  <si>
    <t>0985 222 669</t>
  </si>
  <si>
    <t>quanghiep.le@hanwhalife.com.vn</t>
  </si>
  <si>
    <t>Lê Thị Minh Tuyền</t>
  </si>
  <si>
    <t>0934 093 880</t>
  </si>
  <si>
    <t>minhtuyen.le@hanwhalife.com.vn</t>
  </si>
  <si>
    <t>Lê Văn Quân</t>
  </si>
  <si>
    <t>Legal Officer</t>
  </si>
  <si>
    <t>0362 355 984</t>
  </si>
  <si>
    <t>vanquan.le@hanwhalife.com.vn</t>
  </si>
  <si>
    <t>Đỗ Quỳnh Hương</t>
  </si>
  <si>
    <t>Management Reporting Analysis Senior Staff</t>
  </si>
  <si>
    <t>0816 046 328</t>
  </si>
  <si>
    <t>quynhhuong.do@hanwhalife.com.vn</t>
  </si>
  <si>
    <t>Nguyễn Phúc Thịnh</t>
  </si>
  <si>
    <t>Nha Trang</t>
  </si>
  <si>
    <t>0935 961 896</t>
  </si>
  <si>
    <t>phucthinh.nguyen1@hanwhalife.com.vn</t>
  </si>
  <si>
    <t>0906 902 357</t>
  </si>
  <si>
    <t>mai.nguyen1@hanwhalife.com.vn</t>
  </si>
  <si>
    <t>Trịnh Minh Nhật</t>
  </si>
  <si>
    <t>0356 155 762</t>
  </si>
  <si>
    <t>minhnhat.trinh@hanwhalife.com.vn</t>
  </si>
  <si>
    <t>Nguyễn Tường Vy</t>
  </si>
  <si>
    <t>0906 809 657</t>
  </si>
  <si>
    <t>tuongvy.nguyen1@hanwhalife.com.vn</t>
  </si>
  <si>
    <t>Phạm Hữu Lợi</t>
  </si>
  <si>
    <t>0799 007 138</t>
  </si>
  <si>
    <t>huuloi.pham@hanwhalife.com.vn</t>
  </si>
  <si>
    <t>Trương Thị Vân Anh</t>
  </si>
  <si>
    <t>Head of Marketing</t>
  </si>
  <si>
    <t>0903 799 275</t>
  </si>
  <si>
    <t>vananh.truong1@hanwhalife.com.vn</t>
  </si>
  <si>
    <t>Nguyễn Phương Hưng</t>
  </si>
  <si>
    <t>0967 399 603</t>
  </si>
  <si>
    <t>phuonghung.nguyen@hanwhalife.com.vn</t>
  </si>
  <si>
    <t>Hồ Trịnh Ngọc Diễm</t>
  </si>
  <si>
    <t>Customer Care Assistant Manager</t>
  </si>
  <si>
    <t>0963 781 109</t>
  </si>
  <si>
    <t>ngocdiem.ho@hanwhalife.com.vn</t>
  </si>
  <si>
    <t>Nguyễn Cẩm Dương</t>
  </si>
  <si>
    <t>Corporate Compliance Assistant Manager</t>
  </si>
  <si>
    <t>0982 533 424</t>
  </si>
  <si>
    <t>camduong.nguyen@hanwhalife.com.vn</t>
  </si>
  <si>
    <t>Huỳnh Thị Phương Thảo</t>
  </si>
  <si>
    <t>Corporate Learning Officer</t>
  </si>
  <si>
    <t>0908 300 183</t>
  </si>
  <si>
    <t>phuongthao.huynh@hanwhalife.com.vn</t>
  </si>
  <si>
    <t>Đặng Nguyễn Hoàng Tuấn</t>
  </si>
  <si>
    <t>0942 263 613</t>
  </si>
  <si>
    <t>hoangtuan.dang@hanwhalife.com.vn</t>
  </si>
  <si>
    <t>Phan Thị Thu Hà</t>
  </si>
  <si>
    <t>0907 979 546</t>
  </si>
  <si>
    <t>thuha.phan@hanwhalife.com.vn</t>
  </si>
  <si>
    <t>Hà Xuân Huy</t>
  </si>
  <si>
    <t>0917 161 525</t>
  </si>
  <si>
    <t>xuanhuy.ha@hanwhalife.com.vn</t>
  </si>
  <si>
    <t>Employer Brand Officer</t>
  </si>
  <si>
    <t>0843 467 367</t>
  </si>
  <si>
    <t>minhnguyet.nguyen1@hanwhalife.com.vn</t>
  </si>
  <si>
    <t>Trần Minh Thuận</t>
  </si>
  <si>
    <t>Thai Binh</t>
  </si>
  <si>
    <t>0913 338 689</t>
  </si>
  <si>
    <t>minhthuan.tran@hanwhalife.com.vn</t>
  </si>
  <si>
    <t>Trà Quốc Khanh</t>
  </si>
  <si>
    <t>0947 418 735</t>
  </si>
  <si>
    <t>quockhanh.tra@hanwhalife.com.vn</t>
  </si>
  <si>
    <t>Lê Khánh Hoàng</t>
  </si>
  <si>
    <t>0327 432 402</t>
  </si>
  <si>
    <t>khanhhoang.le@hanwhalife.com.vn</t>
  </si>
  <si>
    <t>Huỳnh Xuân Phi</t>
  </si>
  <si>
    <t>0941 144 884</t>
  </si>
  <si>
    <t>xuanphi.huynh@hanwhalife.com.vn</t>
  </si>
  <si>
    <t>0706 891 055</t>
  </si>
  <si>
    <t>huuthanh.nguyen1@hanwhalife.com.vn</t>
  </si>
  <si>
    <t>Trần Văn Vàng</t>
  </si>
  <si>
    <t>Chief Agency Officer</t>
  </si>
  <si>
    <t>0903 975 429</t>
  </si>
  <si>
    <t>vanvang.tran@hanwhalife.com.vn</t>
  </si>
  <si>
    <t>Lê Minh Tuấn</t>
  </si>
  <si>
    <t>0975 248 688</t>
  </si>
  <si>
    <t>minhtuan.le1@hanwhalife.com.vn</t>
  </si>
  <si>
    <t>Phạm Thị Diễm My</t>
  </si>
  <si>
    <t>Task Force Senior Officer</t>
  </si>
  <si>
    <t>0932 430 094</t>
  </si>
  <si>
    <t>diemmy.pham@hanwhalife.com.vn</t>
  </si>
  <si>
    <t>Tạ Hữu Phương</t>
  </si>
  <si>
    <t>0943 989 389</t>
  </si>
  <si>
    <t>huuphuong.ta@hanwhalife.com.vn</t>
  </si>
  <si>
    <t>Trần Nhật Thảo Nguyên</t>
  </si>
  <si>
    <t>Talent Acquisition Business Partner Manager</t>
  </si>
  <si>
    <t>0949 314 399</t>
  </si>
  <si>
    <t>thaonguyen.tran2@hanwhalife.com.vn</t>
  </si>
  <si>
    <t>Huỳnh Nhật Huy</t>
  </si>
  <si>
    <t>0903 721 875</t>
  </si>
  <si>
    <t>nhathuy.huynh@hanwhalife.com.vn</t>
  </si>
  <si>
    <t>Đoàn Ngọc Anh</t>
  </si>
  <si>
    <t>0915 959 592</t>
  </si>
  <si>
    <t>ngocanh.doan@hanwhalife.com.vn</t>
  </si>
  <si>
    <t>Trần Hữu Lê Huỳnh Tâm</t>
  </si>
  <si>
    <t>0913 610 699</t>
  </si>
  <si>
    <t>huynhtam.tran@hanwhalife.com.vn</t>
  </si>
  <si>
    <t>Nguyễn Thị Cẩm Hà</t>
  </si>
  <si>
    <t>0974 905 926</t>
  </si>
  <si>
    <t>camha.nguyen@hanwhalife.com.vn</t>
  </si>
  <si>
    <t>Bùi Thị Xuân Diệu</t>
  </si>
  <si>
    <t>Complaint Handling Senior Officer</t>
  </si>
  <si>
    <t>0979 918 957</t>
  </si>
  <si>
    <t>xuandieu.bui@hanwhalife.com.vn</t>
  </si>
  <si>
    <t>Nguyễn Thị Phương Loan</t>
  </si>
  <si>
    <t>0942 568 113</t>
  </si>
  <si>
    <t>phuongloan.nguyen1@hanwhalife.com.vn</t>
  </si>
  <si>
    <t>Nguyễn Hoài Thương</t>
  </si>
  <si>
    <t>HR Operations Senior Executive</t>
  </si>
  <si>
    <t>Lê Thị Như Quỳnh</t>
  </si>
  <si>
    <t>Marketing Communications Manager</t>
  </si>
  <si>
    <t>nhuquynh.le@hanwhalife.com.vn</t>
  </si>
  <si>
    <t>Lê Thị Ánh Vân</t>
  </si>
  <si>
    <t>anhvan.le@hanwhalife.com.vn</t>
  </si>
  <si>
    <t>Lê Văn Bình</t>
  </si>
  <si>
    <t>0905 915 868</t>
  </si>
  <si>
    <t>vanbinh.le1@hanwhalife.com.vn</t>
  </si>
  <si>
    <t>Mai Nguyên Anh Thư</t>
  </si>
  <si>
    <t>Content Creator</t>
  </si>
  <si>
    <t xml:space="preserve">0388 063 220 </t>
  </si>
  <si>
    <t>anhthu.mai@hanwhalife.com.vn</t>
  </si>
  <si>
    <t>Võ Thị Quỳnh Nga</t>
  </si>
  <si>
    <t>quynhnga.vo@hanwhalife.com.vn</t>
  </si>
  <si>
    <t>Nguyễn Thị Lê Hằng</t>
  </si>
  <si>
    <t>Marketing Communications Executive</t>
  </si>
  <si>
    <t>lehang.nguyen@hanwhalife.com.vn</t>
  </si>
  <si>
    <t>Phạm Thị Thùy Linh</t>
  </si>
  <si>
    <t>thuylinh.pham@hanwhalife.com.vn</t>
  </si>
  <si>
    <t>Nguyễn Phước Cát Ngọc</t>
  </si>
  <si>
    <t>Digital Customer Services Officer</t>
  </si>
  <si>
    <t>catngoc.nguyen@hanwhalife.com.vn</t>
  </si>
  <si>
    <t>Đỗ Anh Khoa</t>
  </si>
  <si>
    <t>General Admin Assistant Manager</t>
  </si>
  <si>
    <t>anhkhoa.do@hanwhalife.com.vn</t>
  </si>
  <si>
    <t>Lâm Thái Ngọc</t>
  </si>
  <si>
    <t>thaingoc.lam@hanwhalife.com.vn</t>
  </si>
  <si>
    <t>Nguyễn Xuân Tấn</t>
  </si>
  <si>
    <t>xuantan.nguyen@hanwhalife.com.vn</t>
  </si>
  <si>
    <t>Huỳnh Tăng Phú</t>
  </si>
  <si>
    <t>tangphu.huynh@hanwhalife.com.vn</t>
  </si>
  <si>
    <t>Võ Thị Hồng Na</t>
  </si>
  <si>
    <t xml:space="preserve">Rewards &amp; Data Analysis Manager </t>
  </si>
  <si>
    <t>hongna.vo@hanwhalife.com.vn</t>
  </si>
  <si>
    <t>Nguyễn Hoàng Yến</t>
  </si>
  <si>
    <t>0708 289 969</t>
  </si>
  <si>
    <t>hoangyen.nguyen2@hanwhalife.com.vn</t>
  </si>
  <si>
    <t>Nguyễn Thị Bé</t>
  </si>
  <si>
    <t>Budgeting Senior Staff</t>
  </si>
  <si>
    <t xml:space="preserve">0982 504 408 </t>
  </si>
  <si>
    <t>be.nguyen@hanwhalife.com.vn</t>
  </si>
  <si>
    <t>Lê Thị Ngọc Châu</t>
  </si>
  <si>
    <t>Sales Admin Senior Executive</t>
  </si>
  <si>
    <t>ngocchau.le@hanwhalife.com.vn</t>
  </si>
  <si>
    <t>Lê Thị Minh Thư</t>
  </si>
  <si>
    <t>minhthu.le@hanwhalife.com.vn</t>
  </si>
  <si>
    <t>Lữ Phạm Quốc An</t>
  </si>
  <si>
    <t>Corporate Compliance Senior Officer</t>
  </si>
  <si>
    <t>0907 104 775</t>
  </si>
  <si>
    <t>quocan.lu@hanwhalife.com.vn</t>
  </si>
  <si>
    <t>Thi Hoàng Khôi</t>
  </si>
  <si>
    <t>0909 401 084</t>
  </si>
  <si>
    <t>hoangkhoi.thi@hanwhalife.com.vn</t>
  </si>
  <si>
    <t>Nguyễn Lưu Hoàng Quân</t>
  </si>
  <si>
    <t xml:space="preserve">0902 692 118 </t>
  </si>
  <si>
    <t>hoangquan.nguyen@hanwhalife.com.vn</t>
  </si>
  <si>
    <t>Đặng Ngọc Trí</t>
  </si>
  <si>
    <t>ngoctri.dang@hanwhalife.com.vn</t>
  </si>
  <si>
    <t>Phạm Ngọc Anh Thư</t>
  </si>
  <si>
    <t>Design &amp; Development Senior Manager</t>
  </si>
  <si>
    <t>anhthu.pham1@hanwhalife.com.vn</t>
  </si>
  <si>
    <t>Đặng Tương Thuấn</t>
  </si>
  <si>
    <t>tuongthuan.dang@hanwhalife.com.vn</t>
  </si>
  <si>
    <t>Trầm Minh Hoàng</t>
  </si>
  <si>
    <t>minhhoang.tram@hanwhalife.com.vn</t>
  </si>
  <si>
    <t>Lương Trần Anh Phương</t>
  </si>
  <si>
    <t>Marketing Communications Officer</t>
  </si>
  <si>
    <t>anhphuong.luong@hanwhalife.com.vn</t>
  </si>
  <si>
    <t>Temporary</t>
  </si>
  <si>
    <t>Nguyễn Thị Yến Nhi</t>
  </si>
  <si>
    <t>yennhi.nguyen1@hanwhalife.com.vn</t>
  </si>
  <si>
    <t>Outsource</t>
  </si>
  <si>
    <t>Đinh Ngọc Trân</t>
  </si>
  <si>
    <t>Key-in</t>
  </si>
  <si>
    <t>Nguyễn Ngọc Khánh Ly</t>
  </si>
  <si>
    <t>Nguyễn Thị Mỹ Hằng</t>
  </si>
  <si>
    <t>Phan Khánh Hoàng</t>
  </si>
  <si>
    <t>Investment Manager</t>
  </si>
  <si>
    <t>Tạ Ngọc Mẫn Uyên</t>
  </si>
  <si>
    <t>Phạm Ngọc Phương Bình</t>
  </si>
  <si>
    <t>Binding</t>
  </si>
  <si>
    <t>Lâm Kim Linh</t>
  </si>
  <si>
    <t>Huỳnh Thị Mỹ Duyên</t>
  </si>
  <si>
    <t>Phạm Hồng Anh</t>
  </si>
  <si>
    <t>Võ Đan Phượng</t>
  </si>
  <si>
    <t>Đào Nguyễn Nhựt Nguyên</t>
  </si>
  <si>
    <t>Admin claim</t>
  </si>
  <si>
    <t>TBC</t>
  </si>
  <si>
    <t>Bac Ninh</t>
  </si>
  <si>
    <t>FTA Trainer</t>
  </si>
  <si>
    <t>IT Security Assistant Manager</t>
  </si>
  <si>
    <t>Yen Bai</t>
  </si>
  <si>
    <t>Head of Legal &amp; Corporate Compliance</t>
  </si>
  <si>
    <t>Agency Training Operations</t>
  </si>
  <si>
    <t>Agency Training Operations Senior Manager</t>
  </si>
  <si>
    <t>Complaint Handling Assistant Manager</t>
  </si>
  <si>
    <t>Digital Performance Execution Officer</t>
  </si>
  <si>
    <t>All staff</t>
  </si>
  <si>
    <t>Sum All</t>
  </si>
  <si>
    <t>NV ở tỉnh (#HCM)</t>
  </si>
  <si>
    <t>(All)</t>
  </si>
  <si>
    <t>(Multiple Items)</t>
  </si>
  <si>
    <t>Row Labels</t>
  </si>
  <si>
    <t>Count of Type of employee</t>
  </si>
  <si>
    <t>Sum Type of Employee</t>
  </si>
  <si>
    <t>Count of Region</t>
  </si>
  <si>
    <t>FTE - Back Office + Korean</t>
  </si>
  <si>
    <t>FTE - Sales</t>
  </si>
  <si>
    <t>FTE - Trainer</t>
  </si>
  <si>
    <t>Grand Total</t>
  </si>
  <si>
    <t xml:space="preserve">Outsource </t>
  </si>
  <si>
    <t>Temp</t>
  </si>
  <si>
    <t>Sum</t>
  </si>
  <si>
    <t>Sum Gender&amp;BOD</t>
  </si>
  <si>
    <t>No. of staff</t>
  </si>
  <si>
    <t>No. of room</t>
  </si>
  <si>
    <t>Staff - Female</t>
  </si>
  <si>
    <t>Staff - Male</t>
  </si>
  <si>
    <t>Staff - TBC</t>
  </si>
  <si>
    <t>Count of Sales Conference</t>
  </si>
  <si>
    <t>No</t>
  </si>
  <si>
    <t>Employee Code</t>
  </si>
  <si>
    <t>Remark In Offer Letter</t>
  </si>
  <si>
    <t>Joining Date</t>
  </si>
  <si>
    <t>Probation End Date</t>
  </si>
  <si>
    <t>Current Contract Start Date</t>
  </si>
  <si>
    <t>Current Contract End Date</t>
  </si>
  <si>
    <t>Current Contract Term</t>
  </si>
  <si>
    <t>Section</t>
  </si>
  <si>
    <t>Grading</t>
  </si>
  <si>
    <t>Job Title (VN)</t>
  </si>
  <si>
    <t>Staff Group</t>
  </si>
  <si>
    <t>Bank Account Number</t>
  </si>
  <si>
    <t>Bank Code / Bank Name</t>
  </si>
  <si>
    <t>Place Of Birth</t>
  </si>
  <si>
    <t>Native Country</t>
  </si>
  <si>
    <t>Nationality</t>
  </si>
  <si>
    <t>Issued On</t>
  </si>
  <si>
    <t>Issued Place</t>
  </si>
  <si>
    <t>Marital Status</t>
  </si>
  <si>
    <t>Education</t>
  </si>
  <si>
    <t>School</t>
  </si>
  <si>
    <t>Major</t>
  </si>
  <si>
    <t>Resident Address</t>
  </si>
  <si>
    <t>Resident Address (VN)</t>
  </si>
  <si>
    <t>Home Address</t>
  </si>
  <si>
    <t>Home Address (VN)</t>
  </si>
  <si>
    <t>Urgent Phone</t>
  </si>
  <si>
    <t>Name</t>
  </si>
  <si>
    <t>Relationship</t>
  </si>
  <si>
    <t>Personal Email</t>
  </si>
  <si>
    <t>SO's Representative</t>
  </si>
  <si>
    <t>Full Name (EN)</t>
  </si>
  <si>
    <t>Column1</t>
  </si>
  <si>
    <t>Indefinite</t>
  </si>
  <si>
    <t>Manager</t>
  </si>
  <si>
    <t>Trưởng phòng Phụ trách Thu nhập Đại lý &amp; Kênh Phân phối</t>
  </si>
  <si>
    <t>TECHCOMBANK - 01310001</t>
  </si>
  <si>
    <t>Viet Nam</t>
  </si>
  <si>
    <t>Cuc Truong Cuc Canh sat - Quan ly Hanh Chinh ve Trat tu Xa hoi</t>
  </si>
  <si>
    <t>Married</t>
  </si>
  <si>
    <t>Bachelor</t>
  </si>
  <si>
    <t>Accounting &amp; Auditing</t>
  </si>
  <si>
    <t>Husband</t>
  </si>
  <si>
    <t>Senior Manager</t>
  </si>
  <si>
    <t>Phó Bộ phận Pháp chế Đại lý</t>
  </si>
  <si>
    <t>VIETCOMBANK - 01203001</t>
  </si>
  <si>
    <t>Vung Tau</t>
  </si>
  <si>
    <t>Divorced</t>
  </si>
  <si>
    <t>Open University</t>
  </si>
  <si>
    <t>Business Administration</t>
  </si>
  <si>
    <t>Nguyễn Thị Ngọc Lan</t>
  </si>
  <si>
    <t>Sister</t>
  </si>
  <si>
    <t>Trưởng phòng Dịch vụ khách hàng</t>
  </si>
  <si>
    <t>Ha Noi University</t>
  </si>
  <si>
    <t>Mother</t>
  </si>
  <si>
    <t>Compensation &amp; Reward</t>
  </si>
  <si>
    <t>Phó Bộ phận Nhân sự phụ trách Lương thưởng &amp; Đãi ngộ</t>
  </si>
  <si>
    <t>Single</t>
  </si>
  <si>
    <t>Van Hien University</t>
  </si>
  <si>
    <t>Brother/ Sister</t>
  </si>
  <si>
    <t>Trưởng phòng Cấp cao Mua hàng và Quản lý Tài sản</t>
  </si>
  <si>
    <t>Phan Thiet</t>
  </si>
  <si>
    <t>Widowed</t>
  </si>
  <si>
    <t>English</t>
  </si>
  <si>
    <t>Younger sibling</t>
  </si>
  <si>
    <t>Vice Director</t>
  </si>
  <si>
    <t>Phó Giám đốc Quan hệ Đối ngoại</t>
  </si>
  <si>
    <t>STANDARD CHARTERED VIETNAM - SCVN - 79604001</t>
  </si>
  <si>
    <t>Thai Nguyen</t>
  </si>
  <si>
    <t>Master</t>
  </si>
  <si>
    <t>Vietnam National University, Ha Noi</t>
  </si>
  <si>
    <t>Foreign Economic Relations</t>
  </si>
  <si>
    <t>Wife</t>
  </si>
  <si>
    <t>Senior Officer</t>
  </si>
  <si>
    <t>Chuyên viên Cấp cao Dịch vụ khách hàng</t>
  </si>
  <si>
    <t>College</t>
  </si>
  <si>
    <t>Ho Chi Minh City University of Culture</t>
  </si>
  <si>
    <t>Tourism Culture</t>
  </si>
  <si>
    <t>Nguyễn Văn Thành</t>
  </si>
  <si>
    <t>2 years</t>
  </si>
  <si>
    <t>Chief Officer</t>
  </si>
  <si>
    <t>Chuyên gia Tính toán</t>
  </si>
  <si>
    <t>China</t>
  </si>
  <si>
    <t>Actuarial Science</t>
  </si>
  <si>
    <t>Infrastructure &amp; Security</t>
  </si>
  <si>
    <t>Assistant Manager</t>
  </si>
  <si>
    <t>Phó phòng Quản trị Hệ thống</t>
  </si>
  <si>
    <t>VPBANK - 01309001</t>
  </si>
  <si>
    <t>University of Science</t>
  </si>
  <si>
    <t>Information Technology</t>
  </si>
  <si>
    <t>Policy Owner Services</t>
  </si>
  <si>
    <t>Officer</t>
  </si>
  <si>
    <t>Chuyên viên Quản lý Hợp đồng</t>
  </si>
  <si>
    <t>University of Social Sciences and Humanities</t>
  </si>
  <si>
    <t>Farther/ Farther in-law</t>
  </si>
  <si>
    <t>Thang Long</t>
  </si>
  <si>
    <t>Senior Director</t>
  </si>
  <si>
    <t>Giám đốc Kinh doanh Miền</t>
  </si>
  <si>
    <t>Ha Tay</t>
  </si>
  <si>
    <t>Law</t>
  </si>
  <si>
    <t>Phó Tổng Giám đốc Phát triển Chiến lược và Kênh Phân phối</t>
  </si>
  <si>
    <t>Chuyên viên Dịch vụ Khách hàng</t>
  </si>
  <si>
    <t>Product Pricing</t>
  </si>
  <si>
    <t>Phân tích Định phí</t>
  </si>
  <si>
    <t>MBBANK - 01311001</t>
  </si>
  <si>
    <t>Da Lat University</t>
  </si>
  <si>
    <t>Mother/ Mother in-law</t>
  </si>
  <si>
    <t>Phó Bộ phận Công nghệ Thông tin phụ trách Hạ tầng Công nghệ Thông tin</t>
  </si>
  <si>
    <t>Nam Dinh</t>
  </si>
  <si>
    <t>Trưởng Bộ phận Tài chính kế toán</t>
  </si>
  <si>
    <t>Cuc Canh sat DKQL Cu tru va DLQG ve Dan cu</t>
  </si>
  <si>
    <t>University of Economics Ho Chi Minh City</t>
  </si>
  <si>
    <t>Corporate Finance &amp; Accounting</t>
  </si>
  <si>
    <t>Trưởng Bộ Phận Thẩm định &amp; Giải quyết Quyền lợi Bảo hiểm</t>
  </si>
  <si>
    <t>Quality Assurance</t>
  </si>
  <si>
    <t>Trưởng phòng Kiểm soát Chất lượng Dịch vụ khách hàng</t>
  </si>
  <si>
    <t>Long An</t>
  </si>
  <si>
    <t>Ha Noi University of Languages</t>
  </si>
  <si>
    <t>Senior Executive</t>
  </si>
  <si>
    <t>Nhân viên Cấp trung cao Dịch vụ Khách hàng</t>
  </si>
  <si>
    <t>Kon Tum</t>
  </si>
  <si>
    <t>Chuyên viên Cấp cao Dịch vụ Khách hàng</t>
  </si>
  <si>
    <t>Corporate Finance</t>
  </si>
  <si>
    <t>Nhân viên Cấp trung cao Điều hành Hệ thống</t>
  </si>
  <si>
    <t>VIET CAPITAL BANK - 79327001</t>
  </si>
  <si>
    <t>Ha Nam</t>
  </si>
  <si>
    <t>0703 018 098</t>
  </si>
  <si>
    <t>Trần Hồ Bảo Hiền</t>
  </si>
  <si>
    <t>General Admin</t>
  </si>
  <si>
    <t>Chuyên viên Hành chánh</t>
  </si>
  <si>
    <t>SHINHANBANK - 79616001</t>
  </si>
  <si>
    <t>Hong Bang University</t>
  </si>
  <si>
    <t>Sai Gon University</t>
  </si>
  <si>
    <t>Agency Training Central</t>
  </si>
  <si>
    <t>Giám đốc Huấn luyện &amp; Hỗ trợ đại lý  - Miền Trung</t>
  </si>
  <si>
    <t>Hue University of Sciences</t>
  </si>
  <si>
    <t>Nhân viên Cấp trung cao Quản lý Tài sản</t>
  </si>
  <si>
    <t>Ho Chi Minh City University of Transport</t>
  </si>
  <si>
    <t>Vinh Univercity</t>
  </si>
  <si>
    <t>North 5</t>
  </si>
  <si>
    <t>Giám đốc Kinh doanh Vùng</t>
  </si>
  <si>
    <t>Vietnam University of Commerce</t>
  </si>
  <si>
    <t>Accounting</t>
  </si>
  <si>
    <t>New Business</t>
  </si>
  <si>
    <t>Phó phòng  Phát hành Hợp đồng</t>
  </si>
  <si>
    <t>College of Statistics</t>
  </si>
  <si>
    <t>Chuyên viên Cấp cao Huấn luyện &amp; Hỗ trợ đại lý</t>
  </si>
  <si>
    <t>0396 151 066</t>
  </si>
  <si>
    <t>Nguyễn Thị Hạnh Phúc</t>
  </si>
  <si>
    <t>Quang Tri</t>
  </si>
  <si>
    <t>Hue University</t>
  </si>
  <si>
    <t>Executive</t>
  </si>
  <si>
    <t>Nhân viên Cấp trung Mua Hàng</t>
  </si>
  <si>
    <t>North 4</t>
  </si>
  <si>
    <t>Giám đốc Kinh doanh Vùng</t>
  </si>
  <si>
    <t>Trợ lý Tổng Giám đốc</t>
  </si>
  <si>
    <t>Da Lat</t>
  </si>
  <si>
    <t>Oriental Studies</t>
  </si>
  <si>
    <t>Chuyên viên Huấn luyện Đại lý</t>
  </si>
  <si>
    <t>Quang Ninh</t>
  </si>
  <si>
    <t>Son/ Daughter</t>
  </si>
  <si>
    <t>Central 1</t>
  </si>
  <si>
    <t>Giám đốc Kinh doanh Khu vực</t>
  </si>
  <si>
    <t>Tay Nguyen University</t>
  </si>
  <si>
    <t>Chuyên viên Dữ liệu</t>
  </si>
  <si>
    <t>Tay Ninh</t>
  </si>
  <si>
    <t>University of Sciences</t>
  </si>
  <si>
    <t>Chuyên viên Phát hành Hợp đồng</t>
  </si>
  <si>
    <t>Cao Bang</t>
  </si>
  <si>
    <t>Computer Engineering</t>
  </si>
  <si>
    <t>Economics</t>
  </si>
  <si>
    <t>Claim</t>
  </si>
  <si>
    <t>Trưởng phòng Giải quyết Quyền lợi Bảo hiểm</t>
  </si>
  <si>
    <t>National Economics University</t>
  </si>
  <si>
    <t>Economic Law</t>
  </si>
  <si>
    <t>Trưởng Bộ phận Kế hoạch Kinh doanh</t>
  </si>
  <si>
    <t>Nhân viên Cấp trung cao Hỗ trợ Mạng máy tính</t>
  </si>
  <si>
    <t>Police Department of Residence Registration and Management and National Population Database</t>
  </si>
  <si>
    <t>Vietnam National University Ho Chi Minh City</t>
  </si>
  <si>
    <t>Nhân viên Cấp trung cao Mua Hàng</t>
  </si>
  <si>
    <t>OCB - 79333001</t>
  </si>
  <si>
    <t>International Relations</t>
  </si>
  <si>
    <t>Nguyễn Thị Thu</t>
  </si>
  <si>
    <t>Nguyen Thanh Nhan</t>
  </si>
  <si>
    <t>Distribution Support</t>
  </si>
  <si>
    <t>Chuyên viên Cấp cao Hỗ trợ Đại lý &amp; Kênh Phân phối</t>
  </si>
  <si>
    <t>1 year</t>
  </si>
  <si>
    <t>Vice Chief Officer</t>
  </si>
  <si>
    <t>Giám đốc Cấp cao Tài chính</t>
  </si>
  <si>
    <t>Long Xuyen</t>
  </si>
  <si>
    <t>Phó phòng Dịch vụ Khách hàng</t>
  </si>
  <si>
    <t>Da Nang University</t>
  </si>
  <si>
    <t>Nhân viên Cấp trung Giải quyết Quyền lợi Bảo hiểm</t>
  </si>
  <si>
    <t>Ha Noi Industry University</t>
  </si>
  <si>
    <t>Nhân viên Cấp trung cao Hành chánh Giải quyết Quyền lợi Bảo hiểm</t>
  </si>
  <si>
    <t>University of Industry</t>
  </si>
  <si>
    <t>Finance and Banking</t>
  </si>
  <si>
    <t>Sai Gon</t>
  </si>
  <si>
    <t>Director</t>
  </si>
  <si>
    <t>Open University Ho Chi Minh</t>
  </si>
  <si>
    <t>Hoa Binh</t>
  </si>
  <si>
    <t>Nhân viên Cấp trung cao Phát hành Hợp đồng</t>
  </si>
  <si>
    <t>High School</t>
  </si>
  <si>
    <t>Nông Thị Vui</t>
  </si>
  <si>
    <t>Phó phòng Thu hồi nợ</t>
  </si>
  <si>
    <t>Banking - Finance</t>
  </si>
  <si>
    <t>Nhân viên Cấp trung Dịch vụ Khách hàng</t>
  </si>
  <si>
    <t>Trần Thanh Hà</t>
  </si>
  <si>
    <t>Father</t>
  </si>
  <si>
    <t>Nhân viên Cấp trung Hành chánh</t>
  </si>
  <si>
    <t>Vinh Long</t>
  </si>
  <si>
    <t>Saigon Technology University</t>
  </si>
  <si>
    <t>Niece</t>
  </si>
  <si>
    <t>Management Accounting</t>
  </si>
  <si>
    <t>Chuyên viên Cấp cao Kế toán Tổng hợp</t>
  </si>
  <si>
    <t>Ben Tre</t>
  </si>
  <si>
    <t>Ton Duc Thang University</t>
  </si>
  <si>
    <t>Bancassurance and Partnership Distribution</t>
  </si>
  <si>
    <t>Quản lý Kinh doanh</t>
  </si>
  <si>
    <t>Underwriting</t>
  </si>
  <si>
    <t>Phó phòng Thẩm định</t>
  </si>
  <si>
    <t>University of Medicine &amp; Pharmacy Ho Chi Minh City</t>
  </si>
  <si>
    <t>General Practitioner</t>
  </si>
  <si>
    <t>Central 4</t>
  </si>
  <si>
    <t>Nha Trang University</t>
  </si>
  <si>
    <t>Nhân viên cấp trung cao Phát hành Hợp đồng</t>
  </si>
  <si>
    <t>Hanoi University of Foreign Studies</t>
  </si>
  <si>
    <t>Senior Staff</t>
  </si>
  <si>
    <t>Nhân viên Cấp cao Dịch vụ Khách hàng</t>
  </si>
  <si>
    <t>Job allowance: 5 Mil/ month; Transportation &amp; Housing allowance: 5,28 Mil/month; Sign-on Bonus: 165 Mil pay on Jan 2018 pay slip; Sales Bonus: apply for first 12 months (80% - 100%: 30 Mil/month, Over 100%: 40 Mil/month)</t>
  </si>
  <si>
    <t>Mekong</t>
  </si>
  <si>
    <t>AD-AT Development</t>
  </si>
  <si>
    <t>Chuyên viên Huấn luyện &amp; Phát triển Đại lý</t>
  </si>
  <si>
    <t>RMIT University</t>
  </si>
  <si>
    <t>North 3</t>
  </si>
  <si>
    <t>Nhân viên Cấp trung Hành chánh Đại lý &amp; Kênh Phân phối</t>
  </si>
  <si>
    <t>TPBANK - 01358001</t>
  </si>
  <si>
    <t>College of Technology and Industrial Management</t>
  </si>
  <si>
    <t>Quy Nhon University</t>
  </si>
  <si>
    <t>North 6</t>
  </si>
  <si>
    <t>Vinh University</t>
  </si>
  <si>
    <t>Trưởng Bộ phận Đối tác Tổng Đại lý</t>
  </si>
  <si>
    <t>Central 2</t>
  </si>
  <si>
    <t>Premium Control</t>
  </si>
  <si>
    <t>Chuyên viên Cấp cao Kiểm soát Phí</t>
  </si>
  <si>
    <t>AGRIBANK - 01204001</t>
  </si>
  <si>
    <t>SEABANK - 01317001</t>
  </si>
  <si>
    <t xml:space="preserve">Industrial University of Ho Chi Minh City </t>
  </si>
  <si>
    <t>Program Analyst</t>
  </si>
  <si>
    <t>Phó phòng Phân tích Ứng dụng</t>
  </si>
  <si>
    <t>Ho Chi Minh City University of Technology</t>
  </si>
  <si>
    <t>Computer Science &amp; Engineering</t>
  </si>
  <si>
    <t>North 1</t>
  </si>
  <si>
    <t>Hanoi University of Business and Technology</t>
  </si>
  <si>
    <t>SCB - 79334001</t>
  </si>
  <si>
    <t>Can Tho University</t>
  </si>
  <si>
    <t>Staff</t>
  </si>
  <si>
    <t>Nhân viên Hành chánh Giải quyết Quyền lợi Bảo hiểm</t>
  </si>
  <si>
    <t>National Academy of Public Administration</t>
  </si>
  <si>
    <t>Nhân viên Cấp trung Phát hành Hợp đồng</t>
  </si>
  <si>
    <t>Nhân viên Cấp cao Hành chánh Giải quyết Quyền lợi Bảo hiểm</t>
  </si>
  <si>
    <t>Brother</t>
  </si>
  <si>
    <t>Trưởng phòng Hỗ trợ Đại lý &amp; Kênh Phân phối</t>
  </si>
  <si>
    <t>Foreign Trade University Ho Chi Minh City</t>
  </si>
  <si>
    <t>Training Administration</t>
  </si>
  <si>
    <t>Nhân viên Cấp trung Hành chánh Huấn luyện &amp; Phát triển Đại lý</t>
  </si>
  <si>
    <t>University Of Food Industry</t>
  </si>
  <si>
    <t>Nhân viên Cấp trung cao Hỗ trợ Đại lý &amp; Kênh Phân phối</t>
  </si>
  <si>
    <t>Nong Lam University</t>
  </si>
  <si>
    <t>Partnership Distribution Training</t>
  </si>
  <si>
    <t>Phó Bộ phận phụ trách Huấn luyện Kênh phân phối qua Đối tác</t>
  </si>
  <si>
    <t>International American University</t>
  </si>
  <si>
    <t>Nhân viên Cấp trung cao Huấn luyện &amp; Hỗ trợ đại lý</t>
  </si>
  <si>
    <t>University of Law</t>
  </si>
  <si>
    <t>Nhân viên Cấp trung Huấn luyện &amp; Hỗ trợ đại lý</t>
  </si>
  <si>
    <t>VIETINBANK - 01201001</t>
  </si>
  <si>
    <t>026 189 010 236</t>
  </si>
  <si>
    <t>Thuyloi University</t>
  </si>
  <si>
    <t>18 Hang Bun Street, Nguyen Trung Truc Ward, Ba Dinh District, Ha Noi City</t>
  </si>
  <si>
    <t>18 Hàng Bún, Phường Nguyễn Trung Trực, Ba Đình, Hà Nội</t>
  </si>
  <si>
    <t>0354 405 995</t>
  </si>
  <si>
    <t>Hoàng Quốc Anh</t>
  </si>
  <si>
    <t>Le Thi Huong</t>
  </si>
  <si>
    <t>Chuyên viên Huấn luyện &amp; Hỗ trợ đại lý</t>
  </si>
  <si>
    <t>Linguistics and Literature</t>
  </si>
  <si>
    <t>Nhân viên Cấp trung Kiểm soát Phí</t>
  </si>
  <si>
    <t>Post and Telecommunications Institute of Technology</t>
  </si>
  <si>
    <t>Chuyên viên Cấp cao Huấn luyện và Phát triển Kênh Đối tác Chiến lược</t>
  </si>
  <si>
    <t>Cha</t>
  </si>
  <si>
    <t>University of Finance and Marketing</t>
  </si>
  <si>
    <t>Binh Duong University</t>
  </si>
  <si>
    <t>Banking and Finance</t>
  </si>
  <si>
    <t>Nguyễn Thị Ngà</t>
  </si>
  <si>
    <t>Phó Bộ phận Kiểm toán Nội bộ</t>
  </si>
  <si>
    <t>Trần Mạnh Hùng</t>
  </si>
  <si>
    <t>Cố vấn Kinh doanh Bảo hiểm kiêm Trưởng Bộ phận Kinh doanh khách hàng Hàn Quốc</t>
  </si>
  <si>
    <t>Korea</t>
  </si>
  <si>
    <t>English Language &amp; Literature</t>
  </si>
  <si>
    <t>Application Development</t>
  </si>
  <si>
    <t>Phó Bộ phận Công nghệ Thông tin phụ trách Phát triển Ứng dụng</t>
  </si>
  <si>
    <t>Van Lang University</t>
  </si>
  <si>
    <t>Group Sales</t>
  </si>
  <si>
    <t>Trưởng phòng Phát triển Kinh Doanh - Khách hàng Doanh nghiệp</t>
  </si>
  <si>
    <t>Tra Vinh</t>
  </si>
  <si>
    <t xml:space="preserve">Huflit University </t>
  </si>
  <si>
    <t>Trần Thị Tuyết</t>
  </si>
  <si>
    <t>Thua Thien Hue</t>
  </si>
  <si>
    <t>Nhân viên Cấp trung Quản trị &amp; Kế hoạch Tổng hợp</t>
  </si>
  <si>
    <t>South East</t>
  </si>
  <si>
    <t>Hospitality Management</t>
  </si>
  <si>
    <t>Phó phòng Lập trình</t>
  </si>
  <si>
    <t>University of Natural Sciences</t>
  </si>
  <si>
    <t>Nhân viên Cấp trung cao Thẩm định</t>
  </si>
  <si>
    <t>HSBC - 79617001</t>
  </si>
  <si>
    <t xml:space="preserve">Traditional Medicine </t>
  </si>
  <si>
    <t>University of Union Viet Nam</t>
  </si>
  <si>
    <t>Nhân viên Hỗ trợ Mạng máy tính</t>
  </si>
  <si>
    <t>Chuyên viên Kiểm soát Phí</t>
  </si>
  <si>
    <t>Finance and Accounting</t>
  </si>
  <si>
    <t>Trưởng phòng Quản lý Rủi ro</t>
  </si>
  <si>
    <t>Finance</t>
  </si>
  <si>
    <t>Chuyên viên Giải quyết Quyền lợi Bảo hiểm</t>
  </si>
  <si>
    <t>FPT University</t>
  </si>
  <si>
    <t>Nhân viên Cấp trung Quản trị Hệ thống</t>
  </si>
  <si>
    <t xml:space="preserve">University of Technical Education </t>
  </si>
  <si>
    <t>Friend</t>
  </si>
  <si>
    <t>Call Center</t>
  </si>
  <si>
    <t xml:space="preserve">Senior Executive </t>
  </si>
  <si>
    <t>Nhân viên Cấp trung cao Trực Tổng đài</t>
  </si>
  <si>
    <t>Phu Yen</t>
  </si>
  <si>
    <t>Lac Hong University</t>
  </si>
  <si>
    <t>Increase to 30 Mil/month after 4 months, based on the evaluation of Department Head</t>
  </si>
  <si>
    <t>Phó phòng Giải quyết Quyền lợi Bảo hiểm</t>
  </si>
  <si>
    <t>Nhân viên Cấp trung cao Pháp chế Đại lý</t>
  </si>
  <si>
    <t>Hoa Sen University</t>
  </si>
  <si>
    <t>BIDV - 01202001</t>
  </si>
  <si>
    <t>Hong Duc University</t>
  </si>
  <si>
    <t>Chuyên viên Lập trình</t>
  </si>
  <si>
    <t>Ha Nam Ninh</t>
  </si>
  <si>
    <t>Trưởng phòng Cấp cao Kiểm soát Phí</t>
  </si>
  <si>
    <t>University of Commerce</t>
  </si>
  <si>
    <t>Ha Noi University of Business and Technology</t>
  </si>
  <si>
    <t>Trưởng Bộ phận Công nghệ Thông tin</t>
  </si>
  <si>
    <t>Computer Science</t>
  </si>
  <si>
    <t>Nguyễn Thị Thanh</t>
  </si>
  <si>
    <t>Phó phòng Huấn luyện và Phát triển Kênh Đối tác Chiến lược</t>
  </si>
  <si>
    <t>Foreign Languages University</t>
  </si>
  <si>
    <t>Daughter</t>
  </si>
  <si>
    <t>Tuyen Quang</t>
  </si>
  <si>
    <t xml:space="preserve">Finance Academy </t>
  </si>
  <si>
    <t>0979 329 369</t>
  </si>
  <si>
    <t>Foreign Trade University Ha Noi City</t>
  </si>
  <si>
    <t>Nhân viên Cấp cao Hành chánh Huấn luyện và Phát triển Kênh Đối tác Chiến lược</t>
  </si>
  <si>
    <t>SACOMBANK - 79303001</t>
  </si>
  <si>
    <t>Thai Nguyen University</t>
  </si>
  <si>
    <t>Maritime University</t>
  </si>
  <si>
    <t>Phu Yen University</t>
  </si>
  <si>
    <t>Education Management</t>
  </si>
  <si>
    <t>Dai Nam University</t>
  </si>
  <si>
    <t>Chuyên viên Cấp cao Quản lý Hợp đồng</t>
  </si>
  <si>
    <t>ACB - 01307001</t>
  </si>
  <si>
    <t>University of Education</t>
  </si>
  <si>
    <t xml:space="preserve">International </t>
  </si>
  <si>
    <t>Nhân viên Cấp cao Kế toán Thanh toán</t>
  </si>
  <si>
    <t xml:space="preserve">Ha Tinh University </t>
  </si>
  <si>
    <t>Nhân viên Phát hành Hợp đồng</t>
  </si>
  <si>
    <t>SantaFe College</t>
  </si>
  <si>
    <t>Health Scienes</t>
  </si>
  <si>
    <t>0906 372 135</t>
  </si>
  <si>
    <t>Nguyễn Tú Duy</t>
  </si>
  <si>
    <t>3 years</t>
  </si>
  <si>
    <t>Binh Thuan</t>
  </si>
  <si>
    <t>FPT Aptech</t>
  </si>
  <si>
    <t>Open University Ha Noi</t>
  </si>
  <si>
    <t>Physics Teacher Education</t>
  </si>
  <si>
    <t>Giám đốc Cấp cao Chiến lược</t>
  </si>
  <si>
    <t>Ba Ria</t>
  </si>
  <si>
    <t>Huỳnh Thị Nga</t>
  </si>
  <si>
    <t>Trưởng Bộ phận Dịch vụ Khách hàng</t>
  </si>
  <si>
    <t>Chuyên viên Cấp cao Lập trình</t>
  </si>
  <si>
    <t>Trưởng Bộ phận Định phí</t>
  </si>
  <si>
    <t>Dong Do University</t>
  </si>
  <si>
    <t>GA Management &amp; Support</t>
  </si>
  <si>
    <t>Phó phòng Hỗ trợ Văn phòng Tổng Đại lý</t>
  </si>
  <si>
    <t>Nhân viên Cấp trung Phát triển Sản phẩm</t>
  </si>
  <si>
    <t>Business Management</t>
  </si>
  <si>
    <t>Nhân viên Dịch vụ Khách hàng</t>
  </si>
  <si>
    <t>Giám đốc Cấp cao Đầu tư</t>
  </si>
  <si>
    <t>Business Analyst</t>
  </si>
  <si>
    <t>Phó phòng Phân tích Nghiệp vụ</t>
  </si>
  <si>
    <t>Campuchia</t>
  </si>
  <si>
    <t>Nguyen Thi Thuy Duong</t>
  </si>
  <si>
    <t>Trưởng Bộ phận Huấn luyện &amp; Hỗ trợ Kinh doanh</t>
  </si>
  <si>
    <t>Customer Care</t>
  </si>
  <si>
    <t>Chuyên viên Chăm sóc Khách hàng</t>
  </si>
  <si>
    <t>Quyền Trưởng bộ phận Kênh phân phối qua Đối tác</t>
  </si>
  <si>
    <t>MARITIME BANK - MSB - 01302001</t>
  </si>
  <si>
    <t>Information Systems</t>
  </si>
  <si>
    <t>An Giang</t>
  </si>
  <si>
    <t>North 2</t>
  </si>
  <si>
    <t>Phó phòng Phát triển Sản phẩm</t>
  </si>
  <si>
    <t>Commerce</t>
  </si>
  <si>
    <t>Planning &amp; Strategy</t>
  </si>
  <si>
    <t>Phó phòng Thiết kế Đa phương tiện</t>
  </si>
  <si>
    <t>University of Economics and Law</t>
  </si>
  <si>
    <t>International Business</t>
  </si>
  <si>
    <t>Chuyên viên Thẩm định</t>
  </si>
  <si>
    <t>Preventive Medicine</t>
  </si>
  <si>
    <t>Nguyễn Thị Bích Ngọc</t>
  </si>
  <si>
    <t>Phó Tổng Kinh doanh Miền</t>
  </si>
  <si>
    <t>Duy Tan University</t>
  </si>
  <si>
    <t>Chuyên viên Huấn luyện và Phát triển Kênh Đối tác Chiến lược</t>
  </si>
  <si>
    <t>Viet Nam National University, Ha Noi</t>
  </si>
  <si>
    <t>Chinese</t>
  </si>
  <si>
    <t>Hau Giang</t>
  </si>
  <si>
    <t>0946 501 797</t>
  </si>
  <si>
    <t>Lê Hằng My</t>
  </si>
  <si>
    <t>Agency Training South</t>
  </si>
  <si>
    <t>Giám đốc Huấn luyện &amp; Hỗ trợ đại lý - Miền Nam</t>
  </si>
  <si>
    <t>Phó phòng Kế toán Tổng hợp</t>
  </si>
  <si>
    <t>079 086 003 581</t>
  </si>
  <si>
    <t>Curtin University</t>
  </si>
  <si>
    <t>No. 226, Tran Van Kieu Street, Ward 11, District 6, Ho Chi Minh City</t>
  </si>
  <si>
    <t>Số 226, Đường Trần Văn Kiểu, Phường 11, Quận 6, Tp. Hồ Chí Minh</t>
  </si>
  <si>
    <t>0939 662 500</t>
  </si>
  <si>
    <t>Lê Mỹ Ngọc</t>
  </si>
  <si>
    <t>man.truong86@gmail.com</t>
  </si>
  <si>
    <t>Truong Minh Man</t>
  </si>
  <si>
    <t>Phó Bộ phận Phát triển Sản phẩm</t>
  </si>
  <si>
    <t>University of Economics Da Nang</t>
  </si>
  <si>
    <t>Banking University of Ho Chi Minh</t>
  </si>
  <si>
    <t>Budget &amp; Reporting</t>
  </si>
  <si>
    <t>Nhân viên Cấp trung cao Kế toán Ngân sách</t>
  </si>
  <si>
    <t>History</t>
  </si>
  <si>
    <t>Giám Đốc Kinh doanh Khu vực</t>
  </si>
  <si>
    <t>068 190 002 719</t>
  </si>
  <si>
    <t>Binh Duong 4 Group, An Binh Ward, Di An City, Binh Duong Province</t>
  </si>
  <si>
    <t>Bình Đường 4, An Bình, Dĩ An, Bình Dương</t>
  </si>
  <si>
    <t>No. 03, N2 Street, Dong An, Tan Dong Hiep, Di An City, Binh Duong Province</t>
  </si>
  <si>
    <t>số 03, Đường N2, Đông An, Tân Đông Hiệp, Dĩ An, Bình Dương</t>
  </si>
  <si>
    <t>0984 416 583</t>
  </si>
  <si>
    <t>Nguyễn Ngọc Kỷ</t>
  </si>
  <si>
    <t>tralam276@gmail.com</t>
  </si>
  <si>
    <t>Nguyen Thi Ngoc Tra Lam</t>
  </si>
  <si>
    <t>Digital Task Force</t>
  </si>
  <si>
    <t>Nhân viên Cấp trung cao Dự án Chuyển đổi Kỹ thuật số</t>
  </si>
  <si>
    <t>Nguyễn Văn Tuấn</t>
  </si>
  <si>
    <t>Vietnam National University of Agriculture</t>
  </si>
  <si>
    <t>Nhân viên Cấp cao trực Tổng đài</t>
  </si>
  <si>
    <t>Geography Teacher Education</t>
  </si>
  <si>
    <t>052 086 011 443</t>
  </si>
  <si>
    <t>Software Engineering</t>
  </si>
  <si>
    <t>No. B 2605, 900 Avenue 1A, Tan Tao Ward, Binh Tan District, Ho Chi Minh City</t>
  </si>
  <si>
    <t>Sô B2605, 900 Quốc Lộ 1A, Phường Tân Tạo, Quận Bình Tân, Tp. Hồ Chí Minh</t>
  </si>
  <si>
    <t>0941 227 090</t>
  </si>
  <si>
    <t>Phạm Ngọc Băng Châu</t>
  </si>
  <si>
    <t>longnd.dev@gmail.com</t>
  </si>
  <si>
    <t>Nguyen Dang Long</t>
  </si>
  <si>
    <t>Nguyễn Thị Phương Thúy</t>
  </si>
  <si>
    <t>Giám đốc Huấn luyện &amp; Hỗ trợ đại lý - Miền Bắc</t>
  </si>
  <si>
    <t>Legal</t>
  </si>
  <si>
    <t>Nhân viên Cấp trung cao Pháp lý</t>
  </si>
  <si>
    <t>Chuyên viên Hỗ trợ Đại lý &amp; Kênh Phân phối</t>
  </si>
  <si>
    <t>Chuyên viên Cấp cao Giải quyết Quyền lợi Bảo hiểm</t>
  </si>
  <si>
    <t>University of Banking Ho Chi Minh City</t>
  </si>
  <si>
    <t>Chuyên viên Kiểm soát Chất lượng Dịch vụ Khách hàng</t>
  </si>
  <si>
    <t xml:space="preserve">Forgein Trade University </t>
  </si>
  <si>
    <t>Political Education</t>
  </si>
  <si>
    <t>Nhân viên Cấp trung cao Phát triển Hệ thống</t>
  </si>
  <si>
    <t>Electronics</t>
  </si>
  <si>
    <t>Nhân viên Giải quyết Quyền lợi Bảo hiểm</t>
  </si>
  <si>
    <t>Aptech</t>
  </si>
  <si>
    <t>Chuyên viên Kế toán Tổng hợp</t>
  </si>
  <si>
    <t>University of Transport and Communication</t>
  </si>
  <si>
    <t>Trần Thị Thu Hương</t>
  </si>
  <si>
    <t>Architecture</t>
  </si>
  <si>
    <t>Nguyễn Thị Nguyệt</t>
  </si>
  <si>
    <t>University of Secience</t>
  </si>
  <si>
    <t>Mathematics</t>
  </si>
  <si>
    <t>Art &amp; Creative Design</t>
  </si>
  <si>
    <t>Thiết kế</t>
  </si>
  <si>
    <t>University of Information Technology Ho Chi Minh City</t>
  </si>
  <si>
    <t xml:space="preserve">3 years </t>
  </si>
  <si>
    <t>Chuyên viên Thu hồi nợ</t>
  </si>
  <si>
    <t>Corporate Compliance</t>
  </si>
  <si>
    <t>Chuyên viên Kiểm soát tuân thủ</t>
  </si>
  <si>
    <t>Phó phòng Kế toán Tổng hợp - dự án IFRS</t>
  </si>
  <si>
    <t>Giám đốc Phát triển Kinh doanh (Đối tác Ngân hàng)</t>
  </si>
  <si>
    <t>0903 334 823</t>
  </si>
  <si>
    <t>Chung Thọ Lâm</t>
  </si>
  <si>
    <t>Quản lý Kinh doanh (Đối tác Ngân hàng)</t>
  </si>
  <si>
    <t>Ha Noi University of Science &amp; Technology</t>
  </si>
  <si>
    <t>Food Technology</t>
  </si>
  <si>
    <t>Ha Noi Medical University</t>
  </si>
  <si>
    <t>Nhân viên Cấp trung cao Hành chánh Đại lý &amp; Kênh Phân phối</t>
  </si>
  <si>
    <t>Ho Chi Minh City University of Technology and Education</t>
  </si>
  <si>
    <t>Banking University</t>
  </si>
  <si>
    <t>Nhân viên Cấp trung cao Giải quyết Quyền lợi Bảo hiểm</t>
  </si>
  <si>
    <t>Faculty of Law</t>
  </si>
  <si>
    <t>Business English</t>
  </si>
  <si>
    <t>Quyền Trưởng Bộ phận Nội dung trên Ứng dụng kỹ thuật số</t>
  </si>
  <si>
    <t>Communication</t>
  </si>
  <si>
    <t>Nguyễn Thị Thu Hiền</t>
  </si>
  <si>
    <t>Nhân viên Cấp Trung cao về Nhiếp ảnh và Sản xuất Nội dung Video</t>
  </si>
  <si>
    <t>University of Economics - Hue University</t>
  </si>
  <si>
    <t>Audit</t>
  </si>
  <si>
    <t>University of Medicine and Pharmacy at Ho Chi Minh City</t>
  </si>
  <si>
    <t>Planning &amp; Analysis</t>
  </si>
  <si>
    <t>Nhân viên Cấp trung cao Hỗ trợ Kinh doanh</t>
  </si>
  <si>
    <t>Korean Studies</t>
  </si>
  <si>
    <t>Nhân viên Cấp trung cao Kế toán Đầu tư &amp; Bảo hiểm</t>
  </si>
  <si>
    <t>Lê Thị Sương</t>
  </si>
  <si>
    <t>Chuyên viên Phát triển Hệ thống</t>
  </si>
  <si>
    <t>Talent Acquisition Business Partner</t>
  </si>
  <si>
    <t>Nhân viên Cấp trung Đối tác Thu hút Nhân tài</t>
  </si>
  <si>
    <t>Commercial Business</t>
  </si>
  <si>
    <t>Trưởng phòng Quản lý Hợp đồng</t>
  </si>
  <si>
    <t>Trung Quoc</t>
  </si>
  <si>
    <t>Business Law</t>
  </si>
  <si>
    <t>Chief Executive Officer</t>
  </si>
  <si>
    <t>Chủ Tịch Hội Đồng Thành viên kiêm Tổng Giám đốc</t>
  </si>
  <si>
    <t>Cố vấn quản lý kinh doanh bảo hiểm</t>
  </si>
  <si>
    <t>Insurance</t>
  </si>
  <si>
    <t>Tra Vinh University</t>
  </si>
  <si>
    <t>Ho Chi Minh University of Technology</t>
  </si>
  <si>
    <t>Chuyên viên Kế toán Lập báo cáo</t>
  </si>
  <si>
    <t>Aunt</t>
  </si>
  <si>
    <t>Trưởng phòng Huấn luyện &amp; Hỗ trợ đại lý</t>
  </si>
  <si>
    <t>Economic Management</t>
  </si>
  <si>
    <t>Chuyên viên Cấp cao Thẩm định &amp; Phát hành Hợp đồng</t>
  </si>
  <si>
    <t>Ho Chi Minh University of Foreign Languages and Information Technology</t>
  </si>
  <si>
    <t>Nhân viên Cấp trung Quản lý Hợp đồng</t>
  </si>
  <si>
    <t>Chuyên viên Cấp cao Dịch thuật nội dung</t>
  </si>
  <si>
    <t>Nhân viên Cấp trung cao Kiểm soát Phí</t>
  </si>
  <si>
    <t>International Business Administration</t>
  </si>
  <si>
    <t>Nhân viên Điều phối Huấn luyện Kênh Đại lý</t>
  </si>
  <si>
    <t>Corporate Accounting</t>
  </si>
  <si>
    <t>Nhân viên Cấp cao Quản lý Hợp đồng</t>
  </si>
  <si>
    <t xml:space="preserve">Ha Noi National University </t>
  </si>
  <si>
    <t>Giám đốc Kinh doanh Khu vực</t>
  </si>
  <si>
    <t>Social Work</t>
  </si>
  <si>
    <t>Trưởng bộ phận Hành Chánh</t>
  </si>
  <si>
    <t>Ninh Thuan</t>
  </si>
  <si>
    <t>Corporate Communication, PR &amp; CSR</t>
  </si>
  <si>
    <t>Nhân viên Cấp trung cao Truyền thông và CSR</t>
  </si>
  <si>
    <t>Nhân viên Cấp trung trực Tổng đài</t>
  </si>
  <si>
    <t>Nguyễn Thị Tuyết Nga</t>
  </si>
  <si>
    <t>Nhân viên Cấp trung Kế hoạch Kinh doanh</t>
  </si>
  <si>
    <t>Nhân viên Cấp cao Hỗ trợ Kênh Đối tác Chiến lược</t>
  </si>
  <si>
    <t>Trợ lý Cố vấn Quản lý</t>
  </si>
  <si>
    <t>066 091 015 622</t>
  </si>
  <si>
    <t>Information Technology College Ho Chi Minh City</t>
  </si>
  <si>
    <t>Computer Network Administration</t>
  </si>
  <si>
    <t>No.33, Village 1, Eakly Ward, Krong Pak District, Dak Lak Province</t>
  </si>
  <si>
    <t>Số 33, Thôn 1, Xã Eakly, Huyện Krông Pắk, Tỉnh Đắk Lắk</t>
  </si>
  <si>
    <t>No. 55 An Son Street, Ward 4, Da Lat City, Lam Dong Province</t>
  </si>
  <si>
    <t>Số 55 Đường An Sơn, Phường 4, TP. Đà Lạt, Tỉnh Lâm Đồng</t>
  </si>
  <si>
    <t>0389 701 691</t>
  </si>
  <si>
    <t>Huỳnh Thị Phương</t>
  </si>
  <si>
    <t>Tran Van Cam</t>
  </si>
  <si>
    <t>Nhân viên Cấp trung cao Báo cáo kênh phân phối</t>
  </si>
  <si>
    <t>Chuyên viên Pháp chế Đại lý</t>
  </si>
  <si>
    <t>Ho Chi Minh City University of Law</t>
  </si>
  <si>
    <t>Commercial Law</t>
  </si>
  <si>
    <t>Điều phối Huấn luyện Kênh Đại lý</t>
  </si>
  <si>
    <t>Nhân viên Cấp trung Tuyển dụng kênh Đối tác Chiến lược</t>
  </si>
  <si>
    <t>Chemical Engineering</t>
  </si>
  <si>
    <t>Ha Noi Open University</t>
  </si>
  <si>
    <t>Số 200, Khu Phố Trung Lương, Phường 10, Tp. Mỹ Tho, Tỉnh Tiền Giang</t>
  </si>
  <si>
    <t>0786 821 317</t>
  </si>
  <si>
    <t>Bùi Thanh Tính</t>
  </si>
  <si>
    <t>Central 3</t>
  </si>
  <si>
    <t>Nhân viên Cấp trung Pháp chế Đại lý</t>
  </si>
  <si>
    <t>0938 563 883</t>
  </si>
  <si>
    <t>Nguyễn Văn Huy</t>
  </si>
  <si>
    <t>Quản lý Dự án Kỹ thuật số</t>
  </si>
  <si>
    <t>Archival Science and Office Management</t>
  </si>
  <si>
    <t>Phó phòng Dịch vụ khách hàng</t>
  </si>
  <si>
    <t>Japanese Language</t>
  </si>
  <si>
    <t>International Business Economics</t>
  </si>
  <si>
    <t>Chuyên viên xử lý khiếu nại</t>
  </si>
  <si>
    <t>Electronics and Telecommunication Engineering</t>
  </si>
  <si>
    <t>Nhân viên Cấp trung Hỗ trợ Đại lý &amp; Kênh Phân phối</t>
  </si>
  <si>
    <t>Quản lý Phát triển Kinh doanh Kênh đối tác</t>
  </si>
  <si>
    <t>Agency Compensation</t>
  </si>
  <si>
    <t>Chuyên viên Phụ trách Thu nhập Đại lý &amp; Kênh Phân phối</t>
  </si>
  <si>
    <t>VIB - 01314007</t>
  </si>
  <si>
    <t>Thẩm định</t>
  </si>
  <si>
    <t>Chuyên viên Bảo mật &amp; An toàn Thông tin</t>
  </si>
  <si>
    <t>Chuyên viên Cấp cao Lập Kế hoạch Kênh Đối tác</t>
  </si>
  <si>
    <t xml:space="preserve">Phó phòng Pháp chế Đại lý </t>
  </si>
  <si>
    <t>038 184 006 851</t>
  </si>
  <si>
    <t>Phạm Duy Khánh</t>
  </si>
  <si>
    <t>Trưởng Nhóm phụ trách Hành chánh đại lý &amp; Kênh Phân phối</t>
  </si>
  <si>
    <t>0913 667 846</t>
  </si>
  <si>
    <t>Lê Thị Kim Phước</t>
  </si>
  <si>
    <t>Brand &amp; Marketing</t>
  </si>
  <si>
    <t>Trưởng phòng Cấp cao Xây dựng &amp; Phát triển Thương hiệu&amp; Marketing</t>
  </si>
  <si>
    <t>0987 482 572</t>
  </si>
  <si>
    <t>Huỳnh Trọng Nhân</t>
  </si>
  <si>
    <t>038 193 024 049</t>
  </si>
  <si>
    <t>Thu Duc College Technology</t>
  </si>
  <si>
    <t xml:space="preserve">Town 1, Thang Hung Ward, Chu Prong District, Gia Lai </t>
  </si>
  <si>
    <t>Thôn 1, Phường Thăng Hưng, Huyện Chư Prong, Gia Lai</t>
  </si>
  <si>
    <t>No 76/56/4a Street 19, Kp 4, Linh Chieu Ward, Thu Duc City, HCM</t>
  </si>
  <si>
    <t>Số 76/56/4a Đường 19, Kp 4, P. Linh Chiểu, Tp. Thủ Đức, Tp. HCM</t>
  </si>
  <si>
    <t>hongnguyenptc11@gmail.com</t>
  </si>
  <si>
    <t>Nguyen Thi Hong</t>
  </si>
  <si>
    <t>Giám Đốc Kinh Doanh Miền Nam</t>
  </si>
  <si>
    <t>Foreign Trade</t>
  </si>
  <si>
    <t>INDOVINA - IVB - 01502001</t>
  </si>
  <si>
    <t>Trưởng phòng Pháp lý</t>
  </si>
  <si>
    <t>089 191 014 718</t>
  </si>
  <si>
    <t>No. 372 Tran Hung Dao Street, My Xuyen Ward, Long Xuyen City, An Giang Province</t>
  </si>
  <si>
    <t>Số 372 Đường Trần Hưng Đạo, Phường Mỹ Xuyên, TP. Long Xuyên, Tỉnh An Giang</t>
  </si>
  <si>
    <t xml:space="preserve">217/70/51C Bui Đinh Tuy District, 24 Ward, Binh Thanh District, Ho Chi Minh City </t>
  </si>
  <si>
    <t>217/70/51C Bùi Đình Túy, Phường 24, Quận Bình Thạnh, Tp. Hồ Chí Minh</t>
  </si>
  <si>
    <t>0907 074 764</t>
  </si>
  <si>
    <t>Tống Hữu Phát</t>
  </si>
  <si>
    <t>trangdai1120@gmail.com</t>
  </si>
  <si>
    <t>Tong Trang dai</t>
  </si>
  <si>
    <t>Phó Bộ phận Hành chánh đại lý &amp; Kênh Phân phối, Phụ trách Báo cáo &amp; Thu nhập Đại lý</t>
  </si>
  <si>
    <t>Ba Ria Vung Tau</t>
  </si>
  <si>
    <t>Nhân viên cấp trung cao báo cáo kênh phân phối</t>
  </si>
  <si>
    <t>Finance - Banking</t>
  </si>
  <si>
    <t>Nhân viên Cấp trung cao Hỗ trợ Kênh Đối tác Chiến lược</t>
  </si>
  <si>
    <t>University of Technology - HUTECH</t>
  </si>
  <si>
    <t>University of Medicine &amp; Pharmacy Ha Noi</t>
  </si>
  <si>
    <t>Management Information System</t>
  </si>
  <si>
    <t>Phó phòng Huấn luyện &amp; Hỗ trợ đại lý</t>
  </si>
  <si>
    <t>075 093 001 193</t>
  </si>
  <si>
    <t>No. 12S, Cu Xa Phuc Hai Street, Group 4, Tan Phong Ward, Bien Hoa City, Dong Nai</t>
  </si>
  <si>
    <t>12s, cư xá phúc hải, KP4, Phường Tân Phong, Biên Hòa, Đồng Nai</t>
  </si>
  <si>
    <t>325 Phan Xich Long Street,  Ward 2, Phu Nhuan District, Ho Chi Minh City</t>
  </si>
  <si>
    <t>325 Đường Phan Xích Long, Phường 2, Quận Phú Nhuận, TP. Hồ Chí Minh</t>
  </si>
  <si>
    <t>0777 004 239</t>
  </si>
  <si>
    <t>Trần Thị Cúc</t>
  </si>
  <si>
    <t>liemnt93@gmail.com</t>
  </si>
  <si>
    <t>Nguyen Thanh Liem</t>
  </si>
  <si>
    <t>Early Childhood Education</t>
  </si>
  <si>
    <t>Ho Chi Minh City University of Economics and Finance</t>
  </si>
  <si>
    <t>Sales Supporting Team</t>
  </si>
  <si>
    <t>Nhân viên Cấp trung Hỗ trợ kinh doanh</t>
  </si>
  <si>
    <t>English Studies</t>
  </si>
  <si>
    <t>Nhân viên trực Tổng đài</t>
  </si>
  <si>
    <t>Ho Chi Minh City University of Education</t>
  </si>
  <si>
    <t>Phó phòng trực Tổng đài</t>
  </si>
  <si>
    <t>Industrial University of Ho Chi Minh City</t>
  </si>
  <si>
    <t>Chuyên viên Cấp cao Hành chánh Đại lý &amp; Kênh phân phối</t>
  </si>
  <si>
    <t>Nhân viên Cấp trung cao Hoạt Động Gắn Kết và Truyền Thông Nội Bộ</t>
  </si>
  <si>
    <t>Nguyễn Công Khán</t>
  </si>
  <si>
    <t>Claim Part Leader</t>
  </si>
  <si>
    <t>Phó Bộ Phận Thẩm định &amp; Giải quyết Quyền lợi Bảo hiểm phụ trách Giải quyết Quyền lợi Bảo hiểm</t>
  </si>
  <si>
    <t>089 077 000 120</t>
  </si>
  <si>
    <t>No.60J1, DD7-1 Street, Tan Hung Thuan Ward, 12 District, Ho Chi Minh City</t>
  </si>
  <si>
    <t>60J1 Tổ 10, KP1, đường DD7-1, phường Tân Hưng Thuận, Quận 12, TP.HCM</t>
  </si>
  <si>
    <t>No.60J1, Quater 10, Group 1, DD7-1 Street, Tan Hung Thuan Ward, 12 District, Ho Chi Minh City</t>
  </si>
  <si>
    <t>0903 379 628</t>
  </si>
  <si>
    <t>Nguyễn Hồng Nguyệt</t>
  </si>
  <si>
    <t>0903 379 761</t>
  </si>
  <si>
    <t>congkhan.nguyen@hanwhalife.com.vn</t>
  </si>
  <si>
    <t>congkhan@gmail.com</t>
  </si>
  <si>
    <t>Nguyen Cong Khan</t>
  </si>
  <si>
    <t>Bac Lieu</t>
  </si>
  <si>
    <t>Trưởng phòng Quản lý Thương hiệu</t>
  </si>
  <si>
    <t>Corporate Learning &amp; Talent Development</t>
  </si>
  <si>
    <t>Trưởng phòng Đào tạo và Phát triển Nhân tài</t>
  </si>
  <si>
    <t>Economic Investment</t>
  </si>
  <si>
    <t>Trưởng phòng Dịch vụ Kỹ thuật số</t>
  </si>
  <si>
    <t>Trưởng phòng Chăm sóc Khách Hàng</t>
  </si>
  <si>
    <t>Nguyễn Đăng Sơn</t>
  </si>
  <si>
    <t>Nguyen Thi Hoai Thu</t>
  </si>
  <si>
    <t>Nhân viên Cấp trung Cao Phát triển Văn phòng Tổng đại lý</t>
  </si>
  <si>
    <t>Applied Mathematics</t>
  </si>
  <si>
    <t>Nguyễn Thị Thu Hằng</t>
  </si>
  <si>
    <t>Nguyen Tat Thanh University</t>
  </si>
  <si>
    <t>0944 713 030</t>
  </si>
  <si>
    <t>Đoàn Thanh Tú</t>
  </si>
  <si>
    <t>Foreign Trade University</t>
  </si>
  <si>
    <t>Nhân viên Cấp trung cao Phát triển Sản phẩm</t>
  </si>
  <si>
    <t>Information Techonology</t>
  </si>
  <si>
    <t>Hutech University</t>
  </si>
  <si>
    <t>Trưởng phòng Truyền thông và CSR</t>
  </si>
  <si>
    <t>Master of Business Administration</t>
  </si>
  <si>
    <t>Nhân viên Cấp trung phụ trách Thu nhập Đại lý &amp; Kênh Phân phối</t>
  </si>
  <si>
    <t>Vietnamese Studies</t>
  </si>
  <si>
    <t>Nhân viên Cấp trung cao Kiểm soát Chất lượng</t>
  </si>
  <si>
    <t>Finance &amp; Banking</t>
  </si>
  <si>
    <t>Nhân viên Cấp trung Lập trình</t>
  </si>
  <si>
    <t>Chuyên viên Phát triển Sản Phẩm</t>
  </si>
  <si>
    <t>Giám Đốc Cấp cao Nghiệp vụ Bảo Hiểm</t>
  </si>
  <si>
    <t>General Medicine</t>
  </si>
  <si>
    <t>VNU University of Science</t>
  </si>
  <si>
    <t>Nhân viên Cấp trung cao Lập trình</t>
  </si>
  <si>
    <t>Chuyên viên Cấp cao Phát triển Hệ thống</t>
  </si>
  <si>
    <t>Nguyễn Thị Hải</t>
  </si>
  <si>
    <t>Chuyên viên Cấp cao Phát triển Nhân tài</t>
  </si>
  <si>
    <t>Phạm Thị Thanh Thảo</t>
  </si>
  <si>
    <t>Nhân viên Cấp trung cao Đại lý &amp; Kênh Phân phối</t>
  </si>
  <si>
    <t>Ha Noi Law University</t>
  </si>
  <si>
    <t>Chuyên viên Cấp cao Truyền thông và CSR</t>
  </si>
  <si>
    <t>Chuyên viên Huấn luyện &amp; Hỗ trợ Đại lý</t>
  </si>
  <si>
    <t>Nhân viên Cấp trung cao Kiểm toán Nội bộ</t>
  </si>
  <si>
    <t>Hanoi University of Mining and Geology</t>
  </si>
  <si>
    <t>Nhân viên cấp trung cao Kiểm soát tuân thủ</t>
  </si>
  <si>
    <t>Nhân viên Cấp trung Huấn luyện &amp; Hỗ trợ Đại lý</t>
  </si>
  <si>
    <t>Nhân viên Kiểm soát Phí</t>
  </si>
  <si>
    <t>International Finance</t>
  </si>
  <si>
    <t>Phó phòng Đầu tư</t>
  </si>
  <si>
    <t>Nhân viên Hành chánh</t>
  </si>
  <si>
    <t>Hotel &amp; Restaurant Management</t>
  </si>
  <si>
    <t>Phó phòng Kế hoạch Kinh doanh</t>
  </si>
  <si>
    <t>Development Economics</t>
  </si>
  <si>
    <t>Trần Tuấn Anh</t>
  </si>
  <si>
    <t>Phó Bộ phận Quản trị và Kế hoạch Tổng hợp</t>
  </si>
  <si>
    <t>Thiết kế Đồ họa</t>
  </si>
  <si>
    <t>Graphic Design</t>
  </si>
  <si>
    <t>Nhân viên Cấp trung Chăm sóc Khách hàng</t>
  </si>
  <si>
    <t>Hue University of Law</t>
  </si>
  <si>
    <t>Giám đốc Cấp cao Nhân sự &amp; Hành chánh</t>
  </si>
  <si>
    <t>Strategic Management</t>
  </si>
  <si>
    <t>Sociology</t>
  </si>
  <si>
    <t>Thai Nguyen University of Education</t>
  </si>
  <si>
    <t>Nguyễn Thị Hạnh</t>
  </si>
  <si>
    <t>Ha Noi University of Law</t>
  </si>
  <si>
    <t>Academy of Finance</t>
  </si>
  <si>
    <t>Chuyên viên Lập kế hoạch Kênh đối tác</t>
  </si>
  <si>
    <t>Nhân viên Cấp trung Hỗ trợ Kênh Đối tác Chiến lược</t>
  </si>
  <si>
    <t>079 098 009 763</t>
  </si>
  <si>
    <t>No. 351/8, Le Van Sy Street, Ward 13, District 3, Ho Chi Minh City</t>
  </si>
  <si>
    <t>Số 351/8, Đường Lê Văn Sỹ, Phường 13, Quận 3, Tp. Hồ Chí Minh</t>
  </si>
  <si>
    <t>No. 453/11, Nguyen Kiem Street, Ward 9, Phu Nhuan District, Ho Chi Minh City</t>
  </si>
  <si>
    <t>Số 453/11, Đường Nguyễn Kiệm, Phường 9, Quận Phú Nhuận, Tp. Hồ Chí Minh</t>
  </si>
  <si>
    <t>0918 291 456</t>
  </si>
  <si>
    <t>Nguyễn Vân Bích</t>
  </si>
  <si>
    <t>bthehung98@gmail.com</t>
  </si>
  <si>
    <t>Bui The Hung</t>
  </si>
  <si>
    <t>Nhân viên Cấp trung Hỗ trợ Phát triển Kinh Doanh - Khách hàng Doanh nghiệp</t>
  </si>
  <si>
    <t>Banking</t>
  </si>
  <si>
    <t>079 081 019 391</t>
  </si>
  <si>
    <t>No. 30/11, Doan Van Bo Street, Ward 9, District 4, Ho Chi Minh City</t>
  </si>
  <si>
    <t>Số 30/11, Đường Đoàn Văn Bơ, Phường 9, Quận 4, Tp. Hồ Chí Minh</t>
  </si>
  <si>
    <t>No.156A, Nguyen Huu Tho Street, Hung Phat 2, Phuoc Kien Ward, Nha Be District, Ho Chi Minh City</t>
  </si>
  <si>
    <t>Số 156A, Đường Nguyễn Hữu Thọ, Hưng Phát 2, Xã Phước Kiển, Huyện Nhà Bè, Tp. Hồ Chí Minh</t>
  </si>
  <si>
    <t>0767 616 269</t>
  </si>
  <si>
    <t>Nguyễn Kim Thanh Tâm</t>
  </si>
  <si>
    <t>son.buithai@gmail.com</t>
  </si>
  <si>
    <t>Bui Thai Son</t>
  </si>
  <si>
    <t>Trưởng phòng Cấp cao Quản lý Dự án</t>
  </si>
  <si>
    <t>Nhân viên Cấp trung cao phụ trách Thu nhập Đại lý &amp; Kênh Phân phối</t>
  </si>
  <si>
    <t>Hai Phong University</t>
  </si>
  <si>
    <t>Đỗ Xuân Bình</t>
  </si>
  <si>
    <t>038 198 018 059</t>
  </si>
  <si>
    <t>No.30, Tran Thi Nam Street, Truong Thi Ward, Thanh Hoa City, Thanh Hoa Province</t>
  </si>
  <si>
    <t>Số 30, Đường Trần Thị Nam, Phường Trường Thi, Tp.Thanh Hóa, Tỉnh Thanh Hóa</t>
  </si>
  <si>
    <t>SN 15B, Niche 29, Lane 70 Pho Khuong Ha, Khuong Dinh Ward, Thanh Xuan District, Ha Noi City</t>
  </si>
  <si>
    <t>SN 15B, Ngõ 29, Ngách 70 Phố Khương Hạ, Phường Khương Đình, Quận Thanh Xuân, Tp. Hà Nội</t>
  </si>
  <si>
    <t>0913 538 621</t>
  </si>
  <si>
    <t>Lý Văn Chương</t>
  </si>
  <si>
    <t>kimchi1498@gmail.com</t>
  </si>
  <si>
    <t>Ly Thi Kim Chi</t>
  </si>
  <si>
    <t>Nhân viên Cấp trung cao Quản lý Hợp đồng</t>
  </si>
  <si>
    <t>Cuu Long University</t>
  </si>
  <si>
    <t>083 094 011 932</t>
  </si>
  <si>
    <t>No.1, Vinh Phu Street, Area 4, Ba Tri Ward, Ba Tri District, Ben Tre Province</t>
  </si>
  <si>
    <t>Số 1, Đường Vĩnh Phú, Khu phố 4, Thị Trấn Ba Tri, Huyện Ba Tri, Tỉnh Bến Tre</t>
  </si>
  <si>
    <t>Alley 30, No.2 Street, Tan Quy Ward, District 7, Tp. Hồ Chí Minh</t>
  </si>
  <si>
    <t>Hẻm 30, Đường số 2, Phường Tân Quy, Quận 7, Tp. Hồ Chí Minh</t>
  </si>
  <si>
    <t>0386 908 653</t>
  </si>
  <si>
    <t>Trịnh Thị Bích Huyền</t>
  </si>
  <si>
    <t>lebinhnguyen94@gmail.com</t>
  </si>
  <si>
    <t>Le Binh Nguyen</t>
  </si>
  <si>
    <t>Hanoi National University of Education</t>
  </si>
  <si>
    <t>Philology</t>
  </si>
  <si>
    <t>Trần Thanh Tùng</t>
  </si>
  <si>
    <t>Ho Chi Minh City University of Foreign Languages and Information</t>
  </si>
  <si>
    <t>No. 159, Nguyen Tat Thanh Street, Ward 2, Tuy Hoa City, Phu Yen Province</t>
  </si>
  <si>
    <t>0918 334 574</t>
  </si>
  <si>
    <t>Trần Thị Mỹ Linh</t>
  </si>
  <si>
    <t>Pham Ngoc Thach University of Medicine</t>
  </si>
  <si>
    <t>Ho Chi Minh City University of Science</t>
  </si>
  <si>
    <t>Biology</t>
  </si>
  <si>
    <t>038 190 005 762</t>
  </si>
  <si>
    <t>0967 232 646</t>
  </si>
  <si>
    <t>Biotechnology</t>
  </si>
  <si>
    <t>Nguyễn Thị Thu Thủy</t>
  </si>
  <si>
    <t>Nhân viên Cấp trung cao Kiểm soát Chất lượng Dịch vụ Khách hàng</t>
  </si>
  <si>
    <t>Soongsil University</t>
  </si>
  <si>
    <t>University of Finance - Marketing</t>
  </si>
  <si>
    <t>Trưởng phòng Phân tích &amp; Kiểm soát Chất lượng Kinh doanh</t>
  </si>
  <si>
    <t>035 191 002 712</t>
  </si>
  <si>
    <t>0984 565 391</t>
  </si>
  <si>
    <t>Trần Thị Thược</t>
  </si>
  <si>
    <t>Nguyễn Thị Mỹ Linh</t>
  </si>
  <si>
    <t>Chuyên viên Quản lý Rủi ro</t>
  </si>
  <si>
    <t>Science</t>
  </si>
  <si>
    <t>Do Thi Minh Thu</t>
  </si>
  <si>
    <t>Chuyên viên Quản lý Vận hành Nhân sự</t>
  </si>
  <si>
    <t>Nhân viên Cấp trung cao Kế hoạch Kinh doanh</t>
  </si>
  <si>
    <t>Trợ lý Cố vấn Kinh doanh</t>
  </si>
  <si>
    <t>Banking University of Ho Chi Minh City</t>
  </si>
  <si>
    <t>Thiết kế Đa phương tiện</t>
  </si>
  <si>
    <t>Phó phòng Quản lý Vận hành Nhân sự</t>
  </si>
  <si>
    <t>Nhân viên Cấp trung Kiểm toán Nội bộ</t>
  </si>
  <si>
    <t>Cuc Quan Ly Xuat Nhap Canh</t>
  </si>
  <si>
    <t>Chuyên viên Pháp lý</t>
  </si>
  <si>
    <t>International Law</t>
  </si>
  <si>
    <t>Nhân viên Cấp cao Quản trị và Phân tích Báo cáo</t>
  </si>
  <si>
    <t>University of Information Technology</t>
  </si>
  <si>
    <t>Engineering</t>
  </si>
  <si>
    <t>Nguyễn Thị Hoa</t>
  </si>
  <si>
    <t>Trưởng Bộ phận Marketing</t>
  </si>
  <si>
    <t>International Economics</t>
  </si>
  <si>
    <t>Phó phòng Chăm sóc Khách hàng</t>
  </si>
  <si>
    <t>Phó phòng Kiểm soát tuân thủ</t>
  </si>
  <si>
    <t>Chuyên viên Đào tạo</t>
  </si>
  <si>
    <t>Automotive Engineering</t>
  </si>
  <si>
    <t>Chuyên viên Phát triển Thương hiệu Tuyển dụng</t>
  </si>
  <si>
    <t>Nguyễn Thị Hằng</t>
  </si>
  <si>
    <t>0943 336 275</t>
  </si>
  <si>
    <t>066 091 014 063</t>
  </si>
  <si>
    <t>No. 52/20, Bui Thi Xuan Street, Tu An Ward, Buon Ma Thuot City, Dak Lak Province</t>
  </si>
  <si>
    <t>Số 52/20, Đường Bùi Thị Xuân, Phường Tự An, Tp. Buôn Ma Thuột, Tỉnh Đắk Lắk</t>
  </si>
  <si>
    <t>0977 069 987</t>
  </si>
  <si>
    <t>Nguyễn Thị Khánh Hà</t>
  </si>
  <si>
    <t>phibmt07@gmail.com</t>
  </si>
  <si>
    <t>Huynh Xuan Phi</t>
  </si>
  <si>
    <t>Phó Tổng Giám đốc Kinh doanh</t>
  </si>
  <si>
    <t>Ho Chi Minh University of Education</t>
  </si>
  <si>
    <t>Chuyên viên Cấp cao Quản lý Dự án</t>
  </si>
  <si>
    <t>Trần Thị Hoa</t>
  </si>
  <si>
    <t>Trưởng phòng Đối tác Thu hút Nhân tài</t>
  </si>
  <si>
    <t>Gia Dinh</t>
  </si>
  <si>
    <t>History Teacher Education</t>
  </si>
  <si>
    <t>Chuyên viên Cấp cao Xử lí Khiếu nại</t>
  </si>
  <si>
    <t>Civil Law</t>
  </si>
  <si>
    <t>Giám đốc Kinh doanh khu vực</t>
  </si>
  <si>
    <t>Nhân viên Cấp trung cao Quản lý Vận hành Nhân sự</t>
  </si>
  <si>
    <t>Trưởng phòng Truyền thông Tiếp thị</t>
  </si>
  <si>
    <t>Hue University of Education</t>
  </si>
  <si>
    <t>Chuyên viên Sáng tạo nội dung</t>
  </si>
  <si>
    <t>Nhân viên Cấp trung Truyền thông Tiếp thị</t>
  </si>
  <si>
    <t xml:space="preserve">Hai Phong University  </t>
  </si>
  <si>
    <t>No 97, Le Hong Phong Street, Dong Khe Ward, Ngo Quyen District, Hai Phong City</t>
  </si>
  <si>
    <t>Số 97, Đường Lê Hồng Phong, Phường Đông Khê, Ngô Quyền, TP. Hải Phòng</t>
  </si>
  <si>
    <t>Phạm Thúy Liên</t>
  </si>
  <si>
    <t>Linhpham9727@gmail.com</t>
  </si>
  <si>
    <t>Pham Thi Thuy Linh</t>
  </si>
  <si>
    <t>Chuyên viên Dịch vụ Kỹ thuật số</t>
  </si>
  <si>
    <t>Phó phòng Hành chánh</t>
  </si>
  <si>
    <t>Trưởng phòng Phúc lợi và Phân tích dữ liệu</t>
  </si>
  <si>
    <t>Financial Mathematics</t>
  </si>
  <si>
    <t>Nhân viên Cấp cao Kế toán Ngân Sách</t>
  </si>
  <si>
    <t>Lê Anh Tuấn</t>
  </si>
  <si>
    <t>Chuyên viên Cấp cao Kiểm soát tuân thủ</t>
  </si>
  <si>
    <t>Lam Kinh</t>
  </si>
  <si>
    <t>Trưởng phòng Cấp cao Thiết Kế &amp; Phát triển Chương trình Huấn luyện Kinh doanh</t>
  </si>
  <si>
    <t>Phó phòng đầu tư</t>
  </si>
  <si>
    <t xml:space="preserve">Marketing Communications </t>
  </si>
  <si>
    <t>Chuyên viên Truyền thông Tiếp thị</t>
  </si>
  <si>
    <t>Professional Communication</t>
  </si>
  <si>
    <t>No 33, Thang Long Street, Tu An Ward, Buon Ma Thuot City, Dak Lak Province</t>
  </si>
  <si>
    <t>Số 33, Đường Thăng Long, Xã Tự An, TP. Buôn Ma Thuột, Tỉnh Đắk Lắk</t>
  </si>
  <si>
    <t>Docklands Apartment, No 99, Nguyen Thi Thap Street, Tan Phu Ward, District 7, Ho Chi Minh City</t>
  </si>
  <si>
    <t>Chung cư Docklands, Số 99, Đường Nguyễn Thị Thập, Phường Tân Phú, Quận 7, TP. Hồ Chí Minh</t>
  </si>
  <si>
    <t>Lương Trần Bích Phương</t>
  </si>
  <si>
    <t>luongtrananhphuong@gmail.com</t>
  </si>
  <si>
    <t>Luong Tran Anh Phuong</t>
  </si>
  <si>
    <t>Remark</t>
  </si>
  <si>
    <t>Last Working Date</t>
  </si>
  <si>
    <t>Reason</t>
  </si>
  <si>
    <t>Nguyễn Thị Thắm</t>
  </si>
  <si>
    <t>KXD</t>
  </si>
  <si>
    <t>Nữ</t>
  </si>
  <si>
    <t>Đoàn Thị Nguyệt</t>
  </si>
  <si>
    <t>Nam</t>
  </si>
  <si>
    <t>phuongbinh.pham@hanwhalife.com.vn</t>
  </si>
  <si>
    <t>Nguyễn Thị Lệ</t>
  </si>
  <si>
    <t>Lê Thị Thu Hằng</t>
  </si>
  <si>
    <t>Nguyễn Thị Trang</t>
  </si>
  <si>
    <t>Nguyễn Thị Thủy</t>
  </si>
  <si>
    <t>Nguyễn Thị Thùy Dung</t>
  </si>
  <si>
    <t>Sales Admin</t>
  </si>
  <si>
    <t>Đỗ Thùy Dinh</t>
  </si>
  <si>
    <t>thuydinh.do@hanwhalife.com.vn</t>
  </si>
  <si>
    <t>kimlinh.lam@hanwhalife.com.vn</t>
  </si>
  <si>
    <t>Vũ Thúy Nga</t>
  </si>
  <si>
    <t>thuynga.vu@hanwhalife.com.vn</t>
  </si>
  <si>
    <t>Trần Thị Quỳnh Anh</t>
  </si>
  <si>
    <t>Nguyễn Thị Huệ</t>
  </si>
  <si>
    <t>Bùi Thị Bảo Vi</t>
  </si>
  <si>
    <t>baovi.bui@hanwhalife.com.vn</t>
  </si>
  <si>
    <t>myduyen.huynh@hanwhalife.com.vn</t>
  </si>
  <si>
    <t>honganh.pham@hanwhalife.com.vn</t>
  </si>
  <si>
    <t>903,063,410</t>
  </si>
  <si>
    <t>danphuong.vo@hanwhalife.com.vn</t>
  </si>
  <si>
    <t>nhutnguyen.dao@hanwhalife.com.vn</t>
  </si>
  <si>
    <t>Phạm Thị Miền</t>
  </si>
  <si>
    <t>mien.pham@hanwhalife.com.vn</t>
  </si>
  <si>
    <t>ngoctran.dinh1@hanwhalife.com.vn</t>
  </si>
  <si>
    <t>hai.nguyen@hanwhalife.com.vn</t>
  </si>
  <si>
    <t>Nguyễn Thị Ngọc Trâm</t>
  </si>
  <si>
    <t>Nguyễn Lan Anh</t>
  </si>
  <si>
    <t>lananh.nguyen3@hanwhalife.com.vn</t>
  </si>
  <si>
    <t>Khương Thị Thu Quỳnh</t>
  </si>
  <si>
    <t>thuquynh.khuong@hanwhalife.com.vn</t>
  </si>
  <si>
    <t>Nguyễn Thị Thu Hương</t>
  </si>
  <si>
    <t>khanhly.nguyen@hanwhalife.com.vn</t>
  </si>
  <si>
    <t>thuy.nguyen3@hanwhalife.com.vn</t>
  </si>
  <si>
    <t>Lê Thị Văn Thảo</t>
  </si>
  <si>
    <t>Thử việc</t>
  </si>
  <si>
    <t>vanthao.le@hanwhalife.com.vn</t>
  </si>
  <si>
    <t>XDTH</t>
  </si>
  <si>
    <t>Huỳnh Thị Mĩ Hạnh</t>
  </si>
  <si>
    <t>SO Nha Trang</t>
  </si>
  <si>
    <t>mihanh.huynh@hanwhalife.com.vn</t>
  </si>
  <si>
    <t>myhang.nguyen@hanwhalife.com.vn</t>
  </si>
  <si>
    <t>Nguyễn Thu Hằng</t>
  </si>
  <si>
    <t>Nguyễn Thị Ngân</t>
  </si>
  <si>
    <t>Huỳnh Thị Lý</t>
  </si>
  <si>
    <t>ly.huynh@hanwhalife.com.vn</t>
  </si>
  <si>
    <t>khanhhoang.phan@hanwhalife.com.vn</t>
  </si>
  <si>
    <t xml:space="preserve">0907 530 912 </t>
  </si>
  <si>
    <t>manuyen.ta@hanwhalife.com.vn</t>
  </si>
  <si>
    <t>Total Cost</t>
  </si>
  <si>
    <t>Note</t>
  </si>
  <si>
    <t>Sử dụng chung hệ thống với gala dinner
Phí charge: 50%</t>
  </si>
  <si>
    <t>Đà Nẵng</t>
  </si>
  <si>
    <r>
      <t xml:space="preserve">Công ty : </t>
    </r>
    <r>
      <rPr>
        <sz val="11"/>
        <color theme="1"/>
        <rFont val="Arial"/>
        <family val="2"/>
      </rPr>
      <t>KEYTEAM</t>
    </r>
    <r>
      <rPr>
        <b/>
        <sz val="11"/>
        <color theme="1"/>
        <rFont val="Arial"/>
        <family val="2"/>
      </rPr>
      <t xml:space="preserve">
Phụ trách : </t>
    </r>
    <r>
      <rPr>
        <sz val="11"/>
        <color theme="1"/>
        <rFont val="Arial"/>
        <family val="2"/>
      </rPr>
      <t>PHẠM CHÂU</t>
    </r>
    <r>
      <rPr>
        <b/>
        <sz val="11"/>
        <color theme="1"/>
        <rFont val="Arial"/>
        <family val="2"/>
      </rPr>
      <t xml:space="preserve">
Điện thoại : </t>
    </r>
    <r>
      <rPr>
        <sz val="11"/>
        <color theme="1"/>
        <rFont val="Arial"/>
        <family val="2"/>
      </rPr>
      <t xml:space="preserve">09.7825.7825 - 0917.813.818 </t>
    </r>
    <r>
      <rPr>
        <b/>
        <sz val="11"/>
        <color theme="1"/>
        <rFont val="Arial"/>
        <family val="2"/>
      </rPr>
      <t xml:space="preserve">
Email : </t>
    </r>
    <r>
      <rPr>
        <sz val="11"/>
        <color theme="1"/>
        <rFont val="Arial"/>
        <family val="2"/>
      </rPr>
      <t>chaupham@keyteam.com.vn</t>
    </r>
  </si>
  <si>
    <r>
      <t xml:space="preserve">Công ty: HANWHA LIFE VIETNAM
Phụ trách: </t>
    </r>
    <r>
      <rPr>
        <sz val="11"/>
        <rFont val="Arial"/>
        <family val="2"/>
      </rPr>
      <t>Ms.Bích Tiên</t>
    </r>
    <r>
      <rPr>
        <b/>
        <sz val="11"/>
        <rFont val="Arial"/>
        <family val="2"/>
      </rPr>
      <t xml:space="preserve">
Điện thoại:</t>
    </r>
    <r>
      <rPr>
        <sz val="11"/>
        <rFont val="Arial"/>
        <family val="2"/>
      </rPr>
      <t xml:space="preserve"> 0934 056 977</t>
    </r>
    <r>
      <rPr>
        <b/>
        <sz val="11"/>
        <rFont val="Arial"/>
        <family val="2"/>
      </rPr>
      <t xml:space="preserve">
Email: </t>
    </r>
    <r>
      <rPr>
        <sz val="11"/>
        <rFont val="Arial"/>
        <family val="2"/>
      </rPr>
      <t>bichtien.le@hanwhalife.com.vn</t>
    </r>
  </si>
  <si>
    <t>STT</t>
  </si>
  <si>
    <t>NỘI DUNG / CHƯƠNG TRÌNH</t>
  </si>
  <si>
    <t>CHI TIẾT</t>
  </si>
  <si>
    <t>ĐVT</t>
  </si>
  <si>
    <t>SỐ LƯỢNG</t>
  </si>
  <si>
    <t>SỐ BUỔI</t>
  </si>
  <si>
    <t>ĐƠN GIÁ</t>
  </si>
  <si>
    <t>TỔNG CỘNG</t>
  </si>
  <si>
    <t>HLV Inputs</t>
  </si>
  <si>
    <t>A. OUTING TRIP</t>
  </si>
  <si>
    <t>I. CHI PHÍ DỊCH VỤ LOGISTICS</t>
  </si>
  <si>
    <t>LƯU TRÚ</t>
  </si>
  <si>
    <r>
      <t xml:space="preserve">Resort : Tiêu chuẩn 4 - 5 sao
Hạng Phòng : </t>
    </r>
    <r>
      <rPr>
        <sz val="11"/>
        <color theme="1"/>
        <rFont val="Arial"/>
        <family val="2"/>
      </rPr>
      <t>ROH</t>
    </r>
    <r>
      <rPr>
        <b/>
        <sz val="11"/>
        <color theme="1"/>
        <rFont val="Arial"/>
        <family val="2"/>
      </rPr>
      <t xml:space="preserve"> 
Thời gian: </t>
    </r>
    <r>
      <rPr>
        <sz val="11"/>
        <color theme="1"/>
        <rFont val="Arial"/>
        <family val="2"/>
      </rPr>
      <t>Tháng 10.2024</t>
    </r>
    <r>
      <rPr>
        <b/>
        <sz val="11"/>
        <color theme="1"/>
        <rFont val="Arial"/>
        <family val="2"/>
      </rPr>
      <t xml:space="preserve">
Thời lượng: </t>
    </r>
    <r>
      <rPr>
        <sz val="11"/>
        <color theme="1"/>
        <rFont val="Arial"/>
        <family val="2"/>
      </rPr>
      <t>3 ngày 2 đêm - Thứ 6,7,CN</t>
    </r>
  </si>
  <si>
    <t>Phòng</t>
  </si>
  <si>
    <t>VẬN CHUYỂN &amp; HDV</t>
  </si>
  <si>
    <t>Xe 45 chỗ</t>
  </si>
  <si>
    <t>Chiếc</t>
  </si>
  <si>
    <t xml:space="preserve">Hướng Dẫn Viên </t>
  </si>
  <si>
    <t>Hỗ trợ theo đoàn suốt chương trình</t>
  </si>
  <si>
    <t xml:space="preserve">Người </t>
  </si>
  <si>
    <t>Lưu trú &amp; Ăn uống nội bộ</t>
  </si>
  <si>
    <t>Hướng dẫn viên /Tài xế/ Phụ xế : 3 người/Xe</t>
  </si>
  <si>
    <t>Người</t>
  </si>
  <si>
    <t>NHÀ HÀNG - ĂN UỐNG</t>
  </si>
  <si>
    <t>Ăn sáng ngày 1</t>
  </si>
  <si>
    <t>Ngày đầu tiên. Các ngày còn lại bao gồm trong chi phí phòng</t>
  </si>
  <si>
    <t>Khách</t>
  </si>
  <si>
    <t>Ăn trưa ngày 1</t>
  </si>
  <si>
    <t>Set menu tại nhà hàng địa phương</t>
  </si>
  <si>
    <t>Ăn tối ngày 1</t>
  </si>
  <si>
    <t>Ăn trưa ngày 2</t>
  </si>
  <si>
    <t>Lunch Set menu tại resort</t>
  </si>
  <si>
    <t>Ăn tối ngày 2 : Tiệc tối &amp; Gala Dinner</t>
  </si>
  <si>
    <t>Set menu tại resort</t>
  </si>
  <si>
    <t>Service charge setup tiệc ngoài trời nếu có</t>
  </si>
  <si>
    <t>Lần</t>
  </si>
  <si>
    <t>Option</t>
  </si>
  <si>
    <t>Ăn trưa ngày 3</t>
  </si>
  <si>
    <t>II. CHƯƠNG TRÌNH : TEAM BUILDING - GALA DINNER</t>
  </si>
  <si>
    <t>TEAM BUILDING</t>
  </si>
  <si>
    <t>Team building Game</t>
  </si>
  <si>
    <t>Gói</t>
  </si>
  <si>
    <t xml:space="preserve">Hiệu ứng </t>
  </si>
  <si>
    <t>Pháo điện, pháo kim tuyến + Khói cho khoảnh final game</t>
  </si>
  <si>
    <t>Sân khấu team building</t>
  </si>
  <si>
    <t>KT : 3mH x 10mW - Khung trust chịu lực - Cover thảm</t>
  </si>
  <si>
    <t>m2</t>
  </si>
  <si>
    <t>Backdrop Team building</t>
  </si>
  <si>
    <t>KT : 4mH x 10mW - Hiflex căng khung sắt kiên cố</t>
  </si>
  <si>
    <t>Khung</t>
  </si>
  <si>
    <t>Trang trí sân khấu Team building</t>
  </si>
  <si>
    <t>Mockup trang trí</t>
  </si>
  <si>
    <t>Bộ</t>
  </si>
  <si>
    <t>Banner Team building</t>
  </si>
  <si>
    <t>KT : 1mH x 3mW - Setup xung quanh khu vực tổ chức</t>
  </si>
  <si>
    <t>Cái</t>
  </si>
  <si>
    <t>Âm thanh Team building</t>
  </si>
  <si>
    <t>Trọn gói</t>
  </si>
  <si>
    <t xml:space="preserve">Nước suối </t>
  </si>
  <si>
    <t>1 chai/khách</t>
  </si>
  <si>
    <t>Chai</t>
  </si>
  <si>
    <t>Đồng phục chia team</t>
  </si>
  <si>
    <t xml:space="preserve">Khăn ống đa năng chia đội theo màu sắc khác nhau </t>
  </si>
  <si>
    <t>Nón cói viền chủ đề chương trình</t>
  </si>
  <si>
    <t>Áo thun cổ tròn in logo &amp; chủ đề chương trình</t>
  </si>
  <si>
    <t>Địa điểm tổ chức team building</t>
  </si>
  <si>
    <t>Khu vực bãi biển riêng &amp; phí vệ sinh môi trường, setup trước chương trình 2 ngày</t>
  </si>
  <si>
    <t>Service charge: Phí điện dành cho thiết bị mang từ ngoài vào</t>
  </si>
  <si>
    <t>GALA DINNER</t>
  </si>
  <si>
    <t xml:space="preserve"> </t>
  </si>
  <si>
    <t>Photo Booth : Chụp hình lưu niệm</t>
  </si>
  <si>
    <r>
      <rPr>
        <b/>
        <sz val="11"/>
        <color theme="1"/>
        <rFont val="Arial"/>
        <family val="2"/>
      </rPr>
      <t xml:space="preserve">Theo phối cảnh thiết kế minh họa trong proposal
</t>
    </r>
    <r>
      <rPr>
        <sz val="11"/>
        <color theme="1"/>
        <rFont val="Arial"/>
        <family val="2"/>
      </rPr>
      <t xml:space="preserve">- Backdrop KT : 3mH x 8mW - Chất liệu hiflex căng khung sắtt kiên cố
- Mockup tiểu cảnh trang trí
- Mặt sàn 2mD x 8mW - Sàn gỗ cover hiflex theo thiết kế
- Đèn parled pha hiệu ứng </t>
    </r>
  </si>
  <si>
    <t>Booth</t>
  </si>
  <si>
    <t>Opening performance</t>
  </si>
  <si>
    <t>Tiết mục mở màn</t>
  </si>
  <si>
    <t>Tiết mục</t>
  </si>
  <si>
    <t>Opening moment</t>
  </si>
  <si>
    <t>Khoảnh khắc điểm nhấn</t>
  </si>
  <si>
    <t>Trò chơi sân khấu</t>
  </si>
  <si>
    <t>Đạo cụ &amp; Quà tặng</t>
  </si>
  <si>
    <t>Band nhạc</t>
  </si>
  <si>
    <t>Bao gồm chi phí di chuyển, ăn uống, lưu trú + rehersal</t>
  </si>
  <si>
    <t>Show</t>
  </si>
  <si>
    <t>HLV Talent performance</t>
  </si>
  <si>
    <t>Tiết mục trình diễn từ thành viên HLV</t>
  </si>
  <si>
    <t>Optional</t>
  </si>
  <si>
    <t>Trao giải cho các đội</t>
  </si>
  <si>
    <t>Giải thưởng cho team building &amp; Talent performance</t>
  </si>
  <si>
    <t>Hệ thống âm thanh ánh sáng</t>
  </si>
  <si>
    <t>Hệ thống âm thanh chất lượng công suất cho 550 khách</t>
  </si>
  <si>
    <t xml:space="preserve">Hệ thống ánh sáng chất lượng </t>
  </si>
  <si>
    <t>Hệ thống khung trust set up đèn tầm cao tạo hiệu ứng sân khấu</t>
  </si>
  <si>
    <t>Trang trí sân khấu</t>
  </si>
  <si>
    <t>Màn hình LED : Kích thước : 4mH x 15mW - Setup theo layout thiết kế</t>
  </si>
  <si>
    <t>Sàn sân khấu - KT : 5 x 15m - Khung trust chịu lực cover thảm</t>
  </si>
  <si>
    <t>Led matrix viền khung sân khấu</t>
  </si>
  <si>
    <t>Hiệu ứng sân khấu</t>
  </si>
  <si>
    <r>
      <t xml:space="preserve">Cột pháo điện, công nghệ mới an toàn. </t>
    </r>
    <r>
      <rPr>
        <b/>
        <sz val="11"/>
        <color theme="1"/>
        <rFont val="Arial"/>
        <family val="2"/>
      </rPr>
      <t>Tạo hiệu ứng xuyên suốt chương trình</t>
    </r>
  </si>
  <si>
    <t>Pháo kim điện, máy khói, khói CO2 tầm cao</t>
  </si>
  <si>
    <t>Service charge</t>
  </si>
  <si>
    <t>Thiết bị âm thanh ánh sáng màn hình LED mang từ ngoài vào</t>
  </si>
  <si>
    <t>Buổi</t>
  </si>
  <si>
    <t>Setup trước chương trình 1 ngày + 1 đêm</t>
  </si>
  <si>
    <t>Ngày</t>
  </si>
  <si>
    <t>VENDOR COST</t>
  </si>
  <si>
    <t>Ý tưởng &amp; Concept</t>
  </si>
  <si>
    <t>Xây dựng kịch bản, ý tưởng, nội dung, toàn chương trình</t>
  </si>
  <si>
    <t>C.Trình</t>
  </si>
  <si>
    <t>Thiết kế bộ nhận diện toàn chương trình</t>
  </si>
  <si>
    <t>MC chương trình</t>
  </si>
  <si>
    <r>
      <rPr>
        <b/>
        <sz val="11"/>
        <color theme="1"/>
        <rFont val="Arial"/>
        <family val="2"/>
      </rPr>
      <t>Tiếng Việt</t>
    </r>
    <r>
      <rPr>
        <sz val="11"/>
        <color theme="1"/>
        <rFont val="Arial"/>
        <family val="2"/>
      </rPr>
      <t xml:space="preserve"> - Chủ động, hoạt ngôn - Làm chủ sân khấu</t>
    </r>
  </si>
  <si>
    <t>Bao gồm di chuyển, ăn uống, lưu trú</t>
  </si>
  <si>
    <t>Project Team</t>
  </si>
  <si>
    <t>Quản lý dự án, giám sát tiến độ thực hiện xuyên suốt chương trình</t>
  </si>
  <si>
    <t>Team</t>
  </si>
  <si>
    <t>DJ Nam</t>
  </si>
  <si>
    <t>Điều chỉnh hiệu ứng âm nhạc cho chương trình team &amp; gala</t>
  </si>
  <si>
    <t xml:space="preserve">Nhân sự Setup </t>
  </si>
  <si>
    <t>Dàn dựng, thu dọn mặt bằng trước &amp; sau chương trình</t>
  </si>
  <si>
    <t xml:space="preserve">Nhân sự thực hiện </t>
  </si>
  <si>
    <t>Hỗ trợ trong quá trình diễn ra chương trình</t>
  </si>
  <si>
    <t>Chụp hình</t>
  </si>
  <si>
    <t>Chương trình: Sales meeting + Town Hall + Team Building + Gala</t>
  </si>
  <si>
    <t>Máy</t>
  </si>
  <si>
    <t>Quay Phim &amp; Flycam</t>
  </si>
  <si>
    <t xml:space="preserve">Chương trình: Sales meeting + Town Hall + Team Building + Gala -  Xuất clip recap 4' </t>
  </si>
  <si>
    <t>Ăn uống &amp; Lưu trú đội ngũ thực hiện</t>
  </si>
  <si>
    <t>20 NS Setup + 15 NS thực hiện + 5 media</t>
  </si>
  <si>
    <t>Chi phí vận chuyển: Nhân sự</t>
  </si>
  <si>
    <t>Vận chuyển nhân sự thực hiện chương trình từ TP.HCM &amp; Nha Trang</t>
  </si>
  <si>
    <t>Chuyến</t>
  </si>
  <si>
    <t>Chi phí vận chuyển: Xe tải</t>
  </si>
  <si>
    <t>Vận chuyển đạo cụ, thiết bị, setup, dàn dựng trước &amp; trong chương trình từ TP.HCM &amp; Nha trang</t>
  </si>
  <si>
    <t>CHI PHÍ KHÁC</t>
  </si>
  <si>
    <t>Truyền thông</t>
  </si>
  <si>
    <t>Ấn phẩm truyền thông: Standee, banner, poster, bandroll + 1 Teaser 60s</t>
  </si>
  <si>
    <t>Sitecheck</t>
  </si>
  <si>
    <t>Chi phí tiền trạm</t>
  </si>
  <si>
    <t>Bảo hiểm du lịch</t>
  </si>
  <si>
    <t>Bảo hiểm suốt tuyến</t>
  </si>
  <si>
    <t xml:space="preserve">Travel combo </t>
  </si>
  <si>
    <t>Nước suối/ Khăn lạnh / Y tế</t>
  </si>
  <si>
    <r>
      <t xml:space="preserve">Meeting Room : </t>
    </r>
    <r>
      <rPr>
        <sz val="11"/>
        <color theme="1"/>
        <rFont val="Arial"/>
        <family val="2"/>
      </rPr>
      <t>1 buổi</t>
    </r>
    <r>
      <rPr>
        <b/>
        <sz val="11"/>
        <color theme="1"/>
        <rFont val="Arial"/>
        <family val="2"/>
      </rPr>
      <t xml:space="preserve">
</t>
    </r>
    <r>
      <rPr>
        <sz val="11"/>
        <color theme="1"/>
        <rFont val="Arial"/>
        <family val="2"/>
      </rPr>
      <t>- Bao gồm 1 teabreak</t>
    </r>
  </si>
  <si>
    <r>
      <rPr>
        <b/>
        <sz val="11"/>
        <color theme="1"/>
        <rFont val="Arial"/>
        <family val="2"/>
      </rPr>
      <t>Phí thuê phòng họp: Nửa ngày
Bao gồm:</t>
    </r>
    <r>
      <rPr>
        <sz val="11"/>
        <color theme="1"/>
        <rFont val="Arial"/>
        <family val="2"/>
      </rPr>
      <t xml:space="preserve">
- Set up ghế dạng rạp hát/ lớp học/chữ U/ bàn tròn theo yêu cầu hội nghị
- Hoa bàn họp, flip chart, bút viết bảng, giấy A0
- Bút viết, giấy, nước lọc đóng chai
- Gói ATAS tiêu chuẩn phòng họp (02 mic không dây, AT/AS phát biểu)
- Màn chiếu &amp; máy chiếu</t>
    </r>
  </si>
  <si>
    <t xml:space="preserve">Màn hình LED sân khấu - KT: 4 x 8m </t>
  </si>
  <si>
    <t>C. TOWN HALL</t>
  </si>
  <si>
    <t>Photobooth</t>
  </si>
  <si>
    <r>
      <rPr>
        <b/>
        <sz val="11"/>
        <color theme="1"/>
        <rFont val="Arial"/>
        <family val="2"/>
      </rPr>
      <t>Thể hiện thông điệp chủ đề chương trình</t>
    </r>
    <r>
      <rPr>
        <sz val="11"/>
        <color theme="1"/>
        <rFont val="Arial"/>
        <family val="2"/>
      </rPr>
      <t xml:space="preserve">
- Backdrop KT : 3mH x 8mW - Chất liệu hiflex căng khung sắtt kiên cố
- Mockup tiểu cảnh trang trí
- Mặt sàn 2mD x 8mW - Sàn gỗ cover hiflex theo thiết kế
- Đèn parled pha hiệu ứng </t>
    </r>
  </si>
  <si>
    <t>Sàn sân khấu - KT: 5 x 15m - Khung trust chịu lực cover thảm</t>
  </si>
  <si>
    <t>Chi phí thực hiện toàn chương trình</t>
  </si>
  <si>
    <t xml:space="preserve">Chi phí quản lý Keyteam </t>
  </si>
  <si>
    <t xml:space="preserve">Tổng cộng </t>
  </si>
  <si>
    <t>VAT</t>
  </si>
  <si>
    <t>SUM</t>
  </si>
  <si>
    <t xml:space="preserve">Giá tour dành cho 1 người </t>
  </si>
  <si>
    <t>Dự phòng thêm 10%</t>
  </si>
  <si>
    <t>Bảng báo giá mang tính chất dự trù kinh phí cho chương trình. Sau khi thống nhất các Hạng mục - Nội dung - Hoạt động ... 2 Bên sẽ cùng trao đổi và đưa ra bảng kinh phí thực hiện tốt nhất, phù hợp nhất cho toàn chương trình</t>
  </si>
  <si>
    <r>
      <rPr>
        <b/>
        <sz val="16"/>
        <color theme="1"/>
        <rFont val="Arial"/>
        <family val="2"/>
      </rPr>
      <t>BẢNG BÁO GIÁ CHƯƠNG TRÌNH TEAM BUILDING 2024</t>
    </r>
    <r>
      <rPr>
        <b/>
        <sz val="11"/>
        <color theme="1"/>
        <rFont val="Arial"/>
        <family val="2"/>
      </rPr>
      <t xml:space="preserve">
Địa điểm : CAM RANH</t>
    </r>
    <r>
      <rPr>
        <sz val="11"/>
        <color theme="1"/>
        <rFont val="Arial"/>
        <family val="2"/>
      </rPr>
      <t xml:space="preserve">
</t>
    </r>
    <r>
      <rPr>
        <b/>
        <sz val="11"/>
        <color theme="1"/>
        <rFont val="Arial"/>
        <family val="2"/>
      </rPr>
      <t xml:space="preserve">Thời gian </t>
    </r>
    <r>
      <rPr>
        <sz val="11"/>
        <color theme="1"/>
        <rFont val="Arial"/>
        <family val="2"/>
      </rPr>
      <t xml:space="preserve">: Tháng 10.2024
</t>
    </r>
    <r>
      <rPr>
        <b/>
        <sz val="11"/>
        <color theme="1"/>
        <rFont val="Arial"/>
        <family val="2"/>
      </rPr>
      <t>Số lượng :</t>
    </r>
    <r>
      <rPr>
        <sz val="11"/>
        <color theme="1"/>
        <rFont val="Arial"/>
        <family val="2"/>
      </rPr>
      <t xml:space="preserve"> 598  khách</t>
    </r>
  </si>
  <si>
    <t>The Empyrean Beach Resort.</t>
  </si>
  <si>
    <r>
      <rPr>
        <b/>
        <sz val="11"/>
        <color theme="1"/>
        <rFont val="Arial"/>
        <family val="2"/>
      </rPr>
      <t xml:space="preserve">Thức uống: </t>
    </r>
    <r>
      <rPr>
        <sz val="11"/>
        <color theme="1"/>
        <rFont val="Arial"/>
        <family val="2"/>
      </rPr>
      <t xml:space="preserve">
- Free Flow 2h  Bia, nước ngọt, nước suối 290.000VND/Khách
- Theo đơn vị sử dụng: Tiger 50.000VND/Lon - Nước ngọt 35.000VND/Lon
- Phí charge mang từ ngoài vào: 300.000VND/Thùng</t>
    </r>
  </si>
  <si>
    <t>Đạo cụ games team building cho các thành viên tham dự
- Số lượng : 550 thành viên 
- Số đội dự kiến : 14 đội
- Số lượng game : 4 game + 1 final game</t>
  </si>
  <si>
    <t>Âm thanh sinh hoạt ngoài trời cho 550 khách</t>
  </si>
  <si>
    <t>CHI PHÍ DỊCH VỤ LOGISTICS</t>
  </si>
  <si>
    <t>Radisson Blue (2018)</t>
  </si>
  <si>
    <t>Movempick Cam Ranh (2019)</t>
  </si>
  <si>
    <t>Vé máy bay: Hà Nội &amp; các tỉnh miền Bắc</t>
  </si>
  <si>
    <t>Khứ hồi: Vietjet / Vietnam Airlines. Từ 3.500.000VND - 5.600.000VND</t>
  </si>
  <si>
    <t>Người</t>
  </si>
  <si>
    <t>Chi phí dự kiến trong thời điểm hiện tại</t>
  </si>
  <si>
    <t>Vé máy bay dành cho HDV hỗ trợ &amp; theo đoàn</t>
  </si>
  <si>
    <t>Vé máy bay: TP.HCM &amp; các tỉnh miền Nam</t>
  </si>
  <si>
    <t>Khứ hồi: Vietjet / Vietnam Airlines.Từ 2.900.000VND - 3.900.000VND</t>
  </si>
  <si>
    <t>Vé tàu lửa/Xe khách: Các tỉnh miền Trung</t>
  </si>
  <si>
    <t>Khứ hồi: Dành cho Team Đà Nẵng - Cam Ranh</t>
  </si>
  <si>
    <t>Không có chuyến bay / Đi tàu</t>
  </si>
  <si>
    <t>Dành cho HDV hỗ trợ &amp; theo đoàn</t>
  </si>
  <si>
    <t>Đưa đón xuyên suốt lộ trình tại Cam Ranh</t>
  </si>
  <si>
    <t>Dự kiến.Sale team bay sáng ngày 1</t>
  </si>
  <si>
    <t>Sale team bay sáng ngày 1</t>
  </si>
  <si>
    <t>Dự kiến tùy theo giờ bay</t>
  </si>
  <si>
    <t>Unit Price</t>
  </si>
  <si>
    <t>Hồ Chí Minh</t>
  </si>
  <si>
    <t>Attendance</t>
  </si>
  <si>
    <t>BTC</t>
  </si>
  <si>
    <t>3 org + 2 inter</t>
  </si>
  <si>
    <t>Không tham gia Sales Conference</t>
  </si>
  <si>
    <t>(blank)</t>
  </si>
  <si>
    <t>Tham gia Sales Conference</t>
  </si>
  <si>
    <t>B. SALES CONFERENCE (EVENT &amp; LOCAL TRAVEL)</t>
  </si>
  <si>
    <t>Group</t>
  </si>
  <si>
    <t>Type</t>
  </si>
  <si>
    <t>Lunch day 1</t>
  </si>
  <si>
    <t>Dinner day 1</t>
  </si>
  <si>
    <t>Lunch day 2</t>
  </si>
  <si>
    <t>Dinner day 2</t>
  </si>
  <si>
    <t>Lunch day 3</t>
  </si>
  <si>
    <t>2. TOWN HALL</t>
  </si>
  <si>
    <t>1.1 Logistic Service Fee</t>
  </si>
  <si>
    <t>1.2 Team Building</t>
  </si>
  <si>
    <t>1.3 Gala Dinner</t>
  </si>
  <si>
    <t>1.4 Vendor Cost</t>
  </si>
  <si>
    <t>1.5 Other Expenses</t>
  </si>
  <si>
    <t>a. Accomodation</t>
  </si>
  <si>
    <t>b. Travel &amp; Tour Guide</t>
  </si>
  <si>
    <t>c. Restaurant</t>
  </si>
  <si>
    <t>1. SALES CONFERENCE</t>
  </si>
  <si>
    <t>1.1 Event Sales Conference</t>
  </si>
  <si>
    <t>1.2 Travel by agency</t>
  </si>
  <si>
    <t>I. HR EXPENSES</t>
  </si>
  <si>
    <t>II. SALES TRADITIONAL</t>
  </si>
  <si>
    <t>Total Expenses</t>
  </si>
  <si>
    <t>Ho Tram</t>
  </si>
  <si>
    <t>HC</t>
  </si>
  <si>
    <t>TOTAL EXPENSES</t>
  </si>
  <si>
    <t>2.1 Travel by Flight</t>
  </si>
  <si>
    <t>3. LOCAL TRAVEL - GA (Non-sales)</t>
  </si>
  <si>
    <t>2. LOCAL TRAVEL - GA (Sales)</t>
  </si>
  <si>
    <t>1. OUTING TRIP</t>
  </si>
  <si>
    <t>1.1 Service Fee (6%)</t>
  </si>
  <si>
    <t>1.2 VAT (8%)</t>
  </si>
  <si>
    <t>Cam Ranh - Flight</t>
  </si>
  <si>
    <t>2.1 Travel by bus</t>
  </si>
  <si>
    <t>Dư cost xe bus 42 triệu</t>
  </si>
  <si>
    <t>2.2 Travel by flight - South</t>
  </si>
  <si>
    <t>2.3 Travel by flight - North</t>
  </si>
  <si>
    <t>2.4 Travel by flight - Central</t>
  </si>
  <si>
    <t>4. VAT (8%) &amp; VENDOR SERVICE FEE (6%)</t>
  </si>
  <si>
    <t>4.1 Service Fee (6%)</t>
  </si>
  <si>
    <t>4.2 VAT (8%)</t>
  </si>
  <si>
    <t>check HC travel by flight and by bus of each region (line 29) for options: Cam Ranh, Da Nang &amp; Phu Quoc</t>
  </si>
  <si>
    <t>2 days - BO staff</t>
  </si>
  <si>
    <t>3. VAT (8%) &amp; VENDOR SERVICE FEE (6%)</t>
  </si>
  <si>
    <t>Da Nang Flight</t>
  </si>
  <si>
    <t>Phu Quoc Flight</t>
  </si>
  <si>
    <t>Agency quotation</t>
  </si>
  <si>
    <t>Check</t>
  </si>
  <si>
    <t>Breakfast day 1</t>
  </si>
  <si>
    <t>2.6 Accommodation</t>
  </si>
  <si>
    <t>2.5 Accommodation (single room)</t>
  </si>
  <si>
    <t>2.3 Accommodation (single room)</t>
  </si>
  <si>
    <t>2.4 Accommodation</t>
  </si>
  <si>
    <t>12101126</t>
  </si>
  <si>
    <t>12201531</t>
  </si>
  <si>
    <t>12201572</t>
  </si>
  <si>
    <t>11800730</t>
  </si>
  <si>
    <t>12401802</t>
  </si>
  <si>
    <t>12301737</t>
  </si>
  <si>
    <t>12401807</t>
  </si>
  <si>
    <t>12301785</t>
  </si>
  <si>
    <t>ID No.</t>
  </si>
  <si>
    <t>)</t>
  </si>
  <si>
    <t>Last Employment Date</t>
  </si>
  <si>
    <t>Decision No</t>
  </si>
  <si>
    <t>Submission Date</t>
  </si>
  <si>
    <t>Resign</t>
  </si>
  <si>
    <t>Next Destination</t>
  </si>
  <si>
    <t>10900075</t>
  </si>
  <si>
    <t>Nguyễn Hằng Huệ</t>
  </si>
  <si>
    <t/>
  </si>
  <si>
    <t>Resco</t>
  </si>
  <si>
    <t>Sales - North East</t>
  </si>
  <si>
    <t>North East</t>
  </si>
  <si>
    <t>Senior Sales Development Manager</t>
  </si>
  <si>
    <t xml:space="preserve">Giám đốc Cấp cao Kinh doanh Khu vực </t>
  </si>
  <si>
    <t>012088864</t>
  </si>
  <si>
    <t>11000146</t>
  </si>
  <si>
    <t>Trịnh Xuân Huy</t>
  </si>
  <si>
    <t>011849637</t>
  </si>
  <si>
    <t>1 Lane 63/8, Nguyen Cao Street, Dong Mac Ward, Hai Ba Trung District, Ha Noi</t>
  </si>
  <si>
    <t>Số 1, Ngõ 63/8, phố Nguyễn Cao, phường Đống Mác, Hai Bà Trưng, Tp. Hà Nội</t>
  </si>
  <si>
    <t>0906 294 521</t>
  </si>
  <si>
    <t>Regret</t>
  </si>
  <si>
    <t>Manulife</t>
  </si>
  <si>
    <t>11000149</t>
  </si>
  <si>
    <t>Mao Phúc Định</t>
  </si>
  <si>
    <t>HR &amp; Admin</t>
  </si>
  <si>
    <t>Property &amp; Purchasing</t>
  </si>
  <si>
    <t>Property Manager</t>
  </si>
  <si>
    <t>Trưởng phòng tài sản</t>
  </si>
  <si>
    <t>022019705</t>
  </si>
  <si>
    <t xml:space="preserve">Ho Chi Minh City College of Industrial Technology </t>
  </si>
  <si>
    <t>Funiture Decoration</t>
  </si>
  <si>
    <t>62 Mai Thi Luu Street, Da Kao Ward, District 1, Ho Chi Minh City</t>
  </si>
  <si>
    <t>62 Mai Thị Lựu, phường Đakao, quận 1, Tp. HCM</t>
  </si>
  <si>
    <t>8.38200373</t>
  </si>
  <si>
    <t>Mai Bích Lệ</t>
  </si>
  <si>
    <t>11100202</t>
  </si>
  <si>
    <t>Ngô Huy Lộc</t>
  </si>
  <si>
    <t xml:space="preserve">Finance &amp; Accounting </t>
  </si>
  <si>
    <t>Finance Senior Manager</t>
  </si>
  <si>
    <t>Trưởng phòng Cấp cao Tài chính</t>
  </si>
  <si>
    <t>024423719</t>
  </si>
  <si>
    <t>251/79A Le Quang Dinh Street, Ward 7, Binh Thanh District</t>
  </si>
  <si>
    <t>251/79A Lê Quang Định, phường 7, quận Bình Thạnh, Tp. HCM</t>
  </si>
  <si>
    <t>0903 163 268</t>
  </si>
  <si>
    <t>Bùi Nguyễn Thục Vinh</t>
  </si>
  <si>
    <t>11300302</t>
  </si>
  <si>
    <t>Phan Thanh Phương</t>
  </si>
  <si>
    <t>Definite Term</t>
  </si>
  <si>
    <t>Property Assistant Manager</t>
  </si>
  <si>
    <t>Phó phòng Quản lý tài sản</t>
  </si>
  <si>
    <t>023667590</t>
  </si>
  <si>
    <t>Electric</t>
  </si>
  <si>
    <t>140/32 Dinh Bo Linh Street, Binh Thanh District, Ho Chi Minh City</t>
  </si>
  <si>
    <t>140/32 Đinh Bộ Lĩnh, quận Bình Thạnh, Tp. HCM</t>
  </si>
  <si>
    <t>909233278</t>
  </si>
  <si>
    <t>Trương Diễm Phúc</t>
  </si>
  <si>
    <t>11200250</t>
  </si>
  <si>
    <t>Vũ Hoàng Luân</t>
  </si>
  <si>
    <t>027483294</t>
  </si>
  <si>
    <t>University</t>
  </si>
  <si>
    <t>Marketing &amp; Commerce</t>
  </si>
  <si>
    <t>40/20 Phu Loc, Ward 6, Tan Binh District</t>
  </si>
  <si>
    <t>40/20 Phú Lộc, phường 6, quận Tân Bình, Tp. HCM</t>
  </si>
  <si>
    <t>766/19 Cach Mang Thang 8 Street,  Ward 5, Tan Binh District, Ho Chi Minh City</t>
  </si>
  <si>
    <t>766/19 Cách mạng tháng Tám, phường 5, quận Tân Bình, Tp. HCM</t>
  </si>
  <si>
    <t>0937672353</t>
  </si>
  <si>
    <t>Nguyễn Thị Kim Hoàng</t>
  </si>
  <si>
    <t>10900051</t>
  </si>
  <si>
    <t>Lê Thanh Hoa</t>
  </si>
  <si>
    <t>011950606</t>
  </si>
  <si>
    <t>11/451 Nguyen Van Cu Street, Long Bien, Ha Noi</t>
  </si>
  <si>
    <t>11/451 Nguyễn Văn Cừ, Long Biên, Tp. Hà Nội</t>
  </si>
  <si>
    <t>0936242122</t>
  </si>
  <si>
    <t>Lê Quyết Thắng</t>
  </si>
  <si>
    <t>11200241</t>
  </si>
  <si>
    <t>Giang Đặng Hoàng Anh</t>
  </si>
  <si>
    <t>Nhân viên Hành chánh Tổng hợp</t>
  </si>
  <si>
    <t>024327463</t>
  </si>
  <si>
    <t>Korean Study</t>
  </si>
  <si>
    <t>1 Nguyen Duy Cung Street, Ward 12, Go Vap District, Ho Chi Minh City</t>
  </si>
  <si>
    <t>1 Nguyễn Duy Cung, phường 12, quận Gò Vấp, Tp. HCM</t>
  </si>
  <si>
    <t>0909 846 050</t>
  </si>
  <si>
    <t>Đặng Thị Phượng</t>
  </si>
  <si>
    <t>11300295</t>
  </si>
  <si>
    <t>Business Development Manager</t>
  </si>
  <si>
    <t>Giám đốc Phát triển Kinh doanh</t>
  </si>
  <si>
    <t>171591445</t>
  </si>
  <si>
    <t>Finance - Accounting</t>
  </si>
  <si>
    <t>Xuan Truong Commune, Tho Xuan, Thanh Hoa City, Thanh Hoa Province</t>
  </si>
  <si>
    <t>Xã Xuân Trường, Thọ Xuân, Thanh Hóa</t>
  </si>
  <si>
    <t>Tan Tho, Dong Tan, Thanh Hoa City</t>
  </si>
  <si>
    <t>Tân Thọ, Đông Tân, Tp. Thanh Hóa</t>
  </si>
  <si>
    <t>Đỗ Thị Hinh</t>
  </si>
  <si>
    <t xml:space="preserve">Resign </t>
  </si>
  <si>
    <t>11000106</t>
  </si>
  <si>
    <t>Underwriter - Senior Executive</t>
  </si>
  <si>
    <t>Chuyên viên Cấp cao Thẩm định</t>
  </si>
  <si>
    <t>023263033</t>
  </si>
  <si>
    <t>Medicine</t>
  </si>
  <si>
    <t>50/12 Quarter 1A, Dong Hung Thuan Ward, District 12, Ho Chi Minh City</t>
  </si>
  <si>
    <t>50/12 KP1A, phường Đông Hưng Thuận, quận 12, Tp. HCM</t>
  </si>
  <si>
    <t>50/12 Quarter1A, Dong Hung Thuan Ward, District 12, Ho Chi Minh City</t>
  </si>
  <si>
    <t>0937106988</t>
  </si>
  <si>
    <t>Vũ Thị Thanh Trúc</t>
  </si>
  <si>
    <t>11200253</t>
  </si>
  <si>
    <t>Đào Ngọc</t>
  </si>
  <si>
    <t>Sales Development Manager</t>
  </si>
  <si>
    <t>031253809</t>
  </si>
  <si>
    <t>110 Quarter 3, An Duong Town, An Duong District, Hai Phong City</t>
  </si>
  <si>
    <t>110 KP3, thị trấn An Dương, huyện An Dương, Tp. Hải Phòng</t>
  </si>
  <si>
    <t>0936567595</t>
  </si>
  <si>
    <t>Đỗ Thị Châu</t>
  </si>
  <si>
    <t>10900037</t>
  </si>
  <si>
    <t>Bạch Xuân Trung</t>
  </si>
  <si>
    <t>Sai Gon 1</t>
  </si>
  <si>
    <t>Sales - South East</t>
  </si>
  <si>
    <t>Sales South East</t>
  </si>
  <si>
    <t>025299379</t>
  </si>
  <si>
    <t>Ha Noi National Economics University</t>
  </si>
  <si>
    <t>20/08 Pham Van Chieu Street, Ward 9, Go Vap District, Ha Noi</t>
  </si>
  <si>
    <t>20/08 Phạm Văn Chiêu, phường 9, quận Gò Vấp, Tp.HCM</t>
  </si>
  <si>
    <t>20/08 Pham Van Chieu Street, Ward 9, Go Vap District, Ho Chi Minh City</t>
  </si>
  <si>
    <t>0906 202 140</t>
  </si>
  <si>
    <t>Nguyễn Thị Hoài Thiện</t>
  </si>
  <si>
    <t>11200271</t>
  </si>
  <si>
    <t>Võ Thị Lan Đa</t>
  </si>
  <si>
    <t>General Director</t>
  </si>
  <si>
    <t>General Director's Interpreter</t>
  </si>
  <si>
    <t>Nhân viên Phiên dịch</t>
  </si>
  <si>
    <t>025274774</t>
  </si>
  <si>
    <t>35/5/2A. Lane 249 Tan Ky Tan Quy Street, Tan Son Nhi Street, Tan Phu District, Ho Chi Minh City</t>
  </si>
  <si>
    <t>35/5/2A hẻm 249 đường Tân Kỳ Tân Quý, phường Tân Sơn Nhì, quận Tân Phú, Tp. HCM</t>
  </si>
  <si>
    <t>904433235</t>
  </si>
  <si>
    <t>Võ Hải</t>
  </si>
  <si>
    <t>11200220</t>
  </si>
  <si>
    <t>Trần Gia Hải</t>
  </si>
  <si>
    <t>361309210</t>
  </si>
  <si>
    <t>310/22 Street 30/4, Xuan Khanh Ward, Ninh Kieu District, Can Tho City</t>
  </si>
  <si>
    <t>310/22, đường 30/4, phường Xuân Khánh, quận Ninh Kiều, Tp. Cần Thơ</t>
  </si>
  <si>
    <t>0939738679</t>
  </si>
  <si>
    <t>Lâm Hồng Thắm</t>
  </si>
  <si>
    <t>11100184</t>
  </si>
  <si>
    <t>Lâm Khánh Diệu</t>
  </si>
  <si>
    <t>Distribution Development</t>
  </si>
  <si>
    <t>Bancassurance</t>
  </si>
  <si>
    <t>Partnership Development Staff</t>
  </si>
  <si>
    <t>Nhân viên Phát triển Kênh bán hàng Qua ngân hàng</t>
  </si>
  <si>
    <t>024181641</t>
  </si>
  <si>
    <t>46 Street 8 Rada Housing Estate, Ward 13, District 6, Ho Chi Minh City</t>
  </si>
  <si>
    <t>46 đường số 8 cư xá Rađa, phường 13, quận 6, Tp. HCM</t>
  </si>
  <si>
    <t>0962 850 725</t>
  </si>
  <si>
    <t>Nguyễn Thị Bông</t>
  </si>
  <si>
    <t>11000090</t>
  </si>
  <si>
    <t>Phạm Ngọc Duy</t>
  </si>
  <si>
    <t>Agency Planning</t>
  </si>
  <si>
    <t>Sales Development Staff</t>
  </si>
  <si>
    <t>Nhân viên Phát triển Kinh doanh</t>
  </si>
  <si>
    <t>B2678300</t>
  </si>
  <si>
    <t>Interpeter</t>
  </si>
  <si>
    <t>Quarter IV, Bao Thi, Xuan Dinh, Xuan Loc, Dong Nai</t>
  </si>
  <si>
    <t>Khu IV, Bảo Thị, Xuân Định, Xuân Lộc, Đồng Nai</t>
  </si>
  <si>
    <t>93/50 XVNT Street, Ward 17, Binh Thanh District, Ho Chi Minh City</t>
  </si>
  <si>
    <t>93/50 Xô Viết Nghệ Tĩnh, phường 17, quận Bình Thạnh, TP. HCM</t>
  </si>
  <si>
    <t>01286738016</t>
  </si>
  <si>
    <t>Phạm Văn Phục</t>
  </si>
  <si>
    <t>11300291</t>
  </si>
  <si>
    <t>Giám đốc Cấp cao Kinh doanh Khu vực</t>
  </si>
  <si>
    <t>024766492</t>
  </si>
  <si>
    <t>Singapore Management University</t>
  </si>
  <si>
    <t>Busniess Administration</t>
  </si>
  <si>
    <t>11, Street 17, Linh Chieu Ward, Thu Duc District, Ho Chi Minh City</t>
  </si>
  <si>
    <t>11 đường 17, phường Linh Chiểu, quận Thủ Đức, Tp. HCM</t>
  </si>
  <si>
    <t>11 Đường 17, phường Linh Chiểu, quận Thủ Đức, Tp. HCM</t>
  </si>
  <si>
    <t>0976 005 113</t>
  </si>
  <si>
    <t>Hồ Lệ Duy</t>
  </si>
  <si>
    <t>Disciplinary Action</t>
  </si>
  <si>
    <t>10900076</t>
  </si>
  <si>
    <t>Lê Thị Thủy</t>
  </si>
  <si>
    <t>Agency Training</t>
  </si>
  <si>
    <t>South Delivery</t>
  </si>
  <si>
    <t>024328655</t>
  </si>
  <si>
    <t>University of Languages and Education</t>
  </si>
  <si>
    <t>Russian</t>
  </si>
  <si>
    <t>12/2C Cu Lao Street, Ward 2, Phu Nhuan District, Ho Chi Minh City</t>
  </si>
  <si>
    <t>12/2C Cù Lao, phường 2, quận Phú Nhuận, Tp. HCM</t>
  </si>
  <si>
    <t>0978585988</t>
  </si>
  <si>
    <t>Trương Quang Dũng</t>
  </si>
  <si>
    <t>11200304</t>
  </si>
  <si>
    <t>Nguyễn Thị Việt Hương</t>
  </si>
  <si>
    <t>011396419</t>
  </si>
  <si>
    <t>P435 X81, Quan Tho 1, Ton Duc Thang, Dong Da District, Ha Noi</t>
  </si>
  <si>
    <t>P435- Tập Thể X81- Quan Thổ 1, Tôn Đức Thắng, quận Đống Đa, Tp. Hà Nội</t>
  </si>
  <si>
    <t>0972435915</t>
  </si>
  <si>
    <t>11200223</t>
  </si>
  <si>
    <t>Trần Ngọc Hải</t>
  </si>
  <si>
    <t>Vinh phuc</t>
  </si>
  <si>
    <t>135187910</t>
  </si>
  <si>
    <t>17, Lane 117/11, Nguyen Son Street, Gia Thuy Ward, Long Bien District, Ha Noi</t>
  </si>
  <si>
    <t>Số 17, ngách 117/11, Nguyễn Sơn, phường Gia Thụy, quận Long Biên, Tp. Hà Nội</t>
  </si>
  <si>
    <t>37, Lane 109, Nguyen Son Street, Long Bien District, Ha Noi</t>
  </si>
  <si>
    <t>37, Ngõ 109, Nguyễn Sơn, quận Long Biên, TP. Hà nội</t>
  </si>
  <si>
    <t>0903 271 286</t>
  </si>
  <si>
    <t>Bùi Thị Huyền Trang</t>
  </si>
  <si>
    <t>10800012</t>
  </si>
  <si>
    <t>Nguyễn Thị Hà Chi</t>
  </si>
  <si>
    <t>Trưởng phòng Dịch vụ Khách hàng</t>
  </si>
  <si>
    <t>022994235</t>
  </si>
  <si>
    <t>339/75 Le Van Sy Street, Ward 13, District 3, Ho Chi Minh City</t>
  </si>
  <si>
    <t>339/75 Lê Văn Sỹ, phường 13, quận 3, Tp. HCM</t>
  </si>
  <si>
    <t>417/26/13 Quang Trung Street, Ward 10, Go Vap District, Ho Chi Minh City</t>
  </si>
  <si>
    <t>417/26/13 Quang Trung, phường 10, quận Gò Vấp, Tp. HCM</t>
  </si>
  <si>
    <t>01264685513</t>
  </si>
  <si>
    <t>Bùi Thị Chi An</t>
  </si>
  <si>
    <t>11100206</t>
  </si>
  <si>
    <t>Lê Đức Toàn</t>
  </si>
  <si>
    <t>Sales - Central</t>
  </si>
  <si>
    <t>241261458</t>
  </si>
  <si>
    <t>Daklak</t>
  </si>
  <si>
    <t>01 Ong Ich Khiem Street, Buon Ma Thuot City, Daklak Province</t>
  </si>
  <si>
    <t>01 Ông Ích Khiêm, Buôn Ma Thuột, Đăk Lăk</t>
  </si>
  <si>
    <t>54 - 56 Nguyen Tat Thanh Street, Pleiku City, Gia Lai Province</t>
  </si>
  <si>
    <t>54 - 56 Nguyễn Tất Thành, Tp. Pleiku, Gia Lai</t>
  </si>
  <si>
    <t>0916 686 979</t>
  </si>
  <si>
    <t>Lê Thị Phượng</t>
  </si>
  <si>
    <t>10900067</t>
  </si>
  <si>
    <t>Accounting Senior Executive</t>
  </si>
  <si>
    <t>Chuyên viên Cấp cao Kế toán</t>
  </si>
  <si>
    <t>023645517</t>
  </si>
  <si>
    <t>30/11 Doan Van Bo Street, Ward 9, District 4</t>
  </si>
  <si>
    <t>30/11 Đoàn Văn Bơ, phường 9, quận 4, Tp.HCM</t>
  </si>
  <si>
    <t>0937526150</t>
  </si>
  <si>
    <t>Lâm Mỹ</t>
  </si>
  <si>
    <t>11100196</t>
  </si>
  <si>
    <t>Nguyễn Chí Trung</t>
  </si>
  <si>
    <t>Chuyên viên Cấp cao Huấn luyện Đại lý</t>
  </si>
  <si>
    <t>271350505</t>
  </si>
  <si>
    <t>025 Tan Binh, Binh Minh, Trang Bom, Dong Nai Province</t>
  </si>
  <si>
    <t>025 Tân Bình, Bình Minh, Trảng Bom, Đồng Nai</t>
  </si>
  <si>
    <t>13/1Y Group 2, Quarter 1, Buu Long Ward, Bien Hoa City, Dong Nai Province</t>
  </si>
  <si>
    <t>13/1Y, Tổ 2, KP1, phường Bửu Long, Biên Hòa, Đồng Nai</t>
  </si>
  <si>
    <t>0914 903 122</t>
  </si>
  <si>
    <t>Nguyễn Thanh Hiếu</t>
  </si>
  <si>
    <t>11200268</t>
  </si>
  <si>
    <t>Nguyễn Phúc Hưng</t>
  </si>
  <si>
    <t>024019682</t>
  </si>
  <si>
    <t>Ho Chi Minh City Open University</t>
  </si>
  <si>
    <t>44C Phan Xich Long Street, Ward 3, Phu Nhuan District, Ho Chi Minh City</t>
  </si>
  <si>
    <t>44C Phan Xích Long, phường 3, quận Phú Nhuận, Tp. HCM</t>
  </si>
  <si>
    <t>0947 081 082</t>
  </si>
  <si>
    <t>Huỳnh Lê Hằng</t>
  </si>
  <si>
    <t>11000097</t>
  </si>
  <si>
    <t>Actuatial Assistant Manager</t>
  </si>
  <si>
    <t>Phó phòng Tính toán</t>
  </si>
  <si>
    <t>385250283</t>
  </si>
  <si>
    <t>Analytics Mathematics</t>
  </si>
  <si>
    <t>409 Highway 1A, Vinh My B Commune, Hoa Binh District, Bac Lieu Province</t>
  </si>
  <si>
    <t>409 QL 1A, xã Vĩnh Mỹ B, huyện Hòa Bình, Bạc Liêu</t>
  </si>
  <si>
    <t>lot 323 C1 Tenement, Tan Vinh Street, Ward 6, District 3, Ho Chi Minh City</t>
  </si>
  <si>
    <t>Lô 323 CC C1, Tân Vĩnh , phường 6, quận 3, Tp. HCM</t>
  </si>
  <si>
    <t>01227689164</t>
  </si>
  <si>
    <t>Phạm Thị Ngọc Anh</t>
  </si>
  <si>
    <t>10800021</t>
  </si>
  <si>
    <t>Phạm Thanh Tuấn</t>
  </si>
  <si>
    <t>Application</t>
  </si>
  <si>
    <t>System Analyst staff</t>
  </si>
  <si>
    <t>Nhân viên Phân tích ứng dụng</t>
  </si>
  <si>
    <t>212286868</t>
  </si>
  <si>
    <t>Tan Hy Village, Binh Dong Commune, Binh Son District, Quang Ngai Province</t>
  </si>
  <si>
    <t>Thôn Tân Hy, xã Bình Đông, huyện Bình Sơn, tỉnh Quảng Ngãi</t>
  </si>
  <si>
    <t>16/19A Street 09, Ward 5, Go Vap District, Ho Chi Minh City</t>
  </si>
  <si>
    <t>16/19A đường số 9, phường 5, quận Gò Vấp, Tp. HCM</t>
  </si>
  <si>
    <t>0933976946</t>
  </si>
  <si>
    <t>Nguyễn Thị Hà Vi</t>
  </si>
  <si>
    <t>11200269</t>
  </si>
  <si>
    <t>Nguyễn Cao Vân</t>
  </si>
  <si>
    <t>Regional Sales Director - South</t>
  </si>
  <si>
    <t>Giám đốc Kinh doanh Miền Nam</t>
  </si>
  <si>
    <t>024429228</t>
  </si>
  <si>
    <t>32 Street 4, Quarter 4, Linh Chieu Ward, Thu Duc Province, Ho Chi Minh City</t>
  </si>
  <si>
    <t>32 đường số 4, KP 4, phường Linh Chiểu, quận Thủ Đức, Tp. HCM</t>
  </si>
  <si>
    <t>0983 723 938</t>
  </si>
  <si>
    <t>Cù Huy Hòai Ân</t>
  </si>
  <si>
    <t>11300288</t>
  </si>
  <si>
    <t>Trương Thái Tuấn</t>
  </si>
  <si>
    <t>350887306</t>
  </si>
  <si>
    <t>41 Ngo Van So Street, Long Xuyen City, An Giang Province</t>
  </si>
  <si>
    <t>41 Ngô Văn Sở, Tp. Long Xuyên, An Giang</t>
  </si>
  <si>
    <t>61 Doan Thi Nghiep Street, My Tho City, Tien Giang Province</t>
  </si>
  <si>
    <t>61 Đòan Thị Nghiệp, Tp. Mỹ Tho, Tiền Giang</t>
  </si>
  <si>
    <t>0913 658 653</t>
  </si>
  <si>
    <t>Hồ Thị Xuân Thảo</t>
  </si>
  <si>
    <t>11200221</t>
  </si>
  <si>
    <t>Lê Phát Minh</t>
  </si>
  <si>
    <t>331121586</t>
  </si>
  <si>
    <t>76/2 Tran Van On Street, Ward 1, Vinh Long City, Vinh Long Province</t>
  </si>
  <si>
    <t>76/2 Trần Văn Ơn, phường 1, Tp. Vĩnh Long, Vĩnh Long</t>
  </si>
  <si>
    <t>489/24/39b Huynh Van Banh Street , Ward 13, Phu Nhuan District, Ho Chi Minh City</t>
  </si>
  <si>
    <t>489/24/39b Huỳnh Văn Bánh, phường 13, quận Phú Nhuận, Tp. HCM</t>
  </si>
  <si>
    <t>0982982934</t>
  </si>
  <si>
    <t>Lê Phát Đạt</t>
  </si>
  <si>
    <t>11300314</t>
  </si>
  <si>
    <t>Phan Văn Trường</t>
  </si>
  <si>
    <t>Housing Allowance: 5.280.000 &amp; Assignment Allowance: 3.120.000</t>
  </si>
  <si>
    <t>Central Delivery</t>
  </si>
  <si>
    <t>201262158</t>
  </si>
  <si>
    <t>11 An Nhon 2 Street, Son Tra, Da Nang</t>
  </si>
  <si>
    <t>11, đường An Nhơn 2 , Sơn Trà, Tp. Đà Nẵng</t>
  </si>
  <si>
    <t>11, đường An Nhơn 2 , Sơn Trà, Đà Nẵng</t>
  </si>
  <si>
    <t>0914 068 879</t>
  </si>
  <si>
    <t>Phạn Thị Lan</t>
  </si>
  <si>
    <t>11300319</t>
  </si>
  <si>
    <t>La Quang Vũ</t>
  </si>
  <si>
    <t>Increase to 12 mil at 2014</t>
  </si>
  <si>
    <t>Distribution Development Executive</t>
  </si>
  <si>
    <t>Chuyên viên Phát triển Kênh phân phối</t>
  </si>
  <si>
    <t>023 386 034</t>
  </si>
  <si>
    <t>Industrial Engineering</t>
  </si>
  <si>
    <t>205/22 Dien Bien Phu Street, Ward 25, Binh Thanh District, Ho Chi Minh City.</t>
  </si>
  <si>
    <t>205/22 Điện Biên Phủ, phường 25, quận Bình Thạnh, Tp. HCM</t>
  </si>
  <si>
    <t>80/7 Street 49, Hiep Binh Chanh Ward, Thu Duc District, Ho Chi Minh City</t>
  </si>
  <si>
    <t>80/7 đường 49, p Hiệp Bình Chánh, q Thủ Đức, Tp. Hồ Chí Minh</t>
  </si>
  <si>
    <t>0938 719 519</t>
  </si>
  <si>
    <t>11100203</t>
  </si>
  <si>
    <t>Nguyễn Thanh Sĩ</t>
  </si>
  <si>
    <t>HR Training Senior Officer</t>
  </si>
  <si>
    <t>Chuyên viên Cấp cao Đào tạo Nhân sự</t>
  </si>
  <si>
    <t>201473370</t>
  </si>
  <si>
    <t>322 Dong Da, Hai Chau District, Da Nang City</t>
  </si>
  <si>
    <t>322 Đống Đa, quận Hải Châu, Tp. Đà Nẵng</t>
  </si>
  <si>
    <t>284/73/1J Ly Thuong Kiet Street, Ward 14, District 10, Ho Chi Minh City</t>
  </si>
  <si>
    <t>284/73/1J Lý Thường Kiệt, phường 14, quận 10, TP. HCM</t>
  </si>
  <si>
    <t>0905217871</t>
  </si>
  <si>
    <t>Trần Thị Thục Uyên</t>
  </si>
  <si>
    <t>11300339</t>
  </si>
  <si>
    <t>Phạm Quỳnh Liên</t>
  </si>
  <si>
    <t>111 825 455</t>
  </si>
  <si>
    <t>The Diplomatic Academy of Vietnam</t>
  </si>
  <si>
    <t>CT1A DN2, My Dinh 2 Tenement, Tu Liem District, Ha Noi</t>
  </si>
  <si>
    <t>Nhà CT1A DN2, Chung cư Mỹ Đình 2, Từ Liêm, Tp. Hà Nội</t>
  </si>
  <si>
    <t>0904 240 383</t>
  </si>
  <si>
    <t>Lê Thị Phấn</t>
  </si>
  <si>
    <t>11100182</t>
  </si>
  <si>
    <t>Đặng Thị Quỳnh Chi</t>
  </si>
  <si>
    <t>Nhân viên dịch vụ khách hàng</t>
  </si>
  <si>
    <t>031229057</t>
  </si>
  <si>
    <t>73 Dong Tra Street, Du Hang Kenh Town, Le Chan District, Hai Phong City</t>
  </si>
  <si>
    <t>Số 73  Đông Trà, phố Dư Hàng Kênh, quận Lê Chân, Tp. Hải Phòng</t>
  </si>
  <si>
    <t>0904 336 946</t>
  </si>
  <si>
    <t>Đỗ Mạnh Cường</t>
  </si>
  <si>
    <t>11100209</t>
  </si>
  <si>
    <t>Thái Trung Dũng</t>
  </si>
  <si>
    <t>Business Intelligence Manager</t>
  </si>
  <si>
    <t>Trưởng phòng Phát triển Kênh bán hàng</t>
  </si>
  <si>
    <t>023300921</t>
  </si>
  <si>
    <t>Finance - Insurance</t>
  </si>
  <si>
    <t>66 Ta Uyen Street, Ward 15, District 5, Ho Chi Minh City</t>
  </si>
  <si>
    <t>66 Tạ Uyên, phường 15, quận 5, Tp. HCM</t>
  </si>
  <si>
    <t>43 Street 4, Ward 11, District 6, Ho Chi Minh City</t>
  </si>
  <si>
    <t>43 Đường Số 4, phường 11, quận 6, Tp. HCM</t>
  </si>
  <si>
    <t>0988 051 918</t>
  </si>
  <si>
    <t>Nguyễn Thị Sửu</t>
  </si>
  <si>
    <t>11200234</t>
  </si>
  <si>
    <t>Lê Thị Ngọc Trang</t>
  </si>
  <si>
    <t>Accounting Staff</t>
  </si>
  <si>
    <t>Nhân viên kế toán</t>
  </si>
  <si>
    <t>250798931</t>
  </si>
  <si>
    <t>Meiho University</t>
  </si>
  <si>
    <t>25 Dinh Tien Hoang Street, Ward 2, Bao Loc City, Lam Dong Province</t>
  </si>
  <si>
    <t>25 Đinh Tiên Hoàng, phường  2, Tp. Bảo Lộc, Lâm Đồng</t>
  </si>
  <si>
    <t>251/5/7 Le Quang Dinh Street, Ward 7, Binh Thanh District, Ho Chi Minh City</t>
  </si>
  <si>
    <t>251/5/7 Lê Quang Định, phường 7, quận Bình Thạnh, Tp. HCM</t>
  </si>
  <si>
    <t>0972 416 239</t>
  </si>
  <si>
    <t>Lê Xuân Lương</t>
  </si>
  <si>
    <t>11200274</t>
  </si>
  <si>
    <t>Nguyễn Minh Thành</t>
  </si>
  <si>
    <t>Legal &amp; Compliance</t>
  </si>
  <si>
    <t xml:space="preserve">Agency Compliance </t>
  </si>
  <si>
    <t>Compliance Senior Executive</t>
  </si>
  <si>
    <t>Chuyên viên Cấp cao Pháp chế</t>
  </si>
  <si>
    <t>023541327</t>
  </si>
  <si>
    <t>People's Police University</t>
  </si>
  <si>
    <t>58/2/25 Le Hong Phong Street, Ward 2, District 5, Ho Chi Minh City</t>
  </si>
  <si>
    <t>58/2/25 Lê Hồng Phong, phường 2, quận 5, Tp. HCM</t>
  </si>
  <si>
    <t>0903 728 306</t>
  </si>
  <si>
    <t>Nguyễn Tiến Dũng</t>
  </si>
  <si>
    <t>11100199</t>
  </si>
  <si>
    <t>Lê Bảo Quốc</t>
  </si>
  <si>
    <t>025372971</t>
  </si>
  <si>
    <t>109/25 Le Loi Street, Ward 4, Go Vap District, Ho Chi Minh City</t>
  </si>
  <si>
    <t>109/25 Lê Lợi, phường 4, quận Gò Vấp, Tp. HCM</t>
  </si>
  <si>
    <t>(08).35 888 852</t>
  </si>
  <si>
    <t>Phan Ngọc Quỳnh Hương</t>
  </si>
  <si>
    <t>11100210</t>
  </si>
  <si>
    <t>Vũ Thị Hồng Đức</t>
  </si>
  <si>
    <t>North Delivery</t>
  </si>
  <si>
    <t>Chuyên viên Huấn luyên Đại lý</t>
  </si>
  <si>
    <t>100752965</t>
  </si>
  <si>
    <t>18, 64/179 Vinh Hung Street, Hoang Mai, Ha Noi</t>
  </si>
  <si>
    <t>18, 64/179 Vĩnh Hưng, Hoàng Mai, Tp. Hà Nội</t>
  </si>
  <si>
    <t>09056996666</t>
  </si>
  <si>
    <t>Vũ Thanh Đảng</t>
  </si>
  <si>
    <t>11200219</t>
  </si>
  <si>
    <t>Chuyên viên Kiểm soát phí</t>
  </si>
  <si>
    <t>023716744</t>
  </si>
  <si>
    <t>165/5B2 Van Than Street, Ward 8, District 6, Ho Chi Minh City</t>
  </si>
  <si>
    <t>165/5B2 Văn Thân, phường 8, quận 6, Tp.HCM</t>
  </si>
  <si>
    <t>0902808819</t>
  </si>
  <si>
    <t>Huỳnh Minh Khanh</t>
  </si>
  <si>
    <t>11300336</t>
  </si>
  <si>
    <t>Đặng Văn Lực</t>
  </si>
  <si>
    <t>Sales - North West</t>
  </si>
  <si>
    <t>North West</t>
  </si>
  <si>
    <t>013 570 186</t>
  </si>
  <si>
    <t>11100164</t>
  </si>
  <si>
    <t>Huỳnh Duy Phương</t>
  </si>
  <si>
    <t>225196836</t>
  </si>
  <si>
    <t>60B Ly Thanh Ton Street, Phuong Sai Ward, Nha Trang City, Khanh Hoa Province</t>
  </si>
  <si>
    <t>60B Lý Thánh Tôn, phường Phương sài, Tp. Nha Trang, tỉnh Khánh Hòa</t>
  </si>
  <si>
    <t>35 Nguyen Quang Bich, Ward 13, Tan Binh District, Ho Chi Minh City</t>
  </si>
  <si>
    <t>35 Nguyễn Quang Bích, phường 13, quận Tân Bình, Tp. HCM</t>
  </si>
  <si>
    <t>1285467681</t>
  </si>
  <si>
    <t>Huỳnh thị Thảo Vy</t>
  </si>
  <si>
    <t>11300333</t>
  </si>
  <si>
    <t>Đặng Chấn</t>
  </si>
  <si>
    <t>024637104</t>
  </si>
  <si>
    <t>University of Languages</t>
  </si>
  <si>
    <t>44/15 Street 610, Cu Chi District, Ho Chi Minh City</t>
  </si>
  <si>
    <t>44/15 đường 610, Củ Chi, Tp. HCM</t>
  </si>
  <si>
    <t>44/15 đường 610, Củ Chi, Tp. Hồ Chí Minh</t>
  </si>
  <si>
    <t>0908180939 / 0903865226</t>
  </si>
  <si>
    <t>Đặng Phước Thịnh/ Đặng Phước Cường</t>
  </si>
  <si>
    <t>11000143</t>
  </si>
  <si>
    <t>Nguyễn Thị Nga</t>
  </si>
  <si>
    <t>271620012</t>
  </si>
  <si>
    <t>93/25 Dong Hai 2, Ho Nai 3, Trang Bom District, Dong Nai Province</t>
  </si>
  <si>
    <t>93/25 Đông Hải 2, Hố Nai 3, huyện Trảng Bom, Đồng Nai</t>
  </si>
  <si>
    <t>(061)3986189</t>
  </si>
  <si>
    <t>Nguyễn Thị Hận</t>
  </si>
  <si>
    <t>10900058</t>
  </si>
  <si>
    <t>Bạch Thị Diễm Chi</t>
  </si>
  <si>
    <t>Giám sát -  Dịch vụ Khách hàng</t>
  </si>
  <si>
    <t>031047336</t>
  </si>
  <si>
    <t>37 Alley 101/3, Lane 254 Minh Khai, Ha Noi</t>
  </si>
  <si>
    <t>Số nhà 37 hẻm 101/3 ngõ 254 Minh Khai, Tp. Hà Nội</t>
  </si>
  <si>
    <t>0933745494</t>
  </si>
  <si>
    <t>Dương Quốc Khánh</t>
  </si>
  <si>
    <t>11400342</t>
  </si>
  <si>
    <t>Lê Trung Hiếu</t>
  </si>
  <si>
    <t>Transportation &amp; House Allowance: 5.500.000</t>
  </si>
  <si>
    <t>023 345 254</t>
  </si>
  <si>
    <t>195/15/16 Dien Bien Phu Street, Ward 15, Binh Thanh District, Ho Chi Minh City.</t>
  </si>
  <si>
    <t>195/15/16 Điện Biên Phủ, phường 15, quận Bình Thạnh, Tp. HCM</t>
  </si>
  <si>
    <t>195/15/16 Điện Biên Phủ, phường 15, quận Bình Thạnh, Tp. Hồ Chí Minh.</t>
  </si>
  <si>
    <t>Trần Thị Thiên Thư</t>
  </si>
  <si>
    <t>0913 617 616</t>
  </si>
  <si>
    <t>11400356</t>
  </si>
  <si>
    <t>Nguyễn Văn Hùng</t>
  </si>
  <si>
    <t>Allowance: 4.000.000</t>
  </si>
  <si>
    <t>Acting Business Development Manager</t>
  </si>
  <si>
    <t>Quyền Giám Đốc Phát triển Kinh doanh</t>
  </si>
  <si>
    <t>186 164 086</t>
  </si>
  <si>
    <t>World History</t>
  </si>
  <si>
    <t>28 Lane 1, Ho Tong Thoc, Ha Tuy Tap District, Vinh City, Nghe An Province</t>
  </si>
  <si>
    <t>28 Ngõ 1, Hồ Tông Thốc, quận Hà Tuy Tập, Tp. Vinh, Nghệ An</t>
  </si>
  <si>
    <t>0975 904 805</t>
  </si>
  <si>
    <t>Nguyễn Thị Quý</t>
  </si>
  <si>
    <t>11200243</t>
  </si>
  <si>
    <t>Lâm Ngọc Hoài Thương</t>
  </si>
  <si>
    <t>Agency Planning Manager</t>
  </si>
  <si>
    <t>Trưởng phòng Kế hoạch Kinh Doanh</t>
  </si>
  <si>
    <t>023869957</t>
  </si>
  <si>
    <t>44/48 Ngo Tat To Street, Ward 19, Binh Thanh District, Ho Chi Minh City</t>
  </si>
  <si>
    <t>44/48 Ngô Tất Tố, phường 19, quận Bình Thạnh, Tp. HCM</t>
  </si>
  <si>
    <t>0907 561 614</t>
  </si>
  <si>
    <t>Đặng Thị Kim Ngọc</t>
  </si>
  <si>
    <t>11200246</t>
  </si>
  <si>
    <t>Phạm Thị Hoàng Cúc</t>
  </si>
  <si>
    <t>Agency Admin Staff</t>
  </si>
  <si>
    <t>Nhân viên Hành chánh Đại lý</t>
  </si>
  <si>
    <t>271960881</t>
  </si>
  <si>
    <t>Statistic Mathematics</t>
  </si>
  <si>
    <t>153/3 Quarter 4, Tan Bien, Bien Hoa City, Dong Nai Province</t>
  </si>
  <si>
    <t>153/3 Khu phố 4, Tân Biên, Biên Hòa, Đồng Nai</t>
  </si>
  <si>
    <t>7B/99/1 Thanh Thai Street, Ward 14, District 10, Ho Chi Minh City</t>
  </si>
  <si>
    <t>7B/99/1, Thành Thái , phường 14, quận 10, Tp. HCM</t>
  </si>
  <si>
    <t>0909 914 427</t>
  </si>
  <si>
    <t>Phạm Thị Thụy Anh</t>
  </si>
  <si>
    <t>11300303</t>
  </si>
  <si>
    <t>Phạm Thị Ngọc Phượng</t>
  </si>
  <si>
    <t>HR Staff</t>
  </si>
  <si>
    <t>Nhân viên Nhân sự</t>
  </si>
  <si>
    <t>250845503</t>
  </si>
  <si>
    <t>Bach Viet College</t>
  </si>
  <si>
    <t>Office Management</t>
  </si>
  <si>
    <t>33 Ly Tu Trong Street, Ward 1, Bao Loc City, Lam Dong Province</t>
  </si>
  <si>
    <t>33 Lý Tự Trọng, phường 1, Tp. Bảo Lộc, Lâm Đồng</t>
  </si>
  <si>
    <t>111/10 Tan Hai Street, Ward 13, Tan Binh District, Ho Chi Minh City</t>
  </si>
  <si>
    <t>111/10 Tân Hải, phường 13, quận Tân Bình, Tp. HCM</t>
  </si>
  <si>
    <t>0914 735 599</t>
  </si>
  <si>
    <t>Phạm Ngọc Anh</t>
  </si>
  <si>
    <t>11200252</t>
  </si>
  <si>
    <t>Trịnh Thị Thanh Thúy</t>
  </si>
  <si>
    <t>212143837</t>
  </si>
  <si>
    <t>Statistic Accounting</t>
  </si>
  <si>
    <t>08 Ho Si Duong Street, Hoa Tho Dong Ward, Cam Le District, Da Nang City</t>
  </si>
  <si>
    <t>08 Hồ Sĩ Dương, Hòa Thọ Đông, Cẩm Lệ, Tp. Đà Nẵng</t>
  </si>
  <si>
    <t>0934 730 741</t>
  </si>
  <si>
    <t>Nguyễn Văn Trọng</t>
  </si>
  <si>
    <t>11300293</t>
  </si>
  <si>
    <t>Nguyễn Ngọc Tuấn</t>
  </si>
  <si>
    <t>045038487</t>
  </si>
  <si>
    <t>Lai Chau</t>
  </si>
  <si>
    <t>Tay Bac University</t>
  </si>
  <si>
    <t>Pedagogy</t>
  </si>
  <si>
    <t>Khu 5b, Than Uyen Town, Lai Chau Province</t>
  </si>
  <si>
    <t>Khu 5b, Thị trấn Than Uyên, Lai Châu</t>
  </si>
  <si>
    <t>01645 935 585</t>
  </si>
  <si>
    <t>Phạm Thanh Hương</t>
  </si>
  <si>
    <t>11300318</t>
  </si>
  <si>
    <t>Lý Trần Danh</t>
  </si>
  <si>
    <t>023 859 356</t>
  </si>
  <si>
    <t>Kent College</t>
  </si>
  <si>
    <t>Marketing Management</t>
  </si>
  <si>
    <t>226/65/19, Nguyen Van Luong Street, Ward 17, Go Vap District, Ho Chi Minh City</t>
  </si>
  <si>
    <t>226/65/19 Nguyễn Văn Lượng, phường 17, quận Gò Vấp, Tp. HCM</t>
  </si>
  <si>
    <t>226/65/19, Nguyễn Văn Lượng, p17, Gò Vấp, Tp. HCM</t>
  </si>
  <si>
    <t>08 39845246</t>
  </si>
  <si>
    <t>Trần Thị Hân</t>
  </si>
  <si>
    <t>11400387</t>
  </si>
  <si>
    <t>Nguyễn Thủy Quyên</t>
  </si>
  <si>
    <t>Agency Planning Executive</t>
  </si>
  <si>
    <t>Chuyên viên Kế Hoạch Kinh doanh</t>
  </si>
  <si>
    <t>024 467 582</t>
  </si>
  <si>
    <t>Macquarie University</t>
  </si>
  <si>
    <t>11162/69 Truong Sa Street, Phu Nhuan District, Ho Chi Minh City</t>
  </si>
  <si>
    <t>11162/69 Trường Sa, quận Phú Nhuận, Tp. HCM</t>
  </si>
  <si>
    <t>0903 940 861</t>
  </si>
  <si>
    <t>Nguyễn Kim Đàm</t>
  </si>
  <si>
    <t>11100151</t>
  </si>
  <si>
    <t>Agency Admin</t>
  </si>
  <si>
    <t>Report</t>
  </si>
  <si>
    <t>Agency Admin Senior Staff</t>
  </si>
  <si>
    <t>Nhân viên Cấp cao Hành chánh Đại lý</t>
  </si>
  <si>
    <t>230685587</t>
  </si>
  <si>
    <t>College of Tchnology and Industrial Management</t>
  </si>
  <si>
    <t>27B Le Thi Hong Gam Street, An Binh, An Khe, Gia Lai Province</t>
  </si>
  <si>
    <t>27B Lê Thị Hồng Gấm, An Bình, An Khê, Gia Lai</t>
  </si>
  <si>
    <t>1092/14 Huynh Tan Phat Street, Tan Phu Ward, District 7, Ho Chi Minh City</t>
  </si>
  <si>
    <t>1092/14 Huỳnh Tấn Phát, phường Tân Phú, quận 7, Tp. HCM</t>
  </si>
  <si>
    <t>0989 674 500</t>
  </si>
  <si>
    <t>Trần Thị Thắm</t>
  </si>
  <si>
    <t>11300292</t>
  </si>
  <si>
    <t>Trịnh Huy Thắng</t>
  </si>
  <si>
    <t>Giám Đốc Phát triển Kinh doanh</t>
  </si>
  <si>
    <t>111076826</t>
  </si>
  <si>
    <t xml:space="preserve">Hamlet 8, Dinh Xuyen Hoa, Nam Ung Hoa, Ha Noi </t>
  </si>
  <si>
    <t xml:space="preserve">Xóm 8, Đinh Xuyên Hoà, Nam Ứng Hoà, Tp. Hà Nội </t>
  </si>
  <si>
    <t>0982 494 766</t>
  </si>
  <si>
    <t>Trịnh Thị Phương Loan</t>
  </si>
  <si>
    <t>11000094</t>
  </si>
  <si>
    <t>Nguyễn Thị Xuân Hội</t>
  </si>
  <si>
    <t>Agency Support</t>
  </si>
  <si>
    <t>Agency Support Senior Staff</t>
  </si>
  <si>
    <t>Nhân viên Cấp cao Hỗ trợ đại lý</t>
  </si>
  <si>
    <t>023646544</t>
  </si>
  <si>
    <t>125/73 Doan Van Bo Street, Ward 13, District 4, Ho Chi Minh City</t>
  </si>
  <si>
    <t>125/73 Đoàn Văn Bơ, phường 13, quận 4, Tp. HCM</t>
  </si>
  <si>
    <t>48F Street 29, Tan Kieng Ward, District 7, Ho Chi Minh City</t>
  </si>
  <si>
    <t>48F Đường 29, phường Tân Kiểng, quận 7, Tp. HCM</t>
  </si>
  <si>
    <t>01267110491</t>
  </si>
  <si>
    <t>Nguyễn Thị Hiền</t>
  </si>
  <si>
    <t>11300327</t>
  </si>
  <si>
    <t>Trần Thị Tú Trinh</t>
  </si>
  <si>
    <t>Corporate Planning Staff/ Interpreter</t>
  </si>
  <si>
    <t>Nhân viên Thông dịch</t>
  </si>
  <si>
    <t>361 230 350</t>
  </si>
  <si>
    <t>24/3 Le Loi, Phan Thiet City, Binh Thuan Province</t>
  </si>
  <si>
    <t>24/3 Lê Lợi, Phan Thiết, Bình Thuận</t>
  </si>
  <si>
    <t>303 Phan Xich Long Tenement, Phu Nhuan District, Ho Chi Minh City</t>
  </si>
  <si>
    <t>P. 303, chung cư Phan Xích Long, quận Phú Nhuận</t>
  </si>
  <si>
    <t>0919 318 333</t>
  </si>
  <si>
    <t>Trần Hữu Nhàn</t>
  </si>
  <si>
    <t>11400365</t>
  </si>
  <si>
    <t>Nguyễn Chí Nhơn</t>
  </si>
  <si>
    <t>Allowance: 5.280.000</t>
  </si>
  <si>
    <t>Giám Đốc Phát triển kinh doanh</t>
  </si>
  <si>
    <t>310 655 113</t>
  </si>
  <si>
    <t>Ho Chi Minh City University of Pedagogy</t>
  </si>
  <si>
    <t>2 Group 1, Binh Thanh Hamlet, Tam Binh Commune, Cai Lay District, Tien Giang</t>
  </si>
  <si>
    <t>Số 2, Tổ 1, Ấp Bình Thạnh, xã Tam Bình, Cai Lậy, Tiền Giang</t>
  </si>
  <si>
    <t>01688 087 343</t>
  </si>
  <si>
    <t>Lê Mộng Trinh</t>
  </si>
  <si>
    <t>11300290</t>
  </si>
  <si>
    <t>Thái Thị Vinh</t>
  </si>
  <si>
    <t>111791515</t>
  </si>
  <si>
    <t>University of Languages and International Studies</t>
  </si>
  <si>
    <t>1/4 Lane 117, Tran Cung Street, Tu Liem District, Ha Noi</t>
  </si>
  <si>
    <t>Số 1/4, Ngõ 117, Trần Cung, Từ Liêm, Tp. Hà Nội</t>
  </si>
  <si>
    <t>Số 1/4 Ngõ 117, Trần Cung, Từ Liêm, Hà Nội</t>
  </si>
  <si>
    <t>0988 440 611</t>
  </si>
  <si>
    <t>Lê Đức Bách</t>
  </si>
  <si>
    <t>11200232</t>
  </si>
  <si>
    <t>Tống Thị Tú Duyên</t>
  </si>
  <si>
    <t>Design &amp; Development</t>
  </si>
  <si>
    <t>Agency Training &amp; Development Manager</t>
  </si>
  <si>
    <t>Trưởng phòng Phát triển &amp; Huấn luyện Đại lý</t>
  </si>
  <si>
    <t>312224929</t>
  </si>
  <si>
    <t>122/60 Dat Moi Street, Binh Tri Dong Ward, Binh Tan District, Ho Chi Minh City</t>
  </si>
  <si>
    <t>122/60 Đất Mới, phường Bình Trị Đông, quận Bình Tân, Tp. HCM</t>
  </si>
  <si>
    <t>0903 613 554</t>
  </si>
  <si>
    <t>Huỳnh Văn Bảy</t>
  </si>
  <si>
    <t>11300284</t>
  </si>
  <si>
    <t>Lê Thanh Hùng</t>
  </si>
  <si>
    <t>011839459</t>
  </si>
  <si>
    <t>New England University</t>
  </si>
  <si>
    <t>Dinh Trung, Xuan Non, Dong Anh, Ha Noi</t>
  </si>
  <si>
    <t>Đình Trung, Xuân Nộn, Đông Anh, Tp. Hà Nội</t>
  </si>
  <si>
    <t>102 - Group 50 Dong Anh Town, Dong Anh, Ha Noi</t>
  </si>
  <si>
    <t>Số nhà 102 - Tổ 50 thị trấn Đông Anh, Đông Anh, Tp. Hà Nội</t>
  </si>
  <si>
    <t>0984 540 848</t>
  </si>
  <si>
    <t>Trần Minh Phượng</t>
  </si>
  <si>
    <t>11000089</t>
  </si>
  <si>
    <t>Lee Chong Ho</t>
  </si>
  <si>
    <t>Agency Admin Director</t>
  </si>
  <si>
    <t>Giám đốc Hành chánh Đại lý</t>
  </si>
  <si>
    <t>Han Quoc</t>
  </si>
  <si>
    <t>M54495596</t>
  </si>
  <si>
    <t>The Waterfront, 116B, Lot M - 1,2,4, A Zone Phu My Hung New Town, Nguyen Luong Bang, Tan Phu Ward, District 7, Ho Chi Minh City</t>
  </si>
  <si>
    <t>THE WATERFRONT, 116B, Lô M - 1,2,4, Khu A trong Đô thị mới Phú Mỹ Hưng, Nguyễn Lương Bằng, phường Tân Phú, quận 7, Tp.HCM</t>
  </si>
  <si>
    <t>MS. CHO JIN HEE</t>
  </si>
  <si>
    <t>Expire durarion of work as appointment from HO</t>
  </si>
  <si>
    <t>11100204</t>
  </si>
  <si>
    <t>General Admin Senior Staff</t>
  </si>
  <si>
    <t>Nhân viên Cấp cao Mua hàng</t>
  </si>
  <si>
    <t>024311708</t>
  </si>
  <si>
    <t>Internation nal Relations</t>
  </si>
  <si>
    <t>6/17 Pham Van Hai Street, Ward 3, Tan Binh District, Ho Chi Minh City</t>
  </si>
  <si>
    <t>6/17 Phạm Văn Hai, phường 3, quận Tân Bình, Tp. HCM</t>
  </si>
  <si>
    <t>0983454153</t>
  </si>
  <si>
    <t>11300340</t>
  </si>
  <si>
    <t>Nguyễn Mậu Công Huy</t>
  </si>
  <si>
    <t>Increase to 26,000,000 after 6 months</t>
  </si>
  <si>
    <t>Retail</t>
  </si>
  <si>
    <t>Retail Assuarance Assistant Manager</t>
  </si>
  <si>
    <t>Phó phòng Phụ trách Phát triển Kênh Bán lẻ</t>
  </si>
  <si>
    <t>023 875 661</t>
  </si>
  <si>
    <t>70/2B Le Van Tho Street, Ward 9, Go Vap District, Ho Chi Minh City</t>
  </si>
  <si>
    <t>70/2B Lê Văn Thọ, phường 9, quận Gò Vấp, Tp. HCM</t>
  </si>
  <si>
    <t>70/2B Lê Văn Thọ, phường 9, Quận Gò Vấp, Tp. Hồ Chí Minh</t>
  </si>
  <si>
    <t>0909 440 862</t>
  </si>
  <si>
    <t>Trương Thị Ngọc Tuyền</t>
  </si>
  <si>
    <t>11400372</t>
  </si>
  <si>
    <t>Trương Quốc Hương</t>
  </si>
  <si>
    <t>380 992 571</t>
  </si>
  <si>
    <t>Duong 19/5 Hamlet 1, Thai Binh, Ca Mau</t>
  </si>
  <si>
    <t>Đường 19/5 Khóm 1, Thái Bình, Cà Mau</t>
  </si>
  <si>
    <t>221 Bau Cat Street, Tan Binh District, Ho Chi Minh City</t>
  </si>
  <si>
    <t>221 Bàu Cát, quận Tân Bình, TP. HCM</t>
  </si>
  <si>
    <t>0168 552 8177</t>
  </si>
  <si>
    <t>Trương Công Dịnh</t>
  </si>
  <si>
    <t>11300320</t>
  </si>
  <si>
    <t>Accountant Staff</t>
  </si>
  <si>
    <t>Nhân viên Kế toán</t>
  </si>
  <si>
    <t>225320548</t>
  </si>
  <si>
    <t>90/9 Dong Nai Street, Nha Trang City, Khanh Hoa Province</t>
  </si>
  <si>
    <t>90/9 Đồng Nai, Tp. Nha Trang, Khánh Hòa</t>
  </si>
  <si>
    <t>32/32 Pham Van Chieu Street, Ward 8, Go Vap District, Ho Chi Minh City</t>
  </si>
  <si>
    <t>32/32 Phạm Văn Chiêu, Phường 8, Quận Gò Vấp, Tp. HCM</t>
  </si>
  <si>
    <t>0985 024 857</t>
  </si>
  <si>
    <t>Lã Thành Kinh</t>
  </si>
  <si>
    <t>11400350</t>
  </si>
  <si>
    <t>Đinh Thanh Bình</t>
  </si>
  <si>
    <t>Transportation &amp; House Allowance: 5.280.000</t>
  </si>
  <si>
    <t>Giám đốc Phát triển Kinh doanh</t>
  </si>
  <si>
    <t>023 585 888</t>
  </si>
  <si>
    <t>95/6 Quarter 07, Hiep Binh Street, Hiep Binh Chanh Ward, Thu Duc District, Ho Chi Minh City</t>
  </si>
  <si>
    <t>95/6 Khu Phố 07, Hiệp Bình, phường Hiệp Bình Chánh, quận Thủ Đức, Tp. HCM</t>
  </si>
  <si>
    <t>95/6 Khu Phố 07, đường Hiệp Bình, phường Hiệp Bình Chánh, quận Thủ Đức, Tp. HCM</t>
  </si>
  <si>
    <t>0932 973 861</t>
  </si>
  <si>
    <t>Tú</t>
  </si>
  <si>
    <t>133/HR-15</t>
  </si>
  <si>
    <t>11300298</t>
  </si>
  <si>
    <t>Từ Lập Phong</t>
  </si>
  <si>
    <t>021773645</t>
  </si>
  <si>
    <t>Sai Gon Foreign Languge &amp; Business University</t>
  </si>
  <si>
    <t>Foreign Languge &amp; Business</t>
  </si>
  <si>
    <t>36/2, Ward 08, Thu Duc District, Ho Chi Minh City</t>
  </si>
  <si>
    <t>36/2, đường 08, quận Thủ Đức, Tp. HCM</t>
  </si>
  <si>
    <t>0908 226 691</t>
  </si>
  <si>
    <t>Lý Thị Kim Yến</t>
  </si>
  <si>
    <t>11400402</t>
  </si>
  <si>
    <t>Trương Thị Kim Loan</t>
  </si>
  <si>
    <t>Entitled to 13th month sal (36 Mil) &amp; AB (36 Mil)</t>
  </si>
  <si>
    <t>Deployment</t>
  </si>
  <si>
    <t>Agency Training and Development Manager</t>
  </si>
  <si>
    <t>Trưởng phòng Huấn luyện và Phát triển Đại lý</t>
  </si>
  <si>
    <t>021 632 531</t>
  </si>
  <si>
    <t>South Columbia University</t>
  </si>
  <si>
    <t>126/12 Duong Quang Ham Street, Go Vap District, Ho Chi Minh City</t>
  </si>
  <si>
    <t>126/12 Dương Quãng Hàm, quận Gò Vấp, Tp. HCM</t>
  </si>
  <si>
    <t>Trần Anh Tuấn</t>
  </si>
  <si>
    <t>134/HR-15</t>
  </si>
  <si>
    <t>Personal Issues</t>
  </si>
  <si>
    <t>11400366</t>
  </si>
  <si>
    <t>Ngô Thị Cẩm Giang</t>
  </si>
  <si>
    <t>241 141 504</t>
  </si>
  <si>
    <t>287 Hoang Dieu Street, Thong Nhat Ward, Buon Ma Thuot City, Daklak</t>
  </si>
  <si>
    <t>287, Hoàng Diệu, phường Thống Nhất, Tp. Buôn Ma Thuột, Daklak</t>
  </si>
  <si>
    <t>43R lot A Ho Van Hue Tenement, Phu Nhuan District, Ho Chi Minh City</t>
  </si>
  <si>
    <t>43R Chung cư Hồ Văn Huê, Lô A, quận Phú Nhuận, Tp. HCM</t>
  </si>
  <si>
    <t>0986 365 976</t>
  </si>
  <si>
    <t>Nguyễn Ngọc Đồng</t>
  </si>
  <si>
    <t>135/HR-15</t>
  </si>
  <si>
    <t>11400385</t>
  </si>
  <si>
    <t>Review to be SDM after 6 month &amp; sal increase to 30 Mil</t>
  </si>
  <si>
    <t>Acting Sales Development Manager</t>
  </si>
  <si>
    <t>Quyền Giám Đốc Kinh doanh Khu vực</t>
  </si>
  <si>
    <t>Pleiku</t>
  </si>
  <si>
    <t>020 785 914</t>
  </si>
  <si>
    <t>Ho Chi Minh University of Economics</t>
  </si>
  <si>
    <t>482/15 Dien Bien Phu Street, Ward 11, District 10, Ho Chi Minh City</t>
  </si>
  <si>
    <t>482/15 Điện Biên Phủ, phường 11, quận 10, TP. HCM</t>
  </si>
  <si>
    <t>01220751143</t>
  </si>
  <si>
    <t>Vũ Thị Ngọc Anh</t>
  </si>
  <si>
    <t>136/HR-15</t>
  </si>
  <si>
    <t>11400367</t>
  </si>
  <si>
    <t>Trần Đức Hạnh</t>
  </si>
  <si>
    <t>Increase to 30,000,000 in 01/01/2015</t>
  </si>
  <si>
    <t>271 617 655</t>
  </si>
  <si>
    <t>C76 - T85, Quarter 1, Buu Long Ward, Buon Ma Thuot City, Dong Nai Province</t>
  </si>
  <si>
    <t>C76 - T85, KPI phường Bửu Long, Tp. Biên Hòa, Đồng Nai</t>
  </si>
  <si>
    <t>137/HR-15</t>
  </si>
  <si>
    <t>11200214</t>
  </si>
  <si>
    <t>Ngô Thị Hồng</t>
  </si>
  <si>
    <t>Buon Ho</t>
  </si>
  <si>
    <t>241398816</t>
  </si>
  <si>
    <t>21 Cao Ba Quat Street, Tan Loi Ward, Buon Ma Thuot City, Daklak Province</t>
  </si>
  <si>
    <t>21 Cao Bá Quát, Tân Lợi, Buôn Ma Thuột, Đak Lak</t>
  </si>
  <si>
    <t>0914 068 424</t>
  </si>
  <si>
    <t>Trần Trọng Đức</t>
  </si>
  <si>
    <t>138/HR-15</t>
  </si>
  <si>
    <t>11100158</t>
  </si>
  <si>
    <t>Phan Hoài Nam</t>
  </si>
  <si>
    <t>024434611</t>
  </si>
  <si>
    <t>411/8 Group 19A, Quarter 1, Tan Thoi Hiep Ward, District 12, Ho Chi Minh City</t>
  </si>
  <si>
    <t>411/8 tổ 19A, KP1, phường Tân Thới Hiệp, quận 12, Tp .HCM</t>
  </si>
  <si>
    <t>T2-1205 The ViStreeta, 628C Ha Noi Highway, An Phu Ward, District 2, Ho Chi Minh City</t>
  </si>
  <si>
    <t>T2-1205 The Vista, 628C Xa lộ Hà Nội, phường An Phú, quận 2, TP. HCM</t>
  </si>
  <si>
    <t>(08). 37 159 103</t>
  </si>
  <si>
    <t>Nguyễn Thị Bích Nghi</t>
  </si>
  <si>
    <t>139/HR-15</t>
  </si>
  <si>
    <t>11300308</t>
  </si>
  <si>
    <t>Hoàng Kim Thắng</t>
  </si>
  <si>
    <t>Nhân viên Phát Hành Hợp đồng</t>
  </si>
  <si>
    <t>205452009</t>
  </si>
  <si>
    <t>Vocational College N.8 - Ministry of Defence</t>
  </si>
  <si>
    <t>Technique of repairing &amp; installing computer</t>
  </si>
  <si>
    <t>133/36/42 Quang Trung, Go Vap District, Ho Chi Minh City</t>
  </si>
  <si>
    <t>133/36/42 Quang Trung, quận Gò Vấp, Tp. HCM</t>
  </si>
  <si>
    <t>133/36/42 Quang Trung, quận Gò Vấp, Tp.HCM</t>
  </si>
  <si>
    <t>0903 777 147</t>
  </si>
  <si>
    <t>Hoàng Kim Hùng</t>
  </si>
  <si>
    <t>Uncle</t>
  </si>
  <si>
    <t>140/HR-15</t>
  </si>
  <si>
    <t>11200264</t>
  </si>
  <si>
    <t>Dương Thùy Linh</t>
  </si>
  <si>
    <t>215166656</t>
  </si>
  <si>
    <t>39/8 Ngo May Street, Group 50, Quarter 9, Nguyen Van Cu Street, Quy Nhon City, Binh Dinh Province</t>
  </si>
  <si>
    <t>39/8 Ngô Mây, tổ 50, KV 9, phường Nguyễn Văn Cừ, Quy Nhơn, Bình Định</t>
  </si>
  <si>
    <t>0973 691 743</t>
  </si>
  <si>
    <t>Dương Văn Hùng</t>
  </si>
  <si>
    <t>141/HR-15</t>
  </si>
  <si>
    <t>11300289</t>
  </si>
  <si>
    <t>Đinh Hải Lưu</t>
  </si>
  <si>
    <t>Claim Senior Staff</t>
  </si>
  <si>
    <t>Nhân viên Cấp cao giải quyết bồi thường BH</t>
  </si>
  <si>
    <t>168150029</t>
  </si>
  <si>
    <t>Hamlet 3, Thi Son Commune , Kim Bang District, Ha Nam Province</t>
  </si>
  <si>
    <t>Xóm 3, xã Thi Sơn, huyện Kim Bảng, Hà Nam</t>
  </si>
  <si>
    <t>202 Khu TT GTVT, 78 Giap Bat Lane, Hoang Mai District, Ha Noi</t>
  </si>
  <si>
    <t>Phòng 202 Khu TT GTVT, 78 Ngõ Giáp Bát, quận Hoàng Mai, Tp. Hà Nội</t>
  </si>
  <si>
    <t>03513 533 239</t>
  </si>
  <si>
    <t>Đinh Văn Liễu</t>
  </si>
  <si>
    <t>142/HR-15</t>
  </si>
  <si>
    <t>11200251</t>
  </si>
  <si>
    <t>Huỳnh Thị Như Hiền</t>
  </si>
  <si>
    <t>201329432</t>
  </si>
  <si>
    <t>180 Huynh Ngoc Hue Street, Ward An Khe, Thanh Khe diStreetricy, Da Nang City</t>
  </si>
  <si>
    <t>180 Huỳnh Ngọc Huệ, phường An Khê, quận Thanh Khê, Tp. Đà Nẵng</t>
  </si>
  <si>
    <t>0905 292 372</t>
  </si>
  <si>
    <t>Phạm Hiền</t>
  </si>
  <si>
    <t>143/HR-15</t>
  </si>
  <si>
    <t>11400341</t>
  </si>
  <si>
    <t>Hứa Phan Tâm</t>
  </si>
  <si>
    <t xml:space="preserve"> Distribtion Development Executive_Bancassurance</t>
  </si>
  <si>
    <t>Chuyên viên phát triển kênh phân phối_Bancassurance</t>
  </si>
  <si>
    <t>369 Nguyen Duy Trinh Street, Binh Trung Tay Ward, District 2, Ho Chi Minh City</t>
  </si>
  <si>
    <t>369 Nguyễn Duy Trinh, phường Bình Trưng Tây, quận 2, Tp. HCM</t>
  </si>
  <si>
    <t>369 Nguyễn Duy Trinh, phường Bình Trung Tây, quận 2, Tp. Hồ Chí Minh</t>
  </si>
  <si>
    <t>08 37431335</t>
  </si>
  <si>
    <t>144/HR-15</t>
  </si>
  <si>
    <t>11300323</t>
  </si>
  <si>
    <t>Nguyễn Hoàng Thanh Nguyên</t>
  </si>
  <si>
    <t>Sales - Mekong</t>
  </si>
  <si>
    <t>Sales Mekong</t>
  </si>
  <si>
    <t>361769477</t>
  </si>
  <si>
    <t>53C Hoang Van Thu Street, An Hoi Ward, Ninh Kieu District, Can Tho Province</t>
  </si>
  <si>
    <t>53C Hoàng Văn Thụ, phường An Hội, Ninh Kiều, Cần Thơ</t>
  </si>
  <si>
    <t>53C, Hoàng Văn Thụ, phường An Hội, Ninh Kiều, Tp. Cần Thơ</t>
  </si>
  <si>
    <t>0903 303 383</t>
  </si>
  <si>
    <t>Nguyễn Hoàng Tùng</t>
  </si>
  <si>
    <t>145/HR-15</t>
  </si>
  <si>
    <t>11400373</t>
  </si>
  <si>
    <t>Phạm Minh Tân</t>
  </si>
  <si>
    <t>Chuyên viên Cấp cao Pháp chế Đại lý</t>
  </si>
  <si>
    <t>212 604 374</t>
  </si>
  <si>
    <t>University of Economics &amp; Law</t>
  </si>
  <si>
    <t>Economy Law</t>
  </si>
  <si>
    <t>Phuoc Thinh, Duc Thanh Ward, Mo Duc, Quang Nga Province</t>
  </si>
  <si>
    <t>Phước Thịnh, Phường Đức Thạnh, Mộ Đức, Quảng Ngãi</t>
  </si>
  <si>
    <t>421/14/9 Kha Van Can Street, Thu Duc District, Ho Chi Minh City</t>
  </si>
  <si>
    <t>421/14/9 Kha Vạn Cân, quận Thủ Đức, Tp. HCM</t>
  </si>
  <si>
    <t>0986 827 551</t>
  </si>
  <si>
    <t>Ngô Thị Nhật Trâm</t>
  </si>
  <si>
    <t>146/HR-15</t>
  </si>
  <si>
    <t>10900055</t>
  </si>
  <si>
    <t>Vũ Thị Hiếu Hạnh</t>
  </si>
  <si>
    <t>Underwriter - Senior Officer</t>
  </si>
  <si>
    <t>Giám sát cấp cao - Thẩm định</t>
  </si>
  <si>
    <t>020481593</t>
  </si>
  <si>
    <t>Medical Univeristy</t>
  </si>
  <si>
    <t>585/87 Nguyen Dinh Chieu Street, Ward 2, District 3, Ho Chi Minh City</t>
  </si>
  <si>
    <t>585/87 Nguyễn Đình Chiểu, phường 2, quận 3, Tp.HCM</t>
  </si>
  <si>
    <t>81 Street 6 Trung Son Residential Quarter, Hamlet 4, Binh Hung Commune, Binh Chanh District, Ho Chi Minh City</t>
  </si>
  <si>
    <t>81 Đường số 6 Khu Dân cư Trung Sơn, ấp 4, xã Bình Hưng, huyện Bình Chánh, Tp. HCM</t>
  </si>
  <si>
    <t>0913901408</t>
  </si>
  <si>
    <t>Cao Xuân Tuấn</t>
  </si>
  <si>
    <t>147/HR-15</t>
  </si>
  <si>
    <t>11300307</t>
  </si>
  <si>
    <t>Trần Thị Bảo Ngọc</t>
  </si>
  <si>
    <t>Underwriter Officer</t>
  </si>
  <si>
    <t>023163142</t>
  </si>
  <si>
    <t>General Doctor</t>
  </si>
  <si>
    <t>55/107/62 Thanh My Street, Tan Binh District, Ho Chi Minh City</t>
  </si>
  <si>
    <t>55/107/62 Thành Mỹ, quận Tân Bình, Tp. HCM</t>
  </si>
  <si>
    <t>720 Hai Thanh Tenement, 17A Street, Binh tri Dong B Ward, Binh Tan, Ho Chi Minh City</t>
  </si>
  <si>
    <t>Căn hộ 720 chung cư Hai Thành- đường 17A phường Bình Trị Đông B, Bình Tân</t>
  </si>
  <si>
    <t>0969 817 183</t>
  </si>
  <si>
    <t>Võ Thành Liêm</t>
  </si>
  <si>
    <t>148/HR-15</t>
  </si>
  <si>
    <t>11500432</t>
  </si>
  <si>
    <t>Nguyễn Hữu Trí</t>
  </si>
  <si>
    <t>024 790 519</t>
  </si>
  <si>
    <t>Ho Chi Minh City</t>
  </si>
  <si>
    <t>15/13 Chu Van An Street, Tan Thanh Ward, Tan Phu District, Ho Chi Minh City</t>
  </si>
  <si>
    <t>15/13 Đường Chu Văn An, Phường Tân Thành, Quận Tân Phú, Tp. Hồ Chí Minh</t>
  </si>
  <si>
    <t>0902 576 057</t>
  </si>
  <si>
    <t>Trần Thị Ngọc Hân</t>
  </si>
  <si>
    <t>11000144</t>
  </si>
  <si>
    <t>Vũ Thành Trung</t>
  </si>
  <si>
    <t xml:space="preserve">Allowance: 5.280.000 </t>
  </si>
  <si>
    <t>271420053</t>
  </si>
  <si>
    <t xml:space="preserve">University of Law-Hue </t>
  </si>
  <si>
    <t>526A, Group 17, Quarter 2, Long Binh Tan Ward, Bien Hoa City, Dong Nai Province</t>
  </si>
  <si>
    <t>526A, Tổ 17, KP2, phường Long Bình Tân, Biên Hòa, Đồng Nai</t>
  </si>
  <si>
    <t>0987 031 013</t>
  </si>
  <si>
    <t>Vũ Thị Việt Mỹ</t>
  </si>
  <si>
    <t>149/HR-15</t>
  </si>
  <si>
    <t>11300283</t>
  </si>
  <si>
    <t>Đặng Thị Minh Nhi</t>
  </si>
  <si>
    <t>385288771</t>
  </si>
  <si>
    <t>Me Kong University</t>
  </si>
  <si>
    <t>Hamlet Xeo Chich, Chau Hung Town, Vinh Loi District, Bac Lieu Province</t>
  </si>
  <si>
    <t>Ấp Xẻo Chích, Thị trấn Châu Hưng, huyện Vĩnh Lợi, tỉnh Bạc Liêu</t>
  </si>
  <si>
    <t>18D, Tran Phu Street, Hamlet 2, Ward 7, Bac Lieu</t>
  </si>
  <si>
    <t>Số 18Đ Trần Phú, Khóm 2, phường 7, Bạc Liêu</t>
  </si>
  <si>
    <t>0978 015 865</t>
  </si>
  <si>
    <t>Trần Thị Lệ Hoa</t>
  </si>
  <si>
    <t>150/HR-15</t>
  </si>
  <si>
    <t>11400359</t>
  </si>
  <si>
    <t>Võ Thị Hồng Lam</t>
  </si>
  <si>
    <t>280 946 194</t>
  </si>
  <si>
    <t>University to Finance and Customs</t>
  </si>
  <si>
    <t>62, Group 7, Hamlet 5, Tan Hiep, Phu Giao District, Binh Duong Province</t>
  </si>
  <si>
    <t>Số 62, tổ 7, Ấp 5, Tân Hiệp, huyện Phú Giáo, Bình Dương</t>
  </si>
  <si>
    <t>0650 366 1886</t>
  </si>
  <si>
    <t>Võ Đức</t>
  </si>
  <si>
    <t>151/HR-15</t>
  </si>
  <si>
    <t>11400351</t>
  </si>
  <si>
    <t>Trần Văn Lâm</t>
  </si>
  <si>
    <t>Programmer Analyst Senior Staff</t>
  </si>
  <si>
    <t>Nhân viên Cấp cao Lập trình</t>
  </si>
  <si>
    <t>341 258 120</t>
  </si>
  <si>
    <t>Ho Chi Minh University of Science</t>
  </si>
  <si>
    <t>423 Hong Ngu, Dong Thap Province</t>
  </si>
  <si>
    <t>423 Hồng Ngự, Đồng Tháp</t>
  </si>
  <si>
    <t>105M/39 Hồ Thị Kỷ, phường 01, quận 10, Tp. HCM</t>
  </si>
  <si>
    <t>01656156397</t>
  </si>
  <si>
    <t>Phan Thị Thương</t>
  </si>
  <si>
    <t>152/HR-15</t>
  </si>
  <si>
    <t>11100180</t>
  </si>
  <si>
    <t>Trần Hiền Thư</t>
  </si>
  <si>
    <t>Chuyên viên dịch vụ khách hàng</t>
  </si>
  <si>
    <t>031 058 930</t>
  </si>
  <si>
    <t>So 20/4B Bach Dang Street, Ha Ly Ward, Hong Bang District, Hai Phong City</t>
  </si>
  <si>
    <t>Số 20/4B Bạch Đằng, phường Hạ Lý, quận Hồng Bàng, Tp. Hải Phòng</t>
  </si>
  <si>
    <t>5A C26/246B Da Nang Street, Cau Tre Ward, Ngo Quyen District, Hai Phong City</t>
  </si>
  <si>
    <t>Số 5A C26/246B Đà Nẵng, phường Cầu Tre, quận Ngô Quyền, Tp. Hải Phòng</t>
  </si>
  <si>
    <t>0126 927 3379</t>
  </si>
  <si>
    <t>Trần Việt Thanh</t>
  </si>
  <si>
    <t>16/HR-KL-2015</t>
  </si>
  <si>
    <t>11400349</t>
  </si>
  <si>
    <t>Lê Hoàng Anh</t>
  </si>
  <si>
    <t>Increase to 30,000,000 VNĐ/ month after in 30/09/2014</t>
  </si>
  <si>
    <t xml:space="preserve">011 855 811 </t>
  </si>
  <si>
    <t>167 Hang Bac Street, Hang Bac Ward, Hoan Kien District, Ha Noi</t>
  </si>
  <si>
    <t>167, phố Hàng Bạc, phường Hàng Bạc, quận Hoàn Kiếm, Tp. Hà Nội</t>
  </si>
  <si>
    <t>0915 275 353</t>
  </si>
  <si>
    <t>Nguyễn Hải Yến</t>
  </si>
  <si>
    <t>153/HR-15</t>
  </si>
  <si>
    <t>11400362</t>
  </si>
  <si>
    <t>Phạm Quang Huy</t>
  </si>
  <si>
    <t>012 279 697</t>
  </si>
  <si>
    <t>Hanoi Academy of Theatre and Cinema</t>
  </si>
  <si>
    <t>Television Technique</t>
  </si>
  <si>
    <t>109 - C5 Trung Tu, Dong Da District, Ha Noi</t>
  </si>
  <si>
    <t>P.109 - C5 Trung Tự, Đống Đa, Tp. Hà Nội</t>
  </si>
  <si>
    <t>102 - D4 Trung Tu, Dong Da District, Ha Noi</t>
  </si>
  <si>
    <t>P.102 - D4 Trung Tự, Đống Đa, Tp. Hà Nội</t>
  </si>
  <si>
    <t>0983 281 698</t>
  </si>
  <si>
    <t>Đỗ Thị Oanh</t>
  </si>
  <si>
    <t>154/HR-15</t>
  </si>
  <si>
    <t>11300321</t>
  </si>
  <si>
    <t>Nguyễn Thị Thanh Huyền</t>
  </si>
  <si>
    <t>121 496 881</t>
  </si>
  <si>
    <t>D1, VT40, Lane 84 Ngoc Khanh, Ba Dinh District, Ha Noi</t>
  </si>
  <si>
    <t>D1, VT40, ngõ 84 Ngọc Khánh, Ba Đình, Tp. Hà Nội</t>
  </si>
  <si>
    <t>271 Le Duan Street, Nguyen Du Ward, Hai Ba Trung District, Tp. Ha Noi</t>
  </si>
  <si>
    <t>271 Lê Duẩn, phường Nguyễn Du, quận Hai Bà Trưng, Tp. Hà Nội</t>
  </si>
  <si>
    <t>0913 226 228</t>
  </si>
  <si>
    <t>Tô Khanh</t>
  </si>
  <si>
    <t>155/HR-15</t>
  </si>
  <si>
    <t>11400360</t>
  </si>
  <si>
    <t>Nguyễn Ly Ly</t>
  </si>
  <si>
    <t>031 571 472</t>
  </si>
  <si>
    <t>Thang Long University</t>
  </si>
  <si>
    <t>1/145 Cho Hang Cu, Du Hoang Kenh Street, Le Chan District, Hai Phong</t>
  </si>
  <si>
    <t>1/145 chợ hàng cũ, Dư hoàng kênh, quận Lê Chân, Tp. Hải phòng</t>
  </si>
  <si>
    <t>1/145 chợ hàng cũ, Dư hoàng kênh, quận Lê Chân, Hải phòng</t>
  </si>
  <si>
    <t>0915 695 338</t>
  </si>
  <si>
    <t>Quàng Thị Hồng Trường</t>
  </si>
  <si>
    <t>11300329</t>
  </si>
  <si>
    <t>Trần Huyền Trân</t>
  </si>
  <si>
    <t>331 557 869</t>
  </si>
  <si>
    <t>48/3A Pham Thai Buong Street, Ward 4, Vinh Long Province</t>
  </si>
  <si>
    <t>48/3A Phạm Thái Bường, phường 4, Vĩnh Long</t>
  </si>
  <si>
    <t>137 Street 48, Hiep Binh Chanh Ward, Thu Duc District, Ho Chi Minh City</t>
  </si>
  <si>
    <t>137 đường số 48, p Hiệp Bình Chánh, quận Thủ Đức, Tp. Hồ Chí Minh</t>
  </si>
  <si>
    <t>0938 749 968</t>
  </si>
  <si>
    <t>Trần Hậu Giang</t>
  </si>
  <si>
    <t>156/HR-15</t>
  </si>
  <si>
    <t>11400408</t>
  </si>
  <si>
    <t>Trần Ngọc Thạch</t>
  </si>
  <si>
    <t>Agency Planning Staff</t>
  </si>
  <si>
    <t>Nhân viên Kế hoạch Kinh doanh</t>
  </si>
  <si>
    <t>024 250 838</t>
  </si>
  <si>
    <t xml:space="preserve"> University of London</t>
  </si>
  <si>
    <t>Accounting &amp; Finance</t>
  </si>
  <si>
    <t>518/5 Pham Van Hai Street, Tan Binh District, Ho Chi Minh City</t>
  </si>
  <si>
    <t>518/5 Phạm Văn Hai, quận Tân Bình, Tp. HCM</t>
  </si>
  <si>
    <t>093 740 4700</t>
  </si>
  <si>
    <t>Tran Van Tan</t>
  </si>
  <si>
    <t>159/HR-15</t>
  </si>
  <si>
    <t>11400418</t>
  </si>
  <si>
    <t>Dương Thị Lan Hương</t>
  </si>
  <si>
    <t>090 910 055</t>
  </si>
  <si>
    <t>Thai Nguyen University of Agriculture and Forestry</t>
  </si>
  <si>
    <t>Land Management</t>
  </si>
  <si>
    <t>564 Luu Nhan Tru, Group 18, Trung Thanh Ward, Thai Nguyen City</t>
  </si>
  <si>
    <t>564 Lưu Nhân Trú, Tổ 18, Phường Trung Thành, Tp. Thái Nguyên</t>
  </si>
  <si>
    <t>0912 580 761</t>
  </si>
  <si>
    <t>Nguyễn Thị Châm</t>
  </si>
  <si>
    <t>160/HR-15</t>
  </si>
  <si>
    <t>11200230</t>
  </si>
  <si>
    <t>Nguyễn Ngọc Bảo Thạch</t>
  </si>
  <si>
    <t>Distribution Development Manager_Bancassurance</t>
  </si>
  <si>
    <t>Trưởng phòng Phát triển Kênh bán hàng qua Ngân hàng</t>
  </si>
  <si>
    <t>023 270 152</t>
  </si>
  <si>
    <t>Posts &amp; Telecommunications Institute of Tenology</t>
  </si>
  <si>
    <t>Electrical &amp; Communications</t>
  </si>
  <si>
    <t>17/17C Vinh Vien Street, Ward 2, District 10, Ho Chi Minh City</t>
  </si>
  <si>
    <t>17/17C Vĩnh Viễn, phường 2, quận 10, Tp.HCM</t>
  </si>
  <si>
    <t>111/5 Tran Binh Trong Street, Ward 2, District 5, Ho Chi Minh City</t>
  </si>
  <si>
    <t>111/5 Trần Bình Trọng, phường 2, quận 5, Tp. HCM</t>
  </si>
  <si>
    <t>0918 171 216</t>
  </si>
  <si>
    <t>Nguyễn Văn Châu</t>
  </si>
  <si>
    <t>157/HR-15</t>
  </si>
  <si>
    <t>11100191</t>
  </si>
  <si>
    <t>Nguyễn Hiền Giang</t>
  </si>
  <si>
    <t>Agency Training Senior Manager</t>
  </si>
  <si>
    <t>Trưởng phòng Cấp cao Huấn luyện Đại lý</t>
  </si>
  <si>
    <t>011 788 703</t>
  </si>
  <si>
    <t>University of Canberra- Australia</t>
  </si>
  <si>
    <t>13 Dai Yen Street, Ngoc Ha, Ba Dinh District, Ha Noi</t>
  </si>
  <si>
    <t>13 Đại Yên, Ngọc Hà, Ba Đình, Tp. Hà Nội</t>
  </si>
  <si>
    <t>53 Vinh Phuc Street, Ba Dinh District, Ha Noi</t>
  </si>
  <si>
    <t>53 phố Vĩnh Phúc, Ba Đình, Tp. Hà Nội</t>
  </si>
  <si>
    <t>0988 613 209</t>
  </si>
  <si>
    <t>Lê Thị Liêm</t>
  </si>
  <si>
    <t>163/HR-15</t>
  </si>
  <si>
    <t>11200226</t>
  </si>
  <si>
    <t>Nguyễn Xuân Cường</t>
  </si>
  <si>
    <t>Trưởng phòng Huấn luyện Đại lý</t>
  </si>
  <si>
    <t>225 094 705</t>
  </si>
  <si>
    <t>My A Quarter , Ninh Thuy Ward, Ninh Hoa County Town, Khanh Hoa Province</t>
  </si>
  <si>
    <t>KP Mỹ Á, phường Ninh Thủy, Thị xã Ninh Hòa, Khánh Hòa</t>
  </si>
  <si>
    <t>125/269 Dinh Tien Hoang Street, Ward 3, Binh Thanh District, Ho Chi Minh City</t>
  </si>
  <si>
    <t>125/269 Đinh Tiên Hoàng, phường 3, quận Bình Thạnh,Tp. HCM</t>
  </si>
  <si>
    <t>0908 191 168</t>
  </si>
  <si>
    <t>Đậu Thị Mùi</t>
  </si>
  <si>
    <t>162/HR-15</t>
  </si>
  <si>
    <t>ACE Life</t>
  </si>
  <si>
    <t>11400395</t>
  </si>
  <si>
    <t>Lê Thanh Long</t>
  </si>
  <si>
    <t>Transportation allowance: 5,000,000 VNĐ/ month</t>
  </si>
  <si>
    <t>135 867 818</t>
  </si>
  <si>
    <t>Village 1, Tam Dao, Tam Dao Town, Vinh Phuc</t>
  </si>
  <si>
    <t>Thôn 1, Tam Đảo, Thị trấn Tam Đảo, Vĩnh Phúc</t>
  </si>
  <si>
    <t>03 Nguyen Trai Street, Vinh Yen City, Vinh Phuc Province</t>
  </si>
  <si>
    <t>03 Nguyễn Trãi, Vĩnh Yên, Vĩnh Phúc</t>
  </si>
  <si>
    <t xml:space="preserve">0936 789 876 </t>
  </si>
  <si>
    <t>Bùi Thảo Nguyên</t>
  </si>
  <si>
    <t>166/HR-15</t>
  </si>
  <si>
    <t>11000109</t>
  </si>
  <si>
    <t>Nguyễn Thị Mừng</t>
  </si>
  <si>
    <t>Actuary Analyst Executive</t>
  </si>
  <si>
    <t>Chuyên viên Tính toán</t>
  </si>
  <si>
    <t>285 201 997</t>
  </si>
  <si>
    <t>37 Ngo Quyen Street, Phu Son, An Loc Ward, Binh Long County Town, Binh Phuoc Province</t>
  </si>
  <si>
    <t>37 Ngô Quyền, Phú Sơn, phường An Lộc, Bình Long, Bình Phước</t>
  </si>
  <si>
    <t>281/31/16 Le Van Sy Street, Ward 1, Tan Binh District, Ho Chi Minh City</t>
  </si>
  <si>
    <t>281/31/16 Lê Văn Sỹ, phường 1, quận Tân Bình, Tp. HCM</t>
  </si>
  <si>
    <t>0168 439 6651</t>
  </si>
  <si>
    <t>Lê Thị Minh</t>
  </si>
  <si>
    <t>161/HR-15</t>
  </si>
  <si>
    <t>11300280</t>
  </si>
  <si>
    <t>Đặng Đức Cường</t>
  </si>
  <si>
    <t>Agency Coaching Assistant Manager</t>
  </si>
  <si>
    <t>Phó phòng Huấn luyện Đại lý</t>
  </si>
  <si>
    <t>023 208 007</t>
  </si>
  <si>
    <t>765/53 Xo Viet Nghe Tinh Street, Ward 26, Binh Thanh District, Ho Chi Minh City</t>
  </si>
  <si>
    <t>765/53 Xô Viết Nghệ Tĩnh, phường 26, quận Bình Thạnh, Tp.HCM</t>
  </si>
  <si>
    <t>765/53 Xô Viết Nghệ Tĩnh, phường 26, quận Bình Thạnh, TP. HCM</t>
  </si>
  <si>
    <t>0918 683 215</t>
  </si>
  <si>
    <t>Khương Thị Thanh</t>
  </si>
  <si>
    <t>164/HR-15</t>
  </si>
  <si>
    <t>11200267</t>
  </si>
  <si>
    <t>Nguyễn Thành Long</t>
  </si>
  <si>
    <t>Marketing Senior Staff</t>
  </si>
  <si>
    <t>Nhân viên Cấp cao Marketing</t>
  </si>
  <si>
    <t>024 243 197</t>
  </si>
  <si>
    <t>J4, 30 Street, Ward 6, District 4, Ho Chi Minh City</t>
  </si>
  <si>
    <t>J4 đường 30, phường 6, quận 4, Tp. HCM</t>
  </si>
  <si>
    <t>0913 918 368</t>
  </si>
  <si>
    <t>Huỳnh Ngọc Lan</t>
  </si>
  <si>
    <t>165/HR-15</t>
  </si>
  <si>
    <t>11400392</t>
  </si>
  <si>
    <t>Nguyễn Quang Huy</t>
  </si>
  <si>
    <t>012 403 320</t>
  </si>
  <si>
    <t>Z179 Tu Hiep, Thanh Tri, Ha Noi</t>
  </si>
  <si>
    <t>Z179 Tứ Hiệp, Thanh Trì, Tp. Hà Nội</t>
  </si>
  <si>
    <t>01 Lane 110, Nguyen Chinh, Hoang Mai, Ha Noi</t>
  </si>
  <si>
    <t>Số 1, Ngõ 110, Nguyễn Chính, Hoàng Mai, Tp. Hà Nội</t>
  </si>
  <si>
    <t>0974 422 115</t>
  </si>
  <si>
    <t>Nguyễn Thị Khánh Ninh</t>
  </si>
  <si>
    <t>167/HR-15</t>
  </si>
  <si>
    <t>11300324</t>
  </si>
  <si>
    <t>Trần Quý Phi</t>
  </si>
  <si>
    <t>135 080 703</t>
  </si>
  <si>
    <t>Vietnam National University</t>
  </si>
  <si>
    <t>Lane 9, Tran Hung Dao Street, Group 10, Trung Trac wars, Phuc Yen County Town, Vinh Phuc</t>
  </si>
  <si>
    <t>Ngõ 9, Trần Hưng Đạo, Tổ 10, Phường Trưng Trắc, Thị xã Phúc Yên, Vĩnh Phúc</t>
  </si>
  <si>
    <t>Ngõ 9, Trần Hưng Đạo, Tổ 10, Phường Trưng Trắc, Thị xã Phúc Yên, tỉnh Vĩnh Phúc</t>
  </si>
  <si>
    <t>0966 562 623</t>
  </si>
  <si>
    <t>Trần Thị Nam</t>
  </si>
  <si>
    <t>169/HR-15</t>
  </si>
  <si>
    <t>11000124</t>
  </si>
  <si>
    <t>Yeom Kyung Seon</t>
  </si>
  <si>
    <t>Corporate Planning</t>
  </si>
  <si>
    <t>Head of Corporate Planning</t>
  </si>
  <si>
    <t>Trưởng Bộ phận Kế hoạch Tổng hợp</t>
  </si>
  <si>
    <t>JR3665531</t>
  </si>
  <si>
    <t>The Waterfront, 102B, Lot M - 1,2,4, A Zone Phu My Hung New Town, Nguyen Luong Bang, Tan Phu Ward, District 7, Ho Chi Minh</t>
  </si>
  <si>
    <t>Water front, 102 B, Lô M -1,2,4 Khu A, Đô Thị Mới Phú Mỹ Hưng, Nguyễn Lương Bằng, P. Tân Phú, Quận 7, Tp. HCM</t>
  </si>
  <si>
    <t>Ms. Yu Sunghee</t>
  </si>
  <si>
    <t>11500427</t>
  </si>
  <si>
    <t>Lê Phú Hải</t>
  </si>
  <si>
    <t>Increase to 30,000,000 VNĐ/ month after 4 months if meet KPI</t>
  </si>
  <si>
    <t>Quyền Giám đốc Kinh doanh Khu vực</t>
  </si>
  <si>
    <t>330 826 346</t>
  </si>
  <si>
    <t>1B Nguyen Trung Truc, Ward 8, Vinh Long city</t>
  </si>
  <si>
    <t>1B Nguyễn Trung Trực, Phường 8, Thị xã Vĩnh Long</t>
  </si>
  <si>
    <t>108 Lot A82, Bac Dinh Bo Linh Apartment, Ward 26, Binh Thanh District, Ho Chi Minh City</t>
  </si>
  <si>
    <t>108 Lô A82, Chung cư Bắc Đinh Bộ Lĩnh, Phường 26, Quận Bình Thạnh, Tp. HCM</t>
  </si>
  <si>
    <t>0169 914 769</t>
  </si>
  <si>
    <t>Lê Thị Thu Hà</t>
  </si>
  <si>
    <t>168/HR-15</t>
  </si>
  <si>
    <t>11400409</t>
  </si>
  <si>
    <t>Nguyễn Thị Minh Hằng</t>
  </si>
  <si>
    <t>Nhân viên Cấp cao Hỗ trợ Đại lý</t>
  </si>
  <si>
    <t>025 368 974</t>
  </si>
  <si>
    <t>University of Finance-Marketing</t>
  </si>
  <si>
    <t>2493 Pham The Hien Street, District 8, Ho Chi Minh City</t>
  </si>
  <si>
    <t>2493 Phạm Thế Hiển, quận 8, Tp. HCM</t>
  </si>
  <si>
    <t>331/70/57 Phan Huy Ich Street, Ward 14, Go Vap District, Ho Chi Minh City</t>
  </si>
  <si>
    <t>331/70/57 Phan Huy Ích, phường 14, quận Gò Vấp, Tp. HCM</t>
  </si>
  <si>
    <t>0972 719 917</t>
  </si>
  <si>
    <t>Phạm Đức Hậu</t>
  </si>
  <si>
    <t>170/HR-15</t>
  </si>
  <si>
    <t>11500445</t>
  </si>
  <si>
    <t>Nguyễn Trung Dũng</t>
  </si>
  <si>
    <t>Transportation allowance: 5,280,000 VNĐ/ month</t>
  </si>
  <si>
    <t>113 074 575</t>
  </si>
  <si>
    <t xml:space="preserve">Hanoi National University </t>
  </si>
  <si>
    <t>202/A10, Group 23, Tan Thinh Ward, Hoa Binh City, Hoa Binh Province</t>
  </si>
  <si>
    <t>202/A10 Tổ 23, Phường Tân Thịnh, Thành phố Hòa Bình, Tỉnh Hòa Bình</t>
  </si>
  <si>
    <t>202/A10, Tổ 23, Phường Tân Thịnh, Thành phố Hòa Bình, Tỉnh Hòa Bình</t>
  </si>
  <si>
    <t>0972 362 299</t>
  </si>
  <si>
    <t>Đặng Quỳnh Trang</t>
  </si>
  <si>
    <t>174/HR-15</t>
  </si>
  <si>
    <t>11400415</t>
  </si>
  <si>
    <t>Phan Thị Tú Anh</t>
  </si>
  <si>
    <t>186 140 324</t>
  </si>
  <si>
    <t>Academy of Journalism and Communication</t>
  </si>
  <si>
    <t>Journalism</t>
  </si>
  <si>
    <t>55, lane 145, Quan Nhan st, Thanh Xuan ward, Ha Noi</t>
  </si>
  <si>
    <t>Số 55, Ngõ 145, Quan Nhân, Thanh Xuân, Hà Nội</t>
  </si>
  <si>
    <t>0988 028 988</t>
  </si>
  <si>
    <t>Phan Xuân Anh</t>
  </si>
  <si>
    <t>173/HR-15</t>
  </si>
  <si>
    <t>11400383</t>
  </si>
  <si>
    <t>Lê Thị Bảo Châu</t>
  </si>
  <si>
    <t>Increase to 8,000,000 VNĐ/ month after 4 months base on the KPIs</t>
  </si>
  <si>
    <t>Agency Compensation Senior Staff</t>
  </si>
  <si>
    <t>Nhân viên Cấp cao phụ trách thu nhập Đại lý</t>
  </si>
  <si>
    <t>225 358 929</t>
  </si>
  <si>
    <t>Group 34 Hon Chong, Doan Tran Nghiep, Nha Trang City, Khanh Hoa Province</t>
  </si>
  <si>
    <t>Tổ 34 Hòn Chồng, Đoàn Trần Nghiệp, Nha Trang, Khánh Hòa</t>
  </si>
  <si>
    <t>3/16 Hoang Xuan Nhi Street, Phu Trung Ward, Tan Phu, Ho Chi Minh City</t>
  </si>
  <si>
    <t>3/16 Hoàng Xuân Nhị, phường Phú Trung, quận Tân Phú, Tp.HCM</t>
  </si>
  <si>
    <t>0121 365 9105</t>
  </si>
  <si>
    <t>Lê Bảo Tịnh</t>
  </si>
  <si>
    <t>171/HR-15</t>
  </si>
  <si>
    <t>11400358</t>
  </si>
  <si>
    <t>Nguyễn Hữu Cẩm Tú</t>
  </si>
  <si>
    <t xml:space="preserve">Customer Services Assistant Manager </t>
  </si>
  <si>
    <t>022 862 331</t>
  </si>
  <si>
    <t>University of Finance and Accountancy</t>
  </si>
  <si>
    <t>23/24/5 No Trang Long Street, Ward 7, Binh Thanh District, Ho Chi Minh City</t>
  </si>
  <si>
    <t>23/24/5 Nơ Trang Long, phường 7, quận Bình Thạnh, Tp. HCM</t>
  </si>
  <si>
    <t>157 Street 9, Ward 9, Go Vap District, Ho Chi Minh City</t>
  </si>
  <si>
    <t>157, đường số 9, phường 9, quận Gò Vấp, Tp. HCM</t>
  </si>
  <si>
    <t>0908 886 146</t>
  </si>
  <si>
    <t>172/HR-15</t>
  </si>
  <si>
    <t>11300338</t>
  </si>
  <si>
    <t>Bùi Quang Hoàn</t>
  </si>
  <si>
    <t>Moc Chau</t>
  </si>
  <si>
    <t>050 762 547</t>
  </si>
  <si>
    <t>Sơn La</t>
  </si>
  <si>
    <t>National Defense</t>
  </si>
  <si>
    <t>Group 2, Co Noi Commune, Mai Son District, Son La Province</t>
  </si>
  <si>
    <t>Tiểu Khu 2, xã Cò Nòi, huyện Mai Sơn, Sơn La</t>
  </si>
  <si>
    <t>Tiểu Khu 2, xã Cò Nòi, huyện Mai Sơn, tỉnh Sơn La</t>
  </si>
  <si>
    <t>175/HR-15</t>
  </si>
  <si>
    <t>11200237</t>
  </si>
  <si>
    <t>Lê Văn Vinh</t>
  </si>
  <si>
    <t>Compensate: - 1.332.992.000 (64.000 USD) in Apr 2013;- 400.000.000 in July 2014</t>
  </si>
  <si>
    <t>Phó Tổng Giám đốc - Phụ trách Kinh doanh</t>
  </si>
  <si>
    <t>022 211 532</t>
  </si>
  <si>
    <t>North West Swissland Univeristy</t>
  </si>
  <si>
    <t>01 Nguyen Van Ba Street, Thu Duc District, Ho Chi Minh City</t>
  </si>
  <si>
    <t>01 Nguyễn Văn Bá, Thủ Đức, Tp. HCM</t>
  </si>
  <si>
    <t>Hòang Tố Như</t>
  </si>
  <si>
    <t>11300305</t>
  </si>
  <si>
    <t>compensate: - 154,650,220  in Mar 2014 - 90,910,241  in Mar 2015</t>
  </si>
  <si>
    <t>Head of Distribution Development</t>
  </si>
  <si>
    <t>Trưởng Bộ phận Phát triển Kênh Phân phối</t>
  </si>
  <si>
    <t>271 232 837</t>
  </si>
  <si>
    <t>254/8 Tan Thanh, Thanh Binh Ward,Trang Bom District, Dong Nai Province</t>
  </si>
  <si>
    <t xml:space="preserve">254/8 Tân Thành, phường Thanh Bình, huyện Trảng Bom, Đồng Nai </t>
  </si>
  <si>
    <t>57/9 Bis Lam Van Ben Street, Tan Kieng Ward, District 7, Ho Chi Minh City</t>
  </si>
  <si>
    <t>57/9 Bis Lâm Văn Bền, phường Tân Kiểng, quận 7, Tp. HCM</t>
  </si>
  <si>
    <t>(061) 3926 626</t>
  </si>
  <si>
    <t>Lê Văn Khích</t>
  </si>
  <si>
    <t>176/HR-15</t>
  </si>
  <si>
    <t>11500442</t>
  </si>
  <si>
    <t>Nguyễn Viết Tải</t>
  </si>
  <si>
    <t>Review to be SDM after 6 months &amp; salary increase to 25,000,000 VNĐ/ month</t>
  </si>
  <si>
    <t>380 803 214</t>
  </si>
  <si>
    <t>University of Sports</t>
  </si>
  <si>
    <t>Physical Education</t>
  </si>
  <si>
    <t>139 To Hien Thanh Street, K8, Ward 5, Ca Mau</t>
  </si>
  <si>
    <t>139 Tô Hiến Thành, K8, Phường 5, Cà Mau</t>
  </si>
  <si>
    <t>0942 694 956</t>
  </si>
  <si>
    <t>Nguyễn Viết Trường</t>
  </si>
  <si>
    <t>178/HR-15</t>
  </si>
  <si>
    <t>11500462</t>
  </si>
  <si>
    <t>Trần Trung Kiên</t>
  </si>
  <si>
    <t>Programmer Analyst Executive</t>
  </si>
  <si>
    <t>023 129 639</t>
  </si>
  <si>
    <t>Mathematics &amp; Information Techonology</t>
  </si>
  <si>
    <t>469/74 Nguyen Kiem, Ward 9, Phu Nhuan District, Ho Chi Minh</t>
  </si>
  <si>
    <t>469/74 Nguyễn Kiệm, P. 9, Q. Phú Nhuận, Tp. HCM</t>
  </si>
  <si>
    <t>0126 728 0284</t>
  </si>
  <si>
    <t>Dương Thị Thường</t>
  </si>
  <si>
    <t>11200225</t>
  </si>
  <si>
    <t>Phạm Thị Mỹ Dung</t>
  </si>
  <si>
    <t>New Business &amp; Underwriting Senior Manager</t>
  </si>
  <si>
    <t>Trưởng phòng Cấp cao Phát hành Hợp đồng &amp; Thẩm định</t>
  </si>
  <si>
    <t>024 096 020</t>
  </si>
  <si>
    <t>Pharmaceutical</t>
  </si>
  <si>
    <t>499/22 Quang Trung Street, Ward 10, Go Vap District, Ho Chi Minh City</t>
  </si>
  <si>
    <t>499/22 Quang Trung, phường 10, quận Gò Vấp, Tp. HCM</t>
  </si>
  <si>
    <t>0913 630 909</t>
  </si>
  <si>
    <t>Nguyễn Mạnh Hà</t>
  </si>
  <si>
    <t>180/HR-15</t>
  </si>
  <si>
    <t>11400424</t>
  </si>
  <si>
    <t>Trần Vĩnh Phong</t>
  </si>
  <si>
    <t>Housing allowance: 5,280,000 VNĐ/ month</t>
  </si>
  <si>
    <t>215 477 036</t>
  </si>
  <si>
    <t>Hue - The University of Education</t>
  </si>
  <si>
    <t>English Teaching</t>
  </si>
  <si>
    <t>Group 2B, Area 1, Dong Da Ward, Quy Nhon City</t>
  </si>
  <si>
    <t>Tổ 2B, Khu vực 1, Phường Đống Đa, Tp. Quy Nhơn</t>
  </si>
  <si>
    <t>08, Ton That Tung Street, Quy Nhon, Binh Dinh</t>
  </si>
  <si>
    <t>Số nhà 08, Đường Tôn Thất Tùng, Quy Nhơn, Bình Định</t>
  </si>
  <si>
    <t>0905 163 555</t>
  </si>
  <si>
    <t>Phạm Thị Cúc Anh</t>
  </si>
  <si>
    <t>179/HR-15</t>
  </si>
  <si>
    <t>11400379</t>
  </si>
  <si>
    <t>Nguyễn Hồng Gắng</t>
  </si>
  <si>
    <t>191 651 846</t>
  </si>
  <si>
    <t>Hue University's College of Education</t>
  </si>
  <si>
    <t>Group 15, Quarter 4, Thuy Xuan Ward, Hue City, Thua Thien Hue Province</t>
  </si>
  <si>
    <t>Tổ 15- KV4, phường Thủy Xuân, Huế, Thừa Thiên Huế</t>
  </si>
  <si>
    <t>10/26/245A Duong Bui Thi Xuan Street, Hue City, Thua Thien Hue Province</t>
  </si>
  <si>
    <t>10/26/245A  Bùi Thị Xuân, Tp. Huế, Thừa Thiên Huế</t>
  </si>
  <si>
    <t>0945 222 356</t>
  </si>
  <si>
    <t>Trần Thị Ngọc Diệp</t>
  </si>
  <si>
    <t>11400377</t>
  </si>
  <si>
    <t>Lê Nguyễn Việt Nga</t>
  </si>
  <si>
    <t>Salary will be paid ONE time after 12 months base on the KPI</t>
  </si>
  <si>
    <t>Southern GA Development</t>
  </si>
  <si>
    <t>Southern GA Development Director</t>
  </si>
  <si>
    <t>Giám đốc Phát triển Tổng Đại lý miền Nam</t>
  </si>
  <si>
    <t>023 285 866</t>
  </si>
  <si>
    <t>AIT Thailand University</t>
  </si>
  <si>
    <t>22 Vu Huy Tan Street, Ward 3, Binh Thanh District, Ho Chi Minh City</t>
  </si>
  <si>
    <t>22 Vũ Huy Tấn, phường 3, quận Bình Thạnh, Tp. HCM</t>
  </si>
  <si>
    <t>333/14/6 Le Van Sy Street, Ward 1, Tan Binh District, Ho Chi Minh City</t>
  </si>
  <si>
    <t>333/14/6 Lê Văn Sỹ, phường 1, quận Tân Bình, Tp. HCM</t>
  </si>
  <si>
    <t>(08) 3844 1658</t>
  </si>
  <si>
    <t>Lê Hoài Nam</t>
  </si>
  <si>
    <t>11200218</t>
  </si>
  <si>
    <t>Lê Xuân Giang</t>
  </si>
  <si>
    <t>Agency Training &amp; Development Assistant Manager</t>
  </si>
  <si>
    <t>024 744 243</t>
  </si>
  <si>
    <t>165/68 Nguyen Thai Binh Street, Nguyen Thai Binh Ward, District 1, TP Ho Chi Minh City</t>
  </si>
  <si>
    <t>165/68 Nguyễn Thái Bình, phường Nguyễn Thái Bình, quận 1, Tp. HCM</t>
  </si>
  <si>
    <t>A35/27 C3 Highway 50, Binh Hung Commune, Binh Chanh District, Ho Chi Minh City</t>
  </si>
  <si>
    <t>A35/27 C3  Quốc Lộ 50, xã Bình Hưng, quận Bình Chánh, TP. HCM</t>
  </si>
  <si>
    <t>0907 277 922</t>
  </si>
  <si>
    <t>Trần Thị Ngọc Mai</t>
  </si>
  <si>
    <t>182/HR-16</t>
  </si>
  <si>
    <t>11400426</t>
  </si>
  <si>
    <t>Nguyễn Khánh Vui</t>
  </si>
  <si>
    <t>111 394 951</t>
  </si>
  <si>
    <t>Group 2-5, Van Vo Ward, Chuong My District, Ha Noi City</t>
  </si>
  <si>
    <t>Xóm 2-5 Xã Văn Võ, Huyện Chương Mỹ, Tp. Hà Nội</t>
  </si>
  <si>
    <t>0912 025 702</t>
  </si>
  <si>
    <t>Đặng Thị Thu Thủy</t>
  </si>
  <si>
    <t>185/HR-16</t>
  </si>
  <si>
    <t>11500461</t>
  </si>
  <si>
    <t>Hoàng Quang Lê</t>
  </si>
  <si>
    <t>023 792 714</t>
  </si>
  <si>
    <t>05 Phan Boi Chau, Binh Thanh District, Ho Chi Minh</t>
  </si>
  <si>
    <t>05 Phan Bội Châu, Q. Bình Thạnh, Tp. HCM</t>
  </si>
  <si>
    <t>0908 898 993</t>
  </si>
  <si>
    <t>Đặng Thị Thanh Huyền</t>
  </si>
  <si>
    <t>184/HR-16</t>
  </si>
  <si>
    <t>Maritime Insurance Broker</t>
  </si>
  <si>
    <t>11400417</t>
  </si>
  <si>
    <t>Nguyễn Ngọc Bích</t>
  </si>
  <si>
    <t>022 862 118</t>
  </si>
  <si>
    <t>Northwestern Polytechnic University</t>
  </si>
  <si>
    <t>292/33F, Binh Loi st., Binh Thanh district, Ho Chi Minh city</t>
  </si>
  <si>
    <t>292/33F Bình Lợi, quận Bình Thạnh, Tp. HCM</t>
  </si>
  <si>
    <t>0903 889 259</t>
  </si>
  <si>
    <t>Nghê Thị Phương Uyên</t>
  </si>
  <si>
    <t>183/HR-16</t>
  </si>
  <si>
    <t>Dai i-chi</t>
  </si>
  <si>
    <t>11400414</t>
  </si>
  <si>
    <t>Nguyễn Thị Ngọc Huyền</t>
  </si>
  <si>
    <t>Purchasing Staff</t>
  </si>
  <si>
    <t>Nhân viên Mua hàng</t>
  </si>
  <si>
    <t>280 935 969</t>
  </si>
  <si>
    <t>University of Agriculture and Forestry Ho Chi Minh city</t>
  </si>
  <si>
    <t>19B Tang Phu Village, Tang Nhon Phu A Ward, District 9, Ho Chi Minh City</t>
  </si>
  <si>
    <t>19B làng Tăng Phú, phường Tăng Nhơn Phú A, quận 9, Tp. HCM</t>
  </si>
  <si>
    <t>0122 780 7330</t>
  </si>
  <si>
    <t>Đoàn Văn Mạnh</t>
  </si>
  <si>
    <t>186/HR-16</t>
  </si>
  <si>
    <t>11300286</t>
  </si>
  <si>
    <t>Trương Minh Trí</t>
  </si>
  <si>
    <t>230 485 504</t>
  </si>
  <si>
    <t>21 Kpa Klong, Ayun Pa County Town, Gia Lai Province</t>
  </si>
  <si>
    <t>21 Kpă Klơng, TX. Ayun Pa, Gia Lai</t>
  </si>
  <si>
    <t>37C4 Hoang Hoa Tham (KDC.HT2), Thu Dau Mot County Town, Binh Duong Province</t>
  </si>
  <si>
    <t>37C4 Hoàng Hoa Thám (KDC.HT2), Tp. Thủ Dầu Một, Bình Dương</t>
  </si>
  <si>
    <t>0163 841 6716</t>
  </si>
  <si>
    <t>Đỗ Thị Lê Hoa</t>
  </si>
  <si>
    <t>190/HR-16</t>
  </si>
  <si>
    <t>11400361</t>
  </si>
  <si>
    <t>30,000,000 VNĐ/ month after 4 months in 29/10/2014</t>
  </si>
  <si>
    <t>023 659 808</t>
  </si>
  <si>
    <t>College of Education</t>
  </si>
  <si>
    <t>Literature</t>
  </si>
  <si>
    <t>39/27 Street 385,  Tang Nhon Phu A Ward, District 9, Ho Chi Minh City</t>
  </si>
  <si>
    <t>39/27 đường 385, phường Tăng Nhơn Phú A, quận 9, Tp. HCM</t>
  </si>
  <si>
    <t>89 Trinh Hoai Duc Street, Hiep Phu Ward, District 9, Ho Chi Minh City</t>
  </si>
  <si>
    <t>89 Trịnh Hoài Đức, phường Hiệp Phú, quận 9, Tp. HCM</t>
  </si>
  <si>
    <t>0906 903 344</t>
  </si>
  <si>
    <t>Chương</t>
  </si>
  <si>
    <t>189/HR-16</t>
  </si>
  <si>
    <t>11500439</t>
  </si>
  <si>
    <t>Võ Thị Thôi</t>
  </si>
  <si>
    <t>205 221 761</t>
  </si>
  <si>
    <t>151 Nguyen Van Linh, Phuoc Son Ward, Quang Nam Province</t>
  </si>
  <si>
    <t>151 Nguyễn Văn Linh, Huyện Phước Sơn,Tỉnh Quảng Nam</t>
  </si>
  <si>
    <t>23, Hoa Minh 22, Lien Chieu Ward, Da Nang City</t>
  </si>
  <si>
    <t>23, Hòa Minh 22, Quận Liên Chiểu, Tp. Đà Nẵng</t>
  </si>
  <si>
    <t>0905 583 582</t>
  </si>
  <si>
    <t>Lê Đình Quốc</t>
  </si>
  <si>
    <t>188/HR-16</t>
  </si>
  <si>
    <t>11000112</t>
  </si>
  <si>
    <t>Hoàng Bích Vân</t>
  </si>
  <si>
    <t>Head of Finance</t>
  </si>
  <si>
    <t>Trưởng Bộ phận Tài chính</t>
  </si>
  <si>
    <t>Phan thiet</t>
  </si>
  <si>
    <t>023 451 256</t>
  </si>
  <si>
    <t>B8_01 Him Lam Riverside, Tan Hung Ward, District 7, Ho Chi Minh</t>
  </si>
  <si>
    <t>B8_01 Him Lam Riverside, Phường Tân Hưng, Quận 7, Tp. HCM</t>
  </si>
  <si>
    <t>0903 648 216</t>
  </si>
  <si>
    <t>Cao Khai Tâm</t>
  </si>
  <si>
    <t>187/HR-16</t>
  </si>
  <si>
    <t>11000128</t>
  </si>
  <si>
    <t>Vũ Thị Mai Anh</t>
  </si>
  <si>
    <t>Customer Service Senior Executive</t>
  </si>
  <si>
    <t>Chuyên viên Cấp cao Tổng đài Dịch vụ Khách hàng</t>
  </si>
  <si>
    <t>023 578 223</t>
  </si>
  <si>
    <t>127 Thong Nhat Street, Binh Tho Ward, Thu Duc District, Ho Chi Minh City</t>
  </si>
  <si>
    <t>127 Thống Nhất, phường Bình Thọ, quận Thủ Đức, Tp. HCM</t>
  </si>
  <si>
    <t>C518 Ngo Tat To Tenement, Ward 19, Binh Thanh District, Ho Chi Minh City</t>
  </si>
  <si>
    <t>C518 CC Ngô Tất Tố, P19, Q Bình Thạnh</t>
  </si>
  <si>
    <t>0919 945 012</t>
  </si>
  <si>
    <t>191/HR-16</t>
  </si>
  <si>
    <t>11500463</t>
  </si>
  <si>
    <t>Trần Hiến Lý</t>
  </si>
  <si>
    <t>Cà Mau</t>
  </si>
  <si>
    <t>380 649 755</t>
  </si>
  <si>
    <t>209 Nguyen Trai, Ward 9, Ca Mau City, Ca Mau Province</t>
  </si>
  <si>
    <t>209 Nguyễn Trãi, P. 9, Tp. Cà Mau, tỉnh Cà Mau</t>
  </si>
  <si>
    <t>0913 653 361</t>
  </si>
  <si>
    <t>Trần Hiến Khóa</t>
  </si>
  <si>
    <t>Anh</t>
  </si>
  <si>
    <t>Probationary</t>
  </si>
  <si>
    <t>Dai-ichi Life</t>
  </si>
  <si>
    <t>11500450</t>
  </si>
  <si>
    <t>Lê Văn Hùng</t>
  </si>
  <si>
    <t>Allowance: 5,280,000 VNĐ/ month</t>
  </si>
  <si>
    <t>171 740 747</t>
  </si>
  <si>
    <t>Hanoi University of Agriculture</t>
  </si>
  <si>
    <t>Agriculture Business</t>
  </si>
  <si>
    <t>Area 2, Kim Tan Town, Thach Thanh Ward, Thanh Hoa Province</t>
  </si>
  <si>
    <t>Khu phố 2, Thị trấn Kim Tân, Huyện Thạch Thành, Tỉnh Thanh Hóa</t>
  </si>
  <si>
    <t>6/7 Kim Tan Town, Thach Thanh Ward, Thanh Hoa Province</t>
  </si>
  <si>
    <t>6/7 Thị trấn Kim Tân, Huyện Thạch Thành, Tỉnh Thanh Hóa</t>
  </si>
  <si>
    <t>0169 975 7199</t>
  </si>
  <si>
    <t>Vũ Thị Thương</t>
  </si>
  <si>
    <t>192/HR-16</t>
  </si>
  <si>
    <t>11300300</t>
  </si>
  <si>
    <t>100 880 230</t>
  </si>
  <si>
    <t>Industrial Business Administration</t>
  </si>
  <si>
    <t>162 Tran Nhan Tong Street, Thanh Son Ward, Uong Bi City, Quang Ninh Province</t>
  </si>
  <si>
    <t>162 Trần Nhân Tông, phường Thanh Sơn, Tp. Uông Bí, Quảng Ninh</t>
  </si>
  <si>
    <t>162, Trần Nhân Tông, phường Thanh Sơ, Tp. Uông Bí, Quảng Ninh</t>
  </si>
  <si>
    <t>0986 282 484</t>
  </si>
  <si>
    <t>193/HR-16</t>
  </si>
  <si>
    <t>11500455</t>
  </si>
  <si>
    <t>Phí Thị Thanh</t>
  </si>
  <si>
    <t>Agency Compensation Executive</t>
  </si>
  <si>
    <t>Chuyên viên phụ trách thu nhập Đại lý</t>
  </si>
  <si>
    <t>273 257 127</t>
  </si>
  <si>
    <t>Economics University Ho Chi Minh City</t>
  </si>
  <si>
    <t>International Business Management</t>
  </si>
  <si>
    <t>Group 13, Song Vinh Hamlet, Tan Phuoc Commune, Tan Thanh District, Bia Ria - Vung Tau Province</t>
  </si>
  <si>
    <t>Tổ 13, Ấp Song Vĩnh, Xã Tân Phước, H. Tân Thành, T. Bà Rịa - Vũng Tàu</t>
  </si>
  <si>
    <t>229/7 Trinh Dinh Trong, Phu Trung Ward, Tan Phu District, Ho Chi Minh</t>
  </si>
  <si>
    <t>229/7 Trịnh Đình Trọng, P. Phú Trung, Q. Tân Phú, Tp. HCM</t>
  </si>
  <si>
    <t>0907 097 017</t>
  </si>
  <si>
    <t>Lê Minh Thành</t>
  </si>
  <si>
    <t>195/HR-16</t>
  </si>
  <si>
    <t>Generali</t>
  </si>
  <si>
    <t>11500443</t>
  </si>
  <si>
    <t>Lưu Nguyễn Đăng Khoa</t>
  </si>
  <si>
    <t>023 597 223</t>
  </si>
  <si>
    <t>61 Level 2, Ham Nghi Street, Nguyen Thai Binh Ward, District 1, Ho Chi Minh City</t>
  </si>
  <si>
    <t>61 Lầu 2, Hàm Nghi, Phường Nguyễn Thái Bình, Quận 1, Tp. Hồ Chí Minh</t>
  </si>
  <si>
    <t>186 Khanh Hoi Street, District 4, Ho Chi Minh City</t>
  </si>
  <si>
    <t>186 Khánh Hội, Quận 4, Tp. Hồ Chí Minh</t>
  </si>
  <si>
    <t>0908 416 918</t>
  </si>
  <si>
    <t>Nguyễn Hồng Hải</t>
  </si>
  <si>
    <t>196/HR-16</t>
  </si>
  <si>
    <t>Phu Hung Life</t>
  </si>
  <si>
    <t>11400422</t>
  </si>
  <si>
    <t>Đặng Ngọc Thao</t>
  </si>
  <si>
    <t xml:space="preserve">Review to Manager level on 01/01/2016 after 2015 appraisal </t>
  </si>
  <si>
    <t>031 179 361</t>
  </si>
  <si>
    <t>Vietnam Maritime University</t>
  </si>
  <si>
    <t>16/67 To Hieu, Trai Cau Ward, Le Chan District, Hai Phong City</t>
  </si>
  <si>
    <t>Số 16/67 Tô Hiệu, Phường Trại Cau, Quận Lê Chân, Hải Phòng</t>
  </si>
  <si>
    <t>503/M7/165 Mai Dich Street, Cau Giay Ward, Ha Noi City</t>
  </si>
  <si>
    <t>503/M7/165 Đường Mai Dịch, Quận Cầu Giấy, Tp. Hà Nội</t>
  </si>
  <si>
    <t>0936 006 806</t>
  </si>
  <si>
    <t>Mai Thị Bích Lâm</t>
  </si>
  <si>
    <t>194/HR-16</t>
  </si>
  <si>
    <t>11500459</t>
  </si>
  <si>
    <t>Phạm Đỗ Thanh Tuấn</t>
  </si>
  <si>
    <t>321 393 844</t>
  </si>
  <si>
    <t>Ho Chi Minh Medical University</t>
  </si>
  <si>
    <t>181A1, Group 3, Phu Tan Ward, Ben Tre City, Ben Tre Province</t>
  </si>
  <si>
    <t>181A1, Khu phố 3, P. Phú Tân, Tp. Bến Tre, tỉnh Bến Tre</t>
  </si>
  <si>
    <t>37, 24 Street, Group 11, Binh Hung Hoa Ward, Binh Tan District, Ho Chi Minh</t>
  </si>
  <si>
    <t>37 Đường 24, KP11, P. Bình Hưng Hòa A, Q. Bình Tân, Tp. HCM</t>
  </si>
  <si>
    <t>0989 617 760</t>
  </si>
  <si>
    <t>Tùng</t>
  </si>
  <si>
    <t>199/HR-16</t>
  </si>
  <si>
    <t>Hospital</t>
  </si>
  <si>
    <t>11400348</t>
  </si>
  <si>
    <t>Nguyễn Minh Tâm</t>
  </si>
  <si>
    <t>362 167 561</t>
  </si>
  <si>
    <t>Agricultural Economy</t>
  </si>
  <si>
    <t>16/9 Bui Huu Nghia Street, Binh Thuy District, Can Tho City</t>
  </si>
  <si>
    <t>16/9 Bùi Hữu Nghĩa, quận Bình Thủy, Cần Thơ</t>
  </si>
  <si>
    <t>0974 289 898</t>
  </si>
  <si>
    <t>Nguyễn Kim Cương</t>
  </si>
  <si>
    <t>202/HR-16</t>
  </si>
  <si>
    <t>11000137</t>
  </si>
  <si>
    <t>Nguyễn Thu Hường</t>
  </si>
  <si>
    <t>121 603 239</t>
  </si>
  <si>
    <t>1/169. Group 6 Xuong Giang, Ngo Quyen Ward, Bac Giang City, Bac Giang Province</t>
  </si>
  <si>
    <t>1/169 tổ 6, Xương Giang, phường Ngô Quyền, Tp. Bắc Giang</t>
  </si>
  <si>
    <t>Lot 89 Than Canh Phuc Street Residential Quarter 3, Tho Xuong Ward, Bac Giang City, Bac Giang Province</t>
  </si>
  <si>
    <t>Lô 89, Thân Cảnh Phúc, KDC số 3, phường Thọ Xương, Tp. Bắc Giang, Bắc Giang</t>
  </si>
  <si>
    <t>0904 095 566</t>
  </si>
  <si>
    <t>Lê Quý Trung</t>
  </si>
  <si>
    <t>Redundancy</t>
  </si>
  <si>
    <t>11000136</t>
  </si>
  <si>
    <t>Phạm Thị Hiền</t>
  </si>
  <si>
    <t>121 431 284</t>
  </si>
  <si>
    <t>Management Technique</t>
  </si>
  <si>
    <t>Chua Village, Huong Lac Commune , Lang Giang District, Bac Giang Province</t>
  </si>
  <si>
    <t xml:space="preserve">Thôn Chùa, xã Hương Lạc, huyện Lạng Giang, Bắc Giang </t>
  </si>
  <si>
    <t>Lot 33, Sy Quan Quan Doan 2, Cho Village, Dinh Ke Commune, Bac Giang City, Bac Giang Province</t>
  </si>
  <si>
    <t xml:space="preserve">Lô đất 33, Khu sỹ quan quân đoàn 2, thôn Chợ, xã Dĩnh Kế, Tp. Bắc Giang, Bắc Giang </t>
  </si>
  <si>
    <t>0166 667 9217</t>
  </si>
  <si>
    <t>Chu Đức Kiên</t>
  </si>
  <si>
    <t>11500457</t>
  </si>
  <si>
    <t>Đinh Ngọc Diễm Linh</t>
  </si>
  <si>
    <t>Agency Support Staff</t>
  </si>
  <si>
    <t>Nhân viên Hỗ trợ Đại lý</t>
  </si>
  <si>
    <t>024 472 279</t>
  </si>
  <si>
    <t>Vietnamese American Training College</t>
  </si>
  <si>
    <t>8.01 Orient apartment, 331 Ben Van Don Street, Ward 1, District 4, Ho Chi Minh</t>
  </si>
  <si>
    <t>8.01 chung cư Orient, 331 Bến Vân Đồn, Phường 1, Quận 4, Tp. HCM</t>
  </si>
  <si>
    <t>44 1C Street. Binh Tri Dong Ward, Binh Tan District, Ho Chi Minh</t>
  </si>
  <si>
    <t>44 Đường 1C, P. Bình Trị Đông, Q. Bình Tân, Tp. HCM</t>
  </si>
  <si>
    <t>0913 972 735</t>
  </si>
  <si>
    <t>Nguyễn Thị Diễm Uyên</t>
  </si>
  <si>
    <t>203/HR-16</t>
  </si>
  <si>
    <t>Go abroad</t>
  </si>
  <si>
    <t>11500456</t>
  </si>
  <si>
    <t>241 325 132</t>
  </si>
  <si>
    <t>22 Ha Huy Tap, Buon Ma Thuot City, Daklak</t>
  </si>
  <si>
    <t>22 Hà Huy Tập, Tp. Buôn Ma Thuột, ĐắkLắk</t>
  </si>
  <si>
    <t>184/36 Pham Van Hai, Ward 3, Tan Binh District, Ho Chi Minh</t>
  </si>
  <si>
    <t>184/36 Phạm Văn Hai, Phường 3, Q. Tân Bình, Tp. HCM</t>
  </si>
  <si>
    <t>0914 039 390</t>
  </si>
  <si>
    <t>204/HR-16</t>
  </si>
  <si>
    <t>11500430</t>
  </si>
  <si>
    <t>Nguyễn Đức Duy</t>
  </si>
  <si>
    <t>Transportation allowance: 5,500,000 VNĐ/ month</t>
  </si>
  <si>
    <t>125 000 916</t>
  </si>
  <si>
    <t>Do Xa Village, Quynh Phu Commune, Gia Binh District, Bac Ninh Province</t>
  </si>
  <si>
    <t>Thôn Đỗ Xá, Xã Quỳnh Phú, Huyện Gia Bình, Tỉnh Bắc Ninh</t>
  </si>
  <si>
    <t>Hoa Long Town, Kinh Bac, Bac Ninh</t>
  </si>
  <si>
    <t>Khu Đô Thị Hòa Long, Kinh Bắc, Bắc Ninh</t>
  </si>
  <si>
    <t>0919 133 959</t>
  </si>
  <si>
    <t>Nguyễn Thị Tính</t>
  </si>
  <si>
    <t>206/HR-16</t>
  </si>
  <si>
    <t>11100211</t>
  </si>
  <si>
    <t>Trần Thị Hạnh Dung</t>
  </si>
  <si>
    <t>361 919 876</t>
  </si>
  <si>
    <t>32/8/31A Nguyen Thi Minh Khai Street, An Lac Ward, Ninh Kieu District, Can Tho City</t>
  </si>
  <si>
    <t>32/8/31A Nguyễn Thị Minh Khai, phường An Lạc, quận Ninh Kiều, Tp. Cần Thơ</t>
  </si>
  <si>
    <t>0918 004 483</t>
  </si>
  <si>
    <t>Nguyễn Thành Chung</t>
  </si>
  <si>
    <t>205/HR-16</t>
  </si>
  <si>
    <t>11400421</t>
  </si>
  <si>
    <t>Nguyễn Tự Trung</t>
  </si>
  <si>
    <t>Son La + Moc Chau</t>
  </si>
  <si>
    <t>060 767 349</t>
  </si>
  <si>
    <t>Finance Acedemy</t>
  </si>
  <si>
    <t>Group 19, Yen Thinh Ward, Yen Bai City, Yen Bai Province</t>
  </si>
  <si>
    <t>Tổ 19, phường Yên Thịnh, Tp. Yên Bái, Tỉnh Yên Bái</t>
  </si>
  <si>
    <t>0913 364 559</t>
  </si>
  <si>
    <t>Bùi Thị Lệ Thủy</t>
  </si>
  <si>
    <t>207/HR-16</t>
  </si>
  <si>
    <t>11300332</t>
  </si>
  <si>
    <t>Phan Như Thắng</t>
  </si>
  <si>
    <t xml:space="preserve">Agency Training Staff	</t>
  </si>
  <si>
    <t>Nhân viên Huấn luyện Đại lý</t>
  </si>
  <si>
    <t>172 676 584</t>
  </si>
  <si>
    <t>Welfare Management</t>
  </si>
  <si>
    <t>247A Le Thanh Tong Street, Dong Son, Thanh Hoa</t>
  </si>
  <si>
    <t>247A Lê Thánh Tông, Đông Sơn, Thanh Hóa</t>
  </si>
  <si>
    <t>0909 021 121</t>
  </si>
  <si>
    <t>Phan Như Đại</t>
  </si>
  <si>
    <t>208/HR-16</t>
  </si>
  <si>
    <t>11300297</t>
  </si>
  <si>
    <t>Trần Hoàng Khởi</t>
  </si>
  <si>
    <t>365 498 187</t>
  </si>
  <si>
    <t xml:space="preserve">Tour guide </t>
  </si>
  <si>
    <t>195 Hamlet 19, Vinh Thanh Commune, Thanh Tri, Soc Trang Province</t>
  </si>
  <si>
    <t>195, Ấp 19, xã Vĩnh Thành, Thạnh Trị, Sóc Trăng</t>
  </si>
  <si>
    <t>0939 694 691</t>
  </si>
  <si>
    <t>Trịnh Văn Đen</t>
  </si>
  <si>
    <t>Brother in law</t>
  </si>
  <si>
    <t>210/HR-16</t>
  </si>
  <si>
    <t>AIA</t>
  </si>
  <si>
    <t>11200259</t>
  </si>
  <si>
    <t>Accounting Senior Manager</t>
  </si>
  <si>
    <t>Trưởng phòng Cấp cao Kế toán</t>
  </si>
  <si>
    <t>025 141 945</t>
  </si>
  <si>
    <t>71 Street 33, Tan Kieng Ward, District 7, Ho Chi Minh City</t>
  </si>
  <si>
    <t>Số 71 đường 33, phường Tân Kiểng, quận 7, Tp. HCM</t>
  </si>
  <si>
    <t>0983 455 155</t>
  </si>
  <si>
    <t>Nguyễn Phú Tặng</t>
  </si>
  <si>
    <t>211/HR-16</t>
  </si>
  <si>
    <t>PVI Sunlife</t>
  </si>
  <si>
    <t>11400378</t>
  </si>
  <si>
    <t>Nguyễn Duy Sơn</t>
  </si>
  <si>
    <t>Increase to 32,000,000 VNĐ/ month in 01/01/2015</t>
  </si>
  <si>
    <t>025 289 045</t>
  </si>
  <si>
    <t>436/28 To Ngoc Van Street, Thanh Xuan Ward, District 12, Ho Chi Minh City</t>
  </si>
  <si>
    <t>436/28 Tô Ngọc Vân, phường Thạnh Xuân, quận 12, Tp. HCM</t>
  </si>
  <si>
    <t>0906 782 911</t>
  </si>
  <si>
    <t>Nguyễn Ngọc Ý</t>
  </si>
  <si>
    <t>209/HR-16</t>
  </si>
  <si>
    <t>11500433</t>
  </si>
  <si>
    <t>Trần Duy Thảo Nguyên</t>
  </si>
  <si>
    <t>Payable Accountant Staff</t>
  </si>
  <si>
    <t>Nhân viên Kế toán Thanh toán</t>
  </si>
  <si>
    <t>250 881 059</t>
  </si>
  <si>
    <t>36 Xuan An Street, Ward 3, Lam Dong City</t>
  </si>
  <si>
    <t>36 Đường Xuân An, Phường 3, Tp. Đà Lạt</t>
  </si>
  <si>
    <t>266/30A Bach Dang Street, Binh Thanh District, Ho Chi Minh City</t>
  </si>
  <si>
    <t>266/30A Đường Bạch Đằng, Quận Bình Thạnh, Tp. HCM</t>
  </si>
  <si>
    <t>0933 192 098</t>
  </si>
  <si>
    <t>Trần Duy Yến Linh</t>
  </si>
  <si>
    <t>212/HR-16</t>
  </si>
  <si>
    <t>FMCG Company</t>
  </si>
  <si>
    <t>11400344</t>
  </si>
  <si>
    <t>Nguyễn Đình Bá</t>
  </si>
  <si>
    <t>Transportation &amp; Housing allowance: 3,500,000 VNĐ/ month</t>
  </si>
  <si>
    <t>Daknong</t>
  </si>
  <si>
    <t>Giám Đốc Phát triển Kinh doanh</t>
  </si>
  <si>
    <t>241 290 656</t>
  </si>
  <si>
    <t>50 Phan Huy Chu Street, Khanh Xuan Ward, Buon Ma Thuot City, Daklak Province</t>
  </si>
  <si>
    <t>50 Phan Huy Chú, phường Khánh Xuân, Tp. Ban Mê Thuột, Daklak</t>
  </si>
  <si>
    <t>05003 827 743</t>
  </si>
  <si>
    <t>Đồng Thị Vinh</t>
  </si>
  <si>
    <t>11100185</t>
  </si>
  <si>
    <t>Chuyên viên cấp cao Huấn luyện Đại lý</t>
  </si>
  <si>
    <t>012 067 925</t>
  </si>
  <si>
    <t>Room 502 no 94 C1, Vo Thi Sau Street, Hai Ba Trung District, Ha Noi</t>
  </si>
  <si>
    <t>P 502 nhà 94 C1, Võ Thị Sáu, quận Hai Bà Trưng, TP. Hà Nội</t>
  </si>
  <si>
    <t>0976 804 479</t>
  </si>
  <si>
    <t>Đặng Hồng Thu</t>
  </si>
  <si>
    <t>215/HR-16</t>
  </si>
  <si>
    <t>11100192</t>
  </si>
  <si>
    <t>Trần Chí Công</t>
  </si>
  <si>
    <t>Distribution Training</t>
  </si>
  <si>
    <t>Distribution Training Assistant Manager</t>
  </si>
  <si>
    <t>Phó phòng Huấn luyện Đại lý &amp; Kênh Phân phối</t>
  </si>
  <si>
    <t>011 884 922</t>
  </si>
  <si>
    <t>Asian Institute of Technology- School of Business</t>
  </si>
  <si>
    <t>Van Noi, Dong Anh, Ha Noi</t>
  </si>
  <si>
    <t>Vân Nội, Đông Anh, Tp. Hà Nội</t>
  </si>
  <si>
    <t>0936 829 939</t>
  </si>
  <si>
    <t>Vũ Hồng Nhung</t>
  </si>
  <si>
    <t>214/HR-16</t>
  </si>
  <si>
    <t>Electronic Equipment Company</t>
  </si>
  <si>
    <t>11000104</t>
  </si>
  <si>
    <t>Võ Huỳnh Mỹ Duyên</t>
  </si>
  <si>
    <t>023 787 867</t>
  </si>
  <si>
    <t>32 Nguyen Trai Street, Ward 3, District 5, Ho Chi Minh City</t>
  </si>
  <si>
    <t>32 Nguyễn Trãi, phường 3, quận 5, Tp. HCM</t>
  </si>
  <si>
    <t>62/2 A Le Dai Hanh Street, Ward 7, District 11, Ho Chi Minh City</t>
  </si>
  <si>
    <t>62/2 A Lê Đại Hành, phường 7, quận 11, Tp. HCM</t>
  </si>
  <si>
    <t>0908 980 382</t>
  </si>
  <si>
    <t>Huỳnh Thị Trâm</t>
  </si>
  <si>
    <t>216-HR/16</t>
  </si>
  <si>
    <t>11400375</t>
  </si>
  <si>
    <t>Đặng Minh Cường</t>
  </si>
  <si>
    <t>Northern GA Development</t>
  </si>
  <si>
    <t>Northern GA Development Director</t>
  </si>
  <si>
    <t>Giám đốc Phát triển Tổng Đại lý miền Bắc</t>
  </si>
  <si>
    <t>013 241 464</t>
  </si>
  <si>
    <t>14A Lane 325/69 Kim Nguu, Group 14C, Thanh Luong Ward, Hai Ba Trung District, Ha Noi</t>
  </si>
  <si>
    <t>14A Ngõ 325/69 Kim Ngưu, tổ 14C, phường Thanh Lương, Hai Bà Trưng, Tp. Hà Nội</t>
  </si>
  <si>
    <t>0913 546 677</t>
  </si>
  <si>
    <t>Cao Thị Tuyết Nhung</t>
  </si>
  <si>
    <t>221/HR-16</t>
  </si>
  <si>
    <t>11500447</t>
  </si>
  <si>
    <t>Mai Anh Tuấn</t>
  </si>
  <si>
    <t>Nhân viên Cấp cao Giải quyết Quyền lợi Bảo hiểm</t>
  </si>
  <si>
    <t>012 700 273</t>
  </si>
  <si>
    <t>Phuong Dong University</t>
  </si>
  <si>
    <t>5/29 Quynh Lane, Thanh Nhan Street, Hai Ba Trung District, Ha Noi City</t>
  </si>
  <si>
    <t>Số 5/29 Ngõ Quỳnh, Đường Thanh Nhàn, Quận Hai Bà Trưng, Tp. Hà Nội</t>
  </si>
  <si>
    <t>0915 593 035</t>
  </si>
  <si>
    <t>Mai Văn Nhuận</t>
  </si>
  <si>
    <t>218/HR-16</t>
  </si>
  <si>
    <t>11200266</t>
  </si>
  <si>
    <t>Huỳnh Thị Kim Chi</t>
  </si>
  <si>
    <t>Distribution Training &amp; Development Senior Manager</t>
  </si>
  <si>
    <t>Trưởng phòng Cấp cao Huấn luyện Phát triển Đại lý &amp; Kênh Phân phối</t>
  </si>
  <si>
    <t>024 618 409</t>
  </si>
  <si>
    <t>NCU</t>
  </si>
  <si>
    <t>45/5/6 Tay Hoi Villageg, Ward 10, Go Vap District, Ho Chi Minh City</t>
  </si>
  <si>
    <t>45/5/6 Thông Tây Hội, phường 10, quận Gò Vấp ,Tp.HCM</t>
  </si>
  <si>
    <t>45/5/6 Tay Hoi Village, Ward 10, Go Vap District, Ho Chi Minh City</t>
  </si>
  <si>
    <t>0905 158 977</t>
  </si>
  <si>
    <t>Huỳnh Thị Hải</t>
  </si>
  <si>
    <t>217/HR-16</t>
  </si>
  <si>
    <t>11600491</t>
  </si>
  <si>
    <t>Nguyễn Quang Vinh</t>
  </si>
  <si>
    <t>023 073 694</t>
  </si>
  <si>
    <t>Pham Ngoc Thach University</t>
  </si>
  <si>
    <t>37, 55 Street, Ward 10, District 6, Ho Chi Minh</t>
  </si>
  <si>
    <t>37 Đường 55, Phường 10, Quận 6, Tp. HCM</t>
  </si>
  <si>
    <t>0122 895 5209</t>
  </si>
  <si>
    <t>Nguyễn Thị Tiết</t>
  </si>
  <si>
    <t>222/HR-16</t>
  </si>
  <si>
    <t>11000142</t>
  </si>
  <si>
    <t>Nguyễn Kim Long</t>
  </si>
  <si>
    <t>Distribution Training Senior Officer</t>
  </si>
  <si>
    <t>Chuyên viên Cấp cao Huấn luyện Đại lý &amp; Kênh Phân phối</t>
  </si>
  <si>
    <t>220 725 082</t>
  </si>
  <si>
    <t>9/2E Nguyen Thien Thuat Street, Loc Tho Ward,Nha Trang City,Khanh Hoa Province</t>
  </si>
  <si>
    <t>9/2E Nguyễn Thiện Thuật, phường Lộc Thọ, Tp. Nha Trang, Khánh Hòa</t>
  </si>
  <si>
    <t>0914 960 079</t>
  </si>
  <si>
    <t>Nguyễn Hữu Sơn</t>
  </si>
  <si>
    <t>223/HR-16</t>
  </si>
  <si>
    <t>11300309</t>
  </si>
  <si>
    <t>Nguyễn Thanh Trúc</t>
  </si>
  <si>
    <t>Distribution Training Officer</t>
  </si>
  <si>
    <t>Chuyên viên Huấn luyện Đại lý &amp; Kênh Phân phối</t>
  </si>
  <si>
    <t>370 650 101</t>
  </si>
  <si>
    <t>33/6/1B Chu Van An Street, Vinh Lac Ward, Rach Gia City, Kien Giang Province</t>
  </si>
  <si>
    <t>33/6/1B Chu Văn An, phường Vĩnh Lạc, Rạch Giá, Kiên Giang</t>
  </si>
  <si>
    <t>33/6/1B đường Chu Văn An, phường Vĩnh Lạc, Rạch Giá, Kiên Giang</t>
  </si>
  <si>
    <t>0918 833 521</t>
  </si>
  <si>
    <t>Đoàn Thúy Vy</t>
  </si>
  <si>
    <t>226/HR-16</t>
  </si>
  <si>
    <t>11100179</t>
  </si>
  <si>
    <t>Nguyễn Ngọc Vân</t>
  </si>
  <si>
    <t xml:space="preserve">023 596 303 </t>
  </si>
  <si>
    <t>124/23 Tran Quang Khai Street, District 1, Ho Chi Minh City</t>
  </si>
  <si>
    <t>124/23 Trần Quang Khải, quận 1, Tp. HCM</t>
  </si>
  <si>
    <t>72/19/9 Street 4, Hiep Binh Phuoc Ward, Thu Duc District, Ho Chi Minh City</t>
  </si>
  <si>
    <t>72/19/9 Đường số 4, Hiệp Bình Phước, Thủ Đức, Tp. HCM</t>
  </si>
  <si>
    <t>0936 026 174</t>
  </si>
  <si>
    <t>Nguyễn Thị Ngọc</t>
  </si>
  <si>
    <t>224/HR-16</t>
  </si>
  <si>
    <t>11500451</t>
  </si>
  <si>
    <t>Vũ Chí Kiên</t>
  </si>
  <si>
    <t>163 228 422</t>
  </si>
  <si>
    <t>Group 7, Phu Nghia Street, Loc Ha Ward, Nam Dinh</t>
  </si>
  <si>
    <t>Tổ 7, Phù Nghĩa, Phường Lộc Hạ, Tp. Nam Định</t>
  </si>
  <si>
    <t>182, Phu Nghia Street, Loc Ha Ward, Nam Dinh</t>
  </si>
  <si>
    <t>Số 182, Phù Nghĩa, Phường Lộc Hạ, Tp. Nam Định</t>
  </si>
  <si>
    <t>0989 972 701</t>
  </si>
  <si>
    <t>Bùi Thị Dung</t>
  </si>
  <si>
    <t>225/HR-16</t>
  </si>
  <si>
    <t>11300310</t>
  </si>
  <si>
    <t>Trần Thị Vân Anh</t>
  </si>
  <si>
    <t>101 006 418</t>
  </si>
  <si>
    <t>Hai Duong College of Tourism &amp; Commercial</t>
  </si>
  <si>
    <t>22 Cao Xanh Street, Group 8, Quarter 1, Ha Long City, Quang Ninh Province</t>
  </si>
  <si>
    <t>22  Cao Xanh, tổ 8, Khu 1, Hạ Long, Quảng Ninh</t>
  </si>
  <si>
    <t>22 đường Cao Xanh, Tổ 8, Khu 1, Hạ Long, Quảng Ninh</t>
  </si>
  <si>
    <t>0914 554 572</t>
  </si>
  <si>
    <t>Trần Đình Nam</t>
  </si>
  <si>
    <t>220/HR-16</t>
  </si>
  <si>
    <t>11300331</t>
  </si>
  <si>
    <t>Trần Khánh Linh</t>
  </si>
  <si>
    <t>100 738 388</t>
  </si>
  <si>
    <t>120 Group 2 Quarter 6, Gieng Day, Ha Long City, Quang Ninh Province</t>
  </si>
  <si>
    <t>120 Tổ 2 Khu 6, Quận Giếng Đáy, Tp. Hạ Long, Quảng Ninh</t>
  </si>
  <si>
    <t>120 Tổ 2 Khu 6, Quận Giếng Đáy, Tp. Hạ Long, tỉnh Quảng Ninh</t>
  </si>
  <si>
    <t>0983 084 816</t>
  </si>
  <si>
    <t>Hoàng Việt Văn</t>
  </si>
  <si>
    <t>219/HR-16</t>
  </si>
  <si>
    <t>11400352</t>
  </si>
  <si>
    <t>Trần Văn Khánh</t>
  </si>
  <si>
    <t>Transportation &amp; Housing allowance: 5,280,000 VNĐ/ month</t>
  </si>
  <si>
    <t>Distribution Training Staff</t>
  </si>
  <si>
    <t>Nhân viên Huấn luyện Đại lý &amp; Kênh Phân phối</t>
  </si>
  <si>
    <t>371 308 892</t>
  </si>
  <si>
    <t>Bac Lieu University</t>
  </si>
  <si>
    <t>188 Vinh Phuoc I, Vinh Thuan Town, Vinh Thuan District, Kien Giang Province</t>
  </si>
  <si>
    <t>188 Vĩnh Phước I, thị trấn Vĩnh Thuận, huyện Vĩnh Thuận, Kiên Giang</t>
  </si>
  <si>
    <t>136 Nguyen Tat Thanh Street, Quarter 1, Ward 8, Ca Mau City</t>
  </si>
  <si>
    <t>136 Nguyễn Tất Thành, KP1, phường 08, Cà mau</t>
  </si>
  <si>
    <t>0941 722 177 / 0918 529 609</t>
  </si>
  <si>
    <t>Lê Thị Nguyễn Bé Ngoan</t>
  </si>
  <si>
    <t>229/HR-16</t>
  </si>
  <si>
    <t>11500441</t>
  </si>
  <si>
    <t>Trần Tiến Hoàng</t>
  </si>
  <si>
    <t>Distribution Training &amp; Development Senior Officer</t>
  </si>
  <si>
    <t>Chuyên viên Cấp cao Huấn luyện Phát triển Đại lý &amp; Kênh Phân phối</t>
  </si>
  <si>
    <t>225 129 373</t>
  </si>
  <si>
    <t>Saint Joseph Scholastic</t>
  </si>
  <si>
    <t>Theology</t>
  </si>
  <si>
    <t>14/14 To Vinh Dien Street, Phuong Sai Ward, Nha Trang City</t>
  </si>
  <si>
    <t>14/14 Tô Vĩnh Diện, Phương Sài, Nha Trang</t>
  </si>
  <si>
    <t>M16 Highway 52, Phuoc Long Ward, District 9, Ho Chi Minh City</t>
  </si>
  <si>
    <t>M16 Quốc lộ 52, Phường Phước Long, Quận 9, Tp. HCM</t>
  </si>
  <si>
    <t>0905 206 933</t>
  </si>
  <si>
    <t>Trần Tiến Sĩ</t>
  </si>
  <si>
    <t>230/HR-16</t>
  </si>
  <si>
    <t>10800006</t>
  </si>
  <si>
    <t>Nguyễn Thị Thiên Nga</t>
  </si>
  <si>
    <t>Corporate Planning Officer</t>
  </si>
  <si>
    <t>Chuyên viên Kế hoạch Tổng hợp</t>
  </si>
  <si>
    <t>023 869 930</t>
  </si>
  <si>
    <t>62/67 Huynh Tinh Cua Street, Ward 19, Binh Thanh District, Ho Chi Minh City</t>
  </si>
  <si>
    <t>62/67 Huỳnh Tịnh Của, phường 19, quận Bình Thạnh, Tp.HCM</t>
  </si>
  <si>
    <t>62/67 Huỳnh Tịnh Của, P. 19, Quận Bình Thạnh, TPHCM</t>
  </si>
  <si>
    <t>0937 893 560</t>
  </si>
  <si>
    <t>Nguyễn Thị Út</t>
  </si>
  <si>
    <t>228/HR-16</t>
  </si>
  <si>
    <t>11400347</t>
  </si>
  <si>
    <t>Nguyễn Hải Thuyên</t>
  </si>
  <si>
    <t>Transportation &amp; Housing allowance: 6,000,000 VNĐ/ month</t>
  </si>
  <si>
    <t>311 509 864</t>
  </si>
  <si>
    <t>317 Group 11, Hoa Hamlet, Hoa Hung Commune, Cai Be, Tien Giang Province</t>
  </si>
  <si>
    <t>317 Tổ 11, ấp Hòa, xã Hòa Hưng, Cái Bè, Tiền Giang</t>
  </si>
  <si>
    <t>0169 305 2787</t>
  </si>
  <si>
    <t>Đỗ Thị Mười</t>
  </si>
  <si>
    <t>227/HR-16</t>
  </si>
  <si>
    <t>11400386</t>
  </si>
  <si>
    <t>Đỗ Thị Phương Thảo</t>
  </si>
  <si>
    <t>Distribution Training Admin Staff</t>
  </si>
  <si>
    <t>Nhân viên Hành chánh Huấn luyện Đại lý &amp; Kênh Phân phối</t>
  </si>
  <si>
    <t>024 250 069</t>
  </si>
  <si>
    <t>Lotus University</t>
  </si>
  <si>
    <t>48/2 (formerly 201/36B) Ut Tich Street, Ward 4, Tan Binh District, Ho Chi Minh City</t>
  </si>
  <si>
    <t>48/2 ( Số cũ 201/36B) Út Tịch, phường 4, quận Tân Bình, Tp. HCM</t>
  </si>
  <si>
    <t>0903 938 519</t>
  </si>
  <si>
    <t>Đỗ Ngọc Hà</t>
  </si>
  <si>
    <t>231/HR-16</t>
  </si>
  <si>
    <t>Owner Family company</t>
  </si>
  <si>
    <t>11300334</t>
  </si>
  <si>
    <t>Nguyễn Thị Thu Yến</t>
  </si>
  <si>
    <t>371 246 686</t>
  </si>
  <si>
    <t>514/3 Ngo Quyen Street, Vinh Lac Ward, Rach Gia City, Kien Giang Province</t>
  </si>
  <si>
    <t>514/3 Ngô Quyền, phường Vĩnh Lạc, Tp. Rạch Giá, Kiên Giang</t>
  </si>
  <si>
    <t>514/3 Ngô Quyền, phường Vĩnh Lạc, Tp. Rạch Giá, tỉnh Kiên Giang</t>
  </si>
  <si>
    <t>0947 456 882</t>
  </si>
  <si>
    <t>Trần Thị Thu Loan</t>
  </si>
  <si>
    <t>232/HR-16</t>
  </si>
  <si>
    <t>11100169</t>
  </si>
  <si>
    <t>Lương Hồ Thu Lam</t>
  </si>
  <si>
    <t>Cash Management and Investment Officer</t>
  </si>
  <si>
    <t>Chuyên viên Kế toán Quản lý Tiền mặt và Đầu tư</t>
  </si>
  <si>
    <t>079 185 002 289</t>
  </si>
  <si>
    <t>43 Tai Thiet Street, Ward 11, Tan Binh District, Ho Chi Minh City</t>
  </si>
  <si>
    <t>43 Tái Thiết, phường 11, quận Tân Bình,Tp. HCM</t>
  </si>
  <si>
    <t>165/13 Tran Quang Co, Phu Thanh Ward, Tan Phu District, Ho Chi Minh City</t>
  </si>
  <si>
    <t>165/13 Trần Quang Cơ, phường Phú Thạnh, quận Tân Phú, Tp. HCM</t>
  </si>
  <si>
    <t>0938 398 493</t>
  </si>
  <si>
    <t>Lương Thị Thu Vân</t>
  </si>
  <si>
    <t>233/HR-16</t>
  </si>
  <si>
    <t>11000135</t>
  </si>
  <si>
    <t>Lê Thị Hoài Châu</t>
  </si>
  <si>
    <t>Agency Compliance Senior Staff</t>
  </si>
  <si>
    <t>Nhân viên Cấp cao Pháp chế Đại lý</t>
  </si>
  <si>
    <t>111 651 799</t>
  </si>
  <si>
    <t>College of Finance</t>
  </si>
  <si>
    <t>Số 100 Phuong Liet Street, Phuong Liet, Thanh Xuan District, Ha Noi</t>
  </si>
  <si>
    <t>Số 100 Phố Phương Liệt, phường Phương Liệt, quận Thanh Xuân, Tp. Hà Nội</t>
  </si>
  <si>
    <t>100 Phuong Liet Street, Phuong Liet, Thanh Xuan District, Ha Noi</t>
  </si>
  <si>
    <t>0984 672 898</t>
  </si>
  <si>
    <t>236/HR-16</t>
  </si>
  <si>
    <t>11600479</t>
  </si>
  <si>
    <t>Hồ Thị Sen</t>
  </si>
  <si>
    <t>Salary increase: 40,000,000 vnd after 2 months, once recruitment of 10 qualified UM has finished</t>
  </si>
  <si>
    <t>Sales - South 1</t>
  </si>
  <si>
    <t>South 1</t>
  </si>
  <si>
    <t xml:space="preserve">024 019 501 </t>
  </si>
  <si>
    <t>C10-04A, 683A Au Co street, Tan Thanh ward, Tan Phu district, Ho Chi Minh</t>
  </si>
  <si>
    <t>C10-04A, Chung cư MB Babylon, 683A Âu Cơ, P. Tân Thành, Q. Tân Phú, Tp. HCM</t>
  </si>
  <si>
    <t>0902 489 566`</t>
  </si>
  <si>
    <t>Huỳnh Đăng Thông</t>
  </si>
  <si>
    <t>Child</t>
  </si>
  <si>
    <t>234/HR-16</t>
  </si>
  <si>
    <t>11500460</t>
  </si>
  <si>
    <t>Trần Hoàng Ánh</t>
  </si>
  <si>
    <t>273 365 160</t>
  </si>
  <si>
    <t>34 Do Luong, Vung Tau City, Ba Ria Vung Tau Province</t>
  </si>
  <si>
    <t>34 Đô Lương, Tp. Vũng Tàu, Tỉnh Bà Rịa Vũng Tàu</t>
  </si>
  <si>
    <t>8.02 Binh Minh apartment, Luong Dinh Cua Street, District 2, Ho Chi Minh</t>
  </si>
  <si>
    <t>8.02 chung cư Bình Minh, Lương Định Của, Quận 2, Tp. HCM</t>
  </si>
  <si>
    <t>0982 979 528</t>
  </si>
  <si>
    <t>Trần Quốc Thống</t>
  </si>
  <si>
    <t>239/HR-16</t>
  </si>
  <si>
    <t>Prudential</t>
  </si>
  <si>
    <t>11600493</t>
  </si>
  <si>
    <t>Trương Tú Nhi</t>
  </si>
  <si>
    <t>024 762 909</t>
  </si>
  <si>
    <t>Traditional Medicine Doctor</t>
  </si>
  <si>
    <t>12/7 Thong Nhat 1 Street, Tan Thoi Nhi Ward, Hoc Mon District, Ho Chi Minh City</t>
  </si>
  <si>
    <t xml:space="preserve">12/7 Đường Thống Nhất 1, Xã Tân Thới Nhì, Quận Hóc Môn, Tp. HCM </t>
  </si>
  <si>
    <t>43/5 Thong Nhat 2 Street, Tan Thoi Nhi Ward, Hoc Mon District, Ho Chi Minh City</t>
  </si>
  <si>
    <t xml:space="preserve">43/5 Đường Thống Nhất 2, Xã Tân Thới Nhì, Quận Hóc Môn, Tp. HCM </t>
  </si>
  <si>
    <t>(08) 37132 784</t>
  </si>
  <si>
    <t>Trần Thị Thơm</t>
  </si>
  <si>
    <t>238/HR-16</t>
  </si>
  <si>
    <t>11500448</t>
  </si>
  <si>
    <t>Đỗ Thị Diễm Thúy</t>
  </si>
  <si>
    <t>285 127 162</t>
  </si>
  <si>
    <t>College of Finance and Customs</t>
  </si>
  <si>
    <t>Long Dien 1 Area, Long Phuoc Ward, Phuoc Long District, Binh Phuoc Province</t>
  </si>
  <si>
    <t>Khu phố Long Điền 1, Phường Long Phước, Thị xã Phước Long, Tỉnh Bình Phước</t>
  </si>
  <si>
    <t>45 Hoang Van Hoe, Tan Quy Ward, Tan Phu District, Ho Chi Minh City</t>
  </si>
  <si>
    <t>45 Hoàng Văn Hòe, Phường Tân Quý, Quận Tân Phú, Tp. Hồ Chí Minh</t>
  </si>
  <si>
    <t>0977 612 973</t>
  </si>
  <si>
    <t>Đỗ Thị Thanh Xuyên</t>
  </si>
  <si>
    <t>235/HR-16</t>
  </si>
  <si>
    <t>10900072</t>
  </si>
  <si>
    <t>Nguyễn Thị Thanh Phương</t>
  </si>
  <si>
    <t>Head of Distribution Admin</t>
  </si>
  <si>
    <t>Trưởng Bộ phận Hành chánh Đại lý &amp; Kênh Phân phối</t>
  </si>
  <si>
    <t>023 371 039</t>
  </si>
  <si>
    <t>24 Hoang Sy Khai Street, Ward 14, District 8, Ho Chi Minh City</t>
  </si>
  <si>
    <t>24 Hoàng Sỹ Khải, ward 14, Quận 8, Tp. HCM</t>
  </si>
  <si>
    <t>18/10 hẻm 266 Bui Minh Truc Street, Ward 6, District 8, Ho Chi Minh City</t>
  </si>
  <si>
    <t>18/10 hẻm 266 Bùi Minh Trực, phường 6, quận 8, Tp. HCM</t>
  </si>
  <si>
    <t>0945 300 900</t>
  </si>
  <si>
    <t>Phan Xuân Bách Thắng</t>
  </si>
  <si>
    <t>240/HR-16</t>
  </si>
  <si>
    <t>11000117</t>
  </si>
  <si>
    <t>Accounting Executive</t>
  </si>
  <si>
    <t>Chuyên viên Kế toán</t>
  </si>
  <si>
    <t>025 951 827</t>
  </si>
  <si>
    <t>23A Le Quy Don street, Ward 6, District 3, Ho Chi Minh City</t>
  </si>
  <si>
    <t>23A Lê Quý Đôn, Phường 6, Quận 3, Tp. HCM</t>
  </si>
  <si>
    <t>0909 472 972; 0169 553 9914</t>
  </si>
  <si>
    <t>Nguyễn Xuân Hiếu; Ngô Duy Hưng</t>
  </si>
  <si>
    <t>Husband; Father</t>
  </si>
  <si>
    <t>241/HR-16</t>
  </si>
  <si>
    <t>11500464</t>
  </si>
  <si>
    <t>Đặng Tiến Dũng</t>
  </si>
  <si>
    <t>Tan Lac</t>
  </si>
  <si>
    <t>113 112 636</t>
  </si>
  <si>
    <t>Group 25, Cham Mat Ward, Hoa Binh City, Hoa Binh Province</t>
  </si>
  <si>
    <t>Tổ 25, P. Chăm Mát, Tp. Hòa Bình, tỉnh Hòa Bình</t>
  </si>
  <si>
    <t>612B, Ha Hop tenement, Group 5, Tan Thinh Ward, Hoa Binh City, Hoa Binh Province</t>
  </si>
  <si>
    <t>Phòng 612B Chung cư Dạ Hợp, Tổ 5, P. Tân Thịnh, Tp. Hòa Bình, tỉnh Hòa Bình</t>
  </si>
  <si>
    <t>0914 476 222</t>
  </si>
  <si>
    <t>Nguyễn Dương Liễu</t>
  </si>
  <si>
    <t>242/HR-16</t>
  </si>
  <si>
    <t>11400393</t>
  </si>
  <si>
    <t>Trần Ngọc Tuấn Huy</t>
  </si>
  <si>
    <t>Allowance: 5,000,000 VNĐ/ month</t>
  </si>
  <si>
    <t>Nam Ha</t>
  </si>
  <si>
    <t>225 511 642</t>
  </si>
  <si>
    <t>21 Group 3, Tay Bac 2, Vinh Hai ward, Nha Trang city, Khanh Hoa province</t>
  </si>
  <si>
    <t>21 Tổ 3, Tây Bắc 2, P. Vĩnh Hải, Tp. Nha Trang, tỉnh Khánh Hòa</t>
  </si>
  <si>
    <t>06 Hai Ba Trung, ward 6, Da Lat city, Lam Dong province</t>
  </si>
  <si>
    <t>06 Hai Bà Trưng, Phường 6, Tp. Đà Lạt, tỉnh Lâm Đồng</t>
  </si>
  <si>
    <t>0905 956 638</t>
  </si>
  <si>
    <t>Lê Thị Hoàng Yến</t>
  </si>
  <si>
    <t>243/HR-16</t>
  </si>
  <si>
    <t>11200248</t>
  </si>
  <si>
    <t>Trần Thanh Tâm</t>
  </si>
  <si>
    <t>New Business Senior Staff</t>
  </si>
  <si>
    <t>Nhân viên Cấp cao Phát hành Hợp đồng</t>
  </si>
  <si>
    <t>024 503 786</t>
  </si>
  <si>
    <t>Ba Diem Highschool</t>
  </si>
  <si>
    <t>96B/2 Group 72, Quarter 3, Trung My Tay Ward, District 12, Ho Chi Minh City</t>
  </si>
  <si>
    <t>96B/2 tổ 72, KP3, phường Trung Mỹ Tây, quận 12, Tp. HCM</t>
  </si>
  <si>
    <t>0124 297 4636</t>
  </si>
  <si>
    <t>Trương Thị Tuyết</t>
  </si>
  <si>
    <t>245/HR-16</t>
  </si>
  <si>
    <t>11500431</t>
  </si>
  <si>
    <t>Distribution Training Executive</t>
  </si>
  <si>
    <t>091 069 306</t>
  </si>
  <si>
    <t>College of Trade and Tourism</t>
  </si>
  <si>
    <t>Group 4, Ba Hang Town, Pho Yen Ward, Thai Nguyen Province</t>
  </si>
  <si>
    <t>Tiểu khu 4, Thị trấn Ba Hàng, Huyện Phổ Yên, Tỉnh Thái Nguyên</t>
  </si>
  <si>
    <t>286 Center Street, Pho Yen Ward, Thai Nguyen Province</t>
  </si>
  <si>
    <t>286 Đường Trung Tâm, Huyện Phổ Yên, Tỉnh Thái Nguyên</t>
  </si>
  <si>
    <t>0988 983 373</t>
  </si>
  <si>
    <t>Nguyễn Thị Thành</t>
  </si>
  <si>
    <t>246/HR-16</t>
  </si>
  <si>
    <t>11500434</t>
  </si>
  <si>
    <t>Trần Chí Hiếu</t>
  </si>
  <si>
    <t>023 994 509</t>
  </si>
  <si>
    <t>18 D4A Street, Group 4, Area 6, Phuoc Long B Ward, District 9, Ho Chi Minh City</t>
  </si>
  <si>
    <t>18 Đường D4A, Tổ 4, Khu phố 6, Phường Phước Long B, Quận 9, Tp. Hồ Chí Minh</t>
  </si>
  <si>
    <t>0903 508 100</t>
  </si>
  <si>
    <t>Nguyễn Thị Gấm</t>
  </si>
  <si>
    <t>244/HR-16</t>
  </si>
  <si>
    <t>Private Enterprise</t>
  </si>
  <si>
    <t>11600524</t>
  </si>
  <si>
    <t>Chu Thị Ái Thương</t>
  </si>
  <si>
    <t>019178000031</t>
  </si>
  <si>
    <t>College of Technologies and Economics in Trade</t>
  </si>
  <si>
    <t>100 Chua Boc, Quang Trung ward, Dong Da district, Ha Noi city</t>
  </si>
  <si>
    <t>100 Phố Chùa Bộc, P. Quang Trung, Q. Đống Đa, Tp. Hà Nội</t>
  </si>
  <si>
    <t>0906 261 168</t>
  </si>
  <si>
    <t>Đinh Mạnh Cường</t>
  </si>
  <si>
    <t>11000110</t>
  </si>
  <si>
    <t>Nguyễn Võ Thiện Đức</t>
  </si>
  <si>
    <t>240 940 900</t>
  </si>
  <si>
    <t>26 Tran Hung Dao Street, Tu An Ward, Buon Ma Thuot City, Daklak Province</t>
  </si>
  <si>
    <t>26 Trần Hưng Đạo, phường Tự An, Tp. Buôn Ma Thuột, Daklak</t>
  </si>
  <si>
    <t>27, 32B Street, Binh Tri Dong Ward, Binh Tan District, HCM</t>
  </si>
  <si>
    <t>27, đường 32B, phường Bình Trị Đông B, quận Bình Tân, Tp. HCM</t>
  </si>
  <si>
    <t>0123 955 5922</t>
  </si>
  <si>
    <t>Nguyễn Văn Ngay</t>
  </si>
  <si>
    <t>248/HR-2016</t>
  </si>
  <si>
    <t>11200231</t>
  </si>
  <si>
    <t>Lê Sơn Phong</t>
  </si>
  <si>
    <t>Head of Agency Compliance</t>
  </si>
  <si>
    <t>Trưởng Bộ phận Pháp chế Đại lý</t>
  </si>
  <si>
    <t>024 798 997</t>
  </si>
  <si>
    <t>Russia Ajerbaidjan General University</t>
  </si>
  <si>
    <t>76 Binh Gia Street, Ward 13, Tan Binh District, Ho Chi Minh City</t>
  </si>
  <si>
    <t>76 Bình Giã, phường 13, quận Tân Bình, Tp. HCM</t>
  </si>
  <si>
    <t>101/15 Tran Van On Street, Tan Son Nhi Ward, Tan Phu District, Ho Chi Minh City</t>
  </si>
  <si>
    <t>101/15 Trần Văn Ơn, phường Tân Sơn Nhì, quận Tân Phú, Tp. HCM</t>
  </si>
  <si>
    <t>0121 215 5777</t>
  </si>
  <si>
    <t>Lê Sơn Tùng</t>
  </si>
  <si>
    <t>Son</t>
  </si>
  <si>
    <t>247/HR-16</t>
  </si>
  <si>
    <t>11600517</t>
  </si>
  <si>
    <t>Nguyễn Trần Minh Nhựt</t>
  </si>
  <si>
    <t>Sales - South 2</t>
  </si>
  <si>
    <t>South 2</t>
  </si>
  <si>
    <t xml:space="preserve">Regional Sales Director – South 2 </t>
  </si>
  <si>
    <t>Giám đốc Kinh doanh Miền - Miền Nam 2</t>
  </si>
  <si>
    <t>025 670 668</t>
  </si>
  <si>
    <t>C15 Phu Lam B residential, Ba Hom street, district 6, Ho Chi Minh city</t>
  </si>
  <si>
    <t>C15 Cư xá Phú Lâm B, Bà Hom, Quận 6, Tp. HCM</t>
  </si>
  <si>
    <t>0937 973 993</t>
  </si>
  <si>
    <t>249/HR-16</t>
  </si>
  <si>
    <t>11600525</t>
  </si>
  <si>
    <t>Huỳnh Phú Tân</t>
  </si>
  <si>
    <t>Increase to VND 10,000,000 from 01/01/2017</t>
  </si>
  <si>
    <t>023 658 114</t>
  </si>
  <si>
    <t>RMIT</t>
  </si>
  <si>
    <t>31 Le Van Viet street, Group 3, Hiep Phu ward, district 9, Ho Chi Minh city</t>
  </si>
  <si>
    <t>31 Lê Văn Việt, Tổ 13, Khu phố 3, P. Hiệp Phú, Quận 9, Tp. HCM</t>
  </si>
  <si>
    <t>39 Le Van Chi, Linh Trung ward, Thu Duc district, Ho Chi Minh</t>
  </si>
  <si>
    <t>39 Lê Văn Chí, P. Linh Trung, Q. Thủ Đức, Tp. HCM</t>
  </si>
  <si>
    <t>0126 729 6016</t>
  </si>
  <si>
    <t>Hoàng Thị Thu Thủy</t>
  </si>
  <si>
    <t>11400382</t>
  </si>
  <si>
    <t>Đỗ Đức Dương</t>
  </si>
  <si>
    <t xml:space="preserve">Increase to 20,000,000 VNĐ/ month after 6 months base on the KPIs </t>
  </si>
  <si>
    <t>142 109 150</t>
  </si>
  <si>
    <t>Hanoi University of Technology</t>
  </si>
  <si>
    <t>Electric &amp; Electronic</t>
  </si>
  <si>
    <t>Lot 20.85 Van Loc, Tu Minh, Hai Duong City</t>
  </si>
  <si>
    <t>Lô 20.85 Vạn Lộc, Tứ Minh, Hải Dương</t>
  </si>
  <si>
    <t>0915 362 457</t>
  </si>
  <si>
    <t>Vũ Thị Nghi</t>
  </si>
  <si>
    <t>11600538</t>
  </si>
  <si>
    <t>Nguyễn Đình Thụy Lam</t>
  </si>
  <si>
    <t>Marketing Executive</t>
  </si>
  <si>
    <t>Chuyên viên Marketing</t>
  </si>
  <si>
    <t>024 327 858</t>
  </si>
  <si>
    <t>27/1/42 Street no.9, Ward 16, Go Vap District, Ho Chi Minh City</t>
  </si>
  <si>
    <t>27/1/42, Đường số 9, Phường 16, Quận Gò Vấp, Tp. HCM</t>
  </si>
  <si>
    <t>08.22156 989</t>
  </si>
  <si>
    <t>11600543</t>
  </si>
  <si>
    <t>Lê Quốc Khánh</t>
  </si>
  <si>
    <t>Sales - South 3</t>
  </si>
  <si>
    <t>South 3</t>
  </si>
  <si>
    <t>024 867 791</t>
  </si>
  <si>
    <t>99 Street no. 27, Go Vap District, Ho Chi Minh City</t>
  </si>
  <si>
    <t>99, Đường số 27, Quận Gò Vấp, Tp. HCM</t>
  </si>
  <si>
    <t>357 Le Van Luong Street, Tan Quy Ward, District 7, Ho Chi Minh City</t>
  </si>
  <si>
    <t>357 Đường Lê Văn Lương, Phường Tân Quy, Quận 7, Tp. HCM</t>
  </si>
  <si>
    <t>0902 378 739</t>
  </si>
  <si>
    <t>Nguyễn Thị Thanh Hà</t>
  </si>
  <si>
    <t>251/HR-16</t>
  </si>
  <si>
    <t>FWD</t>
  </si>
  <si>
    <t>11300316</t>
  </si>
  <si>
    <t>Trần Minh Huy</t>
  </si>
  <si>
    <t>201 457 802</t>
  </si>
  <si>
    <t>Danang University of Technology</t>
  </si>
  <si>
    <t>Petrolium Engineering</t>
  </si>
  <si>
    <t>15.01 Floor 5, Docklands Sai Gon Apartment, Tan Phu Ward, District 7, Ho Chi Minh City</t>
  </si>
  <si>
    <t>15.01 Tầng 5, Cao ốc Docklands Sài Gòn, P. Tân Phú, Q. 7, Tp. HCM</t>
  </si>
  <si>
    <t>0905 111 368</t>
  </si>
  <si>
    <t>Trần Thành</t>
  </si>
  <si>
    <t>252/HR-16</t>
  </si>
  <si>
    <t>11600502</t>
  </si>
  <si>
    <t>Nguyễn Trọng Hiệu</t>
  </si>
  <si>
    <t>Increase to VND 30,000,000 after 8 months, once new 10 UMs have been appointed</t>
  </si>
  <si>
    <t>100 629 958</t>
  </si>
  <si>
    <t>Group 40, Dong Tien, Cam Dong, Cam Pha, Quang Ninh</t>
  </si>
  <si>
    <t>Tổ 40 Đông Tiến, Cẩm Đông, Cẩm Phả, Quảng Ninh</t>
  </si>
  <si>
    <t>No. 503, T2 Area, Green Bay Apartment, Hoang Quoc Viet street, Hung Thang, Ha Long, Quang Ninh</t>
  </si>
  <si>
    <t>Phòng 503, Khu T2, Chung cư Green Bay, Đường Hoàng Quốc Việt, Hùng Thắng, Hạ Long, Quang Ninh</t>
  </si>
  <si>
    <t>0123 967 3828</t>
  </si>
  <si>
    <t>Bùi Thúy Anh</t>
  </si>
  <si>
    <t>253/HR-16</t>
  </si>
  <si>
    <t>11500429</t>
  </si>
  <si>
    <t>Đỗ Trường Long</t>
  </si>
  <si>
    <t>351 494 555</t>
  </si>
  <si>
    <t>HaNoi Open University</t>
  </si>
  <si>
    <t>Tourism</t>
  </si>
  <si>
    <t>476 Group 13, Nha Bang Town, Tinh Bien District, An Giang Province</t>
  </si>
  <si>
    <t>476 Tổ 13, Thị trấn Nhà Bàng, Huyện Tịnh Biên, Tỉnh An Giang</t>
  </si>
  <si>
    <t>173 Nguyen Duy Duong, Ward 3, District 10, Ho Chi Minh</t>
  </si>
  <si>
    <t>173 Nguyễn Duy Dương, Phường 3, Quận 10, Tp. Hồ Chí Minh</t>
  </si>
  <si>
    <t>0994 596 371</t>
  </si>
  <si>
    <t>Đỗ Thị Thiên Ngân</t>
  </si>
  <si>
    <t>254/HR-16</t>
  </si>
  <si>
    <t>11200217</t>
  </si>
  <si>
    <t>Nguyễn Văn Chiến</t>
  </si>
  <si>
    <t>Distribution Training Manager</t>
  </si>
  <si>
    <t>Trưởng phòng Huấn luyện Đại lý &amp; Kênh Phân phối</t>
  </si>
  <si>
    <t>081 016 555</t>
  </si>
  <si>
    <t>Ha Noi National University of Education</t>
  </si>
  <si>
    <t>Dong Mo Town, Chi Lang District, Lang Son Province</t>
  </si>
  <si>
    <t>Thị trấn Đồng Mỏ, huyện Chi Lăng, tỉnh Lạng Sơn</t>
  </si>
  <si>
    <t>42E, Bui Thi Xuan street, Ward 2, Tan binh district, Ho Chi Minh</t>
  </si>
  <si>
    <t>42E Bùi Thị Xuân, Phường 2, Q. Tân Bình, Tp. HCM</t>
  </si>
  <si>
    <t>0123 698 9646</t>
  </si>
  <si>
    <t>Bùi Bích Oanh</t>
  </si>
  <si>
    <t>255/HR-16</t>
  </si>
  <si>
    <t>11600510</t>
  </si>
  <si>
    <t>Ngô Quang Dũng</t>
  </si>
  <si>
    <t>162 484 162</t>
  </si>
  <si>
    <t>Ha Noi University of Science and Technology</t>
  </si>
  <si>
    <t>19/10/30 Phung Khac Khoan, Truong Thi ward, Nam Dinh city, Nam Dinh province</t>
  </si>
  <si>
    <t>19/10/30 Phùng Khắc Khoan, P. Trường Thi, Tp. Nam Định, Tỉnh Nam Định</t>
  </si>
  <si>
    <t>0983 702 988</t>
  </si>
  <si>
    <t>Nguyễn Thị Thu Hoài</t>
  </si>
  <si>
    <t>258/HR-16</t>
  </si>
  <si>
    <t>11100176</t>
  </si>
  <si>
    <t>Chuyên viên Phân tích Ứng dụng</t>
  </si>
  <si>
    <t>025 777 731</t>
  </si>
  <si>
    <t>19 C4 Street 66 Tan Qui Dong Residential Quarter, Tan Phong Ward, District 7, Ho Chi Minh City</t>
  </si>
  <si>
    <t>19 C4 đường 66 KDC Tân Qui Đông,phường Tân Phong, quận 7, Tp. HCM</t>
  </si>
  <si>
    <t>0902 206 585</t>
  </si>
  <si>
    <t>256/HR-16</t>
  </si>
  <si>
    <t>11600545</t>
  </si>
  <si>
    <t>Lâm Thành Út</t>
  </si>
  <si>
    <t>381 493 024</t>
  </si>
  <si>
    <t>Ho Chi Minh University of Culture</t>
  </si>
  <si>
    <t>Culture Management</t>
  </si>
  <si>
    <t>Ba Hue Lane, Tan Duyet Ward, Dam Doi District, Ca Mau Province</t>
  </si>
  <si>
    <t>Ấp Bá Huê, Xã Tân Duyệt, Huyện Đầm Dơi, Tỉnh Cà Mau</t>
  </si>
  <si>
    <t>83 Tran Van Bin Street, Ward 5, Ca Mau City</t>
  </si>
  <si>
    <t>83 Đường Trần Văn Bỉnh, Phường 5, Tp. Cà Mau</t>
  </si>
  <si>
    <t>260/HR-16</t>
  </si>
  <si>
    <t>11300301</t>
  </si>
  <si>
    <t>Phạm Đình Hùng</t>
  </si>
  <si>
    <t>151 216 881</t>
  </si>
  <si>
    <t>Nhan Cau 3 Quarter, Hung Ha Town, Thai Binh Province</t>
  </si>
  <si>
    <t>Khu Nhân Cầu 3, Thị trấn Hưng Hà, Thái Bình</t>
  </si>
  <si>
    <t>(0363) 3861 123</t>
  </si>
  <si>
    <t>Phạm Đình Kết</t>
  </si>
  <si>
    <t>262/HR-16</t>
  </si>
  <si>
    <t>11100189</t>
  </si>
  <si>
    <t>Nguyễn Sơn Hưng</t>
  </si>
  <si>
    <t>151 578 617</t>
  </si>
  <si>
    <t>Kha Dong, Duyen Hai, Hung Ha, Thai Binh</t>
  </si>
  <si>
    <t>Khả Đông, Duyên Hải, Hưng Hà, Thái Bình</t>
  </si>
  <si>
    <t>22 Group 7, Phuc Dien Street, Tu Liem District, Ha Noi</t>
  </si>
  <si>
    <t>Số 22, Tổ 7, Đường Phúc Diễn, Từ Liêm, Tp. Hà Nội</t>
  </si>
  <si>
    <t>0168 253 4657</t>
  </si>
  <si>
    <t>Nguyen Son Phen</t>
  </si>
  <si>
    <t>261/HR-16</t>
  </si>
  <si>
    <t>11400380</t>
  </si>
  <si>
    <t>Nguyễn Trung Thành</t>
  </si>
  <si>
    <t>Salary will be paid ONE time after 12 months base on the KPI and increase to 40,000,000 VNĐ/ month</t>
  </si>
  <si>
    <t>011 877 240</t>
  </si>
  <si>
    <t>10 Ma May, Hang Buom, Hoan Kiem District, Ha Noi</t>
  </si>
  <si>
    <t>10 Mã Mây, Hàng Buồm, Hoàn Kiếm, Tp. Hà Nội</t>
  </si>
  <si>
    <t>No. 2 Alley 40, Lane 548 Nguyen Van Cu, Long Bien, Ha Noi</t>
  </si>
  <si>
    <t>Số 2 Ngách 40, Ngõ 548 Nguyễn Văn Cừ, Long Biên, Hà Nội</t>
  </si>
  <si>
    <t>0904 036 336</t>
  </si>
  <si>
    <t>Hoàng Thị Xuân Quỳnh</t>
  </si>
  <si>
    <t>11400376</t>
  </si>
  <si>
    <t>Bùi Văn Quân</t>
  </si>
  <si>
    <t>287,600,000 pay in the first payroll</t>
  </si>
  <si>
    <t>Regional Sales Director - South 1</t>
  </si>
  <si>
    <t>Giám đốc Kinh doanh Miền - Miền Nam 1</t>
  </si>
  <si>
    <t>013 024 793</t>
  </si>
  <si>
    <t>902 OCT2 DDN3 Linh Dam, Hoang Mai district, Ha Noi city</t>
  </si>
  <si>
    <t>P902 OCT2 DDN3 Linh Đàm, Quận Hoàng Mai, Tp Hà Nội</t>
  </si>
  <si>
    <t>2408 lô A4, Chung cư Era Town Đức Khải, Phu My ward, District 7, Ho Chi Minh</t>
  </si>
  <si>
    <t>P2408 Block A4 Chung cư Era Town Đức Khải, Phường Phú Mỹ, Quận 7, Tp. HCM</t>
  </si>
  <si>
    <t>0985 383 516</t>
  </si>
  <si>
    <t>257/HR-16</t>
  </si>
  <si>
    <t>PVI Sun Life</t>
  </si>
  <si>
    <t>11400343</t>
  </si>
  <si>
    <t>Hoàng Việt Cường</t>
  </si>
  <si>
    <t>132 173 631</t>
  </si>
  <si>
    <t>Group 10, Hong Hai, Minh Nong Ward, Viet Tri City, Phu Tho Province</t>
  </si>
  <si>
    <t>Đội 10, Hồng Hải, phường Minh Nông, Tp. Việt Trì, Phú Thọ</t>
  </si>
  <si>
    <t>Đội 10, Hồng Hải, phường Minh Nông, Tp. Việt Trì, tỉnh Phú Thọ</t>
  </si>
  <si>
    <t>0985 519 875</t>
  </si>
  <si>
    <t>Vũ Thị Thu Hằng</t>
  </si>
  <si>
    <t>265/HR-17</t>
  </si>
  <si>
    <t>11000140</t>
  </si>
  <si>
    <t>Nguyễn Thị Toán</t>
  </si>
  <si>
    <t>121 238 889</t>
  </si>
  <si>
    <t>72 Lane 291, Le Loi Street, Hoang Van Thu Ward, Bac Giang</t>
  </si>
  <si>
    <t>72, ngõ 291, Lê Lợi, phường Hoàng Văn Thụ, Tp.Bắc Giang</t>
  </si>
  <si>
    <t>0983 810 124</t>
  </si>
  <si>
    <t>Ong Xuân Hoàng</t>
  </si>
  <si>
    <t>263/HR-17</t>
  </si>
  <si>
    <t>11300317</t>
  </si>
  <si>
    <t>Nguyễn Đình Trường</t>
  </si>
  <si>
    <t>022072000479</t>
  </si>
  <si>
    <t>Group 69, Quarter 8, Cao Thang Ward, Ha Long City, Quang Ninh Province</t>
  </si>
  <si>
    <t>Tổ 69, Khu 8, phường Cao Thắng, Tp. Hạ Long, Quảng Ninh</t>
  </si>
  <si>
    <t>Tổ 69, Khu 8, Phường Cao Thắng, Tp. Hạ Long, Tỉnh Quảng Ninh</t>
  </si>
  <si>
    <t>0903 415 838</t>
  </si>
  <si>
    <t>Hoàng Thị Tâm</t>
  </si>
  <si>
    <t>264/HR-17</t>
  </si>
  <si>
    <t>11500454</t>
  </si>
  <si>
    <t>Nguyễn Văn Huyện</t>
  </si>
  <si>
    <t>Cao Lanh &amp; Tra Vinh</t>
  </si>
  <si>
    <t>Phú Cường</t>
  </si>
  <si>
    <t>311 467 227</t>
  </si>
  <si>
    <t>407 Binh Thanh, Lap Vo Town, Lap Vo District, Dong Thap Province</t>
  </si>
  <si>
    <t>407 Bình Thạnh, Thị trấn Lấp Vò, Huyện Lấp Vò, Tỉnh Đồng Tháp</t>
  </si>
  <si>
    <t>0918 274 979</t>
  </si>
  <si>
    <t>Nguyễn Thị Hồng Nga</t>
  </si>
  <si>
    <t>266/HR-17</t>
  </si>
  <si>
    <t>11400404</t>
  </si>
  <si>
    <t>Lê Hữu Anh</t>
  </si>
  <si>
    <t>Allowance: 6,000,000 VNĐ/ month</t>
  </si>
  <si>
    <t>090 911 826</t>
  </si>
  <si>
    <t>25, Group 12, Trung Thanh Ward, Thai Nguyen City</t>
  </si>
  <si>
    <t>Số nhà 25, tổ 12, phường Trung Thành, Thái Nguyên</t>
  </si>
  <si>
    <t>0987 244 553</t>
  </si>
  <si>
    <t>Lưu Thị Thùy Dương</t>
  </si>
  <si>
    <t>267/HR-17</t>
  </si>
  <si>
    <t>11600523</t>
  </si>
  <si>
    <t>Trần Quốc Cường</t>
  </si>
  <si>
    <t>Cash Management &amp; Investment Accounting Senior Executive</t>
  </si>
  <si>
    <t>024 089 099</t>
  </si>
  <si>
    <t>27/53 Huynh Tinh Cua street, ward 8, district 3, Ho Chi Minh city</t>
  </si>
  <si>
    <t>27/53 Huỳnh Tịnh Của, Phường 8, Quận 3, Tp. HCM</t>
  </si>
  <si>
    <t>0917 198 124</t>
  </si>
  <si>
    <t>Phạm Thị Ngoan</t>
  </si>
  <si>
    <t>268/HR-17</t>
  </si>
  <si>
    <t>U.S. Consulate</t>
  </si>
  <si>
    <t>10900061</t>
  </si>
  <si>
    <t>Head of Legal &amp; Compliance</t>
  </si>
  <si>
    <t>Trưởng Bộ phận Pháp lý &amp; Tuân thủ</t>
  </si>
  <si>
    <t>024 345 902</t>
  </si>
  <si>
    <t>University of Law Ho Chi Minh City</t>
  </si>
  <si>
    <t xml:space="preserve">16 Lot G1 Tan Quy Dong Zone, Group 2, Quarter 2, Tan Phong Ward, District 7, Ho Chi Minh City </t>
  </si>
  <si>
    <t xml:space="preserve">16 Lô G1 Khu Tân Quy Đông, Tổ 2, KP 2, phường Tân Phong, quận 7, Tp.HCM </t>
  </si>
  <si>
    <t xml:space="preserve">16 lot G1 Tan Quy Dong Zone, Group 2, Quarter 2, Tan Phong Ward, District 7, Ho Chi Minh City </t>
  </si>
  <si>
    <t>0913 878 567</t>
  </si>
  <si>
    <t>Lý Thành Tâm</t>
  </si>
  <si>
    <t>269/HR-17</t>
  </si>
  <si>
    <t>Business</t>
  </si>
  <si>
    <t>11600531</t>
  </si>
  <si>
    <t>Nguyễn Anh Dũng</t>
  </si>
  <si>
    <t>131 467 038</t>
  </si>
  <si>
    <t>University of Pedagogy Hanoi</t>
  </si>
  <si>
    <t>Physics</t>
  </si>
  <si>
    <t>No. 12 Thanh Xuân, Gia Cam ward, Viet Tri city, Phu Tho province</t>
  </si>
  <si>
    <t>Số 12 Thanh Xuân, P. Gia Cẩm, Tp. Việt Trì, Phú Thọ</t>
  </si>
  <si>
    <t>0963 797 438</t>
  </si>
  <si>
    <t>Nguyễn Thị Tuyết</t>
  </si>
  <si>
    <t>270/HR-17</t>
  </si>
  <si>
    <t>11600553</t>
  </si>
  <si>
    <t>Nguyễn Trần Quỳnh An</t>
  </si>
  <si>
    <t>024 603 330</t>
  </si>
  <si>
    <t>334/24 Chu Van An Street, Ward 12, Binh Thanh District, Ho Chi Minh City</t>
  </si>
  <si>
    <t>334/24 Đường Chu Văn An, Phường 12, Quận Bình Thạnh, Tp. HCM</t>
  </si>
  <si>
    <t>387/29A Chu Van An Street, Ward 12, Binh Thanh District, Ho Chi Minh City</t>
  </si>
  <si>
    <t>387/29A Đường Chu Văn An, Phường 12, Quận Bình Thạnh, Tp. HCM</t>
  </si>
  <si>
    <t>0907 843 666</t>
  </si>
  <si>
    <t>Trần Thị Mỹ Loan</t>
  </si>
  <si>
    <t>Tranfer Services</t>
  </si>
  <si>
    <t>Transfer Services Staff</t>
  </si>
  <si>
    <t>11600530</t>
  </si>
  <si>
    <t>Nguyễn Ngọc Thành</t>
  </si>
  <si>
    <t>Cao Lanh</t>
  </si>
  <si>
    <t>South 2 - Can Tho Office</t>
  </si>
  <si>
    <t>024 684 032</t>
  </si>
  <si>
    <t>1135 Doc Lap, Ward 4, Tan Binh district, Ho Chi Minh city</t>
  </si>
  <si>
    <t>1135 Độc Lập, Phường 4, Q. Tân Bình, Tp. HCM</t>
  </si>
  <si>
    <t>15/21/6 Cau Xeo, Tan Son Nhi ward, Tan Phu district, Ho Chi Minh</t>
  </si>
  <si>
    <t>15/21/6 Cầu Xéo, P. Tân Sơn Nhì, Q. Tân Phú, Tp. HCM</t>
  </si>
  <si>
    <t>0932 685 422</t>
  </si>
  <si>
    <t>Lê Thị Tuyết Linh</t>
  </si>
  <si>
    <t>272/HR-17</t>
  </si>
  <si>
    <t>11400412</t>
  </si>
  <si>
    <t>Nguyễn Khắc Bảo Chuyên</t>
  </si>
  <si>
    <t>370 662 305</t>
  </si>
  <si>
    <t>17 Dang Thai Mai Street, An Hoa, Rach Gia City, Kien Giang Province</t>
  </si>
  <si>
    <t>17 Đặng Thai Mai, An Hòa, Rạch Giá, Kiên Giang</t>
  </si>
  <si>
    <t>0918 126 799</t>
  </si>
  <si>
    <t>Trần Quang Tuấn</t>
  </si>
  <si>
    <t>271/HR-17</t>
  </si>
  <si>
    <t>11600473</t>
  </si>
  <si>
    <t>Bùi Thị Thanh Minh</t>
  </si>
  <si>
    <t>Compensation &amp; Benefits Officer</t>
  </si>
  <si>
    <t>Chuyên viên Phúc lợi &amp; Lương</t>
  </si>
  <si>
    <t>271 844 946</t>
  </si>
  <si>
    <t>Ha Noi University of Agriculture</t>
  </si>
  <si>
    <t>559 Group 9, Tan Cang, Phuoc Tan, Bien Hoa, Dong Nai</t>
  </si>
  <si>
    <t>557 Tổ 9, Tân Cang, Phước Tân, Biên Hòa, Đồng Nai</t>
  </si>
  <si>
    <t>0944 524 972</t>
  </si>
  <si>
    <t>Phạm Chí Công</t>
  </si>
  <si>
    <t>273/HR-17</t>
  </si>
  <si>
    <t>SC Johnson</t>
  </si>
  <si>
    <t>11500469</t>
  </si>
  <si>
    <t>Nguyễn Đình Long</t>
  </si>
  <si>
    <t>System Analyst Senior Officer</t>
  </si>
  <si>
    <t>Chuyên viên Cấp cao Phân tích Ứng dụng</t>
  </si>
  <si>
    <t>273 088 482</t>
  </si>
  <si>
    <t>202 Phuoc Son Hamlet, Phuoc Hoa Commune, Tan Thanh District, Ba Ria Vung Tau Province</t>
  </si>
  <si>
    <t>202 ấp Phước Sơn, xã Phước Hòa, H. Tân Thành, tỉnh Bà Rịa Vũng Tàu</t>
  </si>
  <si>
    <t>275/4/6 Quang Trung, Ward 10, Go Vap District, Ho Chi Minh</t>
  </si>
  <si>
    <t>275/4/6 Quang Trung, Phường 10, Q. Gò Vấp, Tp. HCM</t>
  </si>
  <si>
    <t>0978 762 437</t>
  </si>
  <si>
    <t>Thuyên</t>
  </si>
  <si>
    <t>274/HR-17</t>
  </si>
  <si>
    <t>11400419</t>
  </si>
  <si>
    <t>Hồ Võ Thanh Ngân</t>
  </si>
  <si>
    <t>PR Officer</t>
  </si>
  <si>
    <t>Chuyên viên Truyền thông</t>
  </si>
  <si>
    <t>023 648 091</t>
  </si>
  <si>
    <t xml:space="preserve">Ho Chi Minh City University of Social Sciences and Humanities </t>
  </si>
  <si>
    <t>Journalism and Communication</t>
  </si>
  <si>
    <t>330/18 Ben Van Don, District 4, Ho Chi Minh City</t>
  </si>
  <si>
    <t>330/18 Bến Vân Đồn, Quận 4, Tp. HCM</t>
  </si>
  <si>
    <t>0908 955 586</t>
  </si>
  <si>
    <t>Dương Duy Khương</t>
  </si>
  <si>
    <t>275/HR-17</t>
  </si>
  <si>
    <t>11500437</t>
  </si>
  <si>
    <t>Tô Lê Quỳnh Thu</t>
  </si>
  <si>
    <t>024 206 145</t>
  </si>
  <si>
    <t>Malaysia Open University</t>
  </si>
  <si>
    <t>06 Me Linh Street, Ward 9, Da Lat City</t>
  </si>
  <si>
    <t>06 Đường Mê Linh, Phường 9, Tp. Đà Lạt</t>
  </si>
  <si>
    <t>179 Group 1, Linh Trung Ward, Thu Duc District, Ho Chi Minh City</t>
  </si>
  <si>
    <t>179 Khu phố 1, Phường Linh Trung, Quận Thủ Đức, Tp. Hồ Chí Minh</t>
  </si>
  <si>
    <t>0947 900 279</t>
  </si>
  <si>
    <t>Phạm Phi Thăng</t>
  </si>
  <si>
    <t>276/HR-17</t>
  </si>
  <si>
    <t>11600478</t>
  </si>
  <si>
    <t>Trần Xuân Hải</t>
  </si>
  <si>
    <t>271 074 424</t>
  </si>
  <si>
    <t>G15 Phuc Hai Housing Estate, Tan Phong Ward, Bien Hoa City, Dong Nai Province</t>
  </si>
  <si>
    <t>G15 Khu cư xá Phúc Hải, P. Tân Phong, Biên Hòa, Đồng Nai</t>
  </si>
  <si>
    <t>0909 510 415</t>
  </si>
  <si>
    <t>Trần Xuân Đường</t>
  </si>
  <si>
    <t>280/HR-17</t>
  </si>
  <si>
    <t>11600490</t>
  </si>
  <si>
    <t>Sales Supervisor - Bancassurance</t>
  </si>
  <si>
    <t>Trưởng phòng Kinh doanh - Kênh Phân phối qua Ngân hàng</t>
  </si>
  <si>
    <t>215 070 029</t>
  </si>
  <si>
    <t>International Trade</t>
  </si>
  <si>
    <t>Group 7, Ward 2, Dong Da area, Quy Nhon City, Binh Dinh</t>
  </si>
  <si>
    <t>Tổ 7, Khu vực 2, P. Đống Đa, Tp. Quy Nhơn, Bình Định</t>
  </si>
  <si>
    <t>349/1 To Ngoc Van, Group 1, Thanh Xuan Ward, District 12, Ho Chi Minh</t>
  </si>
  <si>
    <t>349/1 Tô Ngọc Vân, Khu phố 1, P. Thạnh Xuân, Quận 12, Tp. HCM</t>
  </si>
  <si>
    <t>090 965 5468</t>
  </si>
  <si>
    <t>Trần Thị Ngọc Thi</t>
  </si>
  <si>
    <t>281/HR-17</t>
  </si>
  <si>
    <t>11700554</t>
  </si>
  <si>
    <t>Nguyễn Việt Hùng</t>
  </si>
  <si>
    <t>Ha Giang</t>
  </si>
  <si>
    <t>310 011 837</t>
  </si>
  <si>
    <t>332, Group 14, Phong Thuan Ward, Tan My Chanh District, My Tho City, Tien Giang Province</t>
  </si>
  <si>
    <t>332, Tổ 14, Ấp Phong Thuận, Thị trấn Tân Mỹ Chánh, Tp. Mỹ Tho, Tỉnh Tiền Giang</t>
  </si>
  <si>
    <t>0129 698 4469</t>
  </si>
  <si>
    <t>Hồ Thị Dung</t>
  </si>
  <si>
    <t>279/HR-17</t>
  </si>
  <si>
    <t>11400403</t>
  </si>
  <si>
    <t>285 052 378</t>
  </si>
  <si>
    <t>45 Group 1, Quarter 1, Chon Thanh, Binh Phuoc Province</t>
  </si>
  <si>
    <t>45 Tổ 1, Khu phố 1, Chơn Thành, Bình Phước</t>
  </si>
  <si>
    <t>B33, Group 1, Quarter 6, Hiep Thanh Ward, Thu Dau Mot County Town, Binh Duong Province</t>
  </si>
  <si>
    <t>B33, Tổ 1, Khu 6, phường Hiệp Thành, Tp. Thủ Dầu Một, Bình Dương</t>
  </si>
  <si>
    <t>0916 480 077</t>
  </si>
  <si>
    <t>Trần Thị Lan</t>
  </si>
  <si>
    <t>283/HR-17</t>
  </si>
  <si>
    <t>11400346</t>
  </si>
  <si>
    <t>Nguyễn Thị Loan</t>
  </si>
  <si>
    <t>131 672 383</t>
  </si>
  <si>
    <t>National College for Education</t>
  </si>
  <si>
    <t>Quarter 4, Thanh Van Commune, Thanh Ba District, Phu Tho Province</t>
  </si>
  <si>
    <t>Khu 4, xã Thanh Vân, huyện Thanh Ba, Phú Thọ</t>
  </si>
  <si>
    <t>Khu 4, xã Thanh Vân, huyện Thanh Ba, tỉnh Phú Thọ</t>
  </si>
  <si>
    <t>0944 260 971</t>
  </si>
  <si>
    <t>278/HR-17</t>
  </si>
  <si>
    <t>11400364</t>
  </si>
  <si>
    <t>Bùi Thị Quỳnh Hoa</t>
  </si>
  <si>
    <t>Phong Chau</t>
  </si>
  <si>
    <t>131 478 360</t>
  </si>
  <si>
    <t>55 Tan Thinh, Group 6, Tan Dan Ward, Viet Tri City, Phu Tho Province</t>
  </si>
  <si>
    <t>Số 55, Tân Thịnh, Tổ 6, phường Tân Dân, Tp. Việt Trì,  Phú Thọ</t>
  </si>
  <si>
    <t>0915 060 667</t>
  </si>
  <si>
    <t>Cương</t>
  </si>
  <si>
    <t>277/HR-17</t>
  </si>
  <si>
    <t>11600500</t>
  </si>
  <si>
    <t>Kiều Vũ Xuân Hồng</t>
  </si>
  <si>
    <t>Business Support Staff</t>
  </si>
  <si>
    <t>Nhân viên Hỗ trợ Kinh doanh</t>
  </si>
  <si>
    <t>273 533 276</t>
  </si>
  <si>
    <t>52 Hoang Van Thu Street, Ward 7, Vung Tau City</t>
  </si>
  <si>
    <t>52 Đường Hoàng Văn Thụ, Phường 7, Tp. Vũng Tàu</t>
  </si>
  <si>
    <t>441/86/15 Dien Bien Phu Street, Ward 25, Binh Thanh District, Ho Chi Minh City</t>
  </si>
  <si>
    <t>441/86/15 Đường Điện Biên Phủ, Phường 25, Quận Bình Thạnh, Tp. HCM</t>
  </si>
  <si>
    <t>0933 636 017</t>
  </si>
  <si>
    <t>Vũ Thị Hồng Minh</t>
  </si>
  <si>
    <t>282/HR-17</t>
  </si>
  <si>
    <t>PV Oil</t>
  </si>
  <si>
    <t>11600504</t>
  </si>
  <si>
    <t>091 514 612</t>
  </si>
  <si>
    <t>Group 17, Hoang Van Thu Ward, Thai Nguyen City, Thai Nguyen Province</t>
  </si>
  <si>
    <t>Tổ 17, Phường Hoàng Văn Thụ, Tp. Thái Nguyên, Tỉnh Thái Nguyên</t>
  </si>
  <si>
    <t>0987 881 940</t>
  </si>
  <si>
    <t>Nguyễn Xuân Ngọc</t>
  </si>
  <si>
    <t>286/HR-17</t>
  </si>
  <si>
    <t>11400363</t>
  </si>
  <si>
    <t>Lê Thị Xuân Tiên</t>
  </si>
  <si>
    <t>271 682 549</t>
  </si>
  <si>
    <t>Ho Chi Minh City University of Economics</t>
  </si>
  <si>
    <t>135A Ha Huy Giap Street, Quyet Thang Ward, Bien Hoa City, Dong Nai Province</t>
  </si>
  <si>
    <t>135A Hà Huy Giáp, phường Quyết Thắng, Tp. Biên Hòa, Đồng Nai</t>
  </si>
  <si>
    <t>239/2/1 Phan Dinh Phung Street, Quang Vinh, Bien Hoa City, Dong Nai Province</t>
  </si>
  <si>
    <t>239/2/1 Phan Đình Phùng, Quang Vinh, Biên Hòa, Đồng Nai</t>
  </si>
  <si>
    <t>0933 878 940</t>
  </si>
  <si>
    <t>Lầm Nàm Din</t>
  </si>
  <si>
    <t>Ex-collegues</t>
  </si>
  <si>
    <t>285/HR-17</t>
  </si>
  <si>
    <t>11600548</t>
  </si>
  <si>
    <t>Phan Quốc Huy</t>
  </si>
  <si>
    <t>250 509 010</t>
  </si>
  <si>
    <t>University of Technology</t>
  </si>
  <si>
    <t>37/4 Tran Nguyen Dan Street, Bao Loc City, Lam Dong Province</t>
  </si>
  <si>
    <t>37/4 Đường Trần Nguyên Đán, Tp. Bảo Lộc, Tỉnh Lâm Đồng</t>
  </si>
  <si>
    <t>1416/31/13 Le Duc Tho Street, Ward 13, Go Vap District, Ho Chi Minh City</t>
  </si>
  <si>
    <t>1416/31/13 Đường Lê Đức Thọ, Phường 13, Quận Gò Vấp, Tp. HCM</t>
  </si>
  <si>
    <t>0979 519 805</t>
  </si>
  <si>
    <t>Đặng Thị Thanh Trúc</t>
  </si>
  <si>
    <t>286/HR-18</t>
  </si>
  <si>
    <t>11600484</t>
  </si>
  <si>
    <t>Nguyễn Thị Thanh Thủy</t>
  </si>
  <si>
    <t>Chuyên viên Cấp cao Kiểm toán Nội bộ</t>
  </si>
  <si>
    <t>201 577 390</t>
  </si>
  <si>
    <t>32/18 Pham Huy Thong Street, Go Vap District, Ho Chi Minh City</t>
  </si>
  <si>
    <t>32/18 Đường Phạm Huy Thông, Quận Gò Vấp, Tp. HCM</t>
  </si>
  <si>
    <t>0902 315 769</t>
  </si>
  <si>
    <t>Lã Vĩnh Trung</t>
  </si>
  <si>
    <t>287/HR-17</t>
  </si>
  <si>
    <t>11100205</t>
  </si>
  <si>
    <t>Nguyễn Duy Thành</t>
  </si>
  <si>
    <t>Actuary Analyst Senior Officer</t>
  </si>
  <si>
    <t>Chuyên viên Cấp cao Tính toán</t>
  </si>
  <si>
    <t>212 224 509</t>
  </si>
  <si>
    <t>Hanh Tin Dong, Nghia Hanh, Quang Ngai Province</t>
  </si>
  <si>
    <t>Hành Tín Đông, Nghĩa Hành, Quãng Ngãi</t>
  </si>
  <si>
    <t>967/13 Tran Xuan Soan Street, District 7, Ho Chi Minh City</t>
  </si>
  <si>
    <t>967/13 Trần Xuân Soạn, quận 7, Tp. HCM</t>
  </si>
  <si>
    <t>0983 464 450</t>
  </si>
  <si>
    <t>289/HR-17</t>
  </si>
  <si>
    <t>Prevoir</t>
  </si>
  <si>
    <t>11200215</t>
  </si>
  <si>
    <t>Lê Xuân Minh</t>
  </si>
  <si>
    <t>230 580 785</t>
  </si>
  <si>
    <t>College of Economics &amp; Technology</t>
  </si>
  <si>
    <t>Group 7, Yen The Ward, Pleiku City, Gia Lai Province</t>
  </si>
  <si>
    <t>Tổ 7, phường Yên Thế, Tp. Pleiku, Gia Lai</t>
  </si>
  <si>
    <t>0166 327 1384</t>
  </si>
  <si>
    <t>288/HR-17</t>
  </si>
  <si>
    <t>Fertilizer Company</t>
  </si>
  <si>
    <t>11700574</t>
  </si>
  <si>
    <t>Phi Ngọc Điệp</t>
  </si>
  <si>
    <t>Sales Development Senior Manager</t>
  </si>
  <si>
    <t>022 741 186</t>
  </si>
  <si>
    <t>115/7 Ngo Tat To Street, Ward 19, Binh Thanh District, Ho Chi Minh City</t>
  </si>
  <si>
    <t>115/7 Đường Ngô Tất Tố, Phường 19, Quận Bình Thạnh, Tp. HCM</t>
  </si>
  <si>
    <t>Room 1409, Block C, Ngo Tat To Apartment, Ward 19, Binh Thanh District, Ho Chi Minh City</t>
  </si>
  <si>
    <t>Phòng 1409 Lô C, Chung cư Ngô Tất Tố, Phường 19, Quận Bình Thạnh, Tp. HCM</t>
  </si>
  <si>
    <t>11500468</t>
  </si>
  <si>
    <t>Distribution Training &amp; Development Manager</t>
  </si>
  <si>
    <t>Trưởng phòng Huấn luyện Phát triển Đại lý &amp; Kênh Phân phối</t>
  </si>
  <si>
    <t>765/53 Xô Viết Nghệ Tĩnh, Phường 26, Q. Bình Thạnh, Tp.HCM</t>
  </si>
  <si>
    <t>292/HR-17</t>
  </si>
  <si>
    <t>11300325</t>
  </si>
  <si>
    <t>Nguyễn Thị Kim Chi</t>
  </si>
  <si>
    <t xml:space="preserve">Report </t>
  </si>
  <si>
    <t>Chuyên viên Hành chánh Đại lý &amp; Kênh Phân phối</t>
  </si>
  <si>
    <t>151 733 455</t>
  </si>
  <si>
    <t>Hamlet 2, An Ninh, Tien Hai, Thai Binh</t>
  </si>
  <si>
    <t>Xóm 2, An Ninh, Tiền Hải, Thái Bình</t>
  </si>
  <si>
    <t>90 Street 1A, Vinh Loc Residential Quarter, Binh Hung Hoa Ward, Binh Tan District, Ho Chi Minh City</t>
  </si>
  <si>
    <t>90, đường 1A, KDC Vĩnh Lộc, phường Bình Hưng Hòa, quận Bình Tân, Tp. HCM</t>
  </si>
  <si>
    <t>0979 763 341</t>
  </si>
  <si>
    <t>Trần Thị Ngọc</t>
  </si>
  <si>
    <t>295/HR-17</t>
  </si>
  <si>
    <t>11200270</t>
  </si>
  <si>
    <t>compensate: - 75,942,926 in Mar 2015</t>
  </si>
  <si>
    <t>Regional Sales Director - South 3</t>
  </si>
  <si>
    <t>Giám đốc Kinh doanh Miền - Miền Nam 3</t>
  </si>
  <si>
    <t>380 921 059</t>
  </si>
  <si>
    <t>Hamlet 3, Tan Thanh Ward, Ca Mau City</t>
  </si>
  <si>
    <t>Ấp 3, Tân Thành, Cà mau</t>
  </si>
  <si>
    <t>N20 - Nam Bac Quarter, Ly Van Lam Street, Ward 8, Ca Mau City</t>
  </si>
  <si>
    <t>N20 - Khu Nam Bắc, Lý Văn Lâm, phường 8, Cà Mau</t>
  </si>
  <si>
    <t>(0780) 6280 940</t>
  </si>
  <si>
    <t>294/HR-17</t>
  </si>
  <si>
    <t>11300326</t>
  </si>
  <si>
    <t>Phan Minh Phương</t>
  </si>
  <si>
    <t>Sales - Central 2</t>
  </si>
  <si>
    <t>194 211 038</t>
  </si>
  <si>
    <t>Animal Science and Veterinary Medicine</t>
  </si>
  <si>
    <t>Quarter 2, Ba Don twon, Quang Trach District, Quang Binh Province</t>
  </si>
  <si>
    <t>Khu phố 2, Thị trấn Ba Đồn, huyện Quảng Trạch, Quảng Bình</t>
  </si>
  <si>
    <t>Quarter 2, Ba Don Town, Quang Trach District, Quang Binh Province</t>
  </si>
  <si>
    <t>Khu phố 2, Thị trấn Ba Đồn, H. Quảng Trạch, Tỉnh Quảng Bình</t>
  </si>
  <si>
    <t>0982 218 757</t>
  </si>
  <si>
    <t>Nguyễn Anh Hoài</t>
  </si>
  <si>
    <t>293/HR-17</t>
  </si>
  <si>
    <t>GAD in Quang Binh</t>
  </si>
  <si>
    <t>10900043</t>
  </si>
  <si>
    <t>Thái Minh Mẫn</t>
  </si>
  <si>
    <t>Corporate Compliance Manager</t>
  </si>
  <si>
    <t>Trưởng phòng Tuân Thủ Nội Bộ</t>
  </si>
  <si>
    <t>022 359 429</t>
  </si>
  <si>
    <t>672/2 Le Quang Dinh Street, Ward 1, Go Vap District, Ho Chi Minh City</t>
  </si>
  <si>
    <t>672/2 Lê Quang Định, phường 1, quận Gò Vấp, Tp.HCM</t>
  </si>
  <si>
    <t>(08) 3588 0135</t>
  </si>
  <si>
    <t>Nguyễn Thị Thanh Phong</t>
  </si>
  <si>
    <t>10800029</t>
  </si>
  <si>
    <t>Nguyễn Thị Thục Nghi</t>
  </si>
  <si>
    <t>General Admin Manager</t>
  </si>
  <si>
    <t>Trưởng phòng Hành chánh</t>
  </si>
  <si>
    <t>022 486 161</t>
  </si>
  <si>
    <t>457/22 E Cach Mang Thang 8 Street, District 10, Ho Chi Minh City</t>
  </si>
  <si>
    <t>457/22 E Cách Mạng Tháng Tám, quận 10, Tp.HCM</t>
  </si>
  <si>
    <t>0913 916 647</t>
  </si>
  <si>
    <t>Tạ Huy Sơn</t>
  </si>
  <si>
    <t>11500467</t>
  </si>
  <si>
    <t>Phạm Mạnh Hùng</t>
  </si>
  <si>
    <t>025 200 691</t>
  </si>
  <si>
    <t>290/198, No Trang Long, Ward 12, Binh Thanh District, Ho Chi Minh</t>
  </si>
  <si>
    <t>290/198, Nơ Trang Long, Phường 12, Q. Bình Thạnh, Tp. HCM</t>
  </si>
  <si>
    <t>Group 9, 6A Hamlet, Vinh Loc B Commune, Binh Chanh District, Ho Chi Minh</t>
  </si>
  <si>
    <t>Tổ 9, Ấp 6A, Xã Vĩnh Lộc B, H. Bình Chánh, Tp. HCM</t>
  </si>
  <si>
    <t>0121 753 8188</t>
  </si>
  <si>
    <t>Nguyễn Thị Duyên</t>
  </si>
  <si>
    <t>296/HR-17</t>
  </si>
  <si>
    <t>11700570</t>
  </si>
  <si>
    <t>Phạm Phúc Bình</t>
  </si>
  <si>
    <t>Distribution Training Senior Executive</t>
  </si>
  <si>
    <t>271 649 785</t>
  </si>
  <si>
    <t>Group 26, Phuoc Hoa Lane, Long Phuoc Ward, Long Thanh District, Dong Nai Province</t>
  </si>
  <si>
    <t>Tổ 26, Ấp Phước Hòa, Xã Long Phước, Huyện Long Thành, Tỉnh Đồng Nai</t>
  </si>
  <si>
    <t>0167 303 9530</t>
  </si>
  <si>
    <t>Đoàn Thị Thùy Duyên</t>
  </si>
  <si>
    <t>11600540</t>
  </si>
  <si>
    <t>Nguyễn Thị Lan Anh</t>
  </si>
  <si>
    <t>Distribution Planning &amp; GA Management Senior Manager</t>
  </si>
  <si>
    <t>Trưởng phòng Cấp cao Kế hoạch Kinh doanh &amp; Quản lý Tổng Đại lý</t>
  </si>
  <si>
    <t>023 249 460</t>
  </si>
  <si>
    <t>The Polytechnic University of Ho Chi Minh City</t>
  </si>
  <si>
    <t>Chemical &amp; Food Technology</t>
  </si>
  <si>
    <t>239/5 Ly Thuong Kiet Street, Ward 15, District 11, Ho Chi Minh City</t>
  </si>
  <si>
    <t>239/5 Đường Lý Thường Kiệt, Phường 15, Quận 11, Tp. HCM</t>
  </si>
  <si>
    <t>0908 369 189</t>
  </si>
  <si>
    <t>Phùng Ngọc Huy</t>
  </si>
  <si>
    <t>11600508</t>
  </si>
  <si>
    <t>Vũ Sỹ Dũng</t>
  </si>
  <si>
    <t>164 102 739</t>
  </si>
  <si>
    <t>Trade Union University</t>
  </si>
  <si>
    <t>16 Trung Son, Thanh Binh, Ninh Binh city, Ninh Binh province</t>
  </si>
  <si>
    <t>Số 16 Trung Sơn, Thanh Bình, Tp. Ninh Bình, tỉnh Ninh Bình</t>
  </si>
  <si>
    <t>Room 222, 79 Thanh Dam apartment, Hoang Mai district, Ha Noi city</t>
  </si>
  <si>
    <t>P. 222, Chung cư 79 Thanh Đàm, Q. Hoàng Mai, Tp. Hà Nội</t>
  </si>
  <si>
    <t>0989 898 820</t>
  </si>
  <si>
    <t>11600507</t>
  </si>
  <si>
    <t>Đào Cẩm Phương</t>
  </si>
  <si>
    <t>012 228 071</t>
  </si>
  <si>
    <t>11 Lane 51, Ham Tu Quan street, Phuc Tan ward, Hoan Kiem district, Ha Noi City</t>
  </si>
  <si>
    <t>11 Ngõ 51, Phố Hàm Tử Quan, P. Phúc Tân, Q. Hoàn Kiếm, Tp. Hà Nội</t>
  </si>
  <si>
    <t>16 Lane 39, Hao Nam street, Dong Da district, Ha Noi City</t>
  </si>
  <si>
    <t>16 Ngõ 39, Đường Hào Nam, Q. Đống Đa, Tp. Hà Nội</t>
  </si>
  <si>
    <t>0983 627 484</t>
  </si>
  <si>
    <t>Nguyễn Ngọc Quỳnh</t>
  </si>
  <si>
    <t>299/HR-17</t>
  </si>
  <si>
    <t>11600488</t>
  </si>
  <si>
    <t>Nguyễn Thị Ái Nhi</t>
  </si>
  <si>
    <t>Distribution Compensation</t>
  </si>
  <si>
    <t>Chuyên viên phụ trách Thu nhập Đại lý &amp; Kênh Phân phối</t>
  </si>
  <si>
    <t>241 223 331</t>
  </si>
  <si>
    <t>C1/6 Group 1, Binh Khanh ward, District 2, Ho Chi Minh</t>
  </si>
  <si>
    <t>C1/6 Tổ 1, Khu phố 1, Phường Bình Khánh, Quận 2, Tp. HCM</t>
  </si>
  <si>
    <t>Apartment no. B2-2-07, 89/57, 59 Street, Ward 14, Go Vap District, Ho Chi Minh</t>
  </si>
  <si>
    <t>Căn hộ B2-2-07, 89/57 Đường số 59, Phường 14, Q. Gò Vấp, Tp. HCM</t>
  </si>
  <si>
    <t>090 952 4425</t>
  </si>
  <si>
    <t>Lê Võ Thanh</t>
  </si>
  <si>
    <t>300/HR-17</t>
  </si>
  <si>
    <t>11700571</t>
  </si>
  <si>
    <t>Mai Trường Quang</t>
  </si>
  <si>
    <t>Sales - Central 5</t>
  </si>
  <si>
    <t>Central 5</t>
  </si>
  <si>
    <t>182 474 186</t>
  </si>
  <si>
    <t>Village 2, Quynh Trang Ward, Hoang Mai District, Nghe An Province</t>
  </si>
  <si>
    <t>Thôn 2, Xã Quỳnh Trang, Thị xã Hoàng Mai, Tỉnh Nghệ An</t>
  </si>
  <si>
    <t>No. 12, Ton That Bach Street, Ghenh Rang Ward, Quy Nhon City, Binh Dinh Province</t>
  </si>
  <si>
    <t>Số 12, Đường Tôn Thất Bách, Phường Ghềnh Ráng, Thành phố Quy Nhơn, Tỉnh Bình Định</t>
  </si>
  <si>
    <t>0984 918 101</t>
  </si>
  <si>
    <t>Lê Thị Lan</t>
  </si>
  <si>
    <t>11400389</t>
  </si>
  <si>
    <t>Nguyễn Thùy Linh</t>
  </si>
  <si>
    <t>001191003756</t>
  </si>
  <si>
    <t>52 Lane 254/1 Buoi Street, Ba Dinh District, Ha Noi City</t>
  </si>
  <si>
    <t xml:space="preserve">Số nhà 52, Ngách 254/1 Đường Bưởi, Q. Ba Đình, Tp. Hà Nội </t>
  </si>
  <si>
    <t>0986 289 610</t>
  </si>
  <si>
    <t>Trịnh Thúy Nga</t>
  </si>
  <si>
    <t>303/HR-17</t>
  </si>
  <si>
    <t>11700575</t>
  </si>
  <si>
    <t>Trần Thị Tuyết Phượng</t>
  </si>
  <si>
    <t>General Admin Staff cum Receptionist</t>
  </si>
  <si>
    <t>Nhân viên Hành chánh kiêm Lễ tân</t>
  </si>
  <si>
    <t>024 152 016</t>
  </si>
  <si>
    <t>13 Block G, Pham Van Chi Street, Ward 7, District 6, Ho Chi Minh City</t>
  </si>
  <si>
    <t>13 Lô G, Đường Phạm Văn Chí, Phường 7, Quận 6, Tp. HCM</t>
  </si>
  <si>
    <t>No. 7, Street 3278A Pham The Hien, District 8, Ho Chi Minh City</t>
  </si>
  <si>
    <t>Số 7, Đường 3278A Phạm Thế Hiển, Quận 8, Tp. HCM</t>
  </si>
  <si>
    <t>0907 487 483</t>
  </si>
  <si>
    <t>Trần Anh Dũng</t>
  </si>
  <si>
    <t>11300312</t>
  </si>
  <si>
    <t>Trần Thị Mỹ Hậu</t>
  </si>
  <si>
    <t xml:space="preserve">371 029 638 </t>
  </si>
  <si>
    <t>27 Nguyen Bieu Street, Rach Gia City, Kien Giang Province</t>
  </si>
  <si>
    <t>27 Nguyễn Biểu, Rạch Giá, Kiên Giang</t>
  </si>
  <si>
    <t>No. 2 Lot 13, Vinh Loi Residential Quarter, Rach Gia City, Kien Giang Province</t>
  </si>
  <si>
    <t>Căn 2 Lô 13 , KDC P. Vĩnh Lợi, Tp. Rạch Giá, Kiên Giang</t>
  </si>
  <si>
    <t>(0773) 915 665</t>
  </si>
  <si>
    <t>Trần Mỹ Dung</t>
  </si>
  <si>
    <t>302/HR-17</t>
  </si>
  <si>
    <t>11300285</t>
  </si>
  <si>
    <t>Trương Nhật Nam</t>
  </si>
  <si>
    <t>Chuyên viên Dịch Vụ Khách Hàng</t>
  </si>
  <si>
    <t>381 101 921</t>
  </si>
  <si>
    <t xml:space="preserve">University of Information Technology </t>
  </si>
  <si>
    <t>Network system</t>
  </si>
  <si>
    <t>238A Truong Phung Xuan Street, Hamlet 4, Ward 8, Ca Mau City</t>
  </si>
  <si>
    <t>238A Trương Phùng Xuân, khóm 4, phường 8, Cà Mau</t>
  </si>
  <si>
    <t>238A Trương Phùng Xuân, Khóm 4, Phường 8, Tp.Cà Mau</t>
  </si>
  <si>
    <t>0919 123 577</t>
  </si>
  <si>
    <t>Trương Kim Nhan</t>
  </si>
  <si>
    <t>301/HR-17</t>
  </si>
  <si>
    <t>11300296</t>
  </si>
  <si>
    <t>Lê Thị Thảo</t>
  </si>
  <si>
    <t>Sales - North 1</t>
  </si>
  <si>
    <t>38181000442</t>
  </si>
  <si>
    <t>TNR5A 12A11 Royal city,72A Nguyen Trai street, Thanh Xuan district, Ha Noi</t>
  </si>
  <si>
    <t>TNR5A 12A11 Royal city,72A Nguyễn Trãi, Q. Thanh Xuân, Tp. Hà Nội</t>
  </si>
  <si>
    <t>0973 337 837; 0169 202 3090</t>
  </si>
  <si>
    <t>Lê Đăng Trưng; Vũ Thị Hiền</t>
  </si>
  <si>
    <t>Father; Mother</t>
  </si>
  <si>
    <t>11000091</t>
  </si>
  <si>
    <t>Trần Xuân Minh</t>
  </si>
  <si>
    <t>023 999 779</t>
  </si>
  <si>
    <t>591, Highway 13, Hiep Binh Phuoc Ward, Thu Duc District, Ho Chi Minh City</t>
  </si>
  <si>
    <t>591, Quốc lộ 13, phường Hiệp Bình Phước, quận Thủ Đức, Tp.HCM</t>
  </si>
  <si>
    <t>0908 194 171</t>
  </si>
  <si>
    <t>Nguyễn Thị Thanh Xuan</t>
  </si>
  <si>
    <t>305/HR-17</t>
  </si>
  <si>
    <t>Sun Life</t>
  </si>
  <si>
    <t>11700590</t>
  </si>
  <si>
    <t>Nguyễn Thị Na</t>
  </si>
  <si>
    <t>Premium Control &amp; Policy Owners Services Admin Staff</t>
  </si>
  <si>
    <t>Nhân viên Hành chánh - Phòng Kiểm soát Phí &amp; Quản lí Hợp đồng</t>
  </si>
  <si>
    <t>174 581 995</t>
  </si>
  <si>
    <t>Mai Anh Tuan High School</t>
  </si>
  <si>
    <t>Group 2, Nga Thai, Nga Son district, Thanh Hoa province</t>
  </si>
  <si>
    <t>Xóm 2, Nga Thái, huyện Nga Sơn, tỉnh Thanh Hóa</t>
  </si>
  <si>
    <t>68/24 Nguyen Van Lac, ward 19, Binh Thanh district, Ho Chi Minh City</t>
  </si>
  <si>
    <t>68/24 Nguyễn Văn Lạc, Phường 19, quận Bình Thạnh, Tp. HCM</t>
  </si>
  <si>
    <t>0975 210 054</t>
  </si>
  <si>
    <t>11700593</t>
  </si>
  <si>
    <t>Lê Kim Duyên</t>
  </si>
  <si>
    <t>024 331 136</t>
  </si>
  <si>
    <t>Chu Van An University</t>
  </si>
  <si>
    <t>235B Group 2, Tan Quy ward, district 7, Ho Chi Minh</t>
  </si>
  <si>
    <t>235B Tổ 23, Khu phố 2, Phường Tân Quy, Quận 7, Tp. HCM</t>
  </si>
  <si>
    <t>60A street 81, Tan Quy ward, district 7, Ho Chi Minh</t>
  </si>
  <si>
    <t>60A Đường 81, Phường Tân Quy, Quận 7, Tp. HCM</t>
  </si>
  <si>
    <t>0128 441 7996</t>
  </si>
  <si>
    <t>Nguyễn Thị Kim Lệ</t>
  </si>
  <si>
    <t>11600511</t>
  </si>
  <si>
    <t>Nguyễn Xuân Lý</t>
  </si>
  <si>
    <t>221 126 903</t>
  </si>
  <si>
    <t>17 Phan Luu Thanh street, Ward 7, Tuy Hoa city, Phu Yen province</t>
  </si>
  <si>
    <t>17 Phan Lưu Thanh, Phường 7, Tp. Tuy Hòa, Tỉnh Phú Yên</t>
  </si>
  <si>
    <t>B40 Hai Ba Trung, Tuy Hoa city, Phu Yen province</t>
  </si>
  <si>
    <t>B40 Hai Bà Trưng, Tp. Tuy Hòa, Phú Yên</t>
  </si>
  <si>
    <t>0977 949 039</t>
  </si>
  <si>
    <t>Nguyễn Thị Ngọc Diệp</t>
  </si>
  <si>
    <t>309/HR-17</t>
  </si>
  <si>
    <t>11600551</t>
  </si>
  <si>
    <t>Marine engineer</t>
  </si>
  <si>
    <t>5 Phan Boi Chau Street, Ward 2, Binh Thanh District, Ho Chi Minh City</t>
  </si>
  <si>
    <t>5 Đường Phan Bội Châu, Phường 2, Quận Bình Thạnh, Tp. HCM</t>
  </si>
  <si>
    <t>306/HR-17</t>
  </si>
  <si>
    <t>10900079</t>
  </si>
  <si>
    <t>Claim Senior Manager</t>
  </si>
  <si>
    <t>Trưởng phòng Cấp cao Giải quyết Quyền lợi Bảo hiểm</t>
  </si>
  <si>
    <t>049072000102</t>
  </si>
  <si>
    <t>Ho Chi Minh City Univerity of Foreign Languages-Information Technology</t>
  </si>
  <si>
    <t>12 Lô D2, 304B Housing Estate, Ward 25, Binh Thanh District, Ho Chi Minh City</t>
  </si>
  <si>
    <t>12 Lô D2, cư xá 304B, phường 25, quận Bình Thạnh, Tp.HCM</t>
  </si>
  <si>
    <t>0918 203 666</t>
  </si>
  <si>
    <t>Nguyễn Thị Thu Trang</t>
  </si>
  <si>
    <t>308/HR-17</t>
  </si>
  <si>
    <t>11700596</t>
  </si>
  <si>
    <t>Phạm Thị Thu Đào</t>
  </si>
  <si>
    <t>023 357 154</t>
  </si>
  <si>
    <t>161/19/18 DHT 02 Street, Tan Hung Thuan Wards, District 12, Ho Chi Minh City</t>
  </si>
  <si>
    <t>161/19/18 Đường ĐHT 02, Phường Tân Hưng Thuận, Quận 12, Tp. HCM</t>
  </si>
  <si>
    <t>Huỳnh Tấn Đạt</t>
  </si>
  <si>
    <t>11600514</t>
  </si>
  <si>
    <t>Trần Văn Đạt</t>
  </si>
  <si>
    <t>022 940 628</t>
  </si>
  <si>
    <t>14/6 Nguyen Huy Luong Street, Ward 14, Binh Thanh District, Ho Chi Minh City</t>
  </si>
  <si>
    <t>14/6 Đường Nguyễn Huy Lượng, Phường 14, Quận Bình Thạnh, Tp. HCM</t>
  </si>
  <si>
    <t>08 3510 8882</t>
  </si>
  <si>
    <t>Nguyễn Thị Mỹ Lệ</t>
  </si>
  <si>
    <t>310/HR-17</t>
  </si>
  <si>
    <t>11700586</t>
  </si>
  <si>
    <t>Nguyễn Đức Linh</t>
  </si>
  <si>
    <t>162 821 617</t>
  </si>
  <si>
    <t>Luong The Vinh University</t>
  </si>
  <si>
    <t>Group 6, ward Nam My, Nam Truc district, Nam Dinh city, Nam Dinh province</t>
  </si>
  <si>
    <t>Xóm 6, Xã Nam Mỹ, Quận Nam Trực, Tp. Nam Định, Tỉnh Nam Định</t>
  </si>
  <si>
    <t>0918 309 286</t>
  </si>
  <si>
    <t>Phạm Thị Thanh</t>
  </si>
  <si>
    <t>10800019</t>
  </si>
  <si>
    <t>Distribution Training Administration Senior Officer</t>
  </si>
  <si>
    <t>Chuyên viên Cấp cao Hành chánh Huấn luyện Đại lý &amp; Kênh Phân phối</t>
  </si>
  <si>
    <t>022 200 411</t>
  </si>
  <si>
    <t>Labour Economics &amp; Management of Human Resources</t>
  </si>
  <si>
    <t>207/16 Nguyen Van Dau Street, Binh Thanh District, Ho Chi Minh City</t>
  </si>
  <si>
    <t>207/16 Nguyễn Văn Đậu, quận Bình Thạnh,  Tp. HCM</t>
  </si>
  <si>
    <t>0903 853 953</t>
  </si>
  <si>
    <t>Nguyễn Trần Duy Liêm</t>
  </si>
  <si>
    <t>307/HR-17</t>
  </si>
  <si>
    <t>11700607</t>
  </si>
  <si>
    <t>Nguyễn Vũ Khánh Hưng</t>
  </si>
  <si>
    <t>Sales - Central 1</t>
  </si>
  <si>
    <t>Agency Manager</t>
  </si>
  <si>
    <t>Trưởng Kinh doanh Khu vực</t>
  </si>
  <si>
    <t>225 190 633</t>
  </si>
  <si>
    <t>39 Me Linh Street, Nha Trang City, Khanh Hoa Province</t>
  </si>
  <si>
    <t>39 Đường Mê Linh, Tp. Nha Trang, Tỉnh Khánh Hòa</t>
  </si>
  <si>
    <t>Lot 22, Street 11, Le Hong Phong 2 Residential area, Nha Tran City, Khanh Hoa Province</t>
  </si>
  <si>
    <t>Lô 22 Đường 11 Khu đô thị Lê Hồng Phong 2, Tp. Nha Trang, Tỉnh Khánh Hòa</t>
  </si>
  <si>
    <t>0949 984 956</t>
  </si>
  <si>
    <t>Lương Thị Hồng Phúc</t>
  </si>
  <si>
    <t>11700564</t>
  </si>
  <si>
    <t>Hồ Vĩnh</t>
  </si>
  <si>
    <t>Sales - Central 4</t>
  </si>
  <si>
    <t>231 089 191</t>
  </si>
  <si>
    <t>Group 5, Thong Nhat Ward, Pleiku City, Gia Lai Province</t>
  </si>
  <si>
    <t>Tổ 5, Phường Thống Nhất, Tp. Pleiku, Tỉnh Gia Lai</t>
  </si>
  <si>
    <t>Lane 22, Tran Quang Dieu Street, Thong Nhat Ward, Pleiku City, Gia Lai Province</t>
  </si>
  <si>
    <t>Hẻm 22, Đường Trần Quang Diệu, Phường Thồng Nhất, Tp. Pleiku, Tỉnh Gia Lai</t>
  </si>
  <si>
    <t>0979 940 991</t>
  </si>
  <si>
    <t>Phan Thị Hồng Quyên</t>
  </si>
  <si>
    <t>313/HR-17</t>
  </si>
  <si>
    <t>11700563</t>
  </si>
  <si>
    <t>Lâm Thị Ngọc Bích</t>
  </si>
  <si>
    <t>365 555 072</t>
  </si>
  <si>
    <t>Soc Trang Vocational School</t>
  </si>
  <si>
    <t>Primary Education</t>
  </si>
  <si>
    <t>No 56, Chac Tung Village, Tai Van Ward, Tran De District, Soc Trang Province</t>
  </si>
  <si>
    <t>Số 56, Ấp Chắc Tưng, Xã Tài Văn, Huyện Trần Đề, Tỉnh Sóc Trăng</t>
  </si>
  <si>
    <t>No 84, Airport around street, Ninh Kieu District, Can Tho City</t>
  </si>
  <si>
    <t>Số 84, Đường Vành đai Phi Trường, Quận Ninh Kiều, Tp. Cần Thơ</t>
  </si>
  <si>
    <t>0978 086 402</t>
  </si>
  <si>
    <t>Lâm Ngọc Lến</t>
  </si>
  <si>
    <t>311/HR-17</t>
  </si>
  <si>
    <t>11700609</t>
  </si>
  <si>
    <t>Hoàng Phương Loan</t>
  </si>
  <si>
    <t>031 501 002</t>
  </si>
  <si>
    <t>Hai Phong Medical College</t>
  </si>
  <si>
    <t>No 7/28/272 Da Nang Street, Van My Ward, Ngo Quyen District, Hai Phong City</t>
  </si>
  <si>
    <t>Số 7/28/272 Đường Đà Nẵng, Phường Vạn Mỹ, Quận Ngô Quyền, Tp. Hải Phòng</t>
  </si>
  <si>
    <t>No. 27, Hao Khe Street, Cat Bi Ward, Hai An District, Hai Phong City</t>
  </si>
  <si>
    <t>Số 27 Hào Khê, Phường Cát Bi, Quận Hải An, Tp. Hải Phòng</t>
  </si>
  <si>
    <t>0912 155 238</t>
  </si>
  <si>
    <t>Hoàng Văn Chức</t>
  </si>
  <si>
    <t>11700604</t>
  </si>
  <si>
    <t>Lê Trung Trực</t>
  </si>
  <si>
    <t>Increase to 15,000,000 VND/month after 4 months</t>
  </si>
  <si>
    <t>Distribution Training &amp; Development Executive</t>
  </si>
  <si>
    <t>Chuyên viên Huấn luyện Phát triển Đại lý &amp; Kênh Phân phối</t>
  </si>
  <si>
    <t>341 266 318</t>
  </si>
  <si>
    <t>267/2 Nguyen Hue, Ward 2, Sa Dec City, Dong Thap Province</t>
  </si>
  <si>
    <t>267/2 Nguyễn Huệ, Phường 2, Tp. Sa Đéc, Tỉnh Đồng Tháp</t>
  </si>
  <si>
    <t>284/73/21 Ly Thuong Kiet Street, Ward 14, District 10, Ho Chi Minh City</t>
  </si>
  <si>
    <t>284/73/21 Lý Thường Kiệt, Phường 14, Quận 10, Tp. HCM</t>
  </si>
  <si>
    <t>0918 128 821</t>
  </si>
  <si>
    <t>Lê Minh Trí</t>
  </si>
  <si>
    <t>11600550</t>
  </si>
  <si>
    <t>Huỳnh Hoàng Thông</t>
  </si>
  <si>
    <t>Agency Compliance Staff</t>
  </si>
  <si>
    <t>Nhân viên Pháp chế Đại lý</t>
  </si>
  <si>
    <t>312 206 060</t>
  </si>
  <si>
    <t>Advanced Program Law</t>
  </si>
  <si>
    <t>347B Long Hoa A Street, Luong Hoa Lac Ward, Cho Gao District, Tien Giang Province</t>
  </si>
  <si>
    <t>347B Ấp Long Hòa A, Xã Lương Hòa Lạc, Huyện Chợ Gạo, Tỉnh Tiền Giang</t>
  </si>
  <si>
    <t>91 Nguyen Tat Thanh Street, Ward 13, District 4, Ho Chi Minh City</t>
  </si>
  <si>
    <t>91 Đường Nguyễn Tất Thành, Phường 13, Quận 4, Tp. HCM</t>
  </si>
  <si>
    <t>0903 656 235</t>
  </si>
  <si>
    <t>Huỳnh Thanh Tâm</t>
  </si>
  <si>
    <t>312/HR-17</t>
  </si>
  <si>
    <t>11700600</t>
  </si>
  <si>
    <t>Vũ Anh Quốc</t>
  </si>
  <si>
    <t>205 069 305</t>
  </si>
  <si>
    <t>Technical Electronic</t>
  </si>
  <si>
    <t>94/07 Huynh Thuc Khang Street, Tam Ky City, Quang Nam Province</t>
  </si>
  <si>
    <t>94/07 Đường Huỳnh Thúc Kháng, Tp. Tam Kỳ, Tỉnh Quảng Nam</t>
  </si>
  <si>
    <t>34 Nguyen Thiep, An Son Wards, Tam Ky City, Quang Nam Province</t>
  </si>
  <si>
    <t>34 Nguyễn Thiếp, Phường An Sơn, Tp. Tam Kỳ, Tỉnh Quảng Nam</t>
  </si>
  <si>
    <t>0941 033 579</t>
  </si>
  <si>
    <t>11600506</t>
  </si>
  <si>
    <t>Nguyễn Mỹ Phước</t>
  </si>
  <si>
    <t>271 983 098</t>
  </si>
  <si>
    <t>No. 31, Group 5, Hamlet 1, Suoi Nho Commune, Dinh Quan District, Dong Nai Province</t>
  </si>
  <si>
    <t>Số 31, Tổ 5, Ấp 1, Xã Suối Nho, Huyện Định Quán, Tỉnh Đồng Nai</t>
  </si>
  <si>
    <t>0168 637 6362</t>
  </si>
  <si>
    <t>Nguyễn Chín</t>
  </si>
  <si>
    <t>314/HR-17</t>
  </si>
  <si>
    <t>11700602</t>
  </si>
  <si>
    <t>Housing &amp; Transportation allowance 2,000,000 VND/ month</t>
  </si>
  <si>
    <t>135A Đường Hà Huy Giáp, Phường Quyết Thắng, Tp. Biên Hòa, Tỉnh Đồng Nai</t>
  </si>
  <si>
    <t>239/2/1 Phan Dinh Phung Street, Quang Vinh Ward, Bien Hoa City, Dong Nai Province</t>
  </si>
  <si>
    <t>239/2/1 Đường Phan Đình Phùng, Phường Quang Vinh, Tp. Biên Hòa, Tỉnh Đồng Nai</t>
  </si>
  <si>
    <t>0164 768 4377</t>
  </si>
  <si>
    <t>Lê Thị Vĩnh Khanh</t>
  </si>
  <si>
    <t>11700619</t>
  </si>
  <si>
    <t>Vũ Tài Lực</t>
  </si>
  <si>
    <t>036085003899</t>
  </si>
  <si>
    <t>No. 3, Lane 1056, Nguyen Khoai Street, Hoang Mai District, Ha Noi City</t>
  </si>
  <si>
    <t>Số 3, Ngõ 1056, Đường Nguyễn Khoái, Quận Hoàng Mai, Tp, Hà Nội</t>
  </si>
  <si>
    <t>11100212</t>
  </si>
  <si>
    <t>Từ Thái Sơn</t>
  </si>
  <si>
    <t>Marketing Senior Executive</t>
  </si>
  <si>
    <t>Chuyên viên Cấp cao Marketing</t>
  </si>
  <si>
    <t>024 139 523</t>
  </si>
  <si>
    <t>Art</t>
  </si>
  <si>
    <t>402/3 Le Van Sy Street, Ward 14, District 3, HCMC</t>
  </si>
  <si>
    <t>402/3 Lê Văn Sỹ, phường 14, quận 3, Tp. HCM</t>
  </si>
  <si>
    <t>0939 250 750</t>
  </si>
  <si>
    <t>Nguyễn Thị Kim Ngân</t>
  </si>
  <si>
    <t>315/HR-17</t>
  </si>
  <si>
    <t>11700584</t>
  </si>
  <si>
    <t>Phạm Thị Tươi</t>
  </si>
  <si>
    <t>C&amp;B Officer</t>
  </si>
  <si>
    <t>351 888 301</t>
  </si>
  <si>
    <t>Office Administration</t>
  </si>
  <si>
    <t>Vinh Thoi, Vinh Kim, Chau Thanh District, Tien Giang Province</t>
  </si>
  <si>
    <t>Ấp Vĩnh Thới, Xã Vĩnh Kim, Huyện Châu Thành, Tỉnh Tiền Giang</t>
  </si>
  <si>
    <t>506/49/3A Lac Long Quan street, Ward 5, District 11, Ho Chi Minh</t>
  </si>
  <si>
    <t>506/49/3A Lạc Long Quân, Phường 5, Quận 11, Tp. HCM</t>
  </si>
  <si>
    <t>0938 741 668</t>
  </si>
  <si>
    <t>Nguyễn Thanh Huy</t>
  </si>
  <si>
    <t>316/HR-17</t>
  </si>
  <si>
    <t>11600472</t>
  </si>
  <si>
    <t>Trần Bảo Thịnh</t>
  </si>
  <si>
    <t>94,075,000 vnd pay in March's payroll</t>
  </si>
  <si>
    <t>025 299 003</t>
  </si>
  <si>
    <t>MOU</t>
  </si>
  <si>
    <t>A4.06 Conic Garden A tenement, Binh Chanh, Ho Chi Minh</t>
  </si>
  <si>
    <t>A4.06 Chung cư Conic Garden A, Bình Chánh, Tp. HCM</t>
  </si>
  <si>
    <t>0979 794 567</t>
  </si>
  <si>
    <t>Thái Thị Anh Thư</t>
  </si>
  <si>
    <t>317/HR-17</t>
  </si>
  <si>
    <t>11700627</t>
  </si>
  <si>
    <t>Hoàng Hương Xuân</t>
  </si>
  <si>
    <t>Distribution Business Support Assistant Manager</t>
  </si>
  <si>
    <t>Phó phòng Hỗ trợ Kênh phân phối</t>
  </si>
  <si>
    <t>024 203 331</t>
  </si>
  <si>
    <t>No. 31, Street no. 8, Tan Phong Ward, District 7, Ho Chi Minh City</t>
  </si>
  <si>
    <t>Số 31, Đường số 8, Phường Tân Phong, Quận 7, Tp. HCM</t>
  </si>
  <si>
    <t>0908 300 540</t>
  </si>
  <si>
    <t>Hoàng Anh Tuấn</t>
  </si>
  <si>
    <t>11700624</t>
  </si>
  <si>
    <t>Dương Văn Lâm</t>
  </si>
  <si>
    <t>121 761 033</t>
  </si>
  <si>
    <t>Environment Techincal</t>
  </si>
  <si>
    <t>Yen Hong Village, Yen Lu Ward, Yen Dung District, Bac Giang Province</t>
  </si>
  <si>
    <t>Thôn Yên Hồng, Xã Yên Lư, Huyện Yên Dũng, Tỉnh Bắc Giang</t>
  </si>
  <si>
    <t>No. 11, Co Linh Street, Thach Ban Ward, Long Bien District, Ha Noi City</t>
  </si>
  <si>
    <t>Số 11, Đường Cổ Linh, Phường Thạch Bàn, Quận Long Biên, Tp. Hà Nội</t>
  </si>
  <si>
    <t>0979 746 432</t>
  </si>
  <si>
    <t>11700592</t>
  </si>
  <si>
    <t>Phạm Thanh Tiên</t>
  </si>
  <si>
    <t>221 286 523</t>
  </si>
  <si>
    <t>Tuy Hoa Industry University</t>
  </si>
  <si>
    <t>52/8 Le Thanh Phuong, ward 8, Tuy Hoa city, Phu Yen province</t>
  </si>
  <si>
    <t>52/8 Lê Thành Phương, Phường 8, thành phố Tuy Hòa, tỉnh Phú Yên</t>
  </si>
  <si>
    <t>52/8 Lê Thành Phương, Phường 8, Tuy Hòa, Phú Yên</t>
  </si>
  <si>
    <t>0120 230 9732</t>
  </si>
  <si>
    <t>Nguyễn Thị Oanh</t>
  </si>
  <si>
    <t>11700558</t>
  </si>
  <si>
    <t>Lê Minh Phú</t>
  </si>
  <si>
    <t>Once 30 UMs are appointed in Thai Nguyen Office and 3 new GA Offices are opened, will be promoted to Zone Sales Director in the next month</t>
  </si>
  <si>
    <t>Sales - North 2</t>
  </si>
  <si>
    <t>090 665 018</t>
  </si>
  <si>
    <t>410, Group 29, Quang Trung Ward, Thai Nguyen City</t>
  </si>
  <si>
    <t>Số 410, Tổ 29, Phường Quang Trung, Tp. Thái Nguyên</t>
  </si>
  <si>
    <t>0987 406 256</t>
  </si>
  <si>
    <t>Hoàng Thị Thanh</t>
  </si>
  <si>
    <t>319/HR-17</t>
  </si>
  <si>
    <t>11600541</t>
  </si>
  <si>
    <t>Hà Văn Tưởng</t>
  </si>
  <si>
    <t>Transportation allowance 4,000,000 VND/ month</t>
  </si>
  <si>
    <t>240 936 953</t>
  </si>
  <si>
    <t>Accounting Informatics</t>
  </si>
  <si>
    <t>Group 3, EaTam Ward, Buon Ma Thuot City, Daklak Province</t>
  </si>
  <si>
    <t>Tổ dân phố 3, Phường EaTam, Tp. Buôn Ma Thuột, Tỉnh Daklak</t>
  </si>
  <si>
    <t>65 Sam B'Ram Street, Buon Ma Thuot City, Daklak Province</t>
  </si>
  <si>
    <t>65 Đường Săm B'Răm, Tp. Buôn Ma Thuột, Tỉnh Daklak</t>
  </si>
  <si>
    <t>0914 399 702</t>
  </si>
  <si>
    <t>Cao Thị Lai</t>
  </si>
  <si>
    <t>318/HR-17</t>
  </si>
  <si>
    <t>11400416</t>
  </si>
  <si>
    <t>Phan Kim Thanh</t>
  </si>
  <si>
    <t>Distribution Planning Manager</t>
  </si>
  <si>
    <t>Trưởng phòng Kế hoạch Kinh doanh</t>
  </si>
  <si>
    <t>024 462 345</t>
  </si>
  <si>
    <t>Boston University</t>
  </si>
  <si>
    <t>66, street 21, Binh Tan ward, Ho Chi Minh city</t>
  </si>
  <si>
    <t>66 Đường số 21, Phường Bình Trị Đông B, Quận Bình Tân, Tp.HCM</t>
  </si>
  <si>
    <t>0122 880 9019</t>
  </si>
  <si>
    <t>Đoàn Thị Ngọc Thu</t>
  </si>
  <si>
    <t>320/HR-17</t>
  </si>
  <si>
    <t>11600513</t>
  </si>
  <si>
    <t>Lê Ngọc Tú</t>
  </si>
  <si>
    <t>023 732 548</t>
  </si>
  <si>
    <t xml:space="preserve">Open University </t>
  </si>
  <si>
    <t>Asean</t>
  </si>
  <si>
    <t>32 Phu Tho street, Ward 2, District 11, Ho Chi Minh City</t>
  </si>
  <si>
    <t>Số 32 Đường Phú Thọ, Phường 2, Quận 11, Tp. HCM</t>
  </si>
  <si>
    <t>0908 030 462</t>
  </si>
  <si>
    <t>Nguyễn Thị Huyền Thu</t>
  </si>
  <si>
    <t>321/HR-17</t>
  </si>
  <si>
    <t>11700612</t>
  </si>
  <si>
    <t>245 261 271</t>
  </si>
  <si>
    <t>Tran Hung Dao High School</t>
  </si>
  <si>
    <t>135 Hung Vuong Street, Dak Mil Town, Dak Mil District, Dak Nong Province</t>
  </si>
  <si>
    <t>135 Đường Hùng Vương, Thị trấn Đắk Mil, Huyện Đắk Mil, Tỉnh Đắk Nông</t>
  </si>
  <si>
    <t>41F/25 arterial highway, Ward 13, Binh Thanh District, Ho Chi Minh City</t>
  </si>
  <si>
    <t>41F/25 Đường Trục, Phường 13, Quận Bình Thạnh, Tp. HCM</t>
  </si>
  <si>
    <t>0988 341 341</t>
  </si>
  <si>
    <t>Nguyễn Tấn Cần</t>
  </si>
  <si>
    <t>325/HR-17</t>
  </si>
  <si>
    <t>11700629</t>
  </si>
  <si>
    <t>Hà Tĩnh</t>
  </si>
  <si>
    <t>240 653 670</t>
  </si>
  <si>
    <t>No. 15B Y Blo  Eban, Tu An Ward, Buon Ma Thuot City, Daklak Province</t>
  </si>
  <si>
    <t>Sồ nhà 15B Y Blô Êban, Phường Tự An, Tp. Buôn Ma Thuột, Tỉnh Đăk Lăk</t>
  </si>
  <si>
    <t>0908 831 332</t>
  </si>
  <si>
    <t>Đoàn Ngọc Phương Yến</t>
  </si>
  <si>
    <t>11700591</t>
  </si>
  <si>
    <t>Đỗ Thị Thùy Dương</t>
  </si>
  <si>
    <t>Increase to 6,500,000 VND/month after 4 months</t>
  </si>
  <si>
    <t>241 302 168</t>
  </si>
  <si>
    <t>Group 7, Thanh Nhat ward, Buon Ma Thuot city, Daklak province</t>
  </si>
  <si>
    <t>Khối 7, phường Thành Nhất, Tp. Buôn Ma Thuột, tỉnh ĐắkLắk</t>
  </si>
  <si>
    <t>68I, Group 2, Trai Dai ward, Bien Hoa city, Dong Nai province</t>
  </si>
  <si>
    <t>68I, Khu phố 2, phường Trải Dài, Tp. Biên Hòa, tỉnh Đồng Nai</t>
  </si>
  <si>
    <t>0932 412 442</t>
  </si>
  <si>
    <t>Đỗ Thị Thùy Dung</t>
  </si>
  <si>
    <t>323/HR-17</t>
  </si>
  <si>
    <t>11200261</t>
  </si>
  <si>
    <t>La Thế Công</t>
  </si>
  <si>
    <t>Transportation 2 million, will be withdrawn when move out of Binh Duong</t>
  </si>
  <si>
    <t>025 756 202</t>
  </si>
  <si>
    <t>76/3 Xo Viet Nghe Tinh, Ward 21, Binh Thanh District, Ho Chi Minh City</t>
  </si>
  <si>
    <t>76/3 Xô Viết Nghệ Tĩnh, phường 21, quận Bình Thạnh, Tp. HCM</t>
  </si>
  <si>
    <t>76/3 Xô Viết Nghệ Tĩnh, P.21, Bình Thạnh, Tp. HCM</t>
  </si>
  <si>
    <t>0938 779 343</t>
  </si>
  <si>
    <t>Trần Thị Kiều Diễm</t>
  </si>
  <si>
    <t>324/HR-17</t>
  </si>
  <si>
    <t>11600496</t>
  </si>
  <si>
    <t>Nguyễn Thị Minh Hoàng</t>
  </si>
  <si>
    <t>Distribution Training &amp; Development Assistant Manager</t>
  </si>
  <si>
    <t>Phó phòng Huấn luyện Phát triển Đại lý &amp; Kênh Phân phối</t>
  </si>
  <si>
    <t>023 034 009</t>
  </si>
  <si>
    <t>University of Education Ho Chi Minh City</t>
  </si>
  <si>
    <t>659 Xo Viet Nghe Tinh, Ward 26, Binh Thanh District, Ho Chi Minh City</t>
  </si>
  <si>
    <t>659 Xô Viết Nghệ Tĩnh, Phường 26, Quận Bình Thạnh, Tp. HCM</t>
  </si>
  <si>
    <t>0903 634 766</t>
  </si>
  <si>
    <t>Trần Mai Sinh</t>
  </si>
  <si>
    <t>322/HR-17</t>
  </si>
  <si>
    <t>11700632</t>
  </si>
  <si>
    <t>034 189 003 364</t>
  </si>
  <si>
    <t>No. 195/1 Nguyen Duy Cung Street, Ward 12, Go Vap District, Ho Chi Minh City</t>
  </si>
  <si>
    <t>Số 195/1 Đường Nguyễn Duy Cung, Phường 12, Quận Gò Vấp, Tp. HCM</t>
  </si>
  <si>
    <t>No. 993/1 Pham Van Bach, Ward 12, Go Vap District, Ho Chi Minh City</t>
  </si>
  <si>
    <t>Số 993/1 Đường Phạm Văn Bạch, Phường 12, Quận Gò Vấp, Tp. HCM</t>
  </si>
  <si>
    <t>0973 600 229</t>
  </si>
  <si>
    <t>Lưu Thị Phúc</t>
  </si>
  <si>
    <t>11600477</t>
  </si>
  <si>
    <t>Phạm Hồ Thái Phương</t>
  </si>
  <si>
    <t>022 041 487</t>
  </si>
  <si>
    <t>University of Pedagogy</t>
  </si>
  <si>
    <t>147/11 Go O Moi, Phu Thuan ward, District 7, Ho Chi Minh</t>
  </si>
  <si>
    <t>147/11 Gò Ô Môi, Phường Phú Thuận, Quận 7, Tp. HCM</t>
  </si>
  <si>
    <t>Phạm Hồ Hoài An</t>
  </si>
  <si>
    <t>11600503</t>
  </si>
  <si>
    <t>Bùi Thị Thùy Tâm</t>
  </si>
  <si>
    <t>021 613 510</t>
  </si>
  <si>
    <t>Medical Doctor</t>
  </si>
  <si>
    <t>173 Au Duong Lan Street, Ward 2, District 8, Ho Chi Minh City</t>
  </si>
  <si>
    <t>173 Đường Âu Dương Lân, Phường 2, Quận 8, Tp. HCM</t>
  </si>
  <si>
    <t>0909 402 056</t>
  </si>
  <si>
    <t>Phan Chí Nghĩa</t>
  </si>
  <si>
    <t>327/HR-18</t>
  </si>
  <si>
    <t>11700580</t>
  </si>
  <si>
    <t>Nguyễn Hoàng Nhật Di</t>
  </si>
  <si>
    <t>Chuyên viên Kiểm toán Nội bộ</t>
  </si>
  <si>
    <t>024 264 153</t>
  </si>
  <si>
    <t>64/2 Tran Huy Lieu, Ward 12, Phu Nhuan district, Ho Chi Minh</t>
  </si>
  <si>
    <t>64/2 Trần Huy Liệu, Phường 12, Quận Phú Nhuận, Tp. HCM</t>
  </si>
  <si>
    <t>0937 754 586</t>
  </si>
  <si>
    <t>Huỳnh Thị Huỳnh Anh</t>
  </si>
  <si>
    <t>329/HR-18</t>
  </si>
  <si>
    <t>11400368</t>
  </si>
  <si>
    <t>Vũ Thế Hiệp</t>
  </si>
  <si>
    <t>192 171 785</t>
  </si>
  <si>
    <t>Socioeconomic Geography</t>
  </si>
  <si>
    <t>Lane 69 Le Ngo Cat Street, Group 08, Quarter 3, Thuy Xuan, Hue</t>
  </si>
  <si>
    <t>Hẻm 69, Lê Ngô Cát, Tổ 08, KV3, Thủy Xuân, Huế</t>
  </si>
  <si>
    <t>Group 8, Quarter 2, Thuy Xuan Ward, Hue City, Thua Thien-Hue Province</t>
  </si>
  <si>
    <t>Tổ 8, Khu vực 2, phường Thủy Xuân, Thừa thiên Huế, Thành phố Huế</t>
  </si>
  <si>
    <t>0906 470 849</t>
  </si>
  <si>
    <t>Phạm Thị Gái</t>
  </si>
  <si>
    <t>332/HR-18</t>
  </si>
  <si>
    <t>11600542</t>
  </si>
  <si>
    <t>Nguyễn Trọng Sang</t>
  </si>
  <si>
    <t>131 165 089</t>
  </si>
  <si>
    <t>Chi Dam Ward, Doan Hung District, Phu Tho Province</t>
  </si>
  <si>
    <t>Xã Chí Đám, Huyện Đoan Hùng, Tỉnh Phú Thọ</t>
  </si>
  <si>
    <t>83/27/18 Pham Van Bach Street, Ward 15, Tan Binh District, Ho Chi Minh City</t>
  </si>
  <si>
    <t>83/27/18 Đường Phạm Văn Bạch, Phường 15, Quận Tân Bình, Tp. HCM</t>
  </si>
  <si>
    <t>0938 851 688</t>
  </si>
  <si>
    <t>Bùi Thị Tươi</t>
  </si>
  <si>
    <t>331/HR-18</t>
  </si>
  <si>
    <t>11300311</t>
  </si>
  <si>
    <t>Sales - North 5</t>
  </si>
  <si>
    <t>162 962 944</t>
  </si>
  <si>
    <t>Viet Nam Maritime University</t>
  </si>
  <si>
    <t>Maritime Economics</t>
  </si>
  <si>
    <t>Nam Truc - Hai Phong</t>
  </si>
  <si>
    <t>Nam Trực, Tp. Hải Phòng</t>
  </si>
  <si>
    <t>4/91 Thien Loi Street, Le Chan, Hai Phong</t>
  </si>
  <si>
    <t>4/91 Thiên Lôi, Lê Chân, Hải Phòng</t>
  </si>
  <si>
    <t>0168 419 0466</t>
  </si>
  <si>
    <t>Trịnh Thị Nhung</t>
  </si>
  <si>
    <t>330/HR-18</t>
  </si>
  <si>
    <t>11700615</t>
  </si>
  <si>
    <t>Transportation allowance 3,000,000 VND/ month within 12 months (14/09/2017 - 13/09/2018)</t>
  </si>
  <si>
    <t>250 730 307</t>
  </si>
  <si>
    <t>Electronics and Telecommunications</t>
  </si>
  <si>
    <t>Group 5, Quarter 11, Di Linh District, Lam Dong Province</t>
  </si>
  <si>
    <t>Tổ 5, Khu phố 11, Huyện Di Linh, Tỉnh Lâm Đồng</t>
  </si>
  <si>
    <t>18/4 Le Lai Street, Group 1, Di Linh District, Lam Dong Province</t>
  </si>
  <si>
    <t>18/4 Đường Lê Lai, Tổ 1, Huyện Di Linh, Tỉnh Lâm Đồng</t>
  </si>
  <si>
    <t>0165 621 4443</t>
  </si>
  <si>
    <t>Hoàng Thị Lan</t>
  </si>
  <si>
    <t>333/HR-18</t>
  </si>
  <si>
    <t>11300299</t>
  </si>
  <si>
    <t>Nguyễn Tiến Nhanh</t>
  </si>
  <si>
    <t>Chuyên viên phụ trách thu nhập Đại lý &amp; Kênh Phân phối</t>
  </si>
  <si>
    <t>341 081 855</t>
  </si>
  <si>
    <t>277/QL80, Group 2, Hamlet Tan Lap, Chau Thanh, Dong Thap Province</t>
  </si>
  <si>
    <t>277/QL80, tổ 2, ấp Tân Lập, Châu Thành, Đồng Tháp</t>
  </si>
  <si>
    <t>52/2A, Xuan Thoi Dong 2, Xuan Thoi Dong, Hoc Mon District, Ho Chi Minh City</t>
  </si>
  <si>
    <t>52/2A, Xuân Thới Đông 2, Xuân Thới Đông, Hóc Môn, Tp. HCM</t>
  </si>
  <si>
    <t>0933 690 786</t>
  </si>
  <si>
    <t>Nguyễn Thị Hồng Nhung</t>
  </si>
  <si>
    <t>334/HR-18</t>
  </si>
  <si>
    <t>11700626</t>
  </si>
  <si>
    <t>Hoàng Thanh Hải</t>
  </si>
  <si>
    <t>Quy Nhon</t>
  </si>
  <si>
    <t>Nhân viên cấp trung cao Huấn luyện Đại lý &amp; Kênh Phân phối</t>
  </si>
  <si>
    <t>215 192 609</t>
  </si>
  <si>
    <t>No. 943/10 Tran Hung Dao Street, Quy Nhon City, Quy Nhon Province</t>
  </si>
  <si>
    <t>Số 943/10 Đường Trần Hưng Đạo, Tp. Quy Nhơn, Tỉnh Quy Nhơn</t>
  </si>
  <si>
    <t>0126 672 7346</t>
  </si>
  <si>
    <t>335/HR-18</t>
  </si>
  <si>
    <t>10900070</t>
  </si>
  <si>
    <t>Phạm Kiêm Yến</t>
  </si>
  <si>
    <t>023 458 832</t>
  </si>
  <si>
    <t>64/7 Au Duong Lan Street, Ward 3, District 8, Ho Chi Minh City</t>
  </si>
  <si>
    <t>64/7 Âu Dương Lân,phường 3, quận 8, Tp. HCM</t>
  </si>
  <si>
    <t>0903 979 055</t>
  </si>
  <si>
    <t>Trần Liệt Hùng</t>
  </si>
  <si>
    <t>336/HR-18</t>
  </si>
  <si>
    <t>11100170</t>
  </si>
  <si>
    <t>Phạm Thị Mỹ Duyên</t>
  </si>
  <si>
    <t>024 667 484</t>
  </si>
  <si>
    <t>128/1, Co Bac Street, Co Giang Ward, District 1, Ho Chi Minh City</t>
  </si>
  <si>
    <t>128/1 Cô Bắc, phường Cô Giang, quận 1, Tp. HCM</t>
  </si>
  <si>
    <t>30/99/47A, Lam Van Ben Street, Tan Kieng Ward, District 7, Ho Chi Minh City</t>
  </si>
  <si>
    <t>30/99/47A, Lâm Văn Bền, phường Tân Kiểng, quận 7, TP.HCM</t>
  </si>
  <si>
    <t>0908 208 147</t>
  </si>
  <si>
    <t>Phạm Minh Trung</t>
  </si>
  <si>
    <t>337/HR-18</t>
  </si>
  <si>
    <t>11600518</t>
  </si>
  <si>
    <t>Phan Xuân Huỳnh Nga</t>
  </si>
  <si>
    <t>024 138 358</t>
  </si>
  <si>
    <t>436/59/65B Cach Mang Thang 8 street, ward 11, district 3, Ho Chi Minh</t>
  </si>
  <si>
    <t>436/59/65B Cách Mạng Tháng 8, Phường 11, Quận 3, Tp. HCM</t>
  </si>
  <si>
    <t>C101, Phu Loi Apartment, Pham The Hien street, ward 7, district 8, Ho Chi Minh city</t>
  </si>
  <si>
    <t>C101 Chung cư Phú Lợi, Đường Phạm Thế Hiển, Phường 7, Quận 8, Tp. HCM</t>
  </si>
  <si>
    <t>0126 306 7667</t>
  </si>
  <si>
    <t>Nguyễn Ngọc Anh</t>
  </si>
  <si>
    <t>340/HR-18</t>
  </si>
  <si>
    <t>11700573</t>
  </si>
  <si>
    <t>Đàm Thị Hà Trang</t>
  </si>
  <si>
    <t>Business Support Senior Staff</t>
  </si>
  <si>
    <t>Nhân viên Cấp cao Hỗ trợ Kinh doanh</t>
  </si>
  <si>
    <t>285 277 471</t>
  </si>
  <si>
    <t>Group 2, Long Thuy Ward, Phuoc Long District, Binh Phuoc Province</t>
  </si>
  <si>
    <t>Khu phố 2, Phường Long Thủy, Thị xã Phước Long, Tỉnh Bình Phước</t>
  </si>
  <si>
    <t>128/3 Phung Van Cung Street, Ward 4, Phu Nhuan District, Ho Chi Minh City</t>
  </si>
  <si>
    <t>128/3 Đường Phùng Văn Cung, Phường 4, Quận Phú Nhuận, Tp. HCM</t>
  </si>
  <si>
    <t>0919 376 106</t>
  </si>
  <si>
    <t>Đàm Văn Phức</t>
  </si>
  <si>
    <t>338/HR-18</t>
  </si>
  <si>
    <t>11600494</t>
  </si>
  <si>
    <t>Đào Văn Triền</t>
  </si>
  <si>
    <t>Distribution Training Manager - North</t>
  </si>
  <si>
    <t>Trưởng phòng Huấn luyện Đại lý &amp; Kênh Phân phối - Miền Bắc</t>
  </si>
  <si>
    <t>001 072 007 048</t>
  </si>
  <si>
    <t>Ha Noi Commercial University</t>
  </si>
  <si>
    <t xml:space="preserve">Manh Tan Town, Thuy Lam Ward, Dong Anh District, Ha Noi </t>
  </si>
  <si>
    <t>Thôn Mạnh Tân, Xã Thụy Lâm, Huyện Đông Anh, Tp. Hà Nội</t>
  </si>
  <si>
    <t>0976 954 189</t>
  </si>
  <si>
    <t>Hoàng Thị Nguyên</t>
  </si>
  <si>
    <t>339/HR-18</t>
  </si>
  <si>
    <t>11800654</t>
  </si>
  <si>
    <t>Nguyễn Hoàng Việt Chương</t>
  </si>
  <si>
    <t>280 713 625</t>
  </si>
  <si>
    <t xml:space="preserve">University of Economics Ho Chi Minh City </t>
  </si>
  <si>
    <t>No. 185, Cách Mang Thang 8 Street, Thu Dau Mot City, Binh Duong Province</t>
  </si>
  <si>
    <t>Số 185, Đường Cách Mạng Tháng 8, Tp. Thủ Dầu Một, Tỉnh Bình Dương</t>
  </si>
  <si>
    <t>0163 334 9350</t>
  </si>
  <si>
    <t>11800667</t>
  </si>
  <si>
    <t>Phạm Thị Tuyệt Diệu</t>
  </si>
  <si>
    <t>Buon Ma Thuot</t>
  </si>
  <si>
    <t>241 664 409</t>
  </si>
  <si>
    <t>No. 247, Pham Ngu Lao Street, Buon Ma Thuot City, Dak Lak Province</t>
  </si>
  <si>
    <t>Số 247, Đường Phạm Ngũ Lão, Tp. Buôn Ma Thuột, Tỉnh Đak Lak</t>
  </si>
  <si>
    <t>No. B Dormitory, Vietnam National University, Ho Chi Minh City</t>
  </si>
  <si>
    <t>Ký Túc Xá Khu B, Đại Học Quốc Gia Tp. HCM</t>
  </si>
  <si>
    <t>0163 557 5012</t>
  </si>
  <si>
    <t>Phạm Trần Thiên Lý</t>
  </si>
  <si>
    <t>11600527</t>
  </si>
  <si>
    <t>Lê Huy Bình</t>
  </si>
  <si>
    <t>013 100 987</t>
  </si>
  <si>
    <t>Hanoi University of Law</t>
  </si>
  <si>
    <t>Economics Law</t>
  </si>
  <si>
    <t>11/77 Kham Thien Street, Tho Quan Lane , Tho Quan Ward, Dong Da District, Ha Noi City</t>
  </si>
  <si>
    <t>11/77 Đường Khâm Thiên, Ngõ Thổ Quan, Phường Thổ Quan, Quận Đống Đa, Tp. Hà Nội</t>
  </si>
  <si>
    <t>P2106 T2B TSQ Apartment, Mo Lao Ward, Ha Dong District, Ha Noi City</t>
  </si>
  <si>
    <t>P2106 T2B Chung cư TSQ, Phường Mộ Lao, Quận Hà Đông, Tp. Hà Nội</t>
  </si>
  <si>
    <t>0914 522 297</t>
  </si>
  <si>
    <t>Nguyễn Đồng Xuân Phương</t>
  </si>
  <si>
    <t>341/HR-18</t>
  </si>
  <si>
    <t>11400396</t>
  </si>
  <si>
    <t>Tăng Hoàng Anh Thư</t>
  </si>
  <si>
    <t>250 724 729</t>
  </si>
  <si>
    <t>Yersin Da Lat University</t>
  </si>
  <si>
    <t>51E Ho Tung Mau Street, Ward 3, Da Lat City, Lam Dong Province</t>
  </si>
  <si>
    <t>51E Hồ Tùng Mậu, Phường 3, Đà Lạt, Lâm Đồng</t>
  </si>
  <si>
    <t>0918 007 239</t>
  </si>
  <si>
    <t>Hoàng Thị Kim Tiền</t>
  </si>
  <si>
    <t>342/HR-18</t>
  </si>
  <si>
    <t>11700605</t>
  </si>
  <si>
    <t>346/HR-18</t>
  </si>
  <si>
    <t>11800663</t>
  </si>
  <si>
    <t>Phạm Bá Chiến</t>
  </si>
  <si>
    <t>038 088 006 596</t>
  </si>
  <si>
    <t>The Academy of Journalism and Communication</t>
  </si>
  <si>
    <t>Political Science</t>
  </si>
  <si>
    <t>Group 12, Thang Binh Village, Nong Cong Ward, Thanh Hoa Province</t>
  </si>
  <si>
    <t>Đội 12, Xã Thăng Bình, Huyện Nông Cống, Tỉnh Thanh Hóa</t>
  </si>
  <si>
    <t>0167 890 6102</t>
  </si>
  <si>
    <t>Phạm Bá Chính</t>
  </si>
  <si>
    <t>11400345</t>
  </si>
  <si>
    <t>Tôn Thất Tuấn Anh</t>
  </si>
  <si>
    <t>Nhân viên cấp trung cao Kế toán</t>
  </si>
  <si>
    <t>049 080 000 022</t>
  </si>
  <si>
    <t>120/29/17 B1 Thich Quang Duc Street, Ward 4, Phu Nhuan District, Ho Chi Minh City</t>
  </si>
  <si>
    <t>120/29/17 B1 Thích Quảng Đức, phường 04, quận Phú Nhuận, Tp. HCM</t>
  </si>
  <si>
    <t>0908 778 895</t>
  </si>
  <si>
    <t>Võ Thanh Hà</t>
  </si>
  <si>
    <t>343/HR-18</t>
  </si>
  <si>
    <t>11700579</t>
  </si>
  <si>
    <t>Lê Tùng Linh</t>
  </si>
  <si>
    <t>Sales - North 3</t>
  </si>
  <si>
    <t>172 621 241</t>
  </si>
  <si>
    <t>Ngoc Ban village, Van Hoa commune, Nong Cong district, Thanh Hoa province</t>
  </si>
  <si>
    <t>Thôn Ngọc Bản, xã Vạn Hòa, huyện Nông Cống, tỉnh Thanh Hóa</t>
  </si>
  <si>
    <t>0164 559 1423</t>
  </si>
  <si>
    <t>347/HR-18</t>
  </si>
  <si>
    <t>11600519</t>
  </si>
  <si>
    <t>Nguyễn Thị Anh Thư</t>
  </si>
  <si>
    <t>023 918 308</t>
  </si>
  <si>
    <t>306 Do Ngoc Thanh, ward 4, district 11, Ho Chi Minh</t>
  </si>
  <si>
    <t>306 Đỗ Ngọc Thạnh, Phường 4, Quận 11, Tp. HCM</t>
  </si>
  <si>
    <t>492/54 Tan Phuoc, ward 6, district 11, Ho Chi Minh</t>
  </si>
  <si>
    <t>492/54 Tân Phước, Phường 6, Quận 11, Tp. HCM</t>
  </si>
  <si>
    <t>0121 825 6856</t>
  </si>
  <si>
    <t>Nguyễn Quang Bảo</t>
  </si>
  <si>
    <t>344/HR-18</t>
  </si>
  <si>
    <t>11000123</t>
  </si>
  <si>
    <t>Trịnh Thúy Hoa</t>
  </si>
  <si>
    <t>225 257 619</t>
  </si>
  <si>
    <t>Ha Tay College of Education</t>
  </si>
  <si>
    <t>99 Nguyen Thi Dinh Street, Phuoc Long, Nha Trang</t>
  </si>
  <si>
    <t>99 Nguyễn Thị Định, Phước Long, Nha Trang</t>
  </si>
  <si>
    <t>99 Nguyễn Thị Định , Phước Long , Nha Trang</t>
  </si>
  <si>
    <t>0986 643 024</t>
  </si>
  <si>
    <t>Trần Văn Thành</t>
  </si>
  <si>
    <t>345/HR-18</t>
  </si>
  <si>
    <t>11500440</t>
  </si>
  <si>
    <t>381 537 125</t>
  </si>
  <si>
    <t>149 Ngo Gia Tu Street, Ward 5, Ca Mau</t>
  </si>
  <si>
    <t>149 Ngô Gia Tự, Phường 5, Cà Mau</t>
  </si>
  <si>
    <t>351/HR-18</t>
  </si>
  <si>
    <t>11600482</t>
  </si>
  <si>
    <t>Nguyễn Thị Ánh</t>
  </si>
  <si>
    <t>Distribution Sales Manager</t>
  </si>
  <si>
    <t>042 184 000 003</t>
  </si>
  <si>
    <t>Group 2, Co Nhue Ward, Tu Liem, Ha Noi</t>
  </si>
  <si>
    <t>Xóm 2, Cổ Nhuế, Từ Liêm, Hà Nội</t>
  </si>
  <si>
    <t>No. 1, 301 Lane 301, Xuan Dinh, Xuan Tao, Bac Tu Liem, Ha Noi</t>
  </si>
  <si>
    <t>Số 1, Ngõ 301, Xuân Đỉnh, Xuân Tạo, Bắc Từ Liêm, Hà Nội</t>
  </si>
  <si>
    <t>0981 428 082</t>
  </si>
  <si>
    <t>Trần Văn Tuyên</t>
  </si>
  <si>
    <t>Cousin</t>
  </si>
  <si>
    <t>348/HR-18</t>
  </si>
  <si>
    <t>11600544</t>
  </si>
  <si>
    <t>National Sales Director</t>
  </si>
  <si>
    <t>Sales Assistant - North</t>
  </si>
  <si>
    <t>Trợ lý Kinh doanh - Miền Bắc</t>
  </si>
  <si>
    <t>135 418 157</t>
  </si>
  <si>
    <t>Agricultural Economics</t>
  </si>
  <si>
    <t>Ham Rong Village, Tho Tang Ward, Vinh Tuong District, Vinh Phuc Province</t>
  </si>
  <si>
    <t>Thôn Hàm Rồng, Xã Thổ Tang, Huyện Vĩnh Tường, Tỉnh Vĩnh Phúc</t>
  </si>
  <si>
    <t>9B Alley 53, Lane 165, Cau Giay District, Ha Noi City</t>
  </si>
  <si>
    <t>9B Ngách 53, Ngõ 165, Quận Cầu Giấy, Tp. Hà Nội</t>
  </si>
  <si>
    <t>0166 488 4275</t>
  </si>
  <si>
    <t>Nguyễn Văn Duy</t>
  </si>
  <si>
    <t>350/HR-18</t>
  </si>
  <si>
    <t>11800665</t>
  </si>
  <si>
    <t>Trần Thị Loan</t>
  </si>
  <si>
    <t>036 191 003 303</t>
  </si>
  <si>
    <t>Group 17, Area 6, Vinh Tan Ward, Vinh Cuu District, Dong Nai Province</t>
  </si>
  <si>
    <t>Tổ 17, Ấp 6, Xã Vĩnh Tân, Huyện Vĩnh Cửu, Tỉnh Đồng Nai</t>
  </si>
  <si>
    <t>0164 488 0453</t>
  </si>
  <si>
    <t>352/HR-18</t>
  </si>
  <si>
    <t>11800656</t>
  </si>
  <si>
    <t>Võ Thị Mỹ Oanh</t>
  </si>
  <si>
    <t>272 547 373</t>
  </si>
  <si>
    <t>Dong Nai University</t>
  </si>
  <si>
    <t>No. 129B, Village 2, Bui Huu Nghia Street, Tan Hanh Ward, Bien Hoa City, Dong Nai</t>
  </si>
  <si>
    <t>Số 129B, Ấp 2, Đường Bùi Hữu Nghĩa, Xã Tân Hạnh, Tp. Biên Hòa, Đồng Nai</t>
  </si>
  <si>
    <t>0165 992 7228</t>
  </si>
  <si>
    <t>Nguyễn Thị Tăng Mỹ Loan</t>
  </si>
  <si>
    <t>354/HR-18</t>
  </si>
  <si>
    <t>11000093</t>
  </si>
  <si>
    <t>Nguyễn Trần Châu Hoàn</t>
  </si>
  <si>
    <t>Human Resources Executive</t>
  </si>
  <si>
    <t>Nhân viên cấp trung Nhân sự</t>
  </si>
  <si>
    <t>024 283 752</t>
  </si>
  <si>
    <t>Nguyen Thuong Hien high school</t>
  </si>
  <si>
    <t>103 Lot B Doc Lap Tenement, Tan Quy Ward, Tan Phu District, Ho Chi Minh City</t>
  </si>
  <si>
    <t>103 chung cư Độc Lập B, phường Tân Quý, quận Tân Phú, Tp. HCM</t>
  </si>
  <si>
    <t>0902 589 089</t>
  </si>
  <si>
    <t>Vũ Nguyễn Hồng Ngọc</t>
  </si>
  <si>
    <t>353/HR-18</t>
  </si>
  <si>
    <t>11100190</t>
  </si>
  <si>
    <t>Nguyễn Thanh Bích Ngọc</t>
  </si>
  <si>
    <t>Premium Control Manager</t>
  </si>
  <si>
    <t>Trưởng phòng Kiểm soát Phí</t>
  </si>
  <si>
    <t>022 814 224</t>
  </si>
  <si>
    <t>182/7 Thoai Ngoc Hai Street, Phu Thanh Ward, Tan Phu District, Ho Chi Minh City</t>
  </si>
  <si>
    <t>182/7 Thoại Ngọc Hầu, phường Phú Thạnh, quận Tân Phú, Tp.HCM</t>
  </si>
  <si>
    <t>0903 380 235</t>
  </si>
  <si>
    <t>Diệp Chấn Dũng</t>
  </si>
  <si>
    <t>356/HR-18</t>
  </si>
  <si>
    <t>11500435</t>
  </si>
  <si>
    <t>Nguyễn Thị Ý Nhi</t>
  </si>
  <si>
    <t>Nhân viên cấp trung cao Quản lý Hợp đồng</t>
  </si>
  <si>
    <t>023 117 281</t>
  </si>
  <si>
    <t>Lotus College</t>
  </si>
  <si>
    <t>230/53 Thong Nhat Street, Ward 10, Go Vap District, Ho Chi Minh City</t>
  </si>
  <si>
    <t>230/53 Thống Nhất, Phường 10, Quận Gò Vấp, Tp. Hồ Chí Minh</t>
  </si>
  <si>
    <t>92B17/10/5 Ton That Thuyet Street, Ward 15, District 4, Ho Chi Minh City</t>
  </si>
  <si>
    <t>92B17/10/5 Tôn Thất Thuyết, Phường 15, Quận 4, Tp. Hồ Chí Minh</t>
  </si>
  <si>
    <t>0903 682 865</t>
  </si>
  <si>
    <t>Nguyễn Văn Chung</t>
  </si>
  <si>
    <t>355/HR-18</t>
  </si>
  <si>
    <t>11800686</t>
  </si>
  <si>
    <t>Nguyễn Tuấn Đạt</t>
  </si>
  <si>
    <t>008 080 000 097</t>
  </si>
  <si>
    <t>Hanoi University of Commerce</t>
  </si>
  <si>
    <t>Hoa Loan Village, Lung Hoa, Vinh Tuong, Vinh Phuc</t>
  </si>
  <si>
    <t>Thôn Hòa Loan, Lũng Hòa, Vĩnh Tường, Vĩnh Phúc</t>
  </si>
  <si>
    <t>No. 495, Pham Van Dong Street, Tuyen Quang City, Tuyen Quang Province</t>
  </si>
  <si>
    <t>Số 495, Đường Phạm Văn Đồng, Tp. Tuyên Quang, Tỉnh Tuyên Quang</t>
  </si>
  <si>
    <t>0982 693 639</t>
  </si>
  <si>
    <t>Nguyễn Văn Thông</t>
  </si>
  <si>
    <t>10800020</t>
  </si>
  <si>
    <t>Nguyễn Linh Thụy Vũ</t>
  </si>
  <si>
    <t>HR Senior Manager</t>
  </si>
  <si>
    <t>Trưởng phòng Cấp cao Nhân sự</t>
  </si>
  <si>
    <t>022 321 055</t>
  </si>
  <si>
    <t>A2 Chau Thoi Street, Bac Hai Housing Estate, District 10, Ho Chi Minh City</t>
  </si>
  <si>
    <t>A2 Châu Thới, Cư xá Bắc Hải, quận 10, Tp. HCM</t>
  </si>
  <si>
    <t>(08) 3865 6501</t>
  </si>
  <si>
    <t>Nguyễn Thị Bạch Yến</t>
  </si>
  <si>
    <t>359/HR-18</t>
  </si>
  <si>
    <t>11700582</t>
  </si>
  <si>
    <t>Tống Thị Nga</t>
  </si>
  <si>
    <t>Nhân viên cấp trung Huấn luyện Đại lý &amp; Kênh Phân phối</t>
  </si>
  <si>
    <t>125 260 054</t>
  </si>
  <si>
    <t>Thuong Dong, Van An ward, Bac Ninh city, Bac Ninh province</t>
  </si>
  <si>
    <t>Khu Thượng Đồng, Phường Vạn An, Tp. Bắc Ninh, Tỉnh Bắc Ninh</t>
  </si>
  <si>
    <t>0983 820 611</t>
  </si>
  <si>
    <t>Cù Việt Đức</t>
  </si>
  <si>
    <t>357/HR-18</t>
  </si>
  <si>
    <t>11700620</t>
  </si>
  <si>
    <t>Nguyễn Đỗ Thị Mỹ Thoa</t>
  </si>
  <si>
    <t>230 732 117</t>
  </si>
  <si>
    <t>No. 45/4 Hai Ba Trung Street, Tay Son District, Pleiku City, Gia Lai Province</t>
  </si>
  <si>
    <t>Số 45/4 Đường Hai Bà Trưng, Phường Tây Sơn, Tp. Pleiku, Tỉnh Gia Lai</t>
  </si>
  <si>
    <t>No. 80/12/42 Street no. 6, Ward 5, Go Vap District, Ho Chi Minh City</t>
  </si>
  <si>
    <t>Số 80/12/42 Đường số 6, Phường 5, Quận Gò Vấp, Tp. HCM</t>
  </si>
  <si>
    <t>0989 327 302</t>
  </si>
  <si>
    <t>Nguyễn Đỗ Thị Mỹ Thảo</t>
  </si>
  <si>
    <t>358/HR-18</t>
  </si>
  <si>
    <t>11800703</t>
  </si>
  <si>
    <t>Lê Phương Thảo</t>
  </si>
  <si>
    <t>Human Resources Staff</t>
  </si>
  <si>
    <t>024 532 098</t>
  </si>
  <si>
    <t>Broward College Vietnam</t>
  </si>
  <si>
    <t>No. 779, Huynh Tan Phat Street, Phu Thuan Ward, District 7, Ho Chi Minh City</t>
  </si>
  <si>
    <t>Số 779, Đường Huỳnh Tấn Phát, Phường Phú Thuận, Quận 7, Tp. Hồ Chí Minh</t>
  </si>
  <si>
    <t>0122 393 6310</t>
  </si>
  <si>
    <t>Trần Thị Hồng Hoa</t>
  </si>
  <si>
    <t>11500452</t>
  </si>
  <si>
    <t>086 076 000 040</t>
  </si>
  <si>
    <t>113/25 Le Loi, Ward 4, Go Vap District, Ho Chi Minh</t>
  </si>
  <si>
    <t>113/25 Lê Lợi, Phường 4, Q. Gò Vấp, Tp. HCM</t>
  </si>
  <si>
    <t>0918649494</t>
  </si>
  <si>
    <t>360/HR-18</t>
  </si>
  <si>
    <t>11800659</t>
  </si>
  <si>
    <t>Nguyễn Thị Thu Vân</t>
  </si>
  <si>
    <t>301 313 344</t>
  </si>
  <si>
    <t>Ho Chi Minh City University of Foreign Languages Information Technology</t>
  </si>
  <si>
    <t>English Language Studies</t>
  </si>
  <si>
    <t>A5-3.11 Ehome 3 Department, Ho Hoc Lam Street, Binh Tan District, Ho Chi Minh City</t>
  </si>
  <si>
    <t>A5-3.11 Chung Cư Ehome 3, Đường Hồ Học Lãm, Quận Bình Tân, Tp. HCM</t>
  </si>
  <si>
    <t>0989 253 550</t>
  </si>
  <si>
    <t>Lư Sơn Tùng</t>
  </si>
  <si>
    <t>364/HR-18</t>
  </si>
  <si>
    <t>11200238</t>
  </si>
  <si>
    <t>Nguyễn Thị Mỹ Phượng</t>
  </si>
  <si>
    <t>280 904 962</t>
  </si>
  <si>
    <t>Hamlet 5, Tan Hiep Commune, Phu Giao District, Binh Duong Province</t>
  </si>
  <si>
    <t>Ấp 5, xã Tân Hiệp, huyện Phú Giáo, Bình Dương</t>
  </si>
  <si>
    <t>Phu Hoa 1 Residential Quarter, Thu Dau Mot County Town, Binh Duong Province</t>
  </si>
  <si>
    <t>Khu dân cư Phú Hòa 1, Tp. Thủ Dầu Một, Bình Dương</t>
  </si>
  <si>
    <t>0909 118 803</t>
  </si>
  <si>
    <t>Hòang Minh Hải</t>
  </si>
  <si>
    <t>361/HR-18</t>
  </si>
  <si>
    <t>11700557</t>
  </si>
  <si>
    <t>Lưu Thị Oanh</t>
  </si>
  <si>
    <t>172 506 317</t>
  </si>
  <si>
    <t>Quang Hung District, Thanh Hoa City, Thanh Hoa Province</t>
  </si>
  <si>
    <t>Phường Quảng Hưng, Tp. Thanh Hóa, Tỉnh Thanh Hóa</t>
  </si>
  <si>
    <t>Dong Phat Department, Dong Ve Ward, Thanh Hoa City, Thanh Hoa Province</t>
  </si>
  <si>
    <t>Khu Chung cư Đông Phát, Phường Đông Vệ, Tp. Thanh Hóa, Tỉnh Thanh Hóa</t>
  </si>
  <si>
    <t>0917 799 222</t>
  </si>
  <si>
    <t>Hà Tiền Dũng</t>
  </si>
  <si>
    <t>367/HR-18</t>
  </si>
  <si>
    <t>11500446</t>
  </si>
  <si>
    <t>Jun Sang Ho</t>
  </si>
  <si>
    <t>The special Sign - on Bonus (Tax - free): USD 42,000, will be paid on September 2015 payroll</t>
  </si>
  <si>
    <t>M08080098</t>
  </si>
  <si>
    <t>Hankuk University of Foreign Studies</t>
  </si>
  <si>
    <t>Public Administration</t>
  </si>
  <si>
    <t>No. 2, Street C, Tan Phu Ward, District 7, Ho Chi Minh City</t>
  </si>
  <si>
    <t>Số 2, Đường C, Phường Tân Phú, Quận 7, Tp. Hồ Chí Minh</t>
  </si>
  <si>
    <t>368/HR-18</t>
  </si>
  <si>
    <t>Contract end</t>
  </si>
  <si>
    <t>11000127</t>
  </si>
  <si>
    <t>Trần Đình Vinh</t>
  </si>
  <si>
    <t>011 637 673</t>
  </si>
  <si>
    <t>5- F4-TT n/m Rang Dong, Thanh Xuan Trung Ward, Thanh Xuan District, Ha Noi</t>
  </si>
  <si>
    <t>Phòng 5- F4-TT n/m Rạng Đông, phường Thanh Xuân Trung, quận Thanh Xuân, Tp. Hà Nội</t>
  </si>
  <si>
    <t>Phòng 5- F4-TT n/m Rạng Đông- P. Thanh Xuân Trung-Q. Thanh Xuân- Hà Nội</t>
  </si>
  <si>
    <t>(04) 3557 2463</t>
  </si>
  <si>
    <t>Phan Thị Thúy</t>
  </si>
  <si>
    <t>369/HR-18</t>
  </si>
  <si>
    <t>11800707</t>
  </si>
  <si>
    <t>Vũ Khắc Lâm</t>
  </si>
  <si>
    <t>Increase to 13.5 Mil/month after 4 months, based on the evaluation of Department Head</t>
  </si>
  <si>
    <t>033 094 000 439</t>
  </si>
  <si>
    <t>Bachelor of Law</t>
  </si>
  <si>
    <t>Ha Village, An Vy Ward, Khoai Chau District, Hung Yen Province</t>
  </si>
  <si>
    <t>Thôn Hạ, Xã An Vỹ, Huyện Khoái Châu, Tỉnh Hưng Yên</t>
  </si>
  <si>
    <t>Nguyen Khanh Toan Street, Cau Giay District, Ha Noi City</t>
  </si>
  <si>
    <t>Đường Nguyễn Khánh Toàn, Quận Cầu Giấy, Tp. Hà Nội</t>
  </si>
  <si>
    <t>0962 277 292</t>
  </si>
  <si>
    <t>11800725</t>
  </si>
  <si>
    <t>Lý Chấn Hào</t>
  </si>
  <si>
    <t>Distribution Admin Staff</t>
  </si>
  <si>
    <t>Nhân viên Hành chánh Đại lý &amp; Kênh Phân phối</t>
  </si>
  <si>
    <t>025 305 816</t>
  </si>
  <si>
    <t>No. 178/24, Hau Giang Street, District 6, Ho Chi Minh City</t>
  </si>
  <si>
    <t>Số 178/24, Đường Hậu Giang, Quận 6, Tp. Hồ Chí Minh</t>
  </si>
  <si>
    <t>0909 757 623</t>
  </si>
  <si>
    <t>Lý Chí Quấy</t>
  </si>
  <si>
    <t>11800641</t>
  </si>
  <si>
    <t>Nguyễn Văn Hây</t>
  </si>
  <si>
    <t>363 563 818</t>
  </si>
  <si>
    <t>Oriental Study</t>
  </si>
  <si>
    <t>No.130, Phu Nghia Alley, Phu Huu Ward, Chau Thanh District, Hau Giang Province</t>
  </si>
  <si>
    <t>Số 130, Ấp Phú Nghĩa, Xã Phú Hữu, Huyện Châu Thành, Tỉnh Hậu Giang</t>
  </si>
  <si>
    <t>Alley 8, Son Phu Ward, Giong Trom District, Ben Tre Province</t>
  </si>
  <si>
    <t>Ấp 8, Xã Sơn Phú, Huyện Giồng Trôm, Tỉnh Bến Tre</t>
  </si>
  <si>
    <t>0939 973 336</t>
  </si>
  <si>
    <t>Hồ Thị Tem</t>
  </si>
  <si>
    <t>370/HR-18</t>
  </si>
  <si>
    <t>11600528</t>
  </si>
  <si>
    <t>Quách Văn Hoàng</t>
  </si>
  <si>
    <t>Distribution Admin Manager</t>
  </si>
  <si>
    <t>Trưởng phòng Hành chánh Đại lý &amp; Kênh Phân phối</t>
  </si>
  <si>
    <t>022 790 967</t>
  </si>
  <si>
    <t>882/6 Vo Van Kien street, Ward 5, District 5, Ho Chi Minh city</t>
  </si>
  <si>
    <t>882/6 Võ Văn Kiệt, Phường 5, Quận 5, Tp. HCM</t>
  </si>
  <si>
    <t>0988 821 625</t>
  </si>
  <si>
    <t>Phan Hòa Bảo Ngân</t>
  </si>
  <si>
    <t>365/HR-18</t>
  </si>
  <si>
    <t>11600522</t>
  </si>
  <si>
    <t>Ngô Thị Khơ</t>
  </si>
  <si>
    <t>Sales Assistant - Central</t>
  </si>
  <si>
    <t>Trợ lý Kinh doanh - Miền Trung</t>
  </si>
  <si>
    <t>240 916 699</t>
  </si>
  <si>
    <t>Vocational school of Industry Central 2</t>
  </si>
  <si>
    <t xml:space="preserve">Accounting Statistics </t>
  </si>
  <si>
    <t>22 Mai Xuan Thuong street, Buon Me Thuot city, Daklak province</t>
  </si>
  <si>
    <t>22, Mai Xuân Thưởng, Tp. Buôn Mê Thuột, tỉnh Đăk Lăk</t>
  </si>
  <si>
    <t xml:space="preserve">0945 029 339 </t>
  </si>
  <si>
    <t>Nguyễn Công Quý</t>
  </si>
  <si>
    <t>11700618</t>
  </si>
  <si>
    <t>Nguyễn Xuân Hải</t>
  </si>
  <si>
    <t>171 684 735</t>
  </si>
  <si>
    <t>681 Yet Kieu Street, Quang Hung Ward, Thanh Hoa City</t>
  </si>
  <si>
    <t>681 Đường Yết Kiêu, Phường Quảng Hưng, Tp. Thanh Hóa</t>
  </si>
  <si>
    <t>0986 328 361</t>
  </si>
  <si>
    <t>Lưu Thị Phương</t>
  </si>
  <si>
    <t>372/HR-18</t>
  </si>
  <si>
    <t>11400371</t>
  </si>
  <si>
    <t>023 651 973</t>
  </si>
  <si>
    <t>8A/8D2 Thai Van Lung Street, Ben Nghe Ward, District 1, Ho Chi Minh City</t>
  </si>
  <si>
    <t>8A/8D2 Thái Văn Lung, P. Bến Nghé, Quận 1, Tp. HCM</t>
  </si>
  <si>
    <t>111/8/2/106 arterial highway  , Ward 13, Binh Thanh District District, Ho Chi Minh City</t>
  </si>
  <si>
    <t>111/8/2/106  đường Trục, Phường 13, Quận Bình Thạnh, Tp. HCM</t>
  </si>
  <si>
    <t>0908 339 194; 0128 6575 223</t>
  </si>
  <si>
    <t>Châu Mạnh Hùng; Châu Tuấn Dũng</t>
  </si>
  <si>
    <t>Husband; Son</t>
  </si>
  <si>
    <t>373/HR-18</t>
  </si>
  <si>
    <t>11800700</t>
  </si>
  <si>
    <t>Nguyễn Thị Mỹ Hoa</t>
  </si>
  <si>
    <t>225 507 090</t>
  </si>
  <si>
    <t>Xuan Tu Village, Van Hung, Van Ninh, Khanh Hoa</t>
  </si>
  <si>
    <t>Thôn Xuân Tự, Vạn Hưng, Vạn Ninh, Khánh Hòa</t>
  </si>
  <si>
    <t>No. 382, Nguyen Thai Son Street, Ward 5, Go Vap District, Ho Chi Minh City</t>
  </si>
  <si>
    <t>Số 382, Đường Nguyễn Thái Sơn, Phường 5, Quận Gò Vấp, Tp. Hồ Chí Minh</t>
  </si>
  <si>
    <t>0976 797 859</t>
  </si>
  <si>
    <t>Nguyễn Nam Tiến</t>
  </si>
  <si>
    <t>371/HR-18</t>
  </si>
  <si>
    <t>11800655</t>
  </si>
  <si>
    <t>Nguyễn Thị Hồng Gấm</t>
  </si>
  <si>
    <t>HCM Territory</t>
  </si>
  <si>
    <t>Full Time Agency</t>
  </si>
  <si>
    <t>Sales Assistant - Full Time Agency channel</t>
  </si>
  <si>
    <t>Trợ lý Kinh doanh - Kênh phân phối toàn thời gian</t>
  </si>
  <si>
    <t>289 264 100</t>
  </si>
  <si>
    <t>University of Labour and Social Affairs</t>
  </si>
  <si>
    <t>Group 1, Dong Tien Ward, Dong Phu District, Binh Phuoc Province</t>
  </si>
  <si>
    <t>Ấp 1, Xã Đồng Tiến, Huyện Đồng Phú, Tỉnh Bình Phước</t>
  </si>
  <si>
    <t>No. 112/18, Pham Van Bach Street, Tan Binh District, Ho Chi Minh City</t>
  </si>
  <si>
    <t>Số 112/18, Đường Phạm Văn Bạch, Quận Tân Bình, Tp.HCM</t>
  </si>
  <si>
    <t>0906 640 808</t>
  </si>
  <si>
    <t>Nguyễn Nho Hậu</t>
  </si>
  <si>
    <t>374/HR-18</t>
  </si>
  <si>
    <t>11800745</t>
  </si>
  <si>
    <t>Nguyễn Hồ Thanh Vân</t>
  </si>
  <si>
    <t>Chuyên viên Cấp cao Kế hoạch Kinh doanh</t>
  </si>
  <si>
    <t>024 544 196</t>
  </si>
  <si>
    <t>Victoria University - Australia</t>
  </si>
  <si>
    <t>No. 86/27, Binh Thoi Street, District 11, Ho Chi Minh City</t>
  </si>
  <si>
    <t>Số 86/27, Đường Bình Thới, Quận 11, Tp. Hồ Chí Minh</t>
  </si>
  <si>
    <t>0908.594.707</t>
  </si>
  <si>
    <t>Thanh Hà</t>
  </si>
  <si>
    <t>11800693</t>
  </si>
  <si>
    <t>Nguyễn Văn Tâm</t>
  </si>
  <si>
    <t>321 345 567</t>
  </si>
  <si>
    <t>Vinh University of Technology Education</t>
  </si>
  <si>
    <t xml:space="preserve">Electronics &amp; Electrical Engineering Technology </t>
  </si>
  <si>
    <t>No. 063, An Qui Village, An Ngai Tay Ward, Ba Tri District, Ben Tre Province</t>
  </si>
  <si>
    <t>Số 063, Ấp An Qui, Xã An Ngãi Tây, Huyện Ba Tri, Tỉnh Bến Tre</t>
  </si>
  <si>
    <t>0166 629 2393</t>
  </si>
  <si>
    <t>Nguyễn Thị Kiều Hoanh</t>
  </si>
  <si>
    <t>376/HR-18</t>
  </si>
  <si>
    <t>11800674</t>
  </si>
  <si>
    <t>Phạm Nhựt Khánh</t>
  </si>
  <si>
    <t>381 176 807</t>
  </si>
  <si>
    <t>The University of Information Technology</t>
  </si>
  <si>
    <t>No. 279, Dinh Tien Hoang Street, Group 2, Ward 9, Ca Mau City</t>
  </si>
  <si>
    <t>Quán 279, Đường Đinh Tiên Hoàng, Khóm 2, Phường 9, Tp. Cà Mau</t>
  </si>
  <si>
    <t>0916 155 484</t>
  </si>
  <si>
    <t>Nguyễn Diễm Thúy</t>
  </si>
  <si>
    <t>375/HR-18</t>
  </si>
  <si>
    <t>11200275</t>
  </si>
  <si>
    <t>Đinh Thị Mai</t>
  </si>
  <si>
    <t>164 311 985</t>
  </si>
  <si>
    <t>Economics - Insurrance</t>
  </si>
  <si>
    <t>81/9 Bac Son Ward, Tam Diep County Town, Ninh Binh City</t>
  </si>
  <si>
    <t>81/9 phường Bắc Sơn, thị xã Tam Điệp, Ninh Bình</t>
  </si>
  <si>
    <t xml:space="preserve">SN 19, Lane 354/99, Group 34, Khuong Thuong Ward, Quan Dong Da, Ha Noi </t>
  </si>
  <si>
    <t xml:space="preserve">SN 19, Ngõ 354/99, Tổ 34, phường Khương Thượng, quận Đống Đa, Tp. Hà Nội </t>
  </si>
  <si>
    <t>0979 814 834</t>
  </si>
  <si>
    <t>Đinh Trọng Khoa</t>
  </si>
  <si>
    <t>377/HR-18</t>
  </si>
  <si>
    <t>11100193</t>
  </si>
  <si>
    <t>Bùi Thủy Tiên</t>
  </si>
  <si>
    <t>023 750 002</t>
  </si>
  <si>
    <t>Oklahoma State University</t>
  </si>
  <si>
    <t>53/74 Tran Khanh Du, Tan Dinh Ward, District 1, Ho Chi Minh City</t>
  </si>
  <si>
    <t>53/74 Trần Khánh Dư, phường Tân Định, quận 1, Tp. HCM</t>
  </si>
  <si>
    <t>0903 813 291</t>
  </si>
  <si>
    <t>Bùi Vịêt Long</t>
  </si>
  <si>
    <t>378/HR-18</t>
  </si>
  <si>
    <t>11800747</t>
  </si>
  <si>
    <t>Đặng Linh Thư</t>
  </si>
  <si>
    <t>381 560 140</t>
  </si>
  <si>
    <t>No. 223. 3/2 Street, Ward 6, Ca Mau City</t>
  </si>
  <si>
    <t>Số 223, Đường 3/2, Phường 6, Tp. Cà Mau</t>
  </si>
  <si>
    <t>0907 784 004</t>
  </si>
  <si>
    <t>Nguyễn Thuận Lan Hương</t>
  </si>
  <si>
    <t>11400354</t>
  </si>
  <si>
    <t>Trần Minh Nguyệt</t>
  </si>
  <si>
    <t>Increase to 15 Mil after in 4 months</t>
  </si>
  <si>
    <t>Training &amp; Recruitment Senior Officer</t>
  </si>
  <si>
    <t>Chuyên viên Cấp cao Đào tạo và Tuyển dụng</t>
  </si>
  <si>
    <t>024 532 124</t>
  </si>
  <si>
    <t>666/12 Huynh Tan Phat Street, Tan Phu Ward, District 7, Ho Chi Minh City</t>
  </si>
  <si>
    <t>666/12 Huỳnh Tấn Phát, Phường Tân Phú, Quận 7, Tp. HCM</t>
  </si>
  <si>
    <t>0909 095 339</t>
  </si>
  <si>
    <t>Trần Ngọc Minh</t>
  </si>
  <si>
    <t>379/HR-19</t>
  </si>
  <si>
    <t>Regrettable</t>
  </si>
  <si>
    <t>Career Development</t>
  </si>
  <si>
    <t>11600520</t>
  </si>
  <si>
    <t>Cao Phi Long</t>
  </si>
  <si>
    <t>023 869 840</t>
  </si>
  <si>
    <t>318 Dien Bien Phu, ward 17, Binh Thanh district, Ho Chi Minh</t>
  </si>
  <si>
    <t>318 Điện Biên Phủ, Phường 17, Q. Bình Thạnh, Tp. HCM</t>
  </si>
  <si>
    <t>0166 993 6369</t>
  </si>
  <si>
    <t>Cao Văn Đậu</t>
  </si>
  <si>
    <t>381/HR-19</t>
  </si>
  <si>
    <t>Better Offer</t>
  </si>
  <si>
    <t>11700567</t>
  </si>
  <si>
    <t>023 474 279</t>
  </si>
  <si>
    <t>459 Le Trong Tan street, Son Ky ward, Tan Phu district, Ho Chi Minh city</t>
  </si>
  <si>
    <t>459 Đường Lê Trọng Tấn, P. Sơn Kỳ, Q. Tân Phú, Tp. HCM</t>
  </si>
  <si>
    <t>0989 932 021</t>
  </si>
  <si>
    <t>Đinh Thị Ngộ</t>
  </si>
  <si>
    <t>383/HR-19</t>
  </si>
  <si>
    <t>Conflict during working</t>
  </si>
  <si>
    <t>11700585</t>
  </si>
  <si>
    <t>Trần Đặng Hải Kiều</t>
  </si>
  <si>
    <t>Nhân viên Cấp trung Huấn luyện Đại lý &amp; Kênh Phân phối</t>
  </si>
  <si>
    <t>312 005 057</t>
  </si>
  <si>
    <t>My Phu, My Phong ward, My Tho city, Tien Giang province</t>
  </si>
  <si>
    <t>Ấp Mỹ Phú, xã Mỹ Phong, Tp. Mỹ Tho, tỉnh Tiền Giang</t>
  </si>
  <si>
    <t>0919 453 439</t>
  </si>
  <si>
    <t>Đặng Thị Ngọc Hải</t>
  </si>
  <si>
    <t>385/HR-19</t>
  </si>
  <si>
    <t>11900784</t>
  </si>
  <si>
    <t>Nguyễn Lý Trường Sơn</t>
  </si>
  <si>
    <t>024 280 154</t>
  </si>
  <si>
    <t xml:space="preserve">No. 202B, K26 Apartment, Duong Quan Ham Street, Go Vap District, Ho Chi Minh City </t>
  </si>
  <si>
    <t xml:space="preserve">Số nhà 202B, Chung Cư K26, Đường Dương Quảng Hàm, Quận Gò Vấp, Tp. Hồ Chí Minh </t>
  </si>
  <si>
    <t>0382 131 989</t>
  </si>
  <si>
    <t>Vũ Thu Nga</t>
  </si>
  <si>
    <t>11800683</t>
  </si>
  <si>
    <t>Nguyễn Xuân Hoàng</t>
  </si>
  <si>
    <t>Cam Ranh</t>
  </si>
  <si>
    <t>225 341 299</t>
  </si>
  <si>
    <t>Dien Thanh Ward, Dien Khanh District, Khanh Hoa Province</t>
  </si>
  <si>
    <t>Xã Diên Thạnh, Huyện Diên Khánh, Tỉnh Khánh Hòa</t>
  </si>
  <si>
    <t>No. 33/8, Cao Van Be Street, Vinh Phuoc, Nha Trang City, Khanh Hoa Province</t>
  </si>
  <si>
    <t>Số 33/8, Đường Cao Văn Bé, Vĩnh Phước, Tp. Nha Trang, Tỉnh Khánh Hòa</t>
  </si>
  <si>
    <t>0165 271 6397</t>
  </si>
  <si>
    <t>Nguyễn Xuân Huy</t>
  </si>
  <si>
    <t>386/HR-19</t>
  </si>
  <si>
    <t>Unregrettable</t>
  </si>
  <si>
    <t>Poor Performance</t>
  </si>
  <si>
    <t>11100159</t>
  </si>
  <si>
    <t>Nguyễn Thị Tuyết Phượng</t>
  </si>
  <si>
    <t>Ngày bắt đầu học tại Hàn Quốc: 25/02/2011</t>
  </si>
  <si>
    <t>Nhân viên Cấp trung Tính toán</t>
  </si>
  <si>
    <t>301 294 421</t>
  </si>
  <si>
    <t>Soongsil, Korea Univerity</t>
  </si>
  <si>
    <t>Phuoc Lam, Can Giuoc, Long An</t>
  </si>
  <si>
    <t>Phước Lâm, Cần Giuộc, Long An</t>
  </si>
  <si>
    <t>14 Nguyen Trai Street, Ward 3, District 5, Ho Chi Minh City</t>
  </si>
  <si>
    <t>14 Nguyễn Trãi, phường 3, quận 5, Tp. HCM</t>
  </si>
  <si>
    <t>0906 390 415</t>
  </si>
  <si>
    <t>384/HR-19</t>
  </si>
  <si>
    <t>11000133</t>
  </si>
  <si>
    <t>Đỗ Châu Quang</t>
  </si>
  <si>
    <t>225 020 601</t>
  </si>
  <si>
    <t>Group 4 Ngoc Hoi, Ngoc Hiep Ward, Nha Trang City, Khanh Hoa Province</t>
  </si>
  <si>
    <t>Tổ 4 Ngọc Hội, phường Ngọc Hiệp, Tp.Nha Trang, Khánh Hòa</t>
  </si>
  <si>
    <t>Tổ 4 Ngọc Hội, P.Ngọc Hiệp, Tp.Nha Trang, Khánh Hòa</t>
  </si>
  <si>
    <t>0904 785 207</t>
  </si>
  <si>
    <t>Nguyễn Thị Thu Tuyết</t>
  </si>
  <si>
    <t>387/HR-19</t>
  </si>
  <si>
    <t>11800717</t>
  </si>
  <si>
    <t>Nguyễn Minh Trung</t>
  </si>
  <si>
    <t>Sales - Central 3</t>
  </si>
  <si>
    <t>212 203 369</t>
  </si>
  <si>
    <t>Binh Hoa, Binh Son, Quang Ngai</t>
  </si>
  <si>
    <t>Bình Hòa, Bình Sơn, Quảng Ngãi</t>
  </si>
  <si>
    <t>0127 876 2554</t>
  </si>
  <si>
    <t>Đoàn Thị Huyên</t>
  </si>
  <si>
    <t>388/HR-19</t>
  </si>
  <si>
    <t>11900802</t>
  </si>
  <si>
    <t>Lê Trường Thảo Nguyên</t>
  </si>
  <si>
    <t>025 322 144</t>
  </si>
  <si>
    <t xml:space="preserve">Medical </t>
  </si>
  <si>
    <t>No. 122/19, Binh Tri Dong Street, Binh Tri Dong Ward, Binh Tan District, Ho Chi Minh City</t>
  </si>
  <si>
    <t>Số 122/19, Đường Bình Trị Đông, Phường Bình Trị Đông, Quận Bình Tân, Tp. Hồ Chí Minh</t>
  </si>
  <si>
    <t>0934 946 272</t>
  </si>
  <si>
    <t>Lê Trường Châu</t>
  </si>
  <si>
    <t>Work pressure</t>
  </si>
  <si>
    <t>11800746</t>
  </si>
  <si>
    <t>Nguyễn Thị Bích Hà</t>
  </si>
  <si>
    <t>215 197 883</t>
  </si>
  <si>
    <t>Quy Nhon College of Engineering and Technology</t>
  </si>
  <si>
    <t>Lane 808, Tran Hung Dao Street, Quy Nhon City, Binh Dinh Province</t>
  </si>
  <si>
    <t>Hẻm 808, Đường Trần Hưng Đạo, Tp. Quy Nhơn, Tỉnh Bình Định</t>
  </si>
  <si>
    <t>0978 944 897</t>
  </si>
  <si>
    <t>389/HR-19</t>
  </si>
  <si>
    <t>11800671</t>
  </si>
  <si>
    <t>Bùi Văn Đoái</t>
  </si>
  <si>
    <t>192 174 197</t>
  </si>
  <si>
    <t>Physical Education - National Defence Education</t>
  </si>
  <si>
    <t>Group 2, Area 1, Thuy Xuan District, Hue City, Thua Thien Hue Province</t>
  </si>
  <si>
    <t>Tổ 2, Khu vực 1, Thủy Xuân, Tp. Huế, Thừa Thiên Huế</t>
  </si>
  <si>
    <t>No. 102A/1, Hoang Quoc Viet Street, Hue City, Thua Thien Hue Province</t>
  </si>
  <si>
    <t>Số 102A/1, Đường Hoàng Quốc Việt, Tp. Huế, Thừa Thiên Huế</t>
  </si>
  <si>
    <t>0934 995 589</t>
  </si>
  <si>
    <t>Bùi Văn Đoan</t>
  </si>
  <si>
    <t>390/HR-19</t>
  </si>
  <si>
    <t>11900796</t>
  </si>
  <si>
    <t>Nguyễn Hoàng Nhật</t>
  </si>
  <si>
    <t>205 599 288</t>
  </si>
  <si>
    <t>Dai Loi Village, Dai Nghia Ward, Dai Loc District, Quang Nam Province</t>
  </si>
  <si>
    <t>Thôn Đại Lợi, Xã Đại Nghĩa, Huyện Đại Lộc, Tỉnh Quảng Nam</t>
  </si>
  <si>
    <t>0985 271 222</t>
  </si>
  <si>
    <t>Nguyễn Thị Cẩm Nhi</t>
  </si>
  <si>
    <t>11800653</t>
  </si>
  <si>
    <t>Đoàn Thị Như Tiện</t>
  </si>
  <si>
    <t>Increase to 19Mil/ month after in 6 months</t>
  </si>
  <si>
    <t>Recruitment</t>
  </si>
  <si>
    <t>Chuyên viên Lương &amp; Phúc lợi</t>
  </si>
  <si>
    <t>264 282 924</t>
  </si>
  <si>
    <t>University of Labour Social Affairs 2</t>
  </si>
  <si>
    <t>Human Resource Management</t>
  </si>
  <si>
    <t>Hieu Thien Village, Phuoc Nam Ward, Ninh Phuoc District, Ninh Thuan Province</t>
  </si>
  <si>
    <t>Thôn Hiếu Thiện, Xã Phước Nam, Huyện Ninh Phước, Tỉnh Ninh Thuận</t>
  </si>
  <si>
    <t>No. 393/1, Nguyen Thi Dinh Street, Binh Trung Tay Ward, District 2, Ho Chi Minh City</t>
  </si>
  <si>
    <t>Số 393/1 đường Nguyễn Thị Định, Phường Bình Trưng Tây, Quận 2, Tp.HCM</t>
  </si>
  <si>
    <t>0801 418 600</t>
  </si>
  <si>
    <t>Đoàn Thị Như Tranh</t>
  </si>
  <si>
    <t>391/HR-19</t>
  </si>
  <si>
    <t>11800676</t>
  </si>
  <si>
    <t>Nguyễn Thế Huân</t>
  </si>
  <si>
    <t>027 073 000 402</t>
  </si>
  <si>
    <t>143B/213 Thien Loi, Vinh Niem Ward, Le Chan District, Hai Phong City</t>
  </si>
  <si>
    <t>143B/213 Thiên Lôi, Phường Vĩnh Nghiệm, Quận Lê Chân, Tp. Hải Phòng</t>
  </si>
  <si>
    <t>0937 401 974</t>
  </si>
  <si>
    <t>Phạm Bích Nga</t>
  </si>
  <si>
    <t>392/HR-19</t>
  </si>
  <si>
    <t>Change Career Path</t>
  </si>
  <si>
    <t>11700611</t>
  </si>
  <si>
    <t>Lê Thị Thu Hiền</t>
  </si>
  <si>
    <t>Business Analysis</t>
  </si>
  <si>
    <t>Business Analyst Executive</t>
  </si>
  <si>
    <t>Nhân viên Cấp trung Phát triển Hệ thống</t>
  </si>
  <si>
    <t>075 186 000 598</t>
  </si>
  <si>
    <t>Management Information Systems</t>
  </si>
  <si>
    <t>201/60/44 Nguyen Xi Street, Ward 26, Binh Thanh District, Ho Chi Minh City</t>
  </si>
  <si>
    <t>201/60/44 Nguyễn Xí, Phường 26, Quận Bình Thạnh, Tp. HCM</t>
  </si>
  <si>
    <t>0903 600 480</t>
  </si>
  <si>
    <t>Trần Ngọc Vũ</t>
  </si>
  <si>
    <t>393/HR-19</t>
  </si>
  <si>
    <t>11900812</t>
  </si>
  <si>
    <t>Nguyễn Thị Hòa</t>
  </si>
  <si>
    <t>Compensations &amp; Benefits</t>
  </si>
  <si>
    <t>172 630 284</t>
  </si>
  <si>
    <t>English Teacher Education</t>
  </si>
  <si>
    <t>No. 75, Truong Dinh Street, Group 8, My Phuoc Ward, Phan Rang - Thap Cham City, Ninh Thuan Province</t>
  </si>
  <si>
    <t>Số 75, Đường Trương Định, Khu 8, Phường Mỹ Phước, Tp. Phan Rang - Tháp Chàm, Tỉnh Ninh Thuận</t>
  </si>
  <si>
    <t>No. 220, Huynh Van Luy Street, Phu Loi Ward, Thu Dau Mot City, Binh Duong Province</t>
  </si>
  <si>
    <t>Hẻm 220, Đường Huỳnh Văn Lũy, Phường Phú Lợi, Tp. Thủ Dầu Một, Tỉnh Bình Dương</t>
  </si>
  <si>
    <t>0384 767 777</t>
  </si>
  <si>
    <t>Nguyễn Huy Quang</t>
  </si>
  <si>
    <t>11900821</t>
  </si>
  <si>
    <t>Lê Thị Phương Thảo</t>
  </si>
  <si>
    <t>025 293 333</t>
  </si>
  <si>
    <t>No. 769/120B, Pham The Hien Street, District 8, Ho Chi Minh City</t>
  </si>
  <si>
    <t>Số 769/120B, Đường Phạm Thế Hiển, Quận 8, Tp. Hồ Chí Minh</t>
  </si>
  <si>
    <t>0908 492 845</t>
  </si>
  <si>
    <t>Nguyễn Tấn Lộc</t>
  </si>
  <si>
    <t>Culture Fit</t>
  </si>
  <si>
    <t>11500428</t>
  </si>
  <si>
    <t>Lê Hoàng Thu Loan</t>
  </si>
  <si>
    <t>241 121 838</t>
  </si>
  <si>
    <t>288 Hoang Dieu, Thanh Dong District, Buon Ma Thuot District, Daklak</t>
  </si>
  <si>
    <t>288 Hoàng Diệu, Quận Thành Công, Tp. Buôn Ma Thuột, Đắc Lắc</t>
  </si>
  <si>
    <t>222B Tran Ke Xuong, Ward 7, Phu Nhuan District, Ho Chi Minh</t>
  </si>
  <si>
    <t>222/2B Trần Kế Xương, Phường 7, Quận Phú Nhuận, Tp. Hồ Chí Minh</t>
  </si>
  <si>
    <t>0938 919 819</t>
  </si>
  <si>
    <t>Lê Hoàng Thu Hiền</t>
  </si>
  <si>
    <t>396/HR-19</t>
  </si>
  <si>
    <t>11600471</t>
  </si>
  <si>
    <t>Đặng Khắc Triều</t>
  </si>
  <si>
    <t>221 227 022</t>
  </si>
  <si>
    <t>FPT - Aptech</t>
  </si>
  <si>
    <t>257 Nguyen Cong Tru, Tuy Hoa, Phu Yen</t>
  </si>
  <si>
    <t>257 Nguyễn Công Trứ, Tuy Hòa, Phú Yên</t>
  </si>
  <si>
    <t>E27-19-05 Belleza tenement, Phu My Ward, District 7, Ho Chi Minh</t>
  </si>
  <si>
    <t>E27-19-05 Chung cư Belleza, P. Phú Mỹ, Quận 7, Tp. HCM</t>
  </si>
  <si>
    <t>0946 950 555</t>
  </si>
  <si>
    <t>Dương Thị Thanh Uân</t>
  </si>
  <si>
    <t>394/HR-19</t>
  </si>
  <si>
    <t>11600526</t>
  </si>
  <si>
    <t>Nguyễn Minh Trí</t>
  </si>
  <si>
    <t>Systems Analyst Senior Executive</t>
  </si>
  <si>
    <t>024 042 282</t>
  </si>
  <si>
    <t>University of Transport Ho Chi Minh City</t>
  </si>
  <si>
    <t>Computer Engineer</t>
  </si>
  <si>
    <t>117B Yersin street, Pham Ngu Lao ward, district 1, Ho Chi Minh city</t>
  </si>
  <si>
    <t>117B Yersin, P. Phạm Ngũ Lão, Quận 1, Tp. HCM</t>
  </si>
  <si>
    <t>D092, An Phu tenement, 961 Hau Giang street, Ward 11, District 6, Ho Chi Minh City</t>
  </si>
  <si>
    <t>D092, chung cư An Phú, 961 Hậu Giang, Phường 11, Quận 6, Tp. HCM</t>
  </si>
  <si>
    <t>0122 267 7139</t>
  </si>
  <si>
    <t>Nguyễn Minh Chương</t>
  </si>
  <si>
    <t>395/HR-19</t>
  </si>
  <si>
    <t>11900820</t>
  </si>
  <si>
    <t>Bùi Nguyễn Xuân Phương</t>
  </si>
  <si>
    <t>281 042 999</t>
  </si>
  <si>
    <t>No. 2/6, Ngai Thang Group, Binh Thang Ward, Di An District, Binh Duong Province</t>
  </si>
  <si>
    <t>Số 2/6, Khu Phố Ngãi Thắng, Phường Bình Thắng, Huyện Dĩ An, Tỉnh Bình Dương</t>
  </si>
  <si>
    <t>0919 772 545</t>
  </si>
  <si>
    <t>11800744</t>
  </si>
  <si>
    <t>Nguyễn Ngọc Huy</t>
  </si>
  <si>
    <t>026 047 645</t>
  </si>
  <si>
    <t>Ho Chi Minh University of Foreign Language</t>
  </si>
  <si>
    <t>No. 220/58B, Xo Viet Nghe Tinh Street, Binh Thanh District, Ho Chi Minh City</t>
  </si>
  <si>
    <t>Số 220/58B, Đường Xô Viết Nghệ Tĩnh, Quận Bình Thạnh, Tp. Hồ Chí Minh</t>
  </si>
  <si>
    <t>LaAstoria Apartment, Room 2A4, No. 383, Nguyen Duy Trinh Street, District 2, Ho Chi Minh City</t>
  </si>
  <si>
    <t>Chung cư LaAstoria, Phòng 2A4, Số 383, Đường Nguyễn Duy Trinh, Quận 2, Tp. Hồ Chí Minh</t>
  </si>
  <si>
    <t>0906 655 630</t>
  </si>
  <si>
    <t>Nguyễn Hương Giang</t>
  </si>
  <si>
    <t>397/HR-19</t>
  </si>
  <si>
    <t>11600552</t>
  </si>
  <si>
    <t>Huỳnh Nguyễn Ngọc Anh Đào</t>
  </si>
  <si>
    <t>Nhân viên Cấp trung cao Marketing</t>
  </si>
  <si>
    <t>351 881 264</t>
  </si>
  <si>
    <t>Kien Thuan 1 Lane, Kien Thanh Ward, Cho Moi District, An Giang Province</t>
  </si>
  <si>
    <t>Ấp Kiến Thuận 1, Xã Kiến Thành, Huyện Chợ Mới, Tỉnh An Giang</t>
  </si>
  <si>
    <t>79 Tang Bat Ho Street, Ward 11, Binh Thanh District, Ho Chi Minh City</t>
  </si>
  <si>
    <t>79 Đường Tăng Bạt Hổ, Phường 11, Quận Bình Thạnh, Tp. HCM</t>
  </si>
  <si>
    <t>0979 161 305</t>
  </si>
  <si>
    <t>Huỳnh Nguyễn Diệu Hằng</t>
  </si>
  <si>
    <t>400/HR-19</t>
  </si>
  <si>
    <t>11000131</t>
  </si>
  <si>
    <t>Phạm Bình Phương</t>
  </si>
  <si>
    <t>Policy Owners Services Officer</t>
  </si>
  <si>
    <t>024 208 127</t>
  </si>
  <si>
    <t>4.43 To Ngoc Van Street, Linh Tay Ward, Thu Duc District, Ho Chi Minh City</t>
  </si>
  <si>
    <t>4.43 Tô Ngọc Vân, phường Linh Tây, quận Thủ Đức, Tp. HCM</t>
  </si>
  <si>
    <t>4.43 To Ngoc Van, Linh Tay Ward, Thu Duc District, Ho Chi Minh City</t>
  </si>
  <si>
    <t>4.43 Tô Ngọc Vân, P. Linh Tây, Q. Thủ Đức</t>
  </si>
  <si>
    <t>0908 554 797</t>
  </si>
  <si>
    <t>Đặng Nguyễn Đức Thắng</t>
  </si>
  <si>
    <t>398/HR-19</t>
  </si>
  <si>
    <t>11700623</t>
  </si>
  <si>
    <t>Trần Thị Trúc Phương</t>
  </si>
  <si>
    <t>024 725 252</t>
  </si>
  <si>
    <t>No. 76/10C Ba Hom Street, Ward 13, District 6, Ho Chi Minh City</t>
  </si>
  <si>
    <t>Số 76/10C Đường Bà Hom, Phường 13, Quận 6, Tp. HCM</t>
  </si>
  <si>
    <t>0126 897 3998</t>
  </si>
  <si>
    <t>Trần Thị Bích Thủy</t>
  </si>
  <si>
    <t>401/HR-19</t>
  </si>
  <si>
    <t>11800639</t>
  </si>
  <si>
    <t>Lục Văn Công</t>
  </si>
  <si>
    <t>285 179 569</t>
  </si>
  <si>
    <t>Tan Dong Village, Tan Dong Ward, Dong Xoai District, Binh Phuoc Province</t>
  </si>
  <si>
    <t>Khu phố Tân Đồng, Phường Tân Đồng, Huyện Đồng Xoài, Tỉnh Bình Phước</t>
  </si>
  <si>
    <t>0988 775 346</t>
  </si>
  <si>
    <t>Lục Văn Đức</t>
  </si>
  <si>
    <t>402/HR-19</t>
  </si>
  <si>
    <t>11800691</t>
  </si>
  <si>
    <t>Nguyễn Bạch Liên Hương</t>
  </si>
  <si>
    <t>311 803 124</t>
  </si>
  <si>
    <t>Vocational Training College of Management and Technology</t>
  </si>
  <si>
    <t>No. 261/5, Tet Mau Than Street, Ward 4, My Tho City, Tien Giang</t>
  </si>
  <si>
    <t>Số 261/5, Tết Mậu Thân, Phường 4, Tp. Mỹ Tho, Tiền Giang</t>
  </si>
  <si>
    <t>0906 361 474</t>
  </si>
  <si>
    <t>Nguyễn Thị Bạch Hân</t>
  </si>
  <si>
    <t>403/HR-19</t>
  </si>
  <si>
    <t>11300294</t>
  </si>
  <si>
    <t>Hoàng Giang Tử Lăng</t>
  </si>
  <si>
    <t>264 120 075</t>
  </si>
  <si>
    <t>14/4 Tran Quang Khai Street, Phan Rang, Ninh Thuan Province</t>
  </si>
  <si>
    <t>14/4 Trần Quang Khải, Phan Rang, Ninh Thuận</t>
  </si>
  <si>
    <t>0125 666 2698</t>
  </si>
  <si>
    <t>Võ Thị Tuyết Lan</t>
  </si>
  <si>
    <t>10900078</t>
  </si>
  <si>
    <t>Trần Thị Minh Châu</t>
  </si>
  <si>
    <t>Actuary Analyst Officer</t>
  </si>
  <si>
    <t>225 240 017</t>
  </si>
  <si>
    <t>Group 8, Dien Khanh Town, Khanh Hoa Province</t>
  </si>
  <si>
    <t>Tổ 8, Thị trấn Diên Khánh, Khánh Hòa</t>
  </si>
  <si>
    <t>D0704, Phu Thanh Tenement, 53 Nguyen Son, Tan Phu District, Ho Chi Minh City</t>
  </si>
  <si>
    <t>D0704, CC Phú Thạnh, 53 Nguyễn Sơn, quận Tân Phú, Tp. HCM</t>
  </si>
  <si>
    <t>0907 909 690</t>
  </si>
  <si>
    <t>Bùi Đức Tân</t>
  </si>
  <si>
    <t>405/HR-19</t>
  </si>
  <si>
    <t>11900801</t>
  </si>
  <si>
    <t>Lê Văn Nguyên</t>
  </si>
  <si>
    <t>031 087 001 737</t>
  </si>
  <si>
    <t>No. 38/179, Le Loi Street, Ngo Quyen District, Hai Phong Province</t>
  </si>
  <si>
    <t>Số 38/179, Đường Lê Lợi, Quận Ngô Quyền, Tỉnh Hải Phòng</t>
  </si>
  <si>
    <t>0973 500 796</t>
  </si>
  <si>
    <t>Nguyễn Bích Ngọc</t>
  </si>
  <si>
    <t>406/HR-19</t>
  </si>
  <si>
    <t>11900840</t>
  </si>
  <si>
    <t>Training</t>
  </si>
  <si>
    <t>Training &amp; Organization Development Senior Manager</t>
  </si>
  <si>
    <t>Trưởng phòng Cấp cao Đào tạo &amp; Phát triển Tổ chức</t>
  </si>
  <si>
    <t>025 913 379</t>
  </si>
  <si>
    <t>No. 53, Nguyen Son Street, Phu Thanh Ward, Tan Phu District, Ho Chi Minh City</t>
  </si>
  <si>
    <t>Số 53, Đường Nguyễn Sơn, Phường Phú Thạnh, Quận Tân Phú, Tp. Hồ Chí Minh</t>
  </si>
  <si>
    <t>0913 168 393</t>
  </si>
  <si>
    <t>Phan Công Trưởng</t>
  </si>
  <si>
    <t>11800644</t>
  </si>
  <si>
    <t>Đặng Quang Phát</t>
  </si>
  <si>
    <t>Compensate for the 13th month salary of 2017: 19 Mil</t>
  </si>
  <si>
    <t>Nhân viên Cấp trung cao Huấn luyện Đại lý &amp; Kênh Phân phối</t>
  </si>
  <si>
    <t>225 425 429</t>
  </si>
  <si>
    <t>Ho Chi Minh City University of Industry</t>
  </si>
  <si>
    <t>No. 166/14 Dao Duy Anh Street, Ward 9, Phu Nhuan District, Ho Chi Minh City</t>
  </si>
  <si>
    <t>Số 166/14 Đường Đào Duy Anh, Phường 9, Quận Phú Nhuận, Tp. HCM</t>
  </si>
  <si>
    <t>0126 818 2018</t>
  </si>
  <si>
    <t>Vũ Thị Hồi</t>
  </si>
  <si>
    <t>407/HR-19</t>
  </si>
  <si>
    <t>11300335</t>
  </si>
  <si>
    <t>Lê Trọng Nguyễn</t>
  </si>
  <si>
    <t>212 138 086</t>
  </si>
  <si>
    <t>209/43 Ton That Thuyet Street, Ward 3, District 4, Ho Chi Minh City</t>
  </si>
  <si>
    <t>209/43 Tôn Thất Thuyết, phường 3, quận 4, Tp. HCM</t>
  </si>
  <si>
    <t>209/43 Tôn Thất Thuyết, phường 3, Quận 4, Tp. Hồ Chí Minh</t>
  </si>
  <si>
    <t>0909 74 55 49</t>
  </si>
  <si>
    <t>Lê Thị Mỹ Liên</t>
  </si>
  <si>
    <t>409/HR-19</t>
  </si>
  <si>
    <t>11500449</t>
  </si>
  <si>
    <t>Nguyễn Thị Anh</t>
  </si>
  <si>
    <t>Admin</t>
  </si>
  <si>
    <t>Distribution Admin Senior Staff</t>
  </si>
  <si>
    <t>Nhân viên Cấp cao Hành chánh Đại lý &amp; Kênh Phân phối</t>
  </si>
  <si>
    <t>031 186 005 789</t>
  </si>
  <si>
    <t>Trung Thanh Lang, An Thai, An Lao, Hai Phong City</t>
  </si>
  <si>
    <t>Trung Thanh Lang, An Thái, An Lão, Tp. Hải Phòng</t>
  </si>
  <si>
    <t>666/82 3/2 Street, Ward 14, District 10, Ho Chi Minh City</t>
  </si>
  <si>
    <t>666/82 đường 3/2, P.14, Q.10, Thành phố hồ chí minh</t>
  </si>
  <si>
    <t>0936 673 733</t>
  </si>
  <si>
    <t>410/HR-19</t>
  </si>
  <si>
    <t>11900829</t>
  </si>
  <si>
    <t>Vũ Việt Thắng</t>
  </si>
  <si>
    <t>077 082 000 966</t>
  </si>
  <si>
    <t>International Economic Relations</t>
  </si>
  <si>
    <t>No. 33/1/12, Le Hoang Phai Street, Ward 17, Go Vap District, Ho Chi Minh City</t>
  </si>
  <si>
    <t>Số 33/1/12, Đường Lê Hoàng Phái, Phường 17, Quận Gò Vấp, Tp. Hồ Chí Minh</t>
  </si>
  <si>
    <t>0918 498 726</t>
  </si>
  <si>
    <t>Vũ Thanh Thảo</t>
  </si>
  <si>
    <t>11100154</t>
  </si>
  <si>
    <t>Nguyễn Thị Vân Nhi</t>
  </si>
  <si>
    <t>Business Analysis Senior Manager</t>
  </si>
  <si>
    <t>Trưởng phòng Cấp cao Phân tích Nghiệp vụ</t>
  </si>
  <si>
    <t>024 792 247</t>
  </si>
  <si>
    <t>11A Street 9, BTTay Ward, District 2, Ho Chi Minh City</t>
  </si>
  <si>
    <t>11A đường số 9. phường Bình Trưng Tây, quận 2, Tp. HCM</t>
  </si>
  <si>
    <t>10.13 Petroland Tenement, Dong Thu Thiem Quarter, District 2, Ho Chi Minh City</t>
  </si>
  <si>
    <t>Căn hộ 10.13 chung cư Petroland, khu Đông Thủ Thiêm, quận 2, Tp. HCM</t>
  </si>
  <si>
    <t>0938 308 969</t>
  </si>
  <si>
    <t>Nguyễn Thị Ngọ</t>
  </si>
  <si>
    <t>408/HR-19</t>
  </si>
  <si>
    <t>11300282</t>
  </si>
  <si>
    <t>Nguyễn Hải Đăng</t>
  </si>
  <si>
    <t>Dong Dang</t>
  </si>
  <si>
    <t>023 170 354</t>
  </si>
  <si>
    <t>98 Hong Ha Street, Ward 2, Tan Binh District, Ho Chi Minh City</t>
  </si>
  <si>
    <t>98 Hồng Hà, phường 2, quận Tân Bình, Tp. HCM</t>
  </si>
  <si>
    <t>0916 439 437</t>
  </si>
  <si>
    <t>Hoàng Thị Thanh Hường</t>
  </si>
  <si>
    <t>412/HR-19</t>
  </si>
  <si>
    <t>11800684</t>
  </si>
  <si>
    <t>Nguyễn Lê Anh</t>
  </si>
  <si>
    <t>001 083 001 128</t>
  </si>
  <si>
    <t>National University</t>
  </si>
  <si>
    <t>Faculty of English</t>
  </si>
  <si>
    <t>No. 14, Hai Ba Trung Street, Trang Tien Ward, Hoan Kiem District, Ha Noi City</t>
  </si>
  <si>
    <t>Số 14, Đường Hai Bà Trưng, Phường Tràng Tiền, Quận Hoàn Kiếm, Tp. Hà Nội</t>
  </si>
  <si>
    <t>Nguyễn Lê Phát</t>
  </si>
  <si>
    <t>413/HR-20</t>
  </si>
  <si>
    <t>11800722</t>
  </si>
  <si>
    <t>191 590 099</t>
  </si>
  <si>
    <t>College of Economics - Hue University</t>
  </si>
  <si>
    <t>No. 20/2/13, Dang Huy Tru Street, Phuoc Vinh Ward, Hue City, Thua Thien Hue Province</t>
  </si>
  <si>
    <t>Số 20/2/13, Đường Đặng Huy Trứ, Phường Phước Vĩnh, Tp. Huế, Tỉnh Thừa Thiên - Huế</t>
  </si>
  <si>
    <t>0916 121 407</t>
  </si>
  <si>
    <t>416/HR-20</t>
  </si>
  <si>
    <t>11600547</t>
  </si>
  <si>
    <t>Phan Thái Tân</t>
  </si>
  <si>
    <t>Increase to VND 15 Mil/ month from 01/01/2017</t>
  </si>
  <si>
    <t>271 985 733</t>
  </si>
  <si>
    <t>Phu Dung Hamlet, Phu Binh Ward, Tan Phu District, Dong Nai Province</t>
  </si>
  <si>
    <t>Ấp Phú Dũng, Xã Phú Bình, Huyện Tân Phú, Tỉnh Đồng Nai</t>
  </si>
  <si>
    <t>92/45/58 Xo Viet Nghe Tinh Street, Ward 21, Binh Thanh District, Ho Chi Minh City</t>
  </si>
  <si>
    <t>92/45/58 Đường Xô Viết Nghệ Tĩnh, Phường 21, Quận Bình Thạnh, Tp. HCM</t>
  </si>
  <si>
    <t>0972 869 892</t>
  </si>
  <si>
    <t>Nguyễn Thị Huyền</t>
  </si>
  <si>
    <t>415/HR-20</t>
  </si>
  <si>
    <t>10900085</t>
  </si>
  <si>
    <t>Tô Thị Thanh Uyên</t>
  </si>
  <si>
    <t>012 976 325</t>
  </si>
  <si>
    <t>Truong lam, Viet Hung, Long Bien, Ha Noi</t>
  </si>
  <si>
    <t>Trường Lâm, Việt Hưng, Long Biên, Tp. Hà Nội</t>
  </si>
  <si>
    <t>0909, Anphanam Tenement, 151A Nguyen Duc Canh, Tuong Mai, Hoang Mai, Ha Noi</t>
  </si>
  <si>
    <t>P0909, chung cư Anphanam, 151A Nguyễn Đức Cảnh, Tường Mai, Hoàng Mai, Tp. Hà nội</t>
  </si>
  <si>
    <t>0989 198 888</t>
  </si>
  <si>
    <t>Lê Hồng Minh</t>
  </si>
  <si>
    <t>414/HR-20</t>
  </si>
  <si>
    <t>11800664</t>
  </si>
  <si>
    <t>Lưu Ngọc Vy</t>
  </si>
  <si>
    <t>079 192 002 865</t>
  </si>
  <si>
    <t>No. 466/29, Le Van Sy Street, Ward 14, District 3, Ho Chi Minh City</t>
  </si>
  <si>
    <t>Số 466/29, Đường Lê Văn Sỹ, Phường 14, Quận 3, Tp.HCM</t>
  </si>
  <si>
    <t>0129 210 7276</t>
  </si>
  <si>
    <t>Đinh Thị Tốt</t>
  </si>
  <si>
    <t>417/HR-19</t>
  </si>
  <si>
    <t>11900769</t>
  </si>
  <si>
    <t>Phạm Thanh Bình</t>
  </si>
  <si>
    <t xml:space="preserve">082 186 243 </t>
  </si>
  <si>
    <t>No. 18, Tran Dai Nghia street, Vinh Trai Ward, Lang Sơn City</t>
  </si>
  <si>
    <t>Số 18, Đường Trần Đại Nghĩa, Phường Vĩnh Trại, Tp Lạng Sơn, Tỉnh Lạng Sơn</t>
  </si>
  <si>
    <t>No. 18, Tran Dai Nghia street, Vinh Trai Ward, Lang Sơn City, Lang Son Province</t>
  </si>
  <si>
    <t>0973 121 010</t>
  </si>
  <si>
    <t>Trần Thị Hải Phượng</t>
  </si>
  <si>
    <t>418/HR-19</t>
  </si>
  <si>
    <t>11100155</t>
  </si>
  <si>
    <t>Nguyễn Thị Khánh Dung</t>
  </si>
  <si>
    <t>024 364 641</t>
  </si>
  <si>
    <t>Statistic</t>
  </si>
  <si>
    <t>138/10, Street 10, Ward 15, Go Vap District, Ho Chi Minh City</t>
  </si>
  <si>
    <t>138/10, đường số 10, phường 15, quận Gò Vấp, Tp.HCM</t>
  </si>
  <si>
    <t>(08) 6277 3086</t>
  </si>
  <si>
    <t>419/HR-19</t>
  </si>
  <si>
    <t>11800698</t>
  </si>
  <si>
    <t>Phan Thị Hương Giang</t>
  </si>
  <si>
    <t>194 619 369</t>
  </si>
  <si>
    <t>Ho Chi Minh City of Law University</t>
  </si>
  <si>
    <t>No. 31/6, Street No. 9, Hiep Binh Chanh Ward, Thu Duc District, Ho Chi Minh City</t>
  </si>
  <si>
    <t>Số 31/6, Đường Số 9, Phường Hiệp Bình Chánh, Quận Thủ Đức, Tp. Hồ Chí Minh</t>
  </si>
  <si>
    <t>0915 195 557</t>
  </si>
  <si>
    <t>Phan Đức Thuyêt</t>
  </si>
  <si>
    <t>420/HR-19</t>
  </si>
  <si>
    <t>11900827</t>
  </si>
  <si>
    <t>Nguyễn Thị Thái Hậu</t>
  </si>
  <si>
    <t>197 321 988</t>
  </si>
  <si>
    <t>Philosophy</t>
  </si>
  <si>
    <t>Trieu Giang Commune, Trieu Phong District, Quang Tri Province</t>
  </si>
  <si>
    <t>Xã Triệu Giang, Huyện Triệu Phong, Tỉnh Quảng Trị</t>
  </si>
  <si>
    <t>No. 1053/32/3, Le Duc Tho Street, Ward 16, Go Vap District, Ho Chi Minh City</t>
  </si>
  <si>
    <t>Số 1053/32/3, Đường Lê Đức Thọ, Phường 16, Quận Gò Vấp, Tp. Hồ Chí Minh</t>
  </si>
  <si>
    <t>0987 356 051</t>
  </si>
  <si>
    <t>Nguyễn Văn Hòa</t>
  </si>
  <si>
    <t>421/HR-19</t>
  </si>
  <si>
    <t>11600501</t>
  </si>
  <si>
    <t>025 998 232</t>
  </si>
  <si>
    <t>20.06 Level 20, Block B3, Era Town Apartment, Street 15B, Phu My Ward, District 7, Ho Chi Minh City</t>
  </si>
  <si>
    <t>20.06 Tầng 20, Block B3, Chung cư Kỷ Nguyên, Đường 15B, Phường Phú Mỹ, Quận 7, Tp. HCM</t>
  </si>
  <si>
    <t xml:space="preserve"> 24.04, Block B3, Era Town Apartment, Street 15B, Phu My Ward, District 7, Ho Chi Minh City</t>
  </si>
  <si>
    <t>24.04, Block B3 Chung cư Kỷ Nguyên, Đường 15B, Phường Phú Mỹ, Quận 7, Tp. HCM</t>
  </si>
  <si>
    <t xml:space="preserve">0974 209 797 </t>
  </si>
  <si>
    <t>Hà Văn Khang</t>
  </si>
  <si>
    <t>422/HR-19</t>
  </si>
  <si>
    <t>11900800</t>
  </si>
  <si>
    <t>Mai Văn Hùng</t>
  </si>
  <si>
    <t>Transportation allowance: 5 Mil/month (Salary)</t>
  </si>
  <si>
    <t>038 074 008 816</t>
  </si>
  <si>
    <t>No. 04/78, Tran Quang Khai Street, Tho Xuan Town, Tho Xuan District, Thanh Hoa Province</t>
  </si>
  <si>
    <t>Số 04/78, Đường Trần Quang Khải, Thị Trấn Thọ Xuân, Huyên Thọ Xuân, Tỉnh Thanh Hóa</t>
  </si>
  <si>
    <t>0824 366 336</t>
  </si>
  <si>
    <t>Nguyễn Thị Phượng</t>
  </si>
  <si>
    <t>429/HR-19</t>
  </si>
  <si>
    <t>11700628</t>
  </si>
  <si>
    <t>Trần Quang Phú</t>
  </si>
  <si>
    <t xml:space="preserve">033 091 000 606 </t>
  </si>
  <si>
    <t>Keuka College - Vietnam National University</t>
  </si>
  <si>
    <t>No. 44, Alley 2, Lang Yen Village, Bach Dang Ward, Hai Ba Trung District, Ha Noi City</t>
  </si>
  <si>
    <t>Số 44, Ngõ 2, Phố Lãng Yên, Phường Bạch Đằng, Quận Hai Bà Trưng, Tp. Hà Nội</t>
  </si>
  <si>
    <t>No. 24, Alley 2, Lang Yen Village, Bach Dang Ward, Hai Ba Trung District, Ha Noi City</t>
  </si>
  <si>
    <t>Số 24, Ngõ 2, Phố Lãng Yên, Phường Bạch Đằng, Quận Hai Bà Trưng, Tp. Hà Nội</t>
  </si>
  <si>
    <t>0904 253 697</t>
  </si>
  <si>
    <t>Trần Thị Khánh</t>
  </si>
  <si>
    <t>423/HR-19</t>
  </si>
  <si>
    <t>11900878</t>
  </si>
  <si>
    <t>Trương Ngọc Đông Phương</t>
  </si>
  <si>
    <t>Park IX</t>
  </si>
  <si>
    <t>Ho Chi Minh 1</t>
  </si>
  <si>
    <t>Sales Admin Senior Staff</t>
  </si>
  <si>
    <t>079 191 007 457</t>
  </si>
  <si>
    <t>University Of Greenwich</t>
  </si>
  <si>
    <t>No. 19/15B, Binh Thoi Street, District 11, Ho Chi Minh City</t>
  </si>
  <si>
    <t>Số 19/15B, Đường Bình Thới, Quận 11, Tp. Hồ Chí Minh</t>
  </si>
  <si>
    <t>0903 685 025</t>
  </si>
  <si>
    <t>Võ Thị Kim Chi</t>
  </si>
  <si>
    <t>11800658</t>
  </si>
  <si>
    <t>Trần Công Danh</t>
  </si>
  <si>
    <t>Infrastructure</t>
  </si>
  <si>
    <t>Helpdesk Senior Staff</t>
  </si>
  <si>
    <t>Nhân viên Cấp cao Hỗ trơ Mạng máy tính</t>
  </si>
  <si>
    <t>026 017 785</t>
  </si>
  <si>
    <t>Saigon Institute of Technology</t>
  </si>
  <si>
    <t>No. 23, Street 19, Ward 4, District 8, Ho Chi Minh City</t>
  </si>
  <si>
    <t>Số 23, Đường số 19, Phường 4, Quận 8, Tp.HCM</t>
  </si>
  <si>
    <t>0919 755 415</t>
  </si>
  <si>
    <t>Trần Chí Thành</t>
  </si>
  <si>
    <t>425/HR-19</t>
  </si>
  <si>
    <t>11900870</t>
  </si>
  <si>
    <t>Hoàng Thị Thanh Loan</t>
  </si>
  <si>
    <t xml:space="preserve">Designer </t>
  </si>
  <si>
    <t>Nhân viên Cấp cao Thiết kế</t>
  </si>
  <si>
    <t>225 513 557</t>
  </si>
  <si>
    <t>Dong Cau, Suoi Tan, Cam Lam District, Khanh Hoa Province</t>
  </si>
  <si>
    <t>Đồng Cau, Suối Tân, Huyện Cam Lâm, Tỉnh Khánh Hòa</t>
  </si>
  <si>
    <t xml:space="preserve">Room A9 - 6.16, Ehome 3 Apartment, Group 2, An Lac Ward, Binh Tan District, Ho Chi Minh City </t>
  </si>
  <si>
    <t>Phòng A9 - 6.16, Chung Cư Ehome 3, Khu Phố 2, Phường An Lạc, Quận Bình Tân, Tp. Ho Chi Minh</t>
  </si>
  <si>
    <t>0938 580 047</t>
  </si>
  <si>
    <t>Hoàng Văn Anh Dũng</t>
  </si>
  <si>
    <t>11600549</t>
  </si>
  <si>
    <t>079 183 009 525</t>
  </si>
  <si>
    <t>B406, Summer Square Apartment, 243 Tan Hoa Dong street, Group CT1, Ward 14, Distric 6, Ho Chi Minh City</t>
  </si>
  <si>
    <t>Căn hộ số B406, chung cư Summer square, 243 Tân Hòa Đông, khối CT1, Phường 14, Quận 6, TPHCM.</t>
  </si>
  <si>
    <t>424/HR-19</t>
  </si>
  <si>
    <t>11800712</t>
  </si>
  <si>
    <t>Nguyễn Văn Mạnh</t>
  </si>
  <si>
    <t>Sales - North 4</t>
  </si>
  <si>
    <t>186 480 642</t>
  </si>
  <si>
    <t>Village 3, Quynh Giang Ward, Quynh Luu District, Nghe An Province</t>
  </si>
  <si>
    <t>Xóm 3, Xã Quỳnh Giang, Huyện Quỳnh Lưu, Tỉnh Nghệ An</t>
  </si>
  <si>
    <t>0985 353 954</t>
  </si>
  <si>
    <t>Chu Thị Quý</t>
  </si>
  <si>
    <t>430/HR-19</t>
  </si>
  <si>
    <t>11400384</t>
  </si>
  <si>
    <t>Tô Thanh Thảo</t>
  </si>
  <si>
    <t>281 079 062</t>
  </si>
  <si>
    <t>2057D Phuoc Hai Quarter, Khanh Hoa Town, Tan Uyen, Binh Duong Province</t>
  </si>
  <si>
    <t>2057D Khu phố Phước hải, Thị trấn Thái Hòa, Tân Uyên, Bình Dương</t>
  </si>
  <si>
    <t>1/12 arterial highway, Ward 11, Binh Thanh District, Ho Chi Minh City</t>
  </si>
  <si>
    <t>1/12 Đường Trục, phường 11, quận Bình Thạnh, Tp. HCM</t>
  </si>
  <si>
    <t>0909 857 908</t>
  </si>
  <si>
    <t>Tô Thị Thanh Thùy</t>
  </si>
  <si>
    <t>426/HR-19</t>
  </si>
  <si>
    <t>Change Environment</t>
  </si>
  <si>
    <t>11100168</t>
  </si>
  <si>
    <t>Nguyễn Hồng Yến Trinh</t>
  </si>
  <si>
    <t>Phó phòng Pháp chế Đại lý</t>
  </si>
  <si>
    <t>023 489 588</t>
  </si>
  <si>
    <t>281 (formerly 33/8D) Pham Van Chieu Street, Ward 14, Go Vap District, Ho Chi Minh City</t>
  </si>
  <si>
    <t>281 (số cũ 33/8D) Phạm Văn Chiêu, phường 14, quận Gò Vấp, Tp. HCM</t>
  </si>
  <si>
    <t>281 (formerly 33/8D) Pham Van Chieu, Ward 14, Go Vap District, Ho Chi Minh City</t>
  </si>
  <si>
    <t>0902 821 941</t>
  </si>
  <si>
    <t>Phạm Thị Diễn</t>
  </si>
  <si>
    <t>427/HR-19</t>
  </si>
  <si>
    <t>Feel no recognition and undervalued</t>
  </si>
  <si>
    <t>11800733</t>
  </si>
  <si>
    <t>Nguyễn Xuân Phương Thảo</t>
  </si>
  <si>
    <t>Distribution Admin Senior Officer</t>
  </si>
  <si>
    <t>Chuyên viên Cấp cao Hành chánh Đại lý &amp; Kênh Phân phối</t>
  </si>
  <si>
    <t>250 517 233</t>
  </si>
  <si>
    <t>No. B103, Phu Thuan Street, Tan Phu Ward, District 7, Ho Chi Minh City</t>
  </si>
  <si>
    <t>Số B103, Đường Phú Thuận, Phường Tân Phú, Quận 7, Tp. Hồ Chí Minh</t>
  </si>
  <si>
    <t>Nguyễn Xuân Thiên</t>
  </si>
  <si>
    <t>431/HR-19</t>
  </si>
  <si>
    <t>11800716</t>
  </si>
  <si>
    <t>Trần Văn Tiến</t>
  </si>
  <si>
    <t>113 194 686</t>
  </si>
  <si>
    <t>University of Mining &amp; Geology</t>
  </si>
  <si>
    <t>Department of underground construction and mines</t>
  </si>
  <si>
    <t>No. 3, Lane 31, Pho Ong Dung Street, Group 6, Tan Thinh Ward, Hoa Binh City, Hoa Binh Province</t>
  </si>
  <si>
    <t>Số 3, Ngõ 31, Đường Phố Ông Đùng, Tổ 6, Phường Tân Thịnh, Tp. Hòa Bình, Tỉnh Hòa Bình</t>
  </si>
  <si>
    <t>0973 785 423</t>
  </si>
  <si>
    <t>Trần Ngọc Tú</t>
  </si>
  <si>
    <t>432/HR-19</t>
  </si>
  <si>
    <t>11800751</t>
  </si>
  <si>
    <t>Nguyễn Bạch Thúy Minh</t>
  </si>
  <si>
    <t>Sales Assistant - FTA channel</t>
  </si>
  <si>
    <t>079 190 007 570</t>
  </si>
  <si>
    <t>No. 374, Le Van Sy Street, Ward 14, District 3, Ho Chi Minh City</t>
  </si>
  <si>
    <t>Số 374, Đường Lê Văn Sỹ, Phường 14, Quận 3, Tp. Hồ Chí Minh</t>
  </si>
  <si>
    <t>No. 113, Nguyen Thien Thuat Street, District 3, Ho Chi Minh City</t>
  </si>
  <si>
    <t>Số 113, Đường Nguyễn Thiện Thuật, Quận 3, Tp. Hồ Chí Minh</t>
  </si>
  <si>
    <t>0919 512 519</t>
  </si>
  <si>
    <t>Nguyễn Thị Bạch Vân</t>
  </si>
  <si>
    <t>433/HR-19</t>
  </si>
  <si>
    <t>11900787</t>
  </si>
  <si>
    <t>Trần Đăng Khoa</t>
  </si>
  <si>
    <t>334 112 629</t>
  </si>
  <si>
    <t>Tan Trung Giong A, Hieu Trung Ward, Tieu Can District, Tra Vinh Province</t>
  </si>
  <si>
    <t>Ấp Tân Trung Giồng A, Xã Hiếu Trung, Huyện Tiểu Cần, Tỉnh Trà Vinh</t>
  </si>
  <si>
    <t>0764 880 112</t>
  </si>
  <si>
    <t>Lâm Thị Kiều Trang</t>
  </si>
  <si>
    <t>434/HR-19</t>
  </si>
  <si>
    <t>11900875</t>
  </si>
  <si>
    <t>273 487 126</t>
  </si>
  <si>
    <t xml:space="preserve">Binh Phuong College </t>
  </si>
  <si>
    <t>No. I17, Hoa Binh Commune, Xuyen Moc District, Ba Ria Vung Tau Province</t>
  </si>
  <si>
    <t>Số I17, Ấp 7, Xã Hòa Bình, Huyện Xuyên Mộc, Tỉnh Bà Rịa Vũng Tàu</t>
  </si>
  <si>
    <t>No. 267, Dao Su Tich Street, Phuoc Loc Commune, Nha Be Province, Ho Chi Minh City</t>
  </si>
  <si>
    <t>Số 267, Đường Đào Sư Tích, Xã Phước Lộc, Huyện Nhà Bè, Tp. Ho Chi Minh</t>
  </si>
  <si>
    <t>0937 816 480</t>
  </si>
  <si>
    <t>Trần Nhật Tân</t>
  </si>
  <si>
    <t>11800677</t>
  </si>
  <si>
    <t>Nguyễn Ngọc Tú</t>
  </si>
  <si>
    <t>060 723 589</t>
  </si>
  <si>
    <t>Group 8, Yen Thinh Ward, Yen Bai City</t>
  </si>
  <si>
    <t>Tổ 8, Phường Yên Thịnh, Tp. Yên Bái</t>
  </si>
  <si>
    <t>0973 146 530</t>
  </si>
  <si>
    <t>435/HR-19</t>
  </si>
  <si>
    <t>11300315</t>
  </si>
  <si>
    <t>Trần Ngọc Linh</t>
  </si>
  <si>
    <t>Chuyên viên Quản trị Cơ sở dữ liệu</t>
  </si>
  <si>
    <t>023 449 831</t>
  </si>
  <si>
    <t>69/4 Tran Ke Xuong Street, Ward 7, Phu Nhuan District, Ho Chi Minh City</t>
  </si>
  <si>
    <t>69/4 Trần Kế Xương, phường 7, quận Phú Nhuận, Tp. HCM</t>
  </si>
  <si>
    <t>69/4 Trần Kế Xương, phường 7, quận Phú Nhuận, Tp. Hồ Chí Minh</t>
  </si>
  <si>
    <t>0934 042 414</t>
  </si>
  <si>
    <t>Trần Ngọc Lĩnh</t>
  </si>
  <si>
    <t>436/HR-19</t>
  </si>
  <si>
    <t>11800748</t>
  </si>
  <si>
    <t>Trần Viết Hoàn</t>
  </si>
  <si>
    <t>079 072 005 204</t>
  </si>
  <si>
    <t>E47, Van Phat Hung Residential, Area 4, Phu Thuan Ward, District 7, Ho Chi Minh City</t>
  </si>
  <si>
    <t>E47, Khu Dân Cư Vạn Phát Hưng, Khu Phố 4, Phường Phú Thuận, Quận 7, Tp. Hồ Chí Minh</t>
  </si>
  <si>
    <t>Phạm Thị Nam Trân</t>
  </si>
  <si>
    <t>428/HR-19</t>
  </si>
  <si>
    <t>11700630</t>
  </si>
  <si>
    <t>Đoàn Ngọc Trí Tín</t>
  </si>
  <si>
    <t>COO</t>
  </si>
  <si>
    <t>Chief Operations Officer</t>
  </si>
  <si>
    <t>Phó Tổng GIám đốc Phụ trách Nghiệp vụ</t>
  </si>
  <si>
    <t>049 073 000 443</t>
  </si>
  <si>
    <t>Federation University Australia</t>
  </si>
  <si>
    <t>Health Services Management</t>
  </si>
  <si>
    <t>No. 85 arterial highway, Ward 13, Binh Thanh District, Ho Chi Minh City</t>
  </si>
  <si>
    <t>Số 85, Đường Trục, Phường 13, Quận Bình Thạnh, Tp. HCM</t>
  </si>
  <si>
    <t>+604 618 4239</t>
  </si>
  <si>
    <t>Lê Mẫu Đơn</t>
  </si>
  <si>
    <t>437/HR-19</t>
  </si>
  <si>
    <t>11400357</t>
  </si>
  <si>
    <t>Đặng Nguyên Quỳnh Thư</t>
  </si>
  <si>
    <t>Nhân viên Cấp trung Hỗ trợ Đại lý &amp; Kênh Phân phối</t>
  </si>
  <si>
    <t>074 191 000 085</t>
  </si>
  <si>
    <t>SolBridge University</t>
  </si>
  <si>
    <t>545 DT 743B Street, Dong Tan Quarter, Di An District, Binh Duong Province</t>
  </si>
  <si>
    <t>545 ĐT 743B. KP Đông Tân, huyện Dĩ An, Bình Dương</t>
  </si>
  <si>
    <t>0976 990 017</t>
  </si>
  <si>
    <t>438/HR-19</t>
  </si>
  <si>
    <t>11900899</t>
  </si>
  <si>
    <t>Lê Minh Nghĩa</t>
  </si>
  <si>
    <t>024 885 775</t>
  </si>
  <si>
    <t>IT networking</t>
  </si>
  <si>
    <t>No. 150A, Lac Long Quan Street, District 11, Ho Chi Minh City</t>
  </si>
  <si>
    <t>Số 150A, Đường Lạc Long Quân, Quận 11, Tp. Hồ Chí Minh</t>
  </si>
  <si>
    <t xml:space="preserve">0932 888 396 </t>
  </si>
  <si>
    <t>Lê Minh Nhân</t>
  </si>
  <si>
    <t>11800636</t>
  </si>
  <si>
    <t>Trần Ngọc Châu Tuyền</t>
  </si>
  <si>
    <t>First 12 months, the guaranteed bonus at 40 Mil/ month; Transportation &amp; entertainment allowance 5 Mil/ month</t>
  </si>
  <si>
    <t>Full Time Agency Senior Manager</t>
  </si>
  <si>
    <t>Giám đốc Kênh phân phối toàn thời gian</t>
  </si>
  <si>
    <t>Cu Chi</t>
  </si>
  <si>
    <t>079 177 004 784</t>
  </si>
  <si>
    <t>No. 19/13A, Binh Thoi Street, District 11, Ho Chi Minh City</t>
  </si>
  <si>
    <t>Số 19/13A, Đường Bình Thới, Quận 11, Tp. HCM</t>
  </si>
  <si>
    <t>0909 831 283</t>
  </si>
  <si>
    <t>Lê Thanh Tâm</t>
  </si>
  <si>
    <t>439/HR-19</t>
  </si>
  <si>
    <t>11300281</t>
  </si>
  <si>
    <t>Trương Thị Mai Duyên</t>
  </si>
  <si>
    <t>Agency Admin Officer</t>
  </si>
  <si>
    <t>Chuyên viên Hành chánh Đại lý</t>
  </si>
  <si>
    <t>Cao Lang</t>
  </si>
  <si>
    <t>212124206</t>
  </si>
  <si>
    <t>Group II, Chau O Town, Binh Son, Quang Ngai Province</t>
  </si>
  <si>
    <t>KVII, Thị trấn Châu Ổ, Bình Sơn, Quảng Ngãi</t>
  </si>
  <si>
    <t>B382/2 Group 8, KP3, Dong Hung Thuan Ward, District 12, Ho Chi Minh City</t>
  </si>
  <si>
    <t>B382/2 Tổ 8, KP3, phường Đông Hưng Thuận, quận 12, TP. HCM</t>
  </si>
  <si>
    <t>0909 106 693</t>
  </si>
  <si>
    <t>Trương Thị Kim Ngân</t>
  </si>
  <si>
    <t>11900860</t>
  </si>
  <si>
    <t>Đoàn Thanh Vinh</t>
  </si>
  <si>
    <t>024 460 478</t>
  </si>
  <si>
    <t>No. 1619/17, Pham The Hien Street, District 8, Ho Chi Minh City</t>
  </si>
  <si>
    <t>Số 1619/17, Đường Phạm Thế Hiển, Quận 8, Tp. Hồ Chí Minh</t>
  </si>
  <si>
    <t>No. 385/37, Le Van Sy Street, Ward 2, Tan Binh District, Ho Chi Minh City</t>
  </si>
  <si>
    <t>Số 385/37, Đường Lê Văn Sỹ, Phường 2, Quận Tân Bình, Tp. Hồ Chí Minh</t>
  </si>
  <si>
    <t>0902 848 973</t>
  </si>
  <si>
    <t>Lê Diễm Chi</t>
  </si>
  <si>
    <t>440/HR-19</t>
  </si>
  <si>
    <t>11900918</t>
  </si>
  <si>
    <t>Lư Trọng Nguyên</t>
  </si>
  <si>
    <t>023 730 076</t>
  </si>
  <si>
    <t>No. 457/190, Cach Mang Thang Tam Street, Ward 13, District 10, Ho Chi Minh City</t>
  </si>
  <si>
    <t>Số 457/190, Đường Cách Mạng Tháng Tám, Phường 13, Quận 10, Tp. Hồ Chí Minh</t>
  </si>
  <si>
    <t>Room 06, 47-57 Apartment, Nguyen Thai Binh Street, District 1, Ho Chi Minh City</t>
  </si>
  <si>
    <t>Phòng 06, Chung cư 47-57, Đường Nguyễn Thái Bình, Quận 1, Tp. Hồ Chí Minh</t>
  </si>
  <si>
    <t>0909 243 718</t>
  </si>
  <si>
    <t>Nguyễn Hoàng Kim Yến</t>
  </si>
  <si>
    <t>0907 208 089</t>
  </si>
  <si>
    <t>11700617</t>
  </si>
  <si>
    <t>Nguyễn Trung Âu</t>
  </si>
  <si>
    <t>230 944 062</t>
  </si>
  <si>
    <t>Nhon Hoa Village, Chu Puh District, Gia Lai Province</t>
  </si>
  <si>
    <t>Thị trấn Nhơn Hòa, Huyện Chư Puh, Tỉnh Gia Lai</t>
  </si>
  <si>
    <t>No. 22, Street no. 4, Hiep Binh Chanh Ward, Thu Duc District, Ho Chi Minh City</t>
  </si>
  <si>
    <t>Số 22, Đường số 4, Phường Hiệp Bình Chánh, Quận Thủ Đức, Tp. HCM</t>
  </si>
  <si>
    <t>0169 870 2307</t>
  </si>
  <si>
    <t>Nguyễn Văn Tùng</t>
  </si>
  <si>
    <t>0357 150 802</t>
  </si>
  <si>
    <t>442/HR-19</t>
  </si>
  <si>
    <t>11300330</t>
  </si>
  <si>
    <t>Nguyễn Thu Trang</t>
  </si>
  <si>
    <t>012 644 111</t>
  </si>
  <si>
    <t>61 Lane 105 Bach Mai, Thanh Nhan Ward, Hai Ba Trung District, Ha Noi</t>
  </si>
  <si>
    <t>61 Ngõ 105 Bạch Mai, phường Thanh Nhàn, quận Hai Bà Trưng, Tp. Hà Nội</t>
  </si>
  <si>
    <t>0974 423 443</t>
  </si>
  <si>
    <t>Nguyễn Văn Tráng</t>
  </si>
  <si>
    <t>441/HR-19</t>
  </si>
  <si>
    <t>11800737</t>
  </si>
  <si>
    <t>Nguyễn Kim Thông</t>
  </si>
  <si>
    <t>Housing &amp; transportation allowance: 5Mil/month</t>
  </si>
  <si>
    <t>131 362 375</t>
  </si>
  <si>
    <t>University of Fire Protection</t>
  </si>
  <si>
    <t>Fire Engineers</t>
  </si>
  <si>
    <t>Area 6, Huong Non Ward, Tam Nong District, Phu Tho Province</t>
  </si>
  <si>
    <t>Khu 6, Xã Hương Nộn, Huyện Tam Nông, Tỉnh Phú Thọ</t>
  </si>
  <si>
    <t>0987 628 622</t>
  </si>
  <si>
    <t>Nguyễn Thị Hùy</t>
  </si>
  <si>
    <t>0988 585 065</t>
  </si>
  <si>
    <t>443/HR-19</t>
  </si>
  <si>
    <t>11900881</t>
  </si>
  <si>
    <t>Nguyễn Thị Ngọc Bích</t>
  </si>
  <si>
    <t>012 772 528</t>
  </si>
  <si>
    <t xml:space="preserve">No. 3/433, Doi Can Street, Ba Dinh  District, Ha Noi City </t>
  </si>
  <si>
    <t>Số 3/433, Đường Đội Cấn, Quận Ba Đình, Tp. Hà Nội</t>
  </si>
  <si>
    <t>0982 685 566</t>
  </si>
  <si>
    <t>0986 926 226</t>
  </si>
  <si>
    <t>445/HR-19</t>
  </si>
  <si>
    <t>11900871</t>
  </si>
  <si>
    <t>Trần Đức Dũng</t>
  </si>
  <si>
    <t>Dream Plus Office</t>
  </si>
  <si>
    <t>037 085 004 591</t>
  </si>
  <si>
    <t xml:space="preserve">Phu Son Commune, Nho Quan District, Ninh Binh Province </t>
  </si>
  <si>
    <t>Xã Phú Sơn, Huyện Nho Quan, Tỉnh Ninh Bình</t>
  </si>
  <si>
    <t>No. 571/31, Pham Van Bach Street, Ward 15, Tan Binh District, Ho Chi Minh City</t>
  </si>
  <si>
    <t>Số 571/31, Đường Phạm Văn Bạch, Phường 15, Quận Tân Bình, Tp. Hồ Chí Minh</t>
  </si>
  <si>
    <t>0968 544 791</t>
  </si>
  <si>
    <t>Trần Quốc Hùng</t>
  </si>
  <si>
    <t>0938 009 098</t>
  </si>
  <si>
    <t>446/HR-19</t>
  </si>
  <si>
    <t>11800764</t>
  </si>
  <si>
    <t>Trần Xuân Tiến</t>
  </si>
  <si>
    <t>173 352 435</t>
  </si>
  <si>
    <t>No. 13/02, Dong Lan 2 Street, Dien Bien Ward, Thanh Hoa City</t>
  </si>
  <si>
    <t>Số 13/02, Đường Đông Lân 2, Phường Điện Biên, Tp. Thanh Hóa</t>
  </si>
  <si>
    <t>Trần Xuân Thắng</t>
  </si>
  <si>
    <t>0918 070 333</t>
  </si>
  <si>
    <t>444/HR-19</t>
  </si>
  <si>
    <t>11900919</t>
  </si>
  <si>
    <t>Trần Văn Trường</t>
  </si>
  <si>
    <t>Distribution Support Senior Staff</t>
  </si>
  <si>
    <t>Nhân viên Cấp cao Hỗ trợ Đại lý &amp; Kênh Phân phối</t>
  </si>
  <si>
    <t>027 091 000 130</t>
  </si>
  <si>
    <t>Western Kentucky University</t>
  </si>
  <si>
    <t>No. 104/13, Nguyen The Truyen Street, Tan Phu District, Ho Chi Minh City</t>
  </si>
  <si>
    <t>Số 104/13, Đường Nguyễn Thế Truyện, Quận Tân Phú, Tp. Hồ Chí Minh</t>
  </si>
  <si>
    <t xml:space="preserve"> 0945 503 506</t>
  </si>
  <si>
    <t>11900778</t>
  </si>
  <si>
    <t>Trần Việt Tiến</t>
  </si>
  <si>
    <t>Head of Bancassurance cum North Group Sales Manager</t>
  </si>
  <si>
    <t>Trưởng Bộ phận KDBH qua Kênh Ngân hàng kiêm Trường phòng PTKD - KHDN miền Bắc</t>
  </si>
  <si>
    <t>011 600 452</t>
  </si>
  <si>
    <t>No. 21, Truong Trinh Street, Dong Da District, Ha Noi City</t>
  </si>
  <si>
    <t>Số 21, Đường Trường Trinh, Quận Đống Đa, Tp. Hà Nội</t>
  </si>
  <si>
    <t>0912 953 637</t>
  </si>
  <si>
    <t>Trần Văn Thụy</t>
  </si>
  <si>
    <t>0982 168 086</t>
  </si>
  <si>
    <t>447/HR-19</t>
  </si>
  <si>
    <t>11500458</t>
  </si>
  <si>
    <t>Nguyễn Hữu Quỳnh Thư</t>
  </si>
  <si>
    <t>025 199 049</t>
  </si>
  <si>
    <t>Universiry of Da nang - University of Education</t>
  </si>
  <si>
    <t>D08-3 Hoang Anh 2 Apartment - 8Fl, 769-783 Tran Xuan Soan Street, Group 4, Tan Hung Ward, District 7, Ho Chi Minh</t>
  </si>
  <si>
    <t>D08-3 Chung cư cao cấp Hoàng Anh 2 - Tầng 8 số 769-783 Trần Xuân Soạn, KP4, P. Tân Hưng, Q. 7, Tp. HCM</t>
  </si>
  <si>
    <t>0908 036 002</t>
  </si>
  <si>
    <t>Trần Trọng Long</t>
  </si>
  <si>
    <t>0909 924 278</t>
  </si>
  <si>
    <t>448/HR-19</t>
  </si>
  <si>
    <t>11900777</t>
  </si>
  <si>
    <t>Nguyễn Minh Hạnh</t>
  </si>
  <si>
    <t>Special Allowance 80 mil as Bonus of 2018</t>
  </si>
  <si>
    <t>Distribution Training &amp; Development Director - North</t>
  </si>
  <si>
    <t>Giám đốc Huấn luyện Phát triển Đại lý &amp; Kênh Phân phối - Miền Bắc</t>
  </si>
  <si>
    <t>Lao Cai</t>
  </si>
  <si>
    <t>012 275 866</t>
  </si>
  <si>
    <t>No. 8, 44/7/7, Nhan Hoa Street, Thanh Xuan District, Ha Noi City</t>
  </si>
  <si>
    <t>Số 8, Hẻm 44/7/7, Đường Nhân Hòa, Quận Thanh Xuân, Tp. Hà Nội</t>
  </si>
  <si>
    <t xml:space="preserve">Room 1401, CT2B Apartment, Thach Ban Ward, Long Bien District, Ha Noi City </t>
  </si>
  <si>
    <t>Phòng 1401, Chung Cư CT2B, Khu nhà ở quân đội, Phường Thạch Bàn, Quận Long Biên, Tp. Hà Nội</t>
  </si>
  <si>
    <t xml:space="preserve">0932 232 356 </t>
  </si>
  <si>
    <t>Đoàn Thị Diệp Uyển</t>
  </si>
  <si>
    <t>0906 533 356</t>
  </si>
  <si>
    <t>449/HR-19</t>
  </si>
  <si>
    <t>11300279</t>
  </si>
  <si>
    <t>Nguyễn Đình Nam</t>
  </si>
  <si>
    <t>Zone Sales Director</t>
  </si>
  <si>
    <t>240 397 594</t>
  </si>
  <si>
    <t>136 Giai Phong, Krong Pac, Daklak</t>
  </si>
  <si>
    <t>136 Giải Phóng, Krông Pac, Daklak</t>
  </si>
  <si>
    <t>0972 195 717</t>
  </si>
  <si>
    <t>Trịnh Thị Chiến</t>
  </si>
  <si>
    <t>0913 423 639</t>
  </si>
  <si>
    <t>11900887</t>
  </si>
  <si>
    <t>Nguyễn Văn Quỳnh</t>
  </si>
  <si>
    <t>Housing allowance: 5 Mil/month (Salary)</t>
  </si>
  <si>
    <t>030 082 000 825</t>
  </si>
  <si>
    <t>No. 1/9, Nguyen Trach Dan Street, Group 7, Gia Loc Town, Gia Lọc District, Hai Duong Province</t>
  </si>
  <si>
    <t>Số 1/9, Đường Nguyễn Trạch Dân, Khu 7, Thị Trấn Gia Lộc, Huyện Gia Lộc, Tỉnh Hải Dương</t>
  </si>
  <si>
    <t>0833 009 298</t>
  </si>
  <si>
    <t>Nguyễn Văn Hạnh</t>
  </si>
  <si>
    <t>0946 878 866</t>
  </si>
  <si>
    <t>451/HR-20</t>
  </si>
  <si>
    <t>11900807</t>
  </si>
  <si>
    <t>Phạm Hòa</t>
  </si>
  <si>
    <t>205 712 975</t>
  </si>
  <si>
    <t>Group 7, Que Minh Commune, Que Son District, Quang Nam Province</t>
  </si>
  <si>
    <t>Tổ 7, Xã Quế Minh, Huyện Quế Sơn, Tỉnh Quảng Nam</t>
  </si>
  <si>
    <t>0888 190 098</t>
  </si>
  <si>
    <t>Trần Thị Thanh Thuận</t>
  </si>
  <si>
    <t>0888 190 088</t>
  </si>
  <si>
    <t>452/HR-20</t>
  </si>
  <si>
    <t>11900922</t>
  </si>
  <si>
    <t>Thái Thị Quỳnh Như</t>
  </si>
  <si>
    <t>225 217 535</t>
  </si>
  <si>
    <t>No. 359, Pham Van Chieu Street, Go Vap District, Ho Chi Minh City</t>
  </si>
  <si>
    <t>Số 359, Đường Phạm Văn Chiêu, Quận Gò Vấp, Tp. Hồ Chí Minh</t>
  </si>
  <si>
    <t>0936 444 822</t>
  </si>
  <si>
    <t>Thái Lê Tuấn Anh</t>
  </si>
  <si>
    <t>0934 451 916</t>
  </si>
  <si>
    <t>11900925</t>
  </si>
  <si>
    <t>Quách Ngọc Diệp</t>
  </si>
  <si>
    <t>013 090 522</t>
  </si>
  <si>
    <t>University Grenoble2</t>
  </si>
  <si>
    <t>No. 290, Le Duan Street, Dong Da District, Ha Noi City</t>
  </si>
  <si>
    <t>Số 290, Đường Lê Duẩn, Quận Đống Đa, Tp. Hà Nội</t>
  </si>
  <si>
    <t>0983 220 062</t>
  </si>
  <si>
    <t>Quách Đại Dương</t>
  </si>
  <si>
    <t>0823 211 293</t>
  </si>
  <si>
    <t>11900933</t>
  </si>
  <si>
    <t>Vũ Duy Quí</t>
  </si>
  <si>
    <t>Thái Bình</t>
  </si>
  <si>
    <t>Việt Nam</t>
  </si>
  <si>
    <t>031 090 005 825</t>
  </si>
  <si>
    <t>Credit</t>
  </si>
  <si>
    <t>No.2/107 Du Hang, Le Chan, Hai Phong Province</t>
  </si>
  <si>
    <t>Số 2/107 Dư Hàng, Lê Chân, Tỉnh Hải Phòng</t>
  </si>
  <si>
    <t>0906 119 641</t>
  </si>
  <si>
    <t>Trần Thị Thu Hiền</t>
  </si>
  <si>
    <t>0936 783 458</t>
  </si>
  <si>
    <t>11800755</t>
  </si>
  <si>
    <t>225 094 948</t>
  </si>
  <si>
    <t>Tay Village, Vinh Phuong Commune, Nha Trang City, Khanh Hoa Province</t>
  </si>
  <si>
    <t>Thôn Tây, Xã Vĩnh Phương, Tp. Nha Trang, Tỉnh Khánh Hòa</t>
  </si>
  <si>
    <t>0984 179 808</t>
  </si>
  <si>
    <t>Phan Thị Nga</t>
  </si>
  <si>
    <t>0935 781 606</t>
  </si>
  <si>
    <t>454/HR-20</t>
  </si>
  <si>
    <t>11800760</t>
  </si>
  <si>
    <t>Trần Nhật Dũng</t>
  </si>
  <si>
    <t>Transportation allowance: 4 Mil/month (Salary)</t>
  </si>
  <si>
    <t>Sales - North 8</t>
  </si>
  <si>
    <t>North 8</t>
  </si>
  <si>
    <t>Ngoc Trao</t>
  </si>
  <si>
    <t>172 045 194</t>
  </si>
  <si>
    <t>Cultivation</t>
  </si>
  <si>
    <t>No. 05/8, Tran Quoc Toan Street, Dien Bien Ward, Thanh Hoa City</t>
  </si>
  <si>
    <t>Số 05/8, Đường Trần Quốc Toản, Phường Điện Biên, Tp Thanh Hóa</t>
  </si>
  <si>
    <t>Room 1014-CT4, Phu Son Apartment, Phu Son Ward, Thanh Hoa City</t>
  </si>
  <si>
    <t>Căn Hộ 1014-CT4, Chung Cư Phú Sơn, Phường Phú Sơn, Tp. Thanh Hóa</t>
  </si>
  <si>
    <t>0988 968 727</t>
  </si>
  <si>
    <t>Lê Thị Hồng Vân</t>
  </si>
  <si>
    <t>0975 456 888</t>
  </si>
  <si>
    <t>455/HR-20</t>
  </si>
  <si>
    <t>11700598</t>
  </si>
  <si>
    <t>Nguyễn Thanh Tuấn</t>
  </si>
  <si>
    <t>241 271 136</t>
  </si>
  <si>
    <t xml:space="preserve">University of National Economics </t>
  </si>
  <si>
    <t>66 Village 15, Eakueh Ward, Cu Mgar District, Daklak Province</t>
  </si>
  <si>
    <t>66 Thôn 15 Xã Eakueh, Huyện Cư Mgar, Tỉnh ĐắkLắk</t>
  </si>
  <si>
    <t>127 Ymoal, Tan Lap Wards, Buon Ma Thuot City, Daklak Province</t>
  </si>
  <si>
    <t>127 Ymoal, Phường Tân Lập, Tp. Buôn Ma Thuột, Tỉnh ĐắkLắk</t>
  </si>
  <si>
    <t>0968 108 323</t>
  </si>
  <si>
    <t>Võ Thị Lan</t>
  </si>
  <si>
    <t>0918 373 035</t>
  </si>
  <si>
    <t>456/HR-20</t>
  </si>
  <si>
    <t>11900885</t>
  </si>
  <si>
    <t>Phan Minh Huấn</t>
  </si>
  <si>
    <t>Recruitment Executive</t>
  </si>
  <si>
    <t>Nhân viên Cấp trung Tuyển dụng</t>
  </si>
  <si>
    <t>321 455 722</t>
  </si>
  <si>
    <t>No. 22, Tan Chanh Hiep Street. District 12, Ho Chi Minh City</t>
  </si>
  <si>
    <t>Số 22, Đường Tân Chánh Hiệp 17, Quận 12, Tp. Hồ Chí Minh</t>
  </si>
  <si>
    <t>0376 808 124</t>
  </si>
  <si>
    <t>Chung Thị Thanh Trúc</t>
  </si>
  <si>
    <t>0399 241 254</t>
  </si>
  <si>
    <t>453/HR-20</t>
  </si>
  <si>
    <t>11900928</t>
  </si>
  <si>
    <t>250 553 332</t>
  </si>
  <si>
    <t>No. 750/3, Nguyen Kiem Street, Phu Nhuan District, Ho Chi Minh City</t>
  </si>
  <si>
    <t>Số 750/3, Đường Nguyễn Kiệm, Quận Phú Nhuận, Tp. Hồ Chí Minh</t>
  </si>
  <si>
    <t>11200240</t>
  </si>
  <si>
    <t>Đinh Thanh Huyền</t>
  </si>
  <si>
    <t>Nhân viên Cấp trung Phân tích Nghiệp vụ</t>
  </si>
  <si>
    <t>385 353 727</t>
  </si>
  <si>
    <t>Hamlet 1A Phong Thanh Tay A, Phuoc Long, Bac Lieu Province</t>
  </si>
  <si>
    <t>Ấp 1A Phong Thạnh Tây A, Phước Long, Bạc Liêu</t>
  </si>
  <si>
    <t>40 Nguyen Quang Bich Street, Ward 13, Tan Binh District, Ho Chi Minh City</t>
  </si>
  <si>
    <t>40 Nguyễn Quang Bích, phường 13, quận Tân Bình, Tp. HCM</t>
  </si>
  <si>
    <t>0125 856 5505</t>
  </si>
  <si>
    <t>Đinh Hồng Hảo</t>
  </si>
  <si>
    <t>0382 097 027</t>
  </si>
  <si>
    <t>457/HR-20</t>
  </si>
  <si>
    <t>11700599</t>
  </si>
  <si>
    <t>Increase to 38 Mil/ month once new GA Office are opened</t>
  </si>
  <si>
    <t>141 740 929</t>
  </si>
  <si>
    <t>University of Economics Hanoi City</t>
  </si>
  <si>
    <t>Group 2, Bac Village, Co Dung Ward, Kim Thanh District, Hai Duong Province</t>
  </si>
  <si>
    <t>Đội 2, Thôn Bắc, Xã Cổ Dũng, Huyện Kim Thành, Tỉnh Hải Dương</t>
  </si>
  <si>
    <t>Nguyen Xa Village, Minh Khai Ward, Bac Tu Liem District, Ha Noi City</t>
  </si>
  <si>
    <t>Tổ dân phố Nguyên Xá, Phường Minh Khai, Quận Bắc Từ Liêm, Tp. Hà Nội</t>
  </si>
  <si>
    <t>0165 796 9769</t>
  </si>
  <si>
    <t>0906 237 833</t>
  </si>
  <si>
    <t>458/HR-20</t>
  </si>
  <si>
    <t>11900867</t>
  </si>
  <si>
    <t>Hồ Hữu Giàu</t>
  </si>
  <si>
    <t>Distribuiton Training</t>
  </si>
  <si>
    <t>312 108 533</t>
  </si>
  <si>
    <t>An Ninh Group, Dong Hoa Hiep Commune, Cai Be District, Tien Giang Province</t>
  </si>
  <si>
    <t>Ấp An Ninh, Xã Đông Hòa Hiệp, Huyện Cái Bè, Tỉnh Tiền Giang</t>
  </si>
  <si>
    <t>No. 182/11, Luu Huu Phuoc Street, Ward 15, District 8, Ho Chi Minh City</t>
  </si>
  <si>
    <t>Số 182/11, Đường Lưu Hữu Phước, Phường 15, Quận 8, Tp. Hồ Chí Minh</t>
  </si>
  <si>
    <t>0919 452 682</t>
  </si>
  <si>
    <t>Nguyễn Thị Thanh Tâm</t>
  </si>
  <si>
    <t>0934 567 248</t>
  </si>
  <si>
    <t>460/HR-20</t>
  </si>
  <si>
    <t>11900936</t>
  </si>
  <si>
    <t xml:space="preserve">012 000 357 </t>
  </si>
  <si>
    <t>No. 489, Kim Ma Street, Ba Dinh District, Ha Noi City</t>
  </si>
  <si>
    <t>Số 489, Đường Kim Mã, Quận Ba Đình, Tp. Hà Nội</t>
  </si>
  <si>
    <t>0982 476 368</t>
  </si>
  <si>
    <t>Nguyễn Quốc Thắng</t>
  </si>
  <si>
    <t>0982 486 368</t>
  </si>
  <si>
    <t>11600529</t>
  </si>
  <si>
    <t>Nguyễn Thị Tú Quyên</t>
  </si>
  <si>
    <t>Policy Owners Services Senior Executive</t>
  </si>
  <si>
    <t>023 257 395</t>
  </si>
  <si>
    <t>244/6 Ba Hom street, district 6, Ho Chi Minh City</t>
  </si>
  <si>
    <t>244/6 Bà Hom, Phường 13, Quận 6, Tp. Hồ Chí Minh</t>
  </si>
  <si>
    <t>0909 688 203</t>
  </si>
  <si>
    <t>Lý Lệ Thu</t>
  </si>
  <si>
    <t>Aunt.</t>
  </si>
  <si>
    <t>0909 152 496</t>
  </si>
  <si>
    <t>459/HR-20</t>
  </si>
  <si>
    <t>11900908</t>
  </si>
  <si>
    <t>Khưu Minh Tân</t>
  </si>
  <si>
    <t>079 092 000 242</t>
  </si>
  <si>
    <t>Saigon Unviersity</t>
  </si>
  <si>
    <t>No. 128/1, Co Bac Street, Cong Giang Ward, District 1, Ho Chi Minh City</t>
  </si>
  <si>
    <t>Số 128/1, Đường Cô Bắc, Phường Cô Giang, Quận 1, Tp.HCM</t>
  </si>
  <si>
    <t>0283 920 4962</t>
  </si>
  <si>
    <t>Nguyễn Thị Cà Phê</t>
  </si>
  <si>
    <t>0931 483 936</t>
  </si>
  <si>
    <t>Leave without permission</t>
  </si>
  <si>
    <t>11700614</t>
  </si>
  <si>
    <t>321 523 424</t>
  </si>
  <si>
    <t>Ho Chi Minh University of Technology and Education</t>
  </si>
  <si>
    <t>Industrial Electricity</t>
  </si>
  <si>
    <t>135/TT3 Tan Xuan Ward, Ba Tri District, Ben Tre Province</t>
  </si>
  <si>
    <t>135/TT3 Xã Tân Xuân, Huyện Ba Tri, Tỉnh Bến Tre</t>
  </si>
  <si>
    <t>1078/17 Highway 1A, Linh Trung Ward, Thu Duc District, Ho Chi Minh City</t>
  </si>
  <si>
    <t>1078/17 Quốc lộ 1A, Phường Linh Trung, Quận Thủ Đức, Tp. HCM</t>
  </si>
  <si>
    <t>0164 450 3761</t>
  </si>
  <si>
    <t>11700610</t>
  </si>
  <si>
    <t>022 366 209</t>
  </si>
  <si>
    <t>381/21 Phan Van Tri Street, Ward 11, Binh Thanh District, Ho Chi Minh City</t>
  </si>
  <si>
    <t>381/21 Đường Phan Văn Trị, Phường 11, Quận Bình Thạnh, Tp. HCM</t>
  </si>
  <si>
    <t>0908 977 898</t>
  </si>
  <si>
    <t>Nguyễn Khắc Thiệu</t>
  </si>
  <si>
    <t>0977 201 554</t>
  </si>
  <si>
    <t>461/HR-20</t>
  </si>
  <si>
    <t>Retirement</t>
  </si>
  <si>
    <t>11900874</t>
  </si>
  <si>
    <t>Trần Thị Ngọc Hương</t>
  </si>
  <si>
    <t>341 931 511</t>
  </si>
  <si>
    <t>No. 44, Group 2, Dong Hoa Hamlet, Tan Thuan Dong Commune, Cao Lanh City, Dong Thap Province</t>
  </si>
  <si>
    <t>Số 44, Tổ 2, Ấp Đông Hòa, Xã Tân Thuận Đông, Tp. Cao Lãnh, Tỉnh Đồng Tháp</t>
  </si>
  <si>
    <t>No. 10/11, Nguyen Van Dau Street, Ward 5, Phu Nhuan District, Ho Chi Minh City</t>
  </si>
  <si>
    <t>Số 10/11, Đường Nguyễn Văn Đậu, Phường 5, Quận Phú Nhuận, Tp. Hồ Chí Minh</t>
  </si>
  <si>
    <t>0976 026 604</t>
  </si>
  <si>
    <t>0375 879 831</t>
  </si>
  <si>
    <t>11900874 (1)</t>
  </si>
  <si>
    <t>11200273</t>
  </si>
  <si>
    <t>Back Jong Kook</t>
  </si>
  <si>
    <t>CEO cum Chairman of Member Council</t>
  </si>
  <si>
    <t>Tổng Giám đốc kiêm Chủ Tịch Hội Đồng Thành viên</t>
  </si>
  <si>
    <t>M80958355</t>
  </si>
  <si>
    <t>HanYang University</t>
  </si>
  <si>
    <t>No 1404, Building 122, Hyundai I’ Park apartment, Deungchon Dong, Gangseo Gu, Seoul</t>
  </si>
  <si>
    <t>2510, Intercontinental, 39 Le Duan Street, District 1, Ho Chi Minh</t>
  </si>
  <si>
    <t>2510, Intercontinental, 39 Lê Duẩn, Q. 1, Tp. HCM</t>
  </si>
  <si>
    <t>Na Hyun Boon</t>
  </si>
  <si>
    <t>0786 783 991</t>
  </si>
  <si>
    <t>11900849</t>
  </si>
  <si>
    <t>Đặng Văn Dương</t>
  </si>
  <si>
    <t xml:space="preserve">151 463 237 </t>
  </si>
  <si>
    <t>Dong Phuong University</t>
  </si>
  <si>
    <t>No. 283, Khuong Trung Street, Thanh Xuan District, Ha Noi City</t>
  </si>
  <si>
    <t>Số 283, Đường Khương Trung, Quận Thanh Xuân, Tp. Hà Nội</t>
  </si>
  <si>
    <t>0946 651 681</t>
  </si>
  <si>
    <t>Nguyễn Thị Liên Hoa</t>
  </si>
  <si>
    <t>0915 566 939</t>
  </si>
  <si>
    <t>463/HR-20</t>
  </si>
  <si>
    <t>11900855</t>
  </si>
  <si>
    <t>Đoàn Thị Hằng</t>
  </si>
  <si>
    <t>040 190 001 031</t>
  </si>
  <si>
    <t>No.12, Hong Mai Street, Hai Ba Trung District, Ha Noi City</t>
  </si>
  <si>
    <t>Số 12, Đường Hồng Mai, Quận Hai Bà Trưng, Tp. Hà Nội</t>
  </si>
  <si>
    <t>0973 583 638</t>
  </si>
  <si>
    <t>Phạm Xuân Tùng</t>
  </si>
  <si>
    <t>0976 325 898</t>
  </si>
  <si>
    <t>465/HR-20</t>
  </si>
  <si>
    <t>11900779</t>
  </si>
  <si>
    <t>Nguyễn Hồng Trí</t>
  </si>
  <si>
    <t>Transportation allowance: 10 Mil/month (Salary)</t>
  </si>
  <si>
    <t>320 809 673</t>
  </si>
  <si>
    <t>Culture of Southeast Asia</t>
  </si>
  <si>
    <t>No. 9C, Truong Dinh Street, Ben Tre City, Ben Tre Province</t>
  </si>
  <si>
    <t>Số 9C, Đường Trương Định, Tp. Bến Tre, Tỉnh Bến Tre</t>
  </si>
  <si>
    <t>0911 776 990</t>
  </si>
  <si>
    <t>Nguyễn Thị Hồng Thủy</t>
  </si>
  <si>
    <t>0911 539 577</t>
  </si>
  <si>
    <t>467/HR-20</t>
  </si>
  <si>
    <t>10900087</t>
  </si>
  <si>
    <t>Đỗ Mỹ An</t>
  </si>
  <si>
    <t xml:space="preserve">Chuyên viên Phát hành Hợp đồng </t>
  </si>
  <si>
    <t>023 547 157</t>
  </si>
  <si>
    <t>Industrial Management</t>
  </si>
  <si>
    <t>P1 Dien Bien Phu Street, Ward 25, Binh Thanh District, Ho Chi Minh City</t>
  </si>
  <si>
    <t>P1 Điện Biên Phủ, phường 25, quận Bình Thạnh, Tp. HCM</t>
  </si>
  <si>
    <t>41/1 Le Loi Street, Ward 4, Go Vap District, Ho Chi Minh City</t>
  </si>
  <si>
    <t>41/1 Lê Lợi, phường 4, quận Gò Vấp, Tp. HCM</t>
  </si>
  <si>
    <t>0986 563 593</t>
  </si>
  <si>
    <t>Nguyễn Doãn Đường</t>
  </si>
  <si>
    <t>0932 563 593</t>
  </si>
  <si>
    <t>468/HR-20</t>
  </si>
  <si>
    <t>11400390</t>
  </si>
  <si>
    <t>Orleans University</t>
  </si>
  <si>
    <t>Hamlet 5, Ngoc Son Commune, Kim Bang, Ha Nam</t>
  </si>
  <si>
    <t>Xóm 5, xã Ngọc Sơn, Kim Bảng, Hà Nam</t>
  </si>
  <si>
    <t>260/10 Bui Vien Street, Pham Ngu Lao Ward, District 1, HCMC</t>
  </si>
  <si>
    <t>260/10 Bùi Viện, Phường Phạm Ngũ Lão, Quận 1, Tp. HCM</t>
  </si>
  <si>
    <t>0793 083 456</t>
  </si>
  <si>
    <t>469/HR-20</t>
  </si>
  <si>
    <t>12000974</t>
  </si>
  <si>
    <t>Nguyễn Ngọc Phương Mai</t>
  </si>
  <si>
    <t>079 197 009 216</t>
  </si>
  <si>
    <t>No. 27/09B, Cong Hoa Street, Ward 4, Tan Binh District, Ho Chi Minh City</t>
  </si>
  <si>
    <t>Số 27/09B, Đường Cộng Hòa, Phường 4, Quận Tân Bình, Tp. Hồ Chí Minh</t>
  </si>
  <si>
    <t>0948 437 070</t>
  </si>
  <si>
    <t>Trần Thị Ninh</t>
  </si>
  <si>
    <t>0967 666 970</t>
  </si>
  <si>
    <t>11900858</t>
  </si>
  <si>
    <t>Trần Minh Đức</t>
  </si>
  <si>
    <t>191 601 639</t>
  </si>
  <si>
    <t>Hung Thai Village, Phong My Commune, Phong Dien District, Thua Thien Hue Province</t>
  </si>
  <si>
    <t>Thôn Hưng Thái, Xã Phong Mỹ, Huyện Phong Điền, Tỉnh Thừa Thiên Huế</t>
  </si>
  <si>
    <t>0855 435 255</t>
  </si>
  <si>
    <t>Trần Thị BẢo Yến</t>
  </si>
  <si>
    <t>0935 949 669</t>
  </si>
  <si>
    <t>476/HR-20</t>
  </si>
  <si>
    <t>11900841</t>
  </si>
  <si>
    <t>Nguyễn Đăng Khôi</t>
  </si>
  <si>
    <t>Distribution Activation &amp; Development</t>
  </si>
  <si>
    <t>272 783 747</t>
  </si>
  <si>
    <t>Đồng Nai</t>
  </si>
  <si>
    <t>Group 20C, Trang Dai Ward, Bien Hoa City, Dong Nai Province</t>
  </si>
  <si>
    <t>Tổ 20C, Phường Trảng Dài, Tp. Biên Hòa, Tỉnh Đồng Nai</t>
  </si>
  <si>
    <t>No. 8, Number 2 Street, Hiep Binh Chanh Ward, Thu Duc District, Ho Chi Minh City</t>
  </si>
  <si>
    <t xml:space="preserve">Số 8, Đường Số 1, Phường Hiệp Bình Chánh, Quận Thủ Đức, Tp. Hồ Chí Minh </t>
  </si>
  <si>
    <t>0909 340 626</t>
  </si>
  <si>
    <t>Nguyễn Đăng Khai</t>
  </si>
  <si>
    <t>Grandson</t>
  </si>
  <si>
    <t>0979 664 669</t>
  </si>
  <si>
    <t>471/HR-20</t>
  </si>
  <si>
    <t>11900892</t>
  </si>
  <si>
    <t>Trần Thị Huyền Trang</t>
  </si>
  <si>
    <t>GA &amp; Sales Support</t>
  </si>
  <si>
    <t>GA Support Senior Executive</t>
  </si>
  <si>
    <t>Nhân viên Cấp trung cao Hỗ trợ Văn phòng Tổng đại lý</t>
  </si>
  <si>
    <t>079 187 008 640</t>
  </si>
  <si>
    <t>No. 204/52/9, Lac Long Quan Street, Tan Binh District, Ho Chi Minh City</t>
  </si>
  <si>
    <t>Số 204/52/9, Đường Lạc Long Quân, Quận Tân Bình, Tp. Hồ Chí Minh</t>
  </si>
  <si>
    <t>No. 566A, Hua Giang Street, Ward 12, District 6, Ho Chi Minh</t>
  </si>
  <si>
    <t>Số 566A, Đường Hậu Giang, Phường 12, Quận 6, Tp. Hồ Chí Minh</t>
  </si>
  <si>
    <t>0914 365 383</t>
  </si>
  <si>
    <t>Lê Thanh Tú</t>
  </si>
  <si>
    <t>0902 777 971</t>
  </si>
  <si>
    <t>470/HR-20</t>
  </si>
  <si>
    <t>11900863</t>
  </si>
  <si>
    <t>Hoàng Minh Tuấn</t>
  </si>
  <si>
    <t>186 821 604</t>
  </si>
  <si>
    <t>University of Agriculture</t>
  </si>
  <si>
    <t>No. 53/1, Cao Ba Quat Street, Group 5, Truong Thi Ward, Vinh City, Nghe An Province</t>
  </si>
  <si>
    <t>Số nhà 53/1, Đường Cao Bá Quát, Khối 5, Phường Trường Thi, Tp. Vinh, Tỉnh Nghệ An</t>
  </si>
  <si>
    <t>0947 519 057</t>
  </si>
  <si>
    <t>Hoàng Minh Hiếu</t>
  </si>
  <si>
    <t>0986 029 333</t>
  </si>
  <si>
    <t>473/HR-20</t>
  </si>
  <si>
    <t>11900795</t>
  </si>
  <si>
    <t>Nguyễn Bảo Lộc</t>
  </si>
  <si>
    <t>191 813 461</t>
  </si>
  <si>
    <t>Hue University of Economic</t>
  </si>
  <si>
    <t>No. 24/1065, Nguyen Tat Thanh street, Huong Thuy District, Thua Thien Hue Province</t>
  </si>
  <si>
    <t>Số 24/1065, Đường Nguyễn Tất Thành, Huyên Hương Thủy, Tỉnh Thừa Thiên Huế</t>
  </si>
  <si>
    <t>0982 861 893</t>
  </si>
  <si>
    <t>Nguyễn Thanh Sơn</t>
  </si>
  <si>
    <t>0947 506 567</t>
  </si>
  <si>
    <t>474/HR-20</t>
  </si>
  <si>
    <t>10900080</t>
  </si>
  <si>
    <t>So 334 Nguyen Hue Street, Ninh Phong Ward, Ninh Binh Province</t>
  </si>
  <si>
    <t>Số 334 Nguyễn Huệ, phường Ninh Phong, Tp.Ninh Bình</t>
  </si>
  <si>
    <t>302 K2, Lane 81 Tran Cung Street, Nghia Tan Ward, Cau Giay District, Ha Noi</t>
  </si>
  <si>
    <t>P.302 Tập thể K2, ngõ 81 đường Trần Cung, phường Nghĩa Tân, quận Cầu Giấy, Tp. Hà Nội</t>
  </si>
  <si>
    <t>0984 961 684</t>
  </si>
  <si>
    <t>475/HR-20</t>
  </si>
  <si>
    <t>11600481</t>
  </si>
  <si>
    <t>Trưởng phòng phụ trách Thu nhập Đại lý &amp; Kênh Phân phối</t>
  </si>
  <si>
    <t>212 124 206</t>
  </si>
  <si>
    <t>Chau O Town, Binh Son District, Quang Ngai Province</t>
  </si>
  <si>
    <t>Thị trấn Châu Ổ, Huyện Bình Sơn, Tỉnh Quảng Ngãi</t>
  </si>
  <si>
    <t>B382/2 Team 8, Group 3, Dong Hung Thuan Ward, District 12, Ho Chi Minh City</t>
  </si>
  <si>
    <t>B382/2 Tổ 8, Khu phố 3, Phường Đông Hưng Thuận, Quận 12, Tp. HCM</t>
  </si>
  <si>
    <t>0933 630 835</t>
  </si>
  <si>
    <t>Phạm Thị Thu Hương</t>
  </si>
  <si>
    <t>0937 677 469</t>
  </si>
  <si>
    <t>477/HR-20</t>
  </si>
  <si>
    <t>11900843</t>
  </si>
  <si>
    <t>Bùi Vũ Tiến Cần</t>
  </si>
  <si>
    <t>131 141 281</t>
  </si>
  <si>
    <t>Group 5, Minh Tien Commune, Doan Hung District, Phu tho Province</t>
  </si>
  <si>
    <t>Khu 5, Xã Minh Tiến, Huyện Đoan Hùng, Tỉnh Phú thọ</t>
  </si>
  <si>
    <t>0986 517 097</t>
  </si>
  <si>
    <t>Bùi Văn Vượng</t>
  </si>
  <si>
    <t>0989 837 668</t>
  </si>
  <si>
    <t>472/HR-20</t>
  </si>
  <si>
    <t>11600534</t>
  </si>
  <si>
    <t>Lê Thị Thanh Diệu</t>
  </si>
  <si>
    <t>Accounting Officer</t>
  </si>
  <si>
    <t>Chuyên viên Kế toán Chi phí</t>
  </si>
  <si>
    <t>212 693 510</t>
  </si>
  <si>
    <t>Minh Tan Bac Village, Duc Minh Ward, Mo Duc District, Quang Ngai Province</t>
  </si>
  <si>
    <t>Thôn Minh Tân Bắc, Xã Đức Minh, Huyện Mộ Đức, Tỉnh Quảng Ngãi</t>
  </si>
  <si>
    <t>152 Cao Lo Street, District 8, Ho Chi Minh City</t>
  </si>
  <si>
    <t>152 Đường Cao Lỗ, Quận 8, Tp. HCM</t>
  </si>
  <si>
    <t>0988 110 758</t>
  </si>
  <si>
    <t>Phạm Thị Bách Khoa</t>
  </si>
  <si>
    <t>0988 104 927</t>
  </si>
  <si>
    <t>478/HR-20</t>
  </si>
  <si>
    <t>11900823</t>
  </si>
  <si>
    <t>C&amp;B Senior Executive</t>
  </si>
  <si>
    <t>Nhân viên Cấp trung cao Lương &amp; Phúc lợi</t>
  </si>
  <si>
    <t>079 189 003 844</t>
  </si>
  <si>
    <t>No. 103 Doc Lap B Apartment, Tan Quy Ward, Tan Phu District, Ho Chi Minh City</t>
  </si>
  <si>
    <t>Số 103 Chung Cư Độc Lập B, Phường Tân Quý, Quận Tân Phú, Tp. Hồ Chí Minh</t>
  </si>
  <si>
    <t>0932 097 352</t>
  </si>
  <si>
    <t>Nguyễn Văn Sinh</t>
  </si>
  <si>
    <t>0906 996 150</t>
  </si>
  <si>
    <t>479/HR-20</t>
  </si>
  <si>
    <t>12000970</t>
  </si>
  <si>
    <t>Nguyễn Thái Khánh My</t>
  </si>
  <si>
    <t>079 194 006 833</t>
  </si>
  <si>
    <t>Tay University</t>
  </si>
  <si>
    <t>No. B5/C, Street 1, Thu Duc District, Ho Chi Minh City</t>
  </si>
  <si>
    <t>Số B5/C, Đường Số 1, Quận Thủ Đức, Tp. Hồ Chí Minh</t>
  </si>
  <si>
    <t>0934 198 407</t>
  </si>
  <si>
    <t>Bùi Thị Thái</t>
  </si>
  <si>
    <t>0902 989 747</t>
  </si>
  <si>
    <t>11700621</t>
  </si>
  <si>
    <t>250 803 936</t>
  </si>
  <si>
    <t>Village 3A, Hoai Duc Ward, Lam Ha District, Lam Dong Province</t>
  </si>
  <si>
    <t>Thôn 3A, Xã Hoài Đức, Huyện Lâm Hà, Tỉnh Lâm Đồng</t>
  </si>
  <si>
    <t>No. 143, Nguyen Duc Thuan Street, Ward 13, Tan Binh District, Ho Chi Minh City</t>
  </si>
  <si>
    <t>Số 143, Đường Nguyễn Đức Thuận, Phường 13, Quận Tân Bình, Tp. HCM</t>
  </si>
  <si>
    <t>481/HR-20</t>
  </si>
  <si>
    <t>11000111</t>
  </si>
  <si>
    <t>Đỗ Thị Như Hoa</t>
  </si>
  <si>
    <t>280 379 091</t>
  </si>
  <si>
    <t>College of Accounting Finance</t>
  </si>
  <si>
    <t>108 Le Hong Phong, Phu Loi Ward, Thu Dau Mot County Town, Binh Duong Province</t>
  </si>
  <si>
    <t>108 Lê Hồng Phong, phường Phú Lợi, thị xã Thủ Dầu Một, Bình Dương</t>
  </si>
  <si>
    <t>108 Lê Hồng Phong, Phu Loi Ward, Thu Dau Mot County Town, Binh Duong Province</t>
  </si>
  <si>
    <t>0167 774 5407</t>
  </si>
  <si>
    <t>Nguyễn Văn Thanh</t>
  </si>
  <si>
    <t>0918 227 447</t>
  </si>
  <si>
    <t>483/HR-20</t>
  </si>
  <si>
    <t>AC Issues</t>
  </si>
  <si>
    <t>12000944</t>
  </si>
  <si>
    <t>Lê Minh Hùng</t>
  </si>
  <si>
    <t>Entertainment allowance 7 mil/month (Claim)</t>
  </si>
  <si>
    <t>300 599 395</t>
  </si>
  <si>
    <t>No. 134, Nguyen Dinh Chieu Street. Ward 1, Tan An City, Long An Province</t>
  </si>
  <si>
    <t>Số 134, Đường Nguyễn Đình Chiểu, Phường 1, Tp. Tân An, Tỉnh Long An</t>
  </si>
  <si>
    <t>No. 479/39/16, Tan Hoa Dong Street, Binh Tri Dong Ward, Binh Tan District, Ho Chi Minh City</t>
  </si>
  <si>
    <t>Số 479/36/16, Đường Tân Hòa Đông, Phường Bình Trị Đông, Quận Bình Tân, Tp. Hồ Chí Minh</t>
  </si>
  <si>
    <t>0908 325 789</t>
  </si>
  <si>
    <t>Lê Văn Tiền</t>
  </si>
  <si>
    <t>0932 016 772</t>
  </si>
  <si>
    <t>489/HR-20</t>
  </si>
  <si>
    <t>10900049</t>
  </si>
  <si>
    <t>023 463 183</t>
  </si>
  <si>
    <t>156 Ly Thuong Kiet Street, Ward 14, District 10, Ho Chi Minh City</t>
  </si>
  <si>
    <t>156 Lý Thường Kiệt, phường 14, quận 10, Tp.HCM</t>
  </si>
  <si>
    <t>327/19 Han Hai Nguyen Street, Ward 2, District 11, Ho Chi Minh City</t>
  </si>
  <si>
    <t>327/19 Hàn Hải Nguyên, phường 2, quận 11, Tp. HCM</t>
  </si>
  <si>
    <t>0908 020 002</t>
  </si>
  <si>
    <t>Nguyễn Xuân Lộc</t>
  </si>
  <si>
    <t>0903 950 860</t>
  </si>
  <si>
    <t>490/HR-20</t>
  </si>
  <si>
    <t>11100198</t>
  </si>
  <si>
    <t>Ngày bắt đầu học tại Hàn Quốc: 01/09/2011</t>
  </si>
  <si>
    <t>301 340 514</t>
  </si>
  <si>
    <t>524 Group 9, Long Huu Dong Commune, Can Duoc District, tinh Long An Province</t>
  </si>
  <si>
    <t>524 tổ 9, xã Long Hựu Đông, Cần Đước, tỉnh Long An</t>
  </si>
  <si>
    <t>Atlas Building Nguyen Huu Tho Street, District 7</t>
  </si>
  <si>
    <t>Tòa nhà Atlas, Nguyễn Hữu Thọ, quận 7, Tp. HCM</t>
  </si>
  <si>
    <t>Trà Thanh Kiệm</t>
  </si>
  <si>
    <t>484/HR-20</t>
  </si>
  <si>
    <t>11900822</t>
  </si>
  <si>
    <t>0988 599 099</t>
  </si>
  <si>
    <t>491/HR-20</t>
  </si>
  <si>
    <t>11800731</t>
  </si>
  <si>
    <t>Lê Xuân Sáng</t>
  </si>
  <si>
    <t>001 081 003 338</t>
  </si>
  <si>
    <t>Electrical Engineering</t>
  </si>
  <si>
    <t>Hoang Van Thu Village, Dan Hoa Ward, Thanh Oai District, Ha Noi City</t>
  </si>
  <si>
    <t>Xóm Hoàng Văn Thụ, Xã Dân Hòa, Huyện Thanh Oai, Tp. Hà Nội</t>
  </si>
  <si>
    <t>0978 164 966</t>
  </si>
  <si>
    <t>Nguyễn Thị Doan</t>
  </si>
  <si>
    <t>0983 355 966; 0936 456 981</t>
  </si>
  <si>
    <t>482/HR-20</t>
  </si>
  <si>
    <t>11900811</t>
  </si>
  <si>
    <t>183 923 872</t>
  </si>
  <si>
    <t>No. 72, Nguyen Du Street, Thuan Minh Group, Duc Thuan Ward, Hong Linh Town, Ha Tinh Province</t>
  </si>
  <si>
    <t>Số nhà 72, Đường Nguyễn Du, Tổ Dân Phố Thuận Minh, Phường Đức Thuận, Thị Xã Hồng Lĩnh, Tỉnh Hà Tĩnh</t>
  </si>
  <si>
    <t>Sao Nghe Apartment, Nguyen Sy Sach Street, Hung Binh Ward, Vinh City, Nghe An Province</t>
  </si>
  <si>
    <t>Chung Cư Sao Nghệ, Đường Nguyễn Sỹ Sách, Phường Hưng Bình, Tp Vinh, Tỉnh Nghệ An</t>
  </si>
  <si>
    <t>0961 650 272</t>
  </si>
  <si>
    <t>0944 807 766</t>
  </si>
  <si>
    <t>496/HR-20</t>
  </si>
  <si>
    <t>11900859</t>
  </si>
  <si>
    <t>312 095 308</t>
  </si>
  <si>
    <t>No. 200, Trung Luong Group, Ward 10, My Tho City, Tien Giang Province</t>
  </si>
  <si>
    <t>493/HR-20</t>
  </si>
  <si>
    <t>Office closed</t>
  </si>
  <si>
    <t>11800757</t>
  </si>
  <si>
    <t>Trình Thị Kim Oanh</t>
  </si>
  <si>
    <t>Ban Nham Nam</t>
  </si>
  <si>
    <t>221 071 510</t>
  </si>
  <si>
    <t>University of Da Nang</t>
  </si>
  <si>
    <t>Nam Nham Nam, Hoa Xuan Tay, Dong Hoa, Phu Yen</t>
  </si>
  <si>
    <t>Bàn Nham Nam, Hòa Xuân Tây, Đông Hòa, Phú Yên</t>
  </si>
  <si>
    <t>221 Nguyen Tat Thanh, Tuy Hoa, Phu Yen</t>
  </si>
  <si>
    <t>221 Nguyễn Tất Thành, Tp Tuy Hòa, Tỉnh Phú Yên</t>
  </si>
  <si>
    <t>0917 736 839</t>
  </si>
  <si>
    <t>Trình Ngọc Phương</t>
  </si>
  <si>
    <t>0905 003 722</t>
  </si>
  <si>
    <t>495/HR-20</t>
  </si>
  <si>
    <t>11800729</t>
  </si>
  <si>
    <t>Lê Nguyên Tuấn</t>
  </si>
  <si>
    <t>172 284 321</t>
  </si>
  <si>
    <t>The Electric Power University</t>
  </si>
  <si>
    <t>Mechanical Technology</t>
  </si>
  <si>
    <t>Village 6. Thieu Do, Thieu Hoa, Thanh Hoa</t>
  </si>
  <si>
    <t>Thôn 6, Thiệu Đô, Thiệu Hóa, Thanh Hóa</t>
  </si>
  <si>
    <t>0962 857 353</t>
  </si>
  <si>
    <t>Trần Thị Minh</t>
  </si>
  <si>
    <t>0912 925 238</t>
  </si>
  <si>
    <t>492/HR-20</t>
  </si>
  <si>
    <t>11800688</t>
  </si>
  <si>
    <t>Nguyễn Mộng Ngọc</t>
  </si>
  <si>
    <t>Increase to 14 Mil/month after 6 months, based on KPIs evaluated by Department Head</t>
  </si>
  <si>
    <t>Premium Collection Accounting Executive</t>
  </si>
  <si>
    <t>Nhân viên Cấp trung Kế toán thu phí bảo hiểm</t>
  </si>
  <si>
    <t>331 253 022</t>
  </si>
  <si>
    <t>No. 162/1A, Street 14/9, Ward 5, Vinh Long City, Vinh Long Province</t>
  </si>
  <si>
    <t>Số 162/1A, Đường 14/9, Phường 5, Tp. Vĩnh Long, Tỉnh Vĩnh Long</t>
  </si>
  <si>
    <t>No. 79/27, Quoc Lo 13, Ward 26, Binh Thanh District, Ho Chi Minh City</t>
  </si>
  <si>
    <t>Số 79/27, Quốc Lộ 13, Phường 26, Quận Bình Thạnh, Tp. Hồ Chí Minh</t>
  </si>
  <si>
    <t>0918 778 633</t>
  </si>
  <si>
    <t>Ngô Huy</t>
  </si>
  <si>
    <t>0909 484 381</t>
  </si>
  <si>
    <t>487/HR-20</t>
  </si>
  <si>
    <t>11600499</t>
  </si>
  <si>
    <t>Nguyễn Võ Thu Phúc</t>
  </si>
  <si>
    <t>230 732 408</t>
  </si>
  <si>
    <t>55/16/89/91 Ha Huy Tap Street, Group 16, Yen The Ward, Gia Lai Province, Pleiku City</t>
  </si>
  <si>
    <t>55/16/89/91 Đường Hà Huy Tập, Tổ 16, Phường Yên Thế, Tỉnh Gia Lai, Tp. Pleiku</t>
  </si>
  <si>
    <t>32/15/4/8 Street no. 21, Hiep Binh Chanh Ward, Thu Duc District, Ho Chi Minh City</t>
  </si>
  <si>
    <t>32/15/4/8 Đường 21, Phường Hiệp Bình Chánh, Quận Thủ Đức, Tp. HCM</t>
  </si>
  <si>
    <t>0909 133 290</t>
  </si>
  <si>
    <t>Nguyễn Trung Hiếu</t>
  </si>
  <si>
    <t>0969 319 176</t>
  </si>
  <si>
    <t>485/HR-20</t>
  </si>
  <si>
    <t>11800749</t>
  </si>
  <si>
    <t>Nguyễn Triệu Thiện</t>
  </si>
  <si>
    <t>Partnership Distribution Support</t>
  </si>
  <si>
    <t>Partnership Distribution Support Senior Manager</t>
  </si>
  <si>
    <t>Trưởng phòng Cấp cao Hỗ trợ Kênh Đối tác Chiến lược</t>
  </si>
  <si>
    <t>023 590 987</t>
  </si>
  <si>
    <t>No. 168/75/6, Nguyen Cu Trinh Street, District 1, Ho Chi Minh City</t>
  </si>
  <si>
    <t>Số 168/75/6, Đường Nguyễn Cư Trinh, Quận 1, Tp. Hồ Chí Minh</t>
  </si>
  <si>
    <t>0909 697 338</t>
  </si>
  <si>
    <t>Nguyễn Thúy Hoàng</t>
  </si>
  <si>
    <t>0904 445 250</t>
  </si>
  <si>
    <t>488/HR-20</t>
  </si>
  <si>
    <t>11900932</t>
  </si>
  <si>
    <t>Hải Dương</t>
  </si>
  <si>
    <t>030 188 003 913</t>
  </si>
  <si>
    <t>Hai Duong University</t>
  </si>
  <si>
    <t>No. 2/1A8, Vu Huu Street, Thanh Binh Ward, Hai Duong City, Hai Duong City</t>
  </si>
  <si>
    <t>Số 2/1A8, Đường Vũ Hựu, Phường Thanh Bình, Tp. Hải Dương, Tỉnh Hải Dương</t>
  </si>
  <si>
    <t>Group 5, An Cuong Village, Hiep Son Ward, Kinh Mon Town, Hai Duong Province</t>
  </si>
  <si>
    <t>Xóm 5, Thôn An Cường, Phường Hiệp Sơn, Thị Xã Kinh Môn, Tỉnh Hải Dương</t>
  </si>
  <si>
    <t>0973 663 401</t>
  </si>
  <si>
    <t>0916 366 586</t>
  </si>
  <si>
    <t>497/HR-20</t>
  </si>
  <si>
    <t>11800640</t>
  </si>
  <si>
    <t>Nguyễn Phương Linh</t>
  </si>
  <si>
    <t>031 196 002 165</t>
  </si>
  <si>
    <t>No. 17/897 Ton Duc Thang Street, So Dau Ward, Hong Bang District, Hai Phong City</t>
  </si>
  <si>
    <t>Số 17/897 Đường Tôn Đức Thắng, Phường Sở Dầu, Quận Hồng Bàng, Tp. Hải Phòng</t>
  </si>
  <si>
    <t>0988 122 018</t>
  </si>
  <si>
    <t>Nguyễn Ngọc Xuân</t>
  </si>
  <si>
    <t>0775 397 918</t>
  </si>
  <si>
    <t>486/HR-20</t>
  </si>
  <si>
    <t>11800758</t>
  </si>
  <si>
    <t>Hoàng Phước Hổ</t>
  </si>
  <si>
    <t xml:space="preserve">Increase to VND 35 Mil/month once 01 new GA Office be opened officially </t>
  </si>
  <si>
    <t>260 812 925</t>
  </si>
  <si>
    <t>No. A2/69, Nguyen Thi Dinh Street, Phu Tai Ward, Phan Thiet City, Binh Thuan Province</t>
  </si>
  <si>
    <t>Số A2/69, Đường Nguyễn Thị Định, Phường Phú Tài, Tp. Phan Thiết, Tỉnh Bình Thuận</t>
  </si>
  <si>
    <t>0909 596 099</t>
  </si>
  <si>
    <t>Trịnh Thị Mai Thảo</t>
  </si>
  <si>
    <t>0918 082 183</t>
  </si>
  <si>
    <t>11900886</t>
  </si>
  <si>
    <t>Lê Tất Hưng</t>
  </si>
  <si>
    <t>031 559 649</t>
  </si>
  <si>
    <t>Group 12, Doan Ket Street, Dang Hai Ward, Hai An District, Hai Phong City</t>
  </si>
  <si>
    <t>Tổ 12, Đường Đoàn Kết, Phường Đằng Hải, Quận Hải An, Tp. Hải Phòng</t>
  </si>
  <si>
    <t>0979 031 318</t>
  </si>
  <si>
    <t>Lê Thu Hà</t>
  </si>
  <si>
    <t>0938 193 889</t>
  </si>
  <si>
    <t>494/HR-20</t>
  </si>
  <si>
    <t>12000985</t>
  </si>
  <si>
    <t>Phan Vũ Thùy An</t>
  </si>
  <si>
    <t>025 676 586</t>
  </si>
  <si>
    <t>College Degree in Tourism</t>
  </si>
  <si>
    <t>No. 33, Ba Le Chan Street, Tan Dinh Ward, Ho Chi Minh City</t>
  </si>
  <si>
    <t>Số 33, Đường Bà Lê Chân, Phường Tân Định, Quận 1, Tp. Hồ Chí Minh</t>
  </si>
  <si>
    <t>Ngô Tấn Cường</t>
  </si>
  <si>
    <t>0984 834 148</t>
  </si>
  <si>
    <t>11800714</t>
  </si>
  <si>
    <t>Lê Đức Giang</t>
  </si>
  <si>
    <t>173 083 572</t>
  </si>
  <si>
    <t>Geography</t>
  </si>
  <si>
    <t>Dong Quang Area, Thieu Trung, Thieu Hoa, Thanh Hoa</t>
  </si>
  <si>
    <t>Phố Đông Quang, Thiệu Trung, Thiệu Hóa, Thanh Hóa</t>
  </si>
  <si>
    <t>0914 874 117</t>
  </si>
  <si>
    <t>Phạm Thị Hoa</t>
  </si>
  <si>
    <t>0961 966 336</t>
  </si>
  <si>
    <t>498/HR-20</t>
  </si>
  <si>
    <t>11900873</t>
  </si>
  <si>
    <t>Nguyễn Quốc Trị</t>
  </si>
  <si>
    <t>033 083 002 409</t>
  </si>
  <si>
    <t>Nghia Xuyen, Trung Hoa Commune, Yen My District, Hung Yen Province</t>
  </si>
  <si>
    <t>Nghĩa Xuyên, Xã Trung Hòa, Huyện Yên Mỹ, Tỉnh Hưng Yên</t>
  </si>
  <si>
    <t>No. 19, Ngo Quyen Street, Vinh Trai  Ward, Lang Son City, Lang Son Province</t>
  </si>
  <si>
    <t>Số 19, Đường Ngô Quyền, Phường Vĩnh Trại, Tp. Lạng Sơn, Tỉnh Lạng Sơn</t>
  </si>
  <si>
    <t>0986 677 341</t>
  </si>
  <si>
    <t>Lý Thị Thu Hường</t>
  </si>
  <si>
    <t>0986 628 708</t>
  </si>
  <si>
    <t>499/HR-20</t>
  </si>
  <si>
    <t>11800672</t>
  </si>
  <si>
    <t>Lương Trọng Khánh</t>
  </si>
  <si>
    <t>Training Operations</t>
  </si>
  <si>
    <t>230 666 895</t>
  </si>
  <si>
    <t>No. 16, Le Hong Phong Street, Chu Pah Ward, Phu Hoa District, Gia Lai</t>
  </si>
  <si>
    <t>Số 16, Đường Lê Hồng Phong, Huyện Chư Păh, Thị Trấn Phú Hòa, Gia Lai</t>
  </si>
  <si>
    <t>0977 052 793</t>
  </si>
  <si>
    <t>Trần Thị Hồng</t>
  </si>
  <si>
    <t>0888 130 279</t>
  </si>
  <si>
    <t>500/HR-20</t>
  </si>
  <si>
    <t>11900929</t>
  </si>
  <si>
    <t>Võ Chí Công</t>
  </si>
  <si>
    <t>Quảng Bình</t>
  </si>
  <si>
    <t>194 078 236</t>
  </si>
  <si>
    <t>National University of Civil Engineering</t>
  </si>
  <si>
    <t>Contruction Engineering</t>
  </si>
  <si>
    <t>No. 23, Vuong Thua Vu Street, Dong Hoi District, Quang Binh Province</t>
  </si>
  <si>
    <t>Số 23, Đường Vương Thừa Vũ,Huyện Đồng Hới, Tỉnh Quảng Bình</t>
  </si>
  <si>
    <t>0988 043 064</t>
  </si>
  <si>
    <t>Nguyễn Thị Hiển</t>
  </si>
  <si>
    <t>0828 525 333</t>
  </si>
  <si>
    <t>501/HR-20</t>
  </si>
  <si>
    <t>11900868</t>
  </si>
  <si>
    <t>079 196 002 576</t>
  </si>
  <si>
    <t>No. 528/25/14, Dien Bien Phu Street, District 10, Ho Chi Minh City</t>
  </si>
  <si>
    <t>Số 528/25/14, Đường Điện Biên Phủ, Quận 10, Tp. Hồ Chí Minh</t>
  </si>
  <si>
    <t>0907 991 149</t>
  </si>
  <si>
    <t>Nguyễn Thị Thu Hà</t>
  </si>
  <si>
    <t>0933 334 264</t>
  </si>
  <si>
    <t>502/HR-20</t>
  </si>
  <si>
    <t>11900853</t>
  </si>
  <si>
    <t>Hoàng Phước Đạt</t>
  </si>
  <si>
    <t>260 954 935</t>
  </si>
  <si>
    <t>Group 3, Duc Chinh Commune, Duc Linh District, Binh Thuan Province</t>
  </si>
  <si>
    <t>Thôn 3, Xã Đức Chính, Huyện Đức Linh, Tỉnh Bình Thuận</t>
  </si>
  <si>
    <t>0945 082 106</t>
  </si>
  <si>
    <t>504/HR-20</t>
  </si>
  <si>
    <t>11900794</t>
  </si>
  <si>
    <t>Nguyễn Kim Đồng</t>
  </si>
  <si>
    <t>221 317 147</t>
  </si>
  <si>
    <t>Xuan Duc Village, An Phu Ward, Tuy Hoa City, Phu Yen Province</t>
  </si>
  <si>
    <t>Thôn Xuân Dục, Xã An Phú. Tp. Tuy Hòa, Tỉnh Phú Yên</t>
  </si>
  <si>
    <t>0363 355 935</t>
  </si>
  <si>
    <t>Nguyễn Thị Như Quỳnh</t>
  </si>
  <si>
    <t>0905 844 886</t>
  </si>
  <si>
    <t>505/HR-20</t>
  </si>
  <si>
    <t>11900835</t>
  </si>
  <si>
    <t>Nguyễn Huy Cường</t>
  </si>
  <si>
    <t>197 219 983</t>
  </si>
  <si>
    <t>No. 23, Nguyen Hue Street, Cam Lo District, Quang Tri Province</t>
  </si>
  <si>
    <t>Số 23, Đường Nguyễn Huệ, Huyện Cam Lộ, Tỉnh Quảng Trị</t>
  </si>
  <si>
    <t>0915 700 559</t>
  </si>
  <si>
    <t>Nguyễn Huấn</t>
  </si>
  <si>
    <t>0834 010 990</t>
  </si>
  <si>
    <t>506/HR-20</t>
  </si>
  <si>
    <t>11900864</t>
  </si>
  <si>
    <t>Trần Anh Tuấn Kiệt</t>
  </si>
  <si>
    <t>250 726 508</t>
  </si>
  <si>
    <t>No. 17, Le Hong Phong Street, Da Huoai District, Lam Dong Province</t>
  </si>
  <si>
    <t>Số nhà 17, Đường Lê Hồng Phong, Huyện Đạ Huoai, Tỉnh Lâm Đồng</t>
  </si>
  <si>
    <t>0913 125 105</t>
  </si>
  <si>
    <t>Trần Thị Kim Nguyệt</t>
  </si>
  <si>
    <t>0916 602 105</t>
  </si>
  <si>
    <t>508/HR-20</t>
  </si>
  <si>
    <t>11900806</t>
  </si>
  <si>
    <t>Lê Văn Đức</t>
  </si>
  <si>
    <t>212 645 389</t>
  </si>
  <si>
    <t>Ho Chi Minh City of Appued Science &amp; Technology</t>
  </si>
  <si>
    <t>Nang Tay 3 Hamlet, Nghia Phuong Commune, Tu Nghia District, Quang Ngai Province</t>
  </si>
  <si>
    <t>Thôn Năng Tây 3, Xã Nghĩa Phương, Huyện Tư Nghĩa, Tỉnh Quảng Ngãi</t>
  </si>
  <si>
    <t>0984 323 976</t>
  </si>
  <si>
    <t>Lê Bảo An</t>
  </si>
  <si>
    <t>0972 114 868</t>
  </si>
  <si>
    <t>507/HR-20</t>
  </si>
  <si>
    <t>12001012</t>
  </si>
  <si>
    <t>Võ Hoàng Thạch</t>
  </si>
  <si>
    <t>230 916 144</t>
  </si>
  <si>
    <t xml:space="preserve">The People 's Security University </t>
  </si>
  <si>
    <t>Criminal Investigation</t>
  </si>
  <si>
    <t>No. 50/1/19, Le Dai Hanh Street, Pleiku City, Gia Lai Province</t>
  </si>
  <si>
    <t>Số 50/1/19, Đường Lê Đại Hành, Tp. Pleiku, Tỉnh Gia Lai</t>
  </si>
  <si>
    <t>No. 542/38. Nguyen Kiem Street, Ward 4, Phu Nhuan District, Ho Chi Minh City</t>
  </si>
  <si>
    <t xml:space="preserve">Số 542/38, Đường Nguyễn Kiệm, Phường 4, Quận Phú Nhuận, Tp. Hồ Chí Minh </t>
  </si>
  <si>
    <t>0973 923549</t>
  </si>
  <si>
    <t>Võ Hoàng Thái</t>
  </si>
  <si>
    <t>0949 078 854</t>
  </si>
  <si>
    <t>11900846</t>
  </si>
  <si>
    <t>Lưu Quang Vũ</t>
  </si>
  <si>
    <t>250 726 686</t>
  </si>
  <si>
    <t>No. 108, Group 4, Da Oai Commune, Da Huoai District, Lam Dong Province</t>
  </si>
  <si>
    <t>Số 108, Thôn 4, Xã Đạ Oai, Huyện Đạ Huoai, Tỉnh Lâm Đồng</t>
  </si>
  <si>
    <t>0983 380 491</t>
  </si>
  <si>
    <t>Nguyễn Thị Đức</t>
  </si>
  <si>
    <t>0904 782 252</t>
  </si>
  <si>
    <t>509/HR-20</t>
  </si>
  <si>
    <t>11800705</t>
  </si>
  <si>
    <t>Nguyễn Thị Khánh Vân</t>
  </si>
  <si>
    <t>264 294 053</t>
  </si>
  <si>
    <t>No. 250/4B, Street No. 21/08, Phuoc My Ward, Phan Rang Thap Cham City, Ninh Thuan Province</t>
  </si>
  <si>
    <t>Số 250/4B, Đường 21/08, Phường Phước Mỹ, Tp. Phan Rang Tháp Chàm, Tỉnh Ninh Thuận</t>
  </si>
  <si>
    <t>0933 540 1147</t>
  </si>
  <si>
    <t>0939 066 883</t>
  </si>
  <si>
    <t>510/HR-20</t>
  </si>
  <si>
    <t>11200255</t>
  </si>
  <si>
    <t>Bùi Thị Thanh Hải</t>
  </si>
  <si>
    <t>GA Management Senior Officer</t>
  </si>
  <si>
    <t>Chuyên viên Cấp cao Hỗ trợ Văn phòng Tổng đại lý</t>
  </si>
  <si>
    <t>Nghe Tinh</t>
  </si>
  <si>
    <t>022 947 136</t>
  </si>
  <si>
    <t>24/16 D3 Street, Housing Estate 307, Ward 25, Binh Thanh District, Ho Chi Minh City</t>
  </si>
  <si>
    <t>24/16 đường D3, cư xá 307, phường 25,quận Bình Thạnh, Tp. HCM</t>
  </si>
  <si>
    <t>92/62/15 Xo Viet Nghe Tinh Street, Ward 21, Binh Thanh District, Ho Chi Minh City</t>
  </si>
  <si>
    <t>92/62/15 Xô Viết Nghệ Tĩnh, phường 21, quận Bình Thạnh, Tp. HCM</t>
  </si>
  <si>
    <t>0909 511 200</t>
  </si>
  <si>
    <t>Vũ Nguyên Vũ</t>
  </si>
  <si>
    <t>0989 430 687</t>
  </si>
  <si>
    <t>503/HR-20</t>
  </si>
  <si>
    <t>11300322</t>
  </si>
  <si>
    <t>Nguyễn Danh Hải</t>
  </si>
  <si>
    <t>Regional Sales Director</t>
  </si>
  <si>
    <t>040 076 000 977</t>
  </si>
  <si>
    <t>86 Vu Duy Thanh Street, Van Thang Town, Bich Dao Ward, Ninh Binh City</t>
  </si>
  <si>
    <t>86 Vũ Duy Thanh, phố Vạn Thắng, phường Bích Đào, Ninh Bình</t>
  </si>
  <si>
    <t xml:space="preserve">86 Đường Vũ Duy Thanh, Phố Vạn Thắng Phường Bích Đào, Tp. Ninh Bình. </t>
  </si>
  <si>
    <t>0974 767 029</t>
  </si>
  <si>
    <t>0916 899 137</t>
  </si>
  <si>
    <t>511/HR-20</t>
  </si>
  <si>
    <t>12001022</t>
  </si>
  <si>
    <t>312 365 348</t>
  </si>
  <si>
    <t>College of Foreign Trade</t>
  </si>
  <si>
    <t>Information About Education</t>
  </si>
  <si>
    <t>No. 265, Lot 15, Group 3, Cai Be District, Tien Giang Province</t>
  </si>
  <si>
    <t>Số 265, Tổ 15, Khu 3, Huyện Cái Bè, Tỉnh Tiền Giang</t>
  </si>
  <si>
    <t>No. 807/15/11, Truong Trinh Street, Tay Thanh Ward, Tan Phu District, Ho Chi Minh City</t>
  </si>
  <si>
    <t>Số 807/15/11, Đường Trường Trinh, Phường Tây Thạnh, Quận Tân Phú, Tp. Hồ Chí Minh</t>
  </si>
  <si>
    <t>Nguyễn Thị Kim Cúc</t>
  </si>
  <si>
    <t>0582 161 096</t>
  </si>
  <si>
    <t>11600486</t>
  </si>
  <si>
    <t>Mai Trần Hoài Nam</t>
  </si>
  <si>
    <t>New Business &amp; Underwriting Vice Director</t>
  </si>
  <si>
    <t>Phó Giám đốc Phát hành Hợp đồng &amp; Thẩm định</t>
  </si>
  <si>
    <t>024 177 502</t>
  </si>
  <si>
    <t>2695/14 Pham The Hien Street, Ward 7, District 8. Ho Chi Minh City</t>
  </si>
  <si>
    <t>2695/14 Đường Phạm Thế Hiển, Phường 7, Quận 8, Tp. HCM</t>
  </si>
  <si>
    <t>Room 7.06, 51 Apartment, 318 Pham Hung Street, District 8. Ho Chi Minh City</t>
  </si>
  <si>
    <t>Phòng 7.06, Chung cư 51, 318 Đường Phạm Hùng, Quận 8, Tp. HCM</t>
  </si>
  <si>
    <t>0919 977 886</t>
  </si>
  <si>
    <t>Lê Đình Hoàng Trúc Tâm</t>
  </si>
  <si>
    <t>0919 975 755</t>
  </si>
  <si>
    <t>512/HR-20</t>
  </si>
  <si>
    <t>11800723</t>
  </si>
  <si>
    <t>Lê Toàn Trung</t>
  </si>
  <si>
    <t>164 270 423</t>
  </si>
  <si>
    <t>Group 2, Yen My Ward, Yen My District, Ninh Binh Province</t>
  </si>
  <si>
    <t>Xóm 2, Xã Yên Mỹ, Huyện Yên Mỹ, Tỉnh Ninh Bình</t>
  </si>
  <si>
    <t>Phuoc Trung Village, Phuoc Dong Ward, Nha Trang City, Khanh Hoa Province</t>
  </si>
  <si>
    <t>Thôn Phước Trung, Xã Phước Đồng, Tp. Nha Trang, Tỉnh Khánh Hòa</t>
  </si>
  <si>
    <t>0934 838 892</t>
  </si>
  <si>
    <t>Nguyễn Thị Vỹ Tuyết</t>
  </si>
  <si>
    <t>0903 553 258</t>
  </si>
  <si>
    <t>513/HR-20</t>
  </si>
  <si>
    <t>11800715</t>
  </si>
  <si>
    <t>Thái Khắc Tiến</t>
  </si>
  <si>
    <t>Housing allowance: 3 Mil/month</t>
  </si>
  <si>
    <t>230 899 880</t>
  </si>
  <si>
    <t>Chroh Po Nan Village, Chroh Po Nan Ward, Phu Thien District, Gia Lai Province</t>
  </si>
  <si>
    <t>Thôn Chroh Pơ Nan, Xã Chroh Pơ Nan, Huyện Phú Thiện, Tỉnh Gia Lai</t>
  </si>
  <si>
    <t>0163 299 2748</t>
  </si>
  <si>
    <t>Thái Khắc Công</t>
  </si>
  <si>
    <t>0985 240 279</t>
  </si>
  <si>
    <t>515/HR-20</t>
  </si>
  <si>
    <t>11800661</t>
  </si>
  <si>
    <t>Nguyễn Đình Phúc</t>
  </si>
  <si>
    <t>Sign-on Bonus: 40 Mil pay on Mar 2018 pay slip</t>
  </si>
  <si>
    <t>Training Strategy</t>
  </si>
  <si>
    <t>0790 8501 0571</t>
  </si>
  <si>
    <t>University of Foreign Language - Information Technology</t>
  </si>
  <si>
    <t>No. 226/4/17, Road 15, Cho Phu Hoa Dong Village, Cu Chi, Ho Chi Minh City</t>
  </si>
  <si>
    <t>Số 226/4/17 Tỉnh lộ 15, Ấp Chợ Phú Hòa Đông, Củ Chi, Tp. Hồ Chí Minh</t>
  </si>
  <si>
    <t>No 159, Ha Noi Highway Street, District 2, Ho Chi Minh City</t>
  </si>
  <si>
    <t>Số 159, Đường Xa Lộ Hà Nội, Quận 2, Tp.HCM</t>
  </si>
  <si>
    <t>0162 936 6878</t>
  </si>
  <si>
    <t>0903 326 337</t>
  </si>
  <si>
    <t>514/HR-20</t>
  </si>
  <si>
    <t>12001005</t>
  </si>
  <si>
    <t>Mai Thành Trung</t>
  </si>
  <si>
    <t>023 691 094</t>
  </si>
  <si>
    <t>E44, Nhat Tao Street, District 11, Ho Chi Minh City</t>
  </si>
  <si>
    <t>E44, Đường Nhật Tảo, Quận 11, Tp. Hồ Chí Minh</t>
  </si>
  <si>
    <t>0908 666 975</t>
  </si>
  <si>
    <t>Triệu Thế Kiều</t>
  </si>
  <si>
    <t>0908 487 548</t>
  </si>
  <si>
    <t>516/HR-20</t>
  </si>
  <si>
    <t>11800642</t>
  </si>
  <si>
    <t>Trương Công Cao</t>
  </si>
  <si>
    <t>201 794 492</t>
  </si>
  <si>
    <t>No. K15/08/17 Tran Xuan Le Street, Hoa Khe Ward, Thanh Khe District, Da Nang City</t>
  </si>
  <si>
    <t>Số K15/08/17 Đường Trần Xuân Lê, Phường Hòa Khê, Quận Thanh Khê, Tp. Đà Nẵng</t>
  </si>
  <si>
    <t>0935 037 685</t>
  </si>
  <si>
    <t>Trần Thị Hoài Ngân</t>
  </si>
  <si>
    <t>0934 774 469</t>
  </si>
  <si>
    <t>520/HR-20</t>
  </si>
  <si>
    <t>11700625</t>
  </si>
  <si>
    <t>173 340 698</t>
  </si>
  <si>
    <t>No. 13, Group 18, Hoang Liet Ward, Hoang Mai District, Ha Noi City</t>
  </si>
  <si>
    <t>Số 13, Tổ 18, Phường Hoàng Liệt, Quận Hoàng Mai, Tp. Hà Nội</t>
  </si>
  <si>
    <t>0985 652 259</t>
  </si>
  <si>
    <t>Nguyễn Tám Thành</t>
  </si>
  <si>
    <t>0982 325 308</t>
  </si>
  <si>
    <t>521/HR-20</t>
  </si>
  <si>
    <t>11500466</t>
  </si>
  <si>
    <t>Trịnh Hồng Tường Vi</t>
  </si>
  <si>
    <t>341 535 471</t>
  </si>
  <si>
    <t>203 Tran Hung Dao street, Ward 1, Cao Lanh city, Dong Thap province</t>
  </si>
  <si>
    <t>203 Trần Hưng Đạo, Phường 1, Tp. Cao Lãnh, Đồng Tháp</t>
  </si>
  <si>
    <t>40/1D/10 Nguyen Khoai street, Ward 2, District 4, Ho Chi Minh</t>
  </si>
  <si>
    <t>40/1D/10 Nguyễn Khoái, Phường 2, Quận 4, Tp. HCM</t>
  </si>
  <si>
    <t>0918 351 579</t>
  </si>
  <si>
    <t>Trịnh Hồng Tăng</t>
  </si>
  <si>
    <t>0945 882 506</t>
  </si>
  <si>
    <t>517/HR-20</t>
  </si>
  <si>
    <t>11800736</t>
  </si>
  <si>
    <t>Võ Thị Hồng Loan</t>
  </si>
  <si>
    <t>215 394 660</t>
  </si>
  <si>
    <t>The College of Finance and Customs</t>
  </si>
  <si>
    <t>No. 05, Dang Tien Dong Street, Dap Da Ward, An Nhon District, Binh Dinh Province`</t>
  </si>
  <si>
    <t>Số 05, Đường Đặng Tiến Đông, Phường Đập Đá, Thị Xã An Nhơn, Tỉnh Bình Định</t>
  </si>
  <si>
    <t>No. 4, Lane 1, Group 8, Area 4, Tan Hiep Ward, Dong Nai Province</t>
  </si>
  <si>
    <t>Số 4, Hẻm 1, Tổ 8, Khu Phố 4, Phường Tân Hiệp, Tp. Biên Hòa, Tỉnh Đồng Nai</t>
  </si>
  <si>
    <t>0973 532 146</t>
  </si>
  <si>
    <t>Lê Vũ Trường</t>
  </si>
  <si>
    <t>0344 421 204</t>
  </si>
  <si>
    <t>518/HR-20</t>
  </si>
  <si>
    <t>11800706</t>
  </si>
  <si>
    <t>Phạm Thị Hồng</t>
  </si>
  <si>
    <t>038 188 002 267</t>
  </si>
  <si>
    <t>Vietnamese History</t>
  </si>
  <si>
    <t>Dai Dong 1, Rung Thong Ward, Dong Son District, Thanh Hoa Province</t>
  </si>
  <si>
    <t>Đại Đồng 1, Thị Trấn Rừng Thông, Huyện Đông Sơn, Tỉnh Thanh Hóa</t>
  </si>
  <si>
    <t>No. 116 MBQH 6804, Phu Son Ward, Thanh Hoa City, Thanh Hoa Province</t>
  </si>
  <si>
    <t>Lô 116 MBQH 6804, Phường Phú Sơn, Tp. Thanh Hóa, Tỉnh Thanh Hóa</t>
  </si>
  <si>
    <t>0167 889 0522</t>
  </si>
  <si>
    <t>Phạm Văn Thắm</t>
  </si>
  <si>
    <t>0965 845 310</t>
  </si>
  <si>
    <t>519/HR-20</t>
  </si>
  <si>
    <t>11900889</t>
  </si>
  <si>
    <t>Mai Xuân Khánh</t>
  </si>
  <si>
    <t>031 084 004 661</t>
  </si>
  <si>
    <t>No. 26/244, Da Nang Street, Ngo Quyen District, Hai Phong Province</t>
  </si>
  <si>
    <t>Số 26/244, Đường Đà Nẵng, Quận Ngô Quyền, Tỉnh Hải Phòng</t>
  </si>
  <si>
    <t>0989 822 900</t>
  </si>
  <si>
    <t>Phạm Thị Thùy Dung</t>
  </si>
  <si>
    <t>0983 969 585</t>
  </si>
  <si>
    <t>523/HR-20</t>
  </si>
  <si>
    <t>11900876</t>
  </si>
  <si>
    <t>Trần Huỳnh Cẩm Giang</t>
  </si>
  <si>
    <t>341 851 597</t>
  </si>
  <si>
    <t>No. 4, Block G, Hoa Khanh Group, Ward 2, Sa Dec City, Dong Thap Province</t>
  </si>
  <si>
    <t>Số 4, Lô G, Khu Dân Cư Hòa Khánh, Phường 2, Tp. Sa Đéc. Tỉnh Đồng Tháp</t>
  </si>
  <si>
    <t>No. 10/11, Nguyễn Văn Đậu Street, Phu Nhuan District, Ho Chi Minh City</t>
  </si>
  <si>
    <t>Số 10/11, Đường Nguyễn Văn Đậu, Quận Phú Nhuận, Tp. Hồ Chí Minh</t>
  </si>
  <si>
    <t>0962 135 027</t>
  </si>
  <si>
    <t>Huỳnh Thị Bảy</t>
  </si>
  <si>
    <t>0783 511 007</t>
  </si>
  <si>
    <t>522/HR-20</t>
  </si>
  <si>
    <t>11800719</t>
  </si>
  <si>
    <t>Nguyễn Văn Hiếu</t>
  </si>
  <si>
    <t>044 091 001 144</t>
  </si>
  <si>
    <t>Village 8, Ha Trach Ward, Bo Trach District, Quang Binh Province</t>
  </si>
  <si>
    <t>Thôn 18, Xã Hạ Trạch, Huyện Bố Trạch, Tỉnh Quảng Bình</t>
  </si>
  <si>
    <t>0168 537 7185</t>
  </si>
  <si>
    <t>Nguyễn Thành Trung</t>
  </si>
  <si>
    <t>0906 590 550</t>
  </si>
  <si>
    <t>527/HR-20</t>
  </si>
  <si>
    <t>11400411</t>
  </si>
  <si>
    <t>Hồ Duy Hoàng Thi</t>
  </si>
  <si>
    <t>Branding &amp; Design</t>
  </si>
  <si>
    <t>Marketing Officer</t>
  </si>
  <si>
    <t>212 290 092</t>
  </si>
  <si>
    <t>Group 3, Chau O Town, Binh Son District, Quang Ngai Province</t>
  </si>
  <si>
    <t>Tổ dân phố 3, Thị trấn Châu Ổ, huyện Bình Sơn, tỉnh Quảng Ngãi</t>
  </si>
  <si>
    <t>275/75/65C Quang Trung, ward 10, Go Vap district, Ho Chi Minh city</t>
  </si>
  <si>
    <t>275/75/65C Quang Trung, phường 10, quận Gò Vấp, Tp. HCM</t>
  </si>
  <si>
    <t>0908 582 482</t>
  </si>
  <si>
    <t>Hồ Duyên Trang</t>
  </si>
  <si>
    <t>0909 585 374</t>
  </si>
  <si>
    <t>524/HR-20</t>
  </si>
  <si>
    <t>11800759</t>
  </si>
  <si>
    <t>Lê Phước Hậu</t>
  </si>
  <si>
    <t>075 094 000 037</t>
  </si>
  <si>
    <t>No. 105, Doc Lap Apartement, Doc Lap Street, Tan Quy Ward, Tan Phu District, Ho Chi Minh City</t>
  </si>
  <si>
    <t>Số 105, Chung Cư Độc Lập, Đường Độc Lập, Phường Tân Quý, Quận Tân Phú, Tp. Hồ Chí Minh</t>
  </si>
  <si>
    <t>0973 637 173</t>
  </si>
  <si>
    <t>0372 688 179</t>
  </si>
  <si>
    <t>525/HR-20</t>
  </si>
  <si>
    <t>12000975</t>
  </si>
  <si>
    <t>Lê Vương Ngọc Liên</t>
  </si>
  <si>
    <t>Distribution Planning Senior Executive</t>
  </si>
  <si>
    <t>025 127 077</t>
  </si>
  <si>
    <t>No. 142/5, Xo Viet Nghe Tinh Street, Ward 25, Binh Thanh District, Ho Chi Minh City</t>
  </si>
  <si>
    <t>Số 142/05, Đường Xô Viết Nghệ Tĩnh, Phường 25, Quận Bình Thạnh, Tp. Hồ Chí Minh</t>
  </si>
  <si>
    <t xml:space="preserve">0903 090 748 </t>
  </si>
  <si>
    <t>Lê Ngọc Thanh Nguyên</t>
  </si>
  <si>
    <t>0909 440 703</t>
  </si>
  <si>
    <t>526/HR-20</t>
  </si>
  <si>
    <t>11800753</t>
  </si>
  <si>
    <t>Đỗ Thành Kiên</t>
  </si>
  <si>
    <t>033 082 001 764</t>
  </si>
  <si>
    <t>Bắc Sơn Area, Man Hoa Village, Tan Chau Ward, Khoai Chau District, Hung Yen Province</t>
  </si>
  <si>
    <t>Xóm Bắc Sơn, Thôn Mãn Hòa, Xã Tân Châu, Huyện Khoái Châu, Tỉnh Hưng Yên</t>
  </si>
  <si>
    <t>0936 853 383</t>
  </si>
  <si>
    <t>0936 546 799; 0388 313 151</t>
  </si>
  <si>
    <t>528/HR-20</t>
  </si>
  <si>
    <t>Chubb Life</t>
  </si>
  <si>
    <t>11700588</t>
  </si>
  <si>
    <t>Nguyễn Thị Liên</t>
  </si>
  <si>
    <t>145 568 494</t>
  </si>
  <si>
    <t>Dong Long village, Hung An ward, Kim Dong district, Hung Yen province</t>
  </si>
  <si>
    <t>Thôn Đống Long, Xã Hùng An, Huyện Kim Động, Tỉnh Hưng Yên</t>
  </si>
  <si>
    <t>0986 322 487</t>
  </si>
  <si>
    <t>Nguyễn Đắc Thân</t>
  </si>
  <si>
    <t>033 544 5352</t>
  </si>
  <si>
    <t>529/HR-20</t>
  </si>
  <si>
    <t>12001061</t>
  </si>
  <si>
    <t>Lê Thăng Long</t>
  </si>
  <si>
    <t>250 796 064</t>
  </si>
  <si>
    <t>Village 02, Hoa Ninh Commune, Di Linh District, Lam Dong Province</t>
  </si>
  <si>
    <t>Thôn 02, Xã Hòa Ninh, Huyện Di Linh, Tỉnh Lâm Đồng</t>
  </si>
  <si>
    <t>No. 02/15, Bach Dang Street, Ward 02, Tan Binh District, Ho Chi Minh City</t>
  </si>
  <si>
    <t>Số 02/15, Đường Bạch Đằng, Phường 02, Quận Tân Bình, Tp. Hồ Chí Minh</t>
  </si>
  <si>
    <t>0984 774 997</t>
  </si>
  <si>
    <t>Lê Thị Anh</t>
  </si>
  <si>
    <t>0988 138 479</t>
  </si>
  <si>
    <t>12001062</t>
  </si>
  <si>
    <t>Trần Hồng Tiến</t>
  </si>
  <si>
    <t>Increase to 23 Mil/month after 6 months, based on the evaluation of Department Head</t>
  </si>
  <si>
    <t>Nhân viên Cấp trung cao Thiết kế</t>
  </si>
  <si>
    <t>371 585 785</t>
  </si>
  <si>
    <t>University of Fine Arts</t>
  </si>
  <si>
    <t>No. 31. Dong Tram Street, Long Thanh Commune, Giong Rieng District, Kien Giang Province</t>
  </si>
  <si>
    <t>Số 31, Đường Đông Tràm, Xã Long Thạnh, Huyện Giồng Riềng, Tỉnh Kiên Giang</t>
  </si>
  <si>
    <t>No. 163/21, To Hien Thanh Street, Ward 13, District 10, Ho Chi Minh City</t>
  </si>
  <si>
    <t xml:space="preserve">Số 163/21, Đường Tô Hiến Thành, Phường 13, Quận 10, Tp. Hồ Chí Minh </t>
  </si>
  <si>
    <t>0384 533 049</t>
  </si>
  <si>
    <t>12001044</t>
  </si>
  <si>
    <t>No. 127/1A, Dong Bac Street, Group 7, Tan Hiep Chanh Ward, District 12, Ho Chi Minh City</t>
  </si>
  <si>
    <t>Số 127/1A, Đường Đông Bắc, Khu Phố 7, Phường Tân Hiệp Chánh, Quận 12, Tp. Hồ Chí Minh</t>
  </si>
  <si>
    <t>0903 852 787</t>
  </si>
  <si>
    <t>Nguyễn Đỗ Hồng Minh</t>
  </si>
  <si>
    <t>0938 143 138</t>
  </si>
  <si>
    <t>Job Fit</t>
  </si>
  <si>
    <t>11300278</t>
  </si>
  <si>
    <t>Vũ Minh Nam</t>
  </si>
  <si>
    <t>Product Development Senior Manager</t>
  </si>
  <si>
    <t>Trưởng phòng Cấp cao Phát triển Sản phẩm</t>
  </si>
  <si>
    <t>001 074 008 857</t>
  </si>
  <si>
    <t>Northcentral University</t>
  </si>
  <si>
    <t>27/1/76 Street 9, Ward 16, Go Vap district, Ho Chi Minh</t>
  </si>
  <si>
    <t>27/1/76 Đường số 9, Phường 16, Q. Gò Vấp, Tp. HCM</t>
  </si>
  <si>
    <t>0908 593 539</t>
  </si>
  <si>
    <t>Nguyễn Thị Kim Oanh</t>
  </si>
  <si>
    <t>0902 411 799</t>
  </si>
  <si>
    <t>530/HR-20</t>
  </si>
  <si>
    <t>11900781</t>
  </si>
  <si>
    <t>Đoàn Phi Hùng</t>
  </si>
  <si>
    <t>197 235 324</t>
  </si>
  <si>
    <t>An Long, Trieu Hoa Street, Trieu Phong District, Quang Tri Province</t>
  </si>
  <si>
    <t xml:space="preserve">An Lộng, Đường Triệu Hòa, Huyện Triệu Phong, Tỉnh Quảng Trị </t>
  </si>
  <si>
    <t>0935 990 345</t>
  </si>
  <si>
    <t>Hoàng Thị Huyền</t>
  </si>
  <si>
    <t>0905 596 234</t>
  </si>
  <si>
    <t>536/HR-20</t>
  </si>
  <si>
    <t>11900838</t>
  </si>
  <si>
    <t>Dương Đức Việt</t>
  </si>
  <si>
    <t>012 212 815</t>
  </si>
  <si>
    <t>No. 40, Ao Dai Alley, De To Hoang, Hai Ba Trung District, Ha Noi City</t>
  </si>
  <si>
    <t>Số 40, Ngõ Ao Dài, Đê Tô Hoàng, Quận Hai Bà Trưng, Tp. Hà Nội</t>
  </si>
  <si>
    <t>0915 554 008</t>
  </si>
  <si>
    <t>Dư Mai Trang</t>
  </si>
  <si>
    <t>0944 066 744</t>
  </si>
  <si>
    <t>537/HR-20</t>
  </si>
  <si>
    <t>12000939</t>
  </si>
  <si>
    <t>Hoàng Quốc Huy</t>
  </si>
  <si>
    <t>025 744 302</t>
  </si>
  <si>
    <t>No. 258/18, Bong Sao Street, Ward 5, District 8, Ho Chi Minh City</t>
  </si>
  <si>
    <t>Số 258/15, Đường Bông Sao, Phường 5, Quận 8, Tp. Hồ Chí Minh</t>
  </si>
  <si>
    <t>0988 001 085</t>
  </si>
  <si>
    <t>Huỳnh Thị Tuyết Vân</t>
  </si>
  <si>
    <t>0919 495 369</t>
  </si>
  <si>
    <t>534/HR-20</t>
  </si>
  <si>
    <t>11400355</t>
  </si>
  <si>
    <t>Bùi Xuân Thắng</t>
  </si>
  <si>
    <t>211 763 167</t>
  </si>
  <si>
    <t>Vin Hem Pich University</t>
  </si>
  <si>
    <t>Tay Vinh - Tay Son, Binh Dinh Province</t>
  </si>
  <si>
    <t>Tây Vinh, Tây Sơn, Bình Định</t>
  </si>
  <si>
    <t>Tây Vinh - Tây Sơn, Bình Định</t>
  </si>
  <si>
    <t>01688 451 714</t>
  </si>
  <si>
    <t>Bùi Thị Xuân Phương</t>
  </si>
  <si>
    <t>0903 561 184</t>
  </si>
  <si>
    <t>538/HR-20</t>
  </si>
  <si>
    <t>11800643</t>
  </si>
  <si>
    <t>Nguyễn Tấn Đạt</t>
  </si>
  <si>
    <t>381 059 117</t>
  </si>
  <si>
    <t>Group 6, Tan Thanh Ward, Ca Mau City, Ca Mau Province</t>
  </si>
  <si>
    <t>Khóm 6, Phường Tân Thành, Tp. Cà Mau, Tỉnh Cà Mau</t>
  </si>
  <si>
    <t>Phung Hiep Street, Area 6, Tan Thanh Ward, Ca Mau City</t>
  </si>
  <si>
    <t>Quản Lộ Phụng Hiệp, Khóm 6, Phường Tân Thành, Tp. Cà Mau</t>
  </si>
  <si>
    <t>0945 012 239</t>
  </si>
  <si>
    <t>Huỳnh Thị Diệp</t>
  </si>
  <si>
    <t>0916 485 548</t>
  </si>
  <si>
    <t>531/HR-20</t>
  </si>
  <si>
    <t>11800734</t>
  </si>
  <si>
    <t>Nông Văn Hiển</t>
  </si>
  <si>
    <t xml:space="preserve">091 810 481 </t>
  </si>
  <si>
    <t>Thai Nguyen College of Economics and Finance</t>
  </si>
  <si>
    <t>Hai Minh Village, Tan Kim Ward, Phu Binh District, Thai Nguyen Province</t>
  </si>
  <si>
    <t>Xóm Hải Minh, Xã Tân Kim, Huyện Phú Bình, Tỉnh Thái Nguyên</t>
  </si>
  <si>
    <t>0168 443 0850</t>
  </si>
  <si>
    <t>Nông Văn Xuân</t>
  </si>
  <si>
    <t>0983 982 055</t>
  </si>
  <si>
    <t>532/HR-20</t>
  </si>
  <si>
    <t>12001014</t>
  </si>
  <si>
    <t>Nguyễn Phượng Loan</t>
  </si>
  <si>
    <t>Nhân viên Cấp trung Kế toán thu phí Bảo hiểm</t>
  </si>
  <si>
    <t>024 656 380</t>
  </si>
  <si>
    <t>No. 384/56B, Ly Thai to Street, District 10, Ho Chi Minh City</t>
  </si>
  <si>
    <t>Số 384/56B, Đường Lý Thái Tổ, Quận 10, Tp. Hồ Chí Minh</t>
  </si>
  <si>
    <t xml:space="preserve">0945 291 379 </t>
  </si>
  <si>
    <t>Phạm Thị Được</t>
  </si>
  <si>
    <t>0906 787 059</t>
  </si>
  <si>
    <t>533/HR-20</t>
  </si>
  <si>
    <t>12001050</t>
  </si>
  <si>
    <t>Vũ Thạch Ba</t>
  </si>
  <si>
    <t>030 091 006 661</t>
  </si>
  <si>
    <t>Hung Yen University of Technology and Education</t>
  </si>
  <si>
    <t>No. 03/10/13, Hoang Dieu Street, Group 2 - Cam Thuong, Hai Duong City, Hai Duong Province</t>
  </si>
  <si>
    <t>Số 03/10/13, Đường Hoàng Diệu, Khu 2 - Cẩm Thượng, Tp. Hải Dương, Tỉnh Hải Dương</t>
  </si>
  <si>
    <t>0969 813 171</t>
  </si>
  <si>
    <t>Dương Thị Thu Nga</t>
  </si>
  <si>
    <t>0975 220 989</t>
  </si>
  <si>
    <t>Violation of Integrity</t>
  </si>
  <si>
    <t>11900884</t>
  </si>
  <si>
    <t>Trương Thị Hồng Thủy</t>
  </si>
  <si>
    <t>261 109 867</t>
  </si>
  <si>
    <t>No. 82/9, Tran Quang Co Street, Tan Phu District, Ho Chi Minh Province</t>
  </si>
  <si>
    <t>Số 82/9, Đường Trần Quang Cơ, Quận Tân Phú, Tp. Hồ Chí Minh</t>
  </si>
  <si>
    <t>0908 745 441</t>
  </si>
  <si>
    <t>Trần Quốc Tuấn</t>
  </si>
  <si>
    <t>0978 868 736</t>
  </si>
  <si>
    <t>539/HR-20</t>
  </si>
  <si>
    <t>12001028</t>
  </si>
  <si>
    <t>Phạm Huy Hoàng</t>
  </si>
  <si>
    <t>183 809 922</t>
  </si>
  <si>
    <t xml:space="preserve">Ha Tinh </t>
  </si>
  <si>
    <t>Thanh Lam, Thanh Loc Commune, Can Loc District, Ha Tinh Province</t>
  </si>
  <si>
    <t>Thanh Lâm, Xã Thanh Lộc, Huyện Can Lộc, Tỉnh Hà Tĩnh</t>
  </si>
  <si>
    <t>0974 404 391</t>
  </si>
  <si>
    <t>Phạm Thị Thanh Hiền</t>
  </si>
  <si>
    <t>0358 274 518</t>
  </si>
  <si>
    <t>540/HR-20</t>
  </si>
  <si>
    <t>11200258</t>
  </si>
  <si>
    <t>Lê Bích Thủy</t>
  </si>
  <si>
    <t>New Business Senior Officer</t>
  </si>
  <si>
    <t>Chuyên viên Cấp cao Phát Hành Hợp đồng</t>
  </si>
  <si>
    <t>380 960 399</t>
  </si>
  <si>
    <t>101 Group 1, Song Doc, Tran Van Thoi, Ca Mau Province</t>
  </si>
  <si>
    <t>101 tổ 1, Sông Đốc, Trần Văn Thời, Cà Mau</t>
  </si>
  <si>
    <t>307Bis Lien Tinh 5 Street, Ward 5, District 8, Ho Chi Minh City</t>
  </si>
  <si>
    <t>307Bis, Liên Tỉnh 5, phường 5, quận 8, Tp. HCM</t>
  </si>
  <si>
    <t>0902 787 864</t>
  </si>
  <si>
    <t>Lê Hồng Thư</t>
  </si>
  <si>
    <t>0908 410 511</t>
  </si>
  <si>
    <t>535/HR-20</t>
  </si>
  <si>
    <t>11900832</t>
  </si>
  <si>
    <t>Nguyễn Huỳnh Phi</t>
  </si>
  <si>
    <t>Data Analytics</t>
  </si>
  <si>
    <t>Data Analyst Executive</t>
  </si>
  <si>
    <t>Nhân viên Cấp trung Phân tích Dữ liệu</t>
  </si>
  <si>
    <t>079 090 007 964</t>
  </si>
  <si>
    <t>University of New Hampshire</t>
  </si>
  <si>
    <t>Science in Analytics</t>
  </si>
  <si>
    <t>No. 507 Bis - 509A, Hau Giang Street, Ward 11, District 6, Ho Chi Minh City</t>
  </si>
  <si>
    <t>Số 507 Bis - 509A, Đường Hậu Giang, Phường 11, Quận 6, Tp. Hồ Chí Minh</t>
  </si>
  <si>
    <t>0902 911 742</t>
  </si>
  <si>
    <t>Nguyễn Thanh Sang</t>
  </si>
  <si>
    <t>0909 992 603</t>
  </si>
  <si>
    <t>Transfer to Fintech</t>
  </si>
  <si>
    <t>Fintech</t>
  </si>
  <si>
    <t>12000989</t>
  </si>
  <si>
    <t>HR &amp; Admin Assistant Manager</t>
  </si>
  <si>
    <t>Phó phòng Hành chánh Nhân sự</t>
  </si>
  <si>
    <t>024 932 838</t>
  </si>
  <si>
    <t>No. 160/28/21, Street 4, Go Vap District, Ho Chi Minh City</t>
  </si>
  <si>
    <t>Số 160/28/21, Đường Số 4, Quận Gò Vấp, Tp. Hồ Chí Minh</t>
  </si>
  <si>
    <t>0977 151 763</t>
  </si>
  <si>
    <t>Nguyễn Văn Đông</t>
  </si>
  <si>
    <t>0768 663 554</t>
  </si>
  <si>
    <t>11900831</t>
  </si>
  <si>
    <t>Data Analyst Senior Executive</t>
  </si>
  <si>
    <t>Nhân viên Cấp trung cao Phân tích Dữ liệu</t>
  </si>
  <si>
    <t>079 086 005 711</t>
  </si>
  <si>
    <t>Electronic Engineering - Speciality Of Electronics, Computer and Telecommunications</t>
  </si>
  <si>
    <t>No. 15/77/55, Hoang Hoa Tham Street, Ward 13, Tan Binh District, Ho Chi Minh City</t>
  </si>
  <si>
    <t>Số 15/77/5, Đường Hoàng Hoa Thám, Phường 13, Quận Tân Bình, Tp. Hồ Chí Minh</t>
  </si>
  <si>
    <t>0972 424 355</t>
  </si>
  <si>
    <t>Trần Thị Ngần</t>
  </si>
  <si>
    <t>0983 299 991</t>
  </si>
  <si>
    <t>11900872</t>
  </si>
  <si>
    <t>Phan Hữu Phước Quyền</t>
  </si>
  <si>
    <t>201 693 970</t>
  </si>
  <si>
    <t>No. K205/09, Tran Thai Tong Street, Thanh Khe District, Da Nang City</t>
  </si>
  <si>
    <t>Số K205/09, Đường Trần Thái Tông, Quận Thanh Khê, Tp. Đà Nẵng</t>
  </si>
  <si>
    <t>0905 806 439</t>
  </si>
  <si>
    <t>Phan Thị Ngọc Nhung</t>
  </si>
  <si>
    <t>0905 579 674</t>
  </si>
  <si>
    <t>544/HR-20</t>
  </si>
  <si>
    <t>11900909</t>
  </si>
  <si>
    <t>Bùi Thị Thanh Mai</t>
  </si>
  <si>
    <t>026 181 004 558</t>
  </si>
  <si>
    <t>Phu Tho College</t>
  </si>
  <si>
    <t>Bong Mac Village, Lien Mac Commune, Me Linh District, Ha Noi City</t>
  </si>
  <si>
    <t>Thôn Bồng Mạc, Xã Liên Mạc, Huyện Mê Linh, Tp. Hà Nội</t>
  </si>
  <si>
    <t>Dong Van Commune, Yen Lac District, Vinh Phuc Province</t>
  </si>
  <si>
    <t>Xã Đồng Văn, Huyện Yên Lạc, Tỉnh Vĩnh Phúc</t>
  </si>
  <si>
    <t>0964 941 969</t>
  </si>
  <si>
    <t>Kiều Quốc Đạt</t>
  </si>
  <si>
    <t>0976 833 696</t>
  </si>
  <si>
    <t>541/HR-20</t>
  </si>
  <si>
    <t>12001046</t>
  </si>
  <si>
    <t>Lê Minh Tiến</t>
  </si>
  <si>
    <t>Distribution Training Assistant Manager (Team Leader - South 1+ South 3)</t>
  </si>
  <si>
    <t>Phó phòng Huấn luyện Đại lý &amp; Kênh Phân phối (Trưởng nhóm - Miền Nam 1 &amp; Miền Nam 3)</t>
  </si>
  <si>
    <t>280 712 114</t>
  </si>
  <si>
    <t>HCMC University of Education</t>
  </si>
  <si>
    <t>No. 175, Group 2 Long Chieu, Dau Tieng District, Binh Duong Province</t>
  </si>
  <si>
    <t>Số 175, Tổ 2, Long Chiểu, Huyện Dầu Tiếng, Tỉnh Bình Dương</t>
  </si>
  <si>
    <t>Nguyễn Thị Ái Liên</t>
  </si>
  <si>
    <t>0908 780 313</t>
  </si>
  <si>
    <t>543/HR-20</t>
  </si>
  <si>
    <t>11800701</t>
  </si>
  <si>
    <t>Võ Thị Duyên</t>
  </si>
  <si>
    <t>040 191 000 166</t>
  </si>
  <si>
    <t>No. 53/6/7, Street No.18, Area No. 5, Linh Trung Ward, Thu Duc District, Ho Chi Minh City</t>
  </si>
  <si>
    <t>Số 53/6/7, Đường 18, Khu phố 5, Phường Linh Trung, Quận Thủ Đức, Tp. Hồ Chí Minh</t>
  </si>
  <si>
    <t>0913 151 237</t>
  </si>
  <si>
    <t>Võ Trung Kiên</t>
  </si>
  <si>
    <t>0937 673 780</t>
  </si>
  <si>
    <t>542/HR-20</t>
  </si>
  <si>
    <t>12001075</t>
  </si>
  <si>
    <t>Lê Huỳnh Duyên</t>
  </si>
  <si>
    <t>Nhân viên Cấp trung Thiết kế</t>
  </si>
  <si>
    <t>385 625 353</t>
  </si>
  <si>
    <t>Arena Animation Belagavi</t>
  </si>
  <si>
    <t>Multimedia</t>
  </si>
  <si>
    <t>Hamlet Lon A, Vinh My A Commune, Hoa Binh District, Bac Lieu Province</t>
  </si>
  <si>
    <t>Xóm Lớn A, Xã Vĩnh Mỹ A, Huyện Hòa Bình, Tỉnh Bạc Liêu</t>
  </si>
  <si>
    <t>No. 109. Street 5, Group 5, Phong Phu Commune, Binh Chanh District, Ho Chi Minh City</t>
  </si>
  <si>
    <t>Số 109, Đường số 5, Khu Dân cư Ấp 5, Xã Phong Phú, Huyện Bình Chánh, Tp. Hồ Chí Minh</t>
  </si>
  <si>
    <t>0917 494 969</t>
  </si>
  <si>
    <t>Nguyễn Ngọc Yến</t>
  </si>
  <si>
    <t>0949 111 131</t>
  </si>
  <si>
    <t>11700555</t>
  </si>
  <si>
    <t>Trần Văn Trung Châu</t>
  </si>
  <si>
    <t>Distribution Training Vice Director</t>
  </si>
  <si>
    <t>Phó Giám đốc Huấn luyện Đại lý &amp; Kênh Phân phối</t>
  </si>
  <si>
    <t>082 078 000 327</t>
  </si>
  <si>
    <t>Ho Chi Minh City of Foreign Languages - Information Technology</t>
  </si>
  <si>
    <t>308/9/3 Tran Hung Dao Street, Ward 4, My Tho City, Tien Giang Province</t>
  </si>
  <si>
    <t>308/9/3 Đường Trần Hưng Đạo, Phường 4, Tp. Mỹ Tho, Tỉnh Tiền Giang</t>
  </si>
  <si>
    <t>A.11.07, 659 Au Co Street, Tan Phu District, Ho Chi Minh City</t>
  </si>
  <si>
    <t>A.11.07, 659 Đường Âu Cơ, Quận Tân Phú, Tp. HCM</t>
  </si>
  <si>
    <t>0939 560 559</t>
  </si>
  <si>
    <t>Trần Thị Hồng Yến</t>
  </si>
  <si>
    <t>0908 512 204</t>
  </si>
  <si>
    <t>545/HR-20</t>
  </si>
  <si>
    <t>10800016</t>
  </si>
  <si>
    <t>Lưu Thái Thuận</t>
  </si>
  <si>
    <t>Phó Tổng Giám đốc Kinh Doanh</t>
  </si>
  <si>
    <t>240 455 649</t>
  </si>
  <si>
    <t>No. 2337, Huynh Tan Phat street, Nha Be Town, Nha Be District, Ho Chi Minh City</t>
  </si>
  <si>
    <t>Số nhà 2337 Huỳnh Tấn Phát, Khu Phố 7, Thị trấn Nhà Bè, Huyện Nhà Bè, Tp.HCM</t>
  </si>
  <si>
    <t>Số nhà 2337 Huỳnh Tấn Phát, Khu Phố 7, Thị trấn Nhà Bè, huyện Nhà Bè, Tp.HCM</t>
  </si>
  <si>
    <t>0962 223 456 (cũ: 0948345999)</t>
  </si>
  <si>
    <t>0903 543 999</t>
  </si>
  <si>
    <t>546/HR-20</t>
  </si>
  <si>
    <t>12001088</t>
  </si>
  <si>
    <t>Nguyễn Phú Quí</t>
  </si>
  <si>
    <t>Digital Marketing</t>
  </si>
  <si>
    <t>Digital Marketing Manager</t>
  </si>
  <si>
    <t>Trưởng phòng Thương hiệu &amp; Truyền thông số</t>
  </si>
  <si>
    <t>301 401 122</t>
  </si>
  <si>
    <t>Public Relations</t>
  </si>
  <si>
    <t>Hamlet Rung Sen, North My Hanh Village, Duc Hoa District, Long An Province</t>
  </si>
  <si>
    <t>Ấp Rừng Sến, Xã Mỹ Hạnh Bắc, Huyện Đức Hòa, Tỉnh Long An</t>
  </si>
  <si>
    <t>7A Nguyen Thanh Y Street, Da Kao Ward, District 1, Ho Chi Minh City</t>
  </si>
  <si>
    <t>7A Nguyễn Thành Ý, Phường Đa Kao, Quận 1, Tp. Hồ Chí Minh</t>
  </si>
  <si>
    <t>0902 920 400</t>
  </si>
  <si>
    <t>0901 419 768</t>
  </si>
  <si>
    <t>Voluntary</t>
  </si>
  <si>
    <t>12001074</t>
  </si>
  <si>
    <t>Lê Hữu Gia Khánh</t>
  </si>
  <si>
    <t xml:space="preserve">Digital Sales Project </t>
  </si>
  <si>
    <t>Digital Sales Project Officer</t>
  </si>
  <si>
    <t>Chuyên viên Dự án Kênh Kinh doanh Trực tuyến</t>
  </si>
  <si>
    <t xml:space="preserve">025 143 964 </t>
  </si>
  <si>
    <t>No. 14/28/6 Street 53, Ward 14, Go Vap District, Ho Chi Minh City</t>
  </si>
  <si>
    <t>Số 14/28/6 Đường số 53, Phường 14, Quận Gò Vấp, Tp. Hồ Chí Minh</t>
  </si>
  <si>
    <t>0979 606 231</t>
  </si>
  <si>
    <t>Trần Thị Nhất Tuyết</t>
  </si>
  <si>
    <t>0909 747 685</t>
  </si>
  <si>
    <t>11700560</t>
  </si>
  <si>
    <t>Trần Tuấn Giang</t>
  </si>
  <si>
    <t>165 Mil pay in 2017 March's payroll</t>
  </si>
  <si>
    <t>Trưởng Bộ phận Pháp lý &amp; Tuân thủ Nội Bộ</t>
  </si>
  <si>
    <t>025 981 218</t>
  </si>
  <si>
    <t>210, Lot B Ho Van Hue tenement, Ward 9, Phu Nhuan District, Ho Chi Minh city</t>
  </si>
  <si>
    <t>210 lô B Chung cư 43 Hồ Văn Huê, Phường 9, Quận Phú Nhuận, Tp. Hồ Chí Minh</t>
  </si>
  <si>
    <t>405 Kim Son tenement, arterial highway,  Ward 13, Binh Thanh District, Ho Chi Minh city</t>
  </si>
  <si>
    <t>405 Chung cư Kim Sơn, Đường Trục, Phường 13, Quận Bình Thạnh, Tp. Hồ Chí Minh</t>
  </si>
  <si>
    <t>0908 289 459</t>
  </si>
  <si>
    <t>Chử Quỳnh Nga</t>
  </si>
  <si>
    <t>0902 425 080</t>
  </si>
  <si>
    <t>547/HR-20</t>
  </si>
  <si>
    <t>Better Opportunities</t>
  </si>
  <si>
    <t>11800650</t>
  </si>
  <si>
    <t>Vũ Hoàng Hiệp</t>
  </si>
  <si>
    <t>Nhân viên Cấp trung Marketing</t>
  </si>
  <si>
    <t>250 853 771</t>
  </si>
  <si>
    <t>Phuc Tho 1. Tan Ha Village, Lam Ha District, Lam Dong Province</t>
  </si>
  <si>
    <t>Phúc Thọ 1, Xã Tân Hà, Huyện Lâm Hà, Tỉnh Lâm Đồng</t>
  </si>
  <si>
    <t>No. 22/12/10, Street 990, Phu Huu Ward, District 9, Ho Chi Minh City</t>
  </si>
  <si>
    <t>Số 22/12/10, Đường 990, Phường Phú Hữu, Quận 9, Tp.HCM</t>
  </si>
  <si>
    <t>0987 121 202</t>
  </si>
  <si>
    <t>Trần Thị Thu Trúc</t>
  </si>
  <si>
    <t>548/HR-20</t>
  </si>
  <si>
    <t>11900921</t>
  </si>
  <si>
    <t>Nguyễn Xuân Hùng</t>
  </si>
  <si>
    <t xml:space="preserve">060 709 996 </t>
  </si>
  <si>
    <t>Group 6, Mau A Town, Van Yen District, Yen Bai Province</t>
  </si>
  <si>
    <t>Tổ 6, Thị Trấn Mậu A, Huyện Văn Yên, Tỉnh Yên Bái</t>
  </si>
  <si>
    <t>0983 988 078</t>
  </si>
  <si>
    <t>Nguyễn Huyền Trang</t>
  </si>
  <si>
    <t>0342 121 183  0843 121 183</t>
  </si>
  <si>
    <t>550/HR-21</t>
  </si>
  <si>
    <t>11700572</t>
  </si>
  <si>
    <t>PR Assistant Manager</t>
  </si>
  <si>
    <t>Phó phòng Truyền thông</t>
  </si>
  <si>
    <t>025 779 531</t>
  </si>
  <si>
    <t>Ho Chi Minh University of Foreign Language and Information Technology</t>
  </si>
  <si>
    <t>69/5 Street no. 6, Tang Nhon Phu B Ward, District 9, Ho Chi Minh City</t>
  </si>
  <si>
    <t>69/5 Đường số 6, Phường Tăng Nhơn Phú B, Quận 9, Tp. HCM</t>
  </si>
  <si>
    <t>0905 788 787</t>
  </si>
  <si>
    <t>0908 145 441</t>
  </si>
  <si>
    <t>551/HR-21</t>
  </si>
  <si>
    <t>Involuntary</t>
  </si>
  <si>
    <t>Poor performance</t>
  </si>
  <si>
    <t>11800652</t>
  </si>
  <si>
    <t>Hoàng Trung Dũng</t>
  </si>
  <si>
    <t>285 401 860</t>
  </si>
  <si>
    <t>Saigon University</t>
  </si>
  <si>
    <t>No. 101, Group 1, Thanh Tan Village, Thanh Luong  Ward, Binh Long District, Binh Phuoc Province</t>
  </si>
  <si>
    <t>Số 101, Tổ 7, Ấp Thanh Tân, Xã Thanh Lương , Thị xã Bình Long, Tỉnh Bình Phước</t>
  </si>
  <si>
    <t>No. 479, Le Hong Phong Street, Ward 3, District 10, Ho Chi Minh City</t>
  </si>
  <si>
    <t>Số 479, Đường Lê Hồng Phong, Phường 3, Quận 10, Tp.HCM</t>
  </si>
  <si>
    <t>0934 968 858</t>
  </si>
  <si>
    <t>Hoàng Thị Thanh Hoa</t>
  </si>
  <si>
    <t>0394 951 953</t>
  </si>
  <si>
    <t>549/HR-20</t>
  </si>
  <si>
    <t>11900923</t>
  </si>
  <si>
    <t>Phạm Xuân Hồng</t>
  </si>
  <si>
    <t>050 784 217</t>
  </si>
  <si>
    <t>No. 46, Nguyen Van Linh Street, To Hieu Ward, Son La City, Son La Province</t>
  </si>
  <si>
    <t>Số 46, Đường Nguyễn Văn Linh, Phường Tô Hiệu, Tp. Sơn La, Tỉnh Sơn La</t>
  </si>
  <si>
    <t>Lã Thị Hà Thương</t>
  </si>
  <si>
    <t>0976 146 969</t>
  </si>
  <si>
    <t>11900766</t>
  </si>
  <si>
    <t>Lê Thị Trúc Giang</t>
  </si>
  <si>
    <t>381 645 583</t>
  </si>
  <si>
    <t>Tay Do University</t>
  </si>
  <si>
    <t>No. 52, Ton Duc Thang Street, Ward 5, Ca Mau city</t>
  </si>
  <si>
    <t>Số 52, Đường Tôn Đức Thắng, Khóm 8, Phường 5, Thành phố Cà Mau</t>
  </si>
  <si>
    <t>0943 529 939</t>
  </si>
  <si>
    <t>Ngô Văn Quý</t>
  </si>
  <si>
    <t>0944 690 890</t>
  </si>
  <si>
    <t>552/HR-21</t>
  </si>
  <si>
    <t>11900771</t>
  </si>
  <si>
    <t>Nguyễn Thanh Bổn</t>
  </si>
  <si>
    <t>362 516 222</t>
  </si>
  <si>
    <t>University of Business and International Studies</t>
  </si>
  <si>
    <t>No. 5/56 30/4 Street, Ninh Kieu District, Can Tho city</t>
  </si>
  <si>
    <t>Số 5/56, Đường 30/4 , Quận Ninh Kiều, Tp Cần Thơ</t>
  </si>
  <si>
    <t>0913 313 990</t>
  </si>
  <si>
    <t>Ngô Thị Diễm Hồng</t>
  </si>
  <si>
    <t>0903 771 077</t>
  </si>
  <si>
    <t>554/HR-21</t>
  </si>
  <si>
    <t>11800666</t>
  </si>
  <si>
    <t>Nguyễn Lê Tuấn Linh</t>
  </si>
  <si>
    <t>Increase to 26,4 Mil/ month from 01/01/2019, based on KPIs evaluated by Department Head</t>
  </si>
  <si>
    <t>023 068 598</t>
  </si>
  <si>
    <t>Economy</t>
  </si>
  <si>
    <t>No. 1183/61, Pham The Hien Street, Ward 5, District 8, Ho Chi Minh City</t>
  </si>
  <si>
    <t>Số 1183/61 Đường Phạm Thế Hiển, Phường 5, Quận 8, Tp.HCM</t>
  </si>
  <si>
    <t>0903 922 663</t>
  </si>
  <si>
    <t>Lý Nguyệt Minh</t>
  </si>
  <si>
    <t>0906 357 660</t>
  </si>
  <si>
    <t>553/HR-21</t>
  </si>
  <si>
    <t>11200247</t>
  </si>
  <si>
    <t>Nguyễn Phan Thảo Nguyên</t>
  </si>
  <si>
    <t>201 008 569</t>
  </si>
  <si>
    <t xml:space="preserve">Group 02 Tuy Loan Village, Hoa Phong Commune, Hoa Vang dictrict, Da Nang City </t>
  </si>
  <si>
    <t>Tổ 02, thôn Túy Loan, xã Hòa Phong, huyện Hòa Vang, Tp. Đà Nẵng</t>
  </si>
  <si>
    <t>0906 474 699</t>
  </si>
  <si>
    <t>Nguyễn Dũng</t>
  </si>
  <si>
    <t>0905 715 099</t>
  </si>
  <si>
    <t>557/HR-21</t>
  </si>
  <si>
    <t>12001009</t>
  </si>
  <si>
    <t>Trần Bảo Khánh</t>
  </si>
  <si>
    <t>331 601 152</t>
  </si>
  <si>
    <t>Mekong University</t>
  </si>
  <si>
    <t>Phu An, Trung Nghia Commune, Vung Liem District, Vinh Long Province</t>
  </si>
  <si>
    <t>Phú Ân, Xã Trung Nghĩa, Huyện Vũng Liêm, Tỉnh Vĩnh Long</t>
  </si>
  <si>
    <t>No. 024, Block U, Thanh Da Apartment, Ward 27, Binh Thanh District, Ho Chi Minh City</t>
  </si>
  <si>
    <t>Số 024 Lô U, Cư Xá Thanh Đa, Phường 27, Quận Bình Thạnh, Tp. Hồ Chí Minh</t>
  </si>
  <si>
    <t>0961 639 638</t>
  </si>
  <si>
    <t>Nguyễn Thị Quỳnh My</t>
  </si>
  <si>
    <t>0946 002 659</t>
  </si>
  <si>
    <t>555/HR-21</t>
  </si>
  <si>
    <t>12000949</t>
  </si>
  <si>
    <t>Nguyễn Hải Sơn</t>
  </si>
  <si>
    <t>Entertainment allowance 3 Mil/month in first 6 months &amp; Transportation allowance 5 Mil/month (Claim). Job allowance 10 Mil/month (Salary)</t>
  </si>
  <si>
    <t>Ho Chi Minh 2</t>
  </si>
  <si>
    <t>023 986 895</t>
  </si>
  <si>
    <t>No. 10/03, Hoang Xuan Nhi Street, Tan Phu District, Tp. Ho Chi Minh</t>
  </si>
  <si>
    <t>Số 10/03 Đường Hoàng Xuân Nhị, Quận Tân Phú, Tp. Hồ Chí Minh</t>
  </si>
  <si>
    <t xml:space="preserve">0908 922 462 </t>
  </si>
  <si>
    <t>Nguyễn Hải Diệp</t>
  </si>
  <si>
    <t>0908292062</t>
  </si>
  <si>
    <t>556/HR-21</t>
  </si>
  <si>
    <t>12001064</t>
  </si>
  <si>
    <t>Nguyễn Quốc Khánh</t>
  </si>
  <si>
    <t>Increase to 28 Mil/month after 4 months, based on the evaluation of Department Head</t>
  </si>
  <si>
    <t>163 309 342</t>
  </si>
  <si>
    <t>No. 36, Tra Khe 1 Street, Kinh Duong District, Hai Phong City, Hai Phong Province</t>
  </si>
  <si>
    <t>Số 36, Đường Trà Khê 1, Huyện Kinh Dương, Tp. Hải Phòng, Tỉnh Hải Phòng</t>
  </si>
  <si>
    <t>0899 151 996</t>
  </si>
  <si>
    <t>Trịnh Thị Lan Hương</t>
  </si>
  <si>
    <t>0971 631 333</t>
  </si>
  <si>
    <t>563/HR-21</t>
  </si>
  <si>
    <t>11800708</t>
  </si>
  <si>
    <t>Tô Trúc Kim Thảo</t>
  </si>
  <si>
    <t>General Ledger Accounting Executive</t>
  </si>
  <si>
    <t>Nhân viên Cấp trung Kế toán Tổng hợp</t>
  </si>
  <si>
    <t>024 451 948</t>
  </si>
  <si>
    <t>No. 184/17/45, Bai Say Street, Ward 4, District 6, Ho Chi Minh City</t>
  </si>
  <si>
    <t>Số 184/17/45, Đường Bãi Sậy, Phường 4, Quận 6, Tp. Hồ Chí Minh</t>
  </si>
  <si>
    <t>0909 548 188</t>
  </si>
  <si>
    <t>Tô Thị Xuân Hiếu</t>
  </si>
  <si>
    <t>0908 237 860</t>
  </si>
  <si>
    <t>558/HR-21</t>
  </si>
  <si>
    <t>12001006</t>
  </si>
  <si>
    <t>Distribution Training Director - North</t>
  </si>
  <si>
    <t>Giám đốc Huấn luyện Đại lý &amp; Kênh Phân phối - Miền Bắc</t>
  </si>
  <si>
    <t>001 071 023 250</t>
  </si>
  <si>
    <t>Universite Libre De Bruxelles</t>
  </si>
  <si>
    <t>No. 22, Tram Street, Long Bien District, Ha Noi City</t>
  </si>
  <si>
    <t>Số 22, Đường Trạm, Quận Long Biên, Tp. Hà Nội</t>
  </si>
  <si>
    <t>0914 290 575</t>
  </si>
  <si>
    <t>Luyện Thị Thu Hằng</t>
  </si>
  <si>
    <t>0913 318 268</t>
  </si>
  <si>
    <t>559/HR-21</t>
  </si>
  <si>
    <t>12000999</t>
  </si>
  <si>
    <t>Cấn Băng Ngàn</t>
  </si>
  <si>
    <t>017 111 568</t>
  </si>
  <si>
    <t>Phuc Thuong Street, Phuc Tho District, Ha Noi City</t>
  </si>
  <si>
    <t>Đường Phúc Thượng, Huyện Phúc Thọ, Tp. Hà Nội</t>
  </si>
  <si>
    <t>No. 7/133, Trau Quy Street, Gia Lam District, Ha Noi City</t>
  </si>
  <si>
    <t>Sô 7/133, Đường Trâu Quỳ, Huyện Gia Lâm, Tp. Hà Nội</t>
  </si>
  <si>
    <t>0327 581 897</t>
  </si>
  <si>
    <t>Cấn Văn Nghĩa</t>
  </si>
  <si>
    <t>0375 609 908</t>
  </si>
  <si>
    <t>560/HR-21</t>
  </si>
  <si>
    <t>11700601</t>
  </si>
  <si>
    <t>Ninh Văn Chuyền</t>
  </si>
  <si>
    <t>250 727 201</t>
  </si>
  <si>
    <t>University of Industry 4</t>
  </si>
  <si>
    <t>152 Hang Hai Street, Gung Re Wards, Di Linh District, Lam Dong Province</t>
  </si>
  <si>
    <t>152 Hàng Hải, Xã Gung Ré, Huyện Di Linh, Tỉnh Lâm Đồng</t>
  </si>
  <si>
    <t>0919 514 540</t>
  </si>
  <si>
    <t>0911 609 265</t>
  </si>
  <si>
    <t>564/HR-21</t>
  </si>
  <si>
    <t>11900896</t>
  </si>
  <si>
    <t>Nguyễn Hải Hoàng</t>
  </si>
  <si>
    <t>Sales - North 6</t>
  </si>
  <si>
    <t>182 520 830</t>
  </si>
  <si>
    <t>No. 10, 1A Avenue, Quan Hanh Town, Nghi Loc Town, Nghe An Province</t>
  </si>
  <si>
    <t>Số 10, Quốc Lộ 1A, Thị Trấn Quán Hành, Huyện Nghi Lộc, Tỉnh Nghệ An</t>
  </si>
  <si>
    <t>0973 480 716</t>
  </si>
  <si>
    <t>Nguyễn Hải Triều</t>
  </si>
  <si>
    <t>0913 276 768</t>
  </si>
  <si>
    <t>565/HR-21</t>
  </si>
  <si>
    <t>11900903</t>
  </si>
  <si>
    <t>Tống Phương Thảo</t>
  </si>
  <si>
    <t>012 819 090</t>
  </si>
  <si>
    <t>Spanish Studies</t>
  </si>
  <si>
    <t>No. 219, Hoang Mai Street, Hoang Van Thu Ward, Hoang Mai District, Ha Noi City</t>
  </si>
  <si>
    <t>Số 219, Đường Hoàng Mai, Phường Hoàng Văn Thụ, Quận Hoàng Mai, Tp. Hà Nội</t>
  </si>
  <si>
    <t>Room 1404, Wilton Tower 2, No. 3, Nguyen Van Thuong Street, Binh Thanh District, Ho Chi Minh City</t>
  </si>
  <si>
    <t>Phòng 1404, Wilton Tower 2, Số 3, Đường Nguyễn Văn Thương, Quận Bình Thạnh, Tp. Hồ Chí Minh</t>
  </si>
  <si>
    <t>0987 888 742</t>
  </si>
  <si>
    <t>Trần Thị Ngọc Lý</t>
  </si>
  <si>
    <t>0969 536 603</t>
  </si>
  <si>
    <t>561/HR-21</t>
  </si>
  <si>
    <t>12101096</t>
  </si>
  <si>
    <t>Cao Toàn Thắng</t>
  </si>
  <si>
    <t>Transportation: 5 Mil &amp; Entertainment: 5 Mil (Claim). Housing Allowance: 10 Mil (Salary)</t>
  </si>
  <si>
    <t>211 545 681</t>
  </si>
  <si>
    <t>Group 3, Trung Luong Residence, Bong Son Ward, Hoai Nhon Town, Binh Dinh Province</t>
  </si>
  <si>
    <t>Tổ 3, Khu Phố Trung Lương, Phường Bồng Sơn, Thị Xã Hoài Nhơn, Tỉnh Bình Định</t>
  </si>
  <si>
    <t>0977 861 039</t>
  </si>
  <si>
    <t>Tạ Thị Hân</t>
  </si>
  <si>
    <t>0937 784 826</t>
  </si>
  <si>
    <t>10900048</t>
  </si>
  <si>
    <t>Tăng Hoàng Quốc Thái</t>
  </si>
  <si>
    <t>250 447 112</t>
  </si>
  <si>
    <t>15/8A Nguyen Huy Tuong Street, Ward 6, Binh Thanh District, Ho Chi Minh City</t>
  </si>
  <si>
    <t>15/8A Nguyễn Huy Tưởng, phường 6, quận Bình Thạnh, Tp.HCM</t>
  </si>
  <si>
    <t>0903 851 239</t>
  </si>
  <si>
    <t>Cao Vân Anh</t>
  </si>
  <si>
    <t>0908 113 878</t>
  </si>
  <si>
    <t>566/HR-21</t>
  </si>
  <si>
    <t>10900069</t>
  </si>
  <si>
    <t>Nguyễn Minh Phương</t>
  </si>
  <si>
    <t>301 009 333</t>
  </si>
  <si>
    <t>397 Nguyen Dinh Chieu Street, Ward 3, Tan An Town, Long An Province</t>
  </si>
  <si>
    <t>397 Nguyễn Đình Chiểu, Phường 3, Thị xã Tân An, tỉnh Long An</t>
  </si>
  <si>
    <t>No. 36, Street 25, Tan Quy Ward, District 7, Ho Chi Minh</t>
  </si>
  <si>
    <t>Số 36, Đường 25, Phường Tân Quy, Quận 7, Tp. HCM</t>
  </si>
  <si>
    <t>0909 091 402</t>
  </si>
  <si>
    <t>Nguyễn Hữu Minh Huy</t>
  </si>
  <si>
    <t>0908 898 691</t>
  </si>
  <si>
    <t>562/HR-21</t>
  </si>
  <si>
    <t>12001032</t>
  </si>
  <si>
    <t>Nguyễn Gia Bảo</t>
  </si>
  <si>
    <t>Budgeting Executive</t>
  </si>
  <si>
    <t>Nhân viên Cấp trung Kế toán Ngân sách</t>
  </si>
  <si>
    <t>024 531 010</t>
  </si>
  <si>
    <t>No. 824/39A, Su Van Hanh Street, Ward 13, District 10, Ho Chi Minh City</t>
  </si>
  <si>
    <t>Số 824/39A, Đường Sư Vạn Hạnh, Phường 13, Quận 10, Tp. Hồ Chí Minh</t>
  </si>
  <si>
    <t>No. 91/20, Nguyen Trong Tuyen Street, Ward 15, Phu Nhuan District, Ho Chi Minh City</t>
  </si>
  <si>
    <t>Số 91/20, Đường Nguyễn Trọng Tuyển, Phường 15, Quận Phú Nhuận, Tp. Hồ Chí Minh</t>
  </si>
  <si>
    <t>0903 823 726</t>
  </si>
  <si>
    <t>Nguyễn Ngọc Châu</t>
  </si>
  <si>
    <t>0935 712 946</t>
  </si>
  <si>
    <t>567/HR-21</t>
  </si>
  <si>
    <t>11700587</t>
  </si>
  <si>
    <t>Thái Thị Thùy Tiên</t>
  </si>
  <si>
    <t>371 423 577</t>
  </si>
  <si>
    <t>Kien Giang Technology and Economics College</t>
  </si>
  <si>
    <t>82/17/3 Duong Dien Nghe street, Ly Thai To quarter, Vinh Quang ward, Rach Gia city, Kien Giang province</t>
  </si>
  <si>
    <t>82/17/3 Dương Diện Nghệ, Khu phố Lý Thái Tổ, P. Vĩnh Quang, Tp. Rạch Giá,tỉnh Kiên Giang</t>
  </si>
  <si>
    <t>16/7 Duong Dien Nghe, Rach Gia city, Kien Giang province</t>
  </si>
  <si>
    <t>16/7 Dương Diện Nghệ, Tp. Rạch Giá, tỉnh Kiên Giang</t>
  </si>
  <si>
    <t>0902 626 605</t>
  </si>
  <si>
    <t>Nguyễn Đức Trí</t>
  </si>
  <si>
    <t>0785 511 966</t>
  </si>
  <si>
    <t>11700608</t>
  </si>
  <si>
    <t>Hoàng Thị Thủy</t>
  </si>
  <si>
    <t>Policy Owners Services Admin Senior Staff</t>
  </si>
  <si>
    <t>Nhân viên Cấp cao Hành chánh Quản lí Hợp đồng</t>
  </si>
  <si>
    <t>079 187 002 418</t>
  </si>
  <si>
    <t>Ho Chi Minh University of Industry</t>
  </si>
  <si>
    <t>476 Nguyen Thai Son Street, Ward 5, Go Vap District, Ho Chi Minh City</t>
  </si>
  <si>
    <t>476 Đường Nguyễn Thái Sơn, Phường 5, Quận Gò Vấp, Tp. HCM</t>
  </si>
  <si>
    <t>0938 949 123</t>
  </si>
  <si>
    <t>Võ Văn Huy Chính</t>
  </si>
  <si>
    <t>0902 393 009</t>
  </si>
  <si>
    <t>568/HR-21</t>
  </si>
  <si>
    <t>11200227</t>
  </si>
  <si>
    <t>Đậu Thị Anh Trang</t>
  </si>
  <si>
    <t>Head of Training Operations</t>
  </si>
  <si>
    <t>Trưởng Bộ phận Đào tạo Nghiệp vụ</t>
  </si>
  <si>
    <t>022 026 667</t>
  </si>
  <si>
    <t>North Central America</t>
  </si>
  <si>
    <t>Finance Management</t>
  </si>
  <si>
    <t>62/139 Ly Chinh Thang Street, Ward 8, District 3, Ho Chi Minh City</t>
  </si>
  <si>
    <t>62/139 Lý chính Thắng, phường 8, quận 3, Tp. HCM</t>
  </si>
  <si>
    <t>0908 729 936</t>
  </si>
  <si>
    <t>Bùi Quốc Khánh</t>
  </si>
  <si>
    <t>0902 328 079</t>
  </si>
  <si>
    <t>569/HR-21</t>
  </si>
  <si>
    <t>LM Management style</t>
  </si>
  <si>
    <t>11800711</t>
  </si>
  <si>
    <t>Digital &amp; Strategic Initiatives</t>
  </si>
  <si>
    <t>Dien Bien</t>
  </si>
  <si>
    <t>011 191 000 109</t>
  </si>
  <si>
    <t>Head of Police Department on Administrative Management of Social Order</t>
  </si>
  <si>
    <t>Dien Bien Dong Ward, Dien Bien Dong District, Dien Bien City</t>
  </si>
  <si>
    <t>Thị Trấn Điện Biên Đông, Huyện Điện Biên Đông, Tp. Điện Biên</t>
  </si>
  <si>
    <t>No. 2214, Vinaconex C Apartment, Kim Van Kim Lu, Hoang Mai District, Ha Noi City</t>
  </si>
  <si>
    <t>Số 2214, Chung Cư Vinaconex C, Kim Văn Kim Lũ, Quận Hoàng Mai, Tp. Hà Nội</t>
  </si>
  <si>
    <t>0945 043 455</t>
  </si>
  <si>
    <t>Hà Thị Tươi</t>
  </si>
  <si>
    <t>0986 680 200</t>
  </si>
  <si>
    <t>570/HR-21</t>
  </si>
  <si>
    <t>12000998</t>
  </si>
  <si>
    <t>Lê Xuân Huy</t>
  </si>
  <si>
    <t>001 090 010 414</t>
  </si>
  <si>
    <t>Monash University</t>
  </si>
  <si>
    <t>No 513 TT, Thanh Cong Street, Ba Dinh District, Ha Noi City</t>
  </si>
  <si>
    <t>Số 513 TT, Đường Thành Công, Quận Ba Đình, Tp. Hà Nội</t>
  </si>
  <si>
    <t>The Sun Avenue Apartment SAV4, No. 28, Mai Chi Tho Street, An Phu Ward, District 2, Ho Chi Minh City</t>
  </si>
  <si>
    <t>Chung Cư The Sun Avenue SAV4, Số 28, Đường Mai Chí Thọ, Phường An Phú, Quận 2, Tp. Hồ Chí Minh</t>
  </si>
  <si>
    <t>0947 010 195</t>
  </si>
  <si>
    <t>Nguyễn Thị Kim Phượng</t>
  </si>
  <si>
    <t>0903 460 666</t>
  </si>
  <si>
    <t>571/HR-21</t>
  </si>
  <si>
    <t>12001083</t>
  </si>
  <si>
    <t>Hồ Mỹ Kha</t>
  </si>
  <si>
    <t>079 192 003 433</t>
  </si>
  <si>
    <t>American Polytechnic College</t>
  </si>
  <si>
    <t>Corporate Accouting</t>
  </si>
  <si>
    <t>No. 499/6/117R, Quang Trung Street, Go Vap District, Ho Chi Minh City</t>
  </si>
  <si>
    <t>Số 499/6/117R, Đường Quang Trung, Quận Gò Vấp, Tp. Hồ Chí Minh</t>
  </si>
  <si>
    <t>0905 415 160</t>
  </si>
  <si>
    <t>Nguyễn Vạn Lộc</t>
  </si>
  <si>
    <t>0792 047 470</t>
  </si>
  <si>
    <t>574/HR-21</t>
  </si>
  <si>
    <t>12001048</t>
  </si>
  <si>
    <t>Nguyễn Văn Đại</t>
  </si>
  <si>
    <t>079 093 012 298</t>
  </si>
  <si>
    <t>No. 226, Nguyen Thi Bup Street, District 12, Ho Chi Minh City</t>
  </si>
  <si>
    <t>Số 226, Đường Nguyễn Thị Búp, Quận 12, Tp. Hồ Chí Minh</t>
  </si>
  <si>
    <t>Trần Ngọc Thúy Diễm</t>
  </si>
  <si>
    <t>0937 576 762</t>
  </si>
  <si>
    <t>573/HR-21</t>
  </si>
  <si>
    <t>Manu Life</t>
  </si>
  <si>
    <t>11800669</t>
  </si>
  <si>
    <t>Hứa Thị Thu Hương</t>
  </si>
  <si>
    <t>233 136 232</t>
  </si>
  <si>
    <t>College of Medicine and Pharmacy - Hue University</t>
  </si>
  <si>
    <t>Pharmacy</t>
  </si>
  <si>
    <t>Village 11, DakHRing Street, Dak Ha Ward, Kon Tum Province</t>
  </si>
  <si>
    <t>Thôn 11, Đường ĐăkHRing, Huyện Đăk Hà, Tỉnh Kon Tum</t>
  </si>
  <si>
    <t>No. 7A, Thap Muoi Street, District 6, Ho Chi Minh City</t>
  </si>
  <si>
    <t>Số 7A, Đường Tháp Mười, Quận 6, Tp. Hồ Chí Minh</t>
  </si>
  <si>
    <t>0971 563 596</t>
  </si>
  <si>
    <t>Hứa Ngọc Thành</t>
  </si>
  <si>
    <t>0983 013 192</t>
  </si>
  <si>
    <t>572/HR-21</t>
  </si>
  <si>
    <t>12000948</t>
  </si>
  <si>
    <t>Đinh Bá Hưng</t>
  </si>
  <si>
    <t>023 800 657</t>
  </si>
  <si>
    <t>Vietnam People's Security University</t>
  </si>
  <si>
    <t>No. 26C, Phan Dang Luu Street, Binh Thanh District, Ho Chi Minh City</t>
  </si>
  <si>
    <t>Số 26C, Đường Phan Đăng Lưu, Quận Bình Thạnh, Tp. Hồ Chí Minh</t>
  </si>
  <si>
    <t>0933 520 620</t>
  </si>
  <si>
    <t>Lê Thị Hồng Nga</t>
  </si>
  <si>
    <t>0984 700 887</t>
  </si>
  <si>
    <t>576/HR-21</t>
  </si>
  <si>
    <t>11700568</t>
  </si>
  <si>
    <t>Nguyễn Lê Xuân Trúc</t>
  </si>
  <si>
    <t>321 435 286</t>
  </si>
  <si>
    <t>Group 4, Bau Lam Ward, Xuyen Moc District, Ba Ria Vung Tau Province</t>
  </si>
  <si>
    <t>Ấp 4, Xã Bàu Lâm, Huyện Xuyên Mộc, Tỉnh Bà Rịa Vũng Tàu</t>
  </si>
  <si>
    <t>282 D2 Street, Ward 25, Binh Thanh District, Ho Chi Minh City</t>
  </si>
  <si>
    <t>282 Đường D2, Phường 25, Quận Bình Thạnh, Tp. HCM</t>
  </si>
  <si>
    <t>0907 030 307</t>
  </si>
  <si>
    <t>Nguyễn Văn Long</t>
  </si>
  <si>
    <t>0932 693 102</t>
  </si>
  <si>
    <t>575/HR-21</t>
  </si>
  <si>
    <t>11900900</t>
  </si>
  <si>
    <t>Võ Hoài Tâm</t>
  </si>
  <si>
    <t>Sales - Saigon</t>
  </si>
  <si>
    <t>SGN 1</t>
  </si>
  <si>
    <t>221 272 305</t>
  </si>
  <si>
    <t xml:space="preserve">Van Hien University </t>
  </si>
  <si>
    <t>Group 1, Tuy Hoa City, Phu Yen Province</t>
  </si>
  <si>
    <t>Khu Phố 1, Tp. Tuy Hòa, Tỉnh Phú Yên</t>
  </si>
  <si>
    <t>Topaz City Apartment, No. 195, Cao Lo Street, Ward 4, District 8, Ho Chi Minh City</t>
  </si>
  <si>
    <t>Chung Cư Topaz City, Số 195,  Đường Cao Lỗ, Phường 4, Quận 8, Tp. Hồ Chí Minh</t>
  </si>
  <si>
    <t>0398 917 130</t>
  </si>
  <si>
    <t>Nguyễn Thị Tiếp</t>
  </si>
  <si>
    <t>0932 651 932; 0935 224 671</t>
  </si>
  <si>
    <t>578/HR-21</t>
  </si>
  <si>
    <t>12000993</t>
  </si>
  <si>
    <t>Nguyễn Ngọc Thương</t>
  </si>
  <si>
    <t>025 101 269</t>
  </si>
  <si>
    <t>No. 107/66, Quang Trung Street, Ward 10, Go Vap District, Ho Chi Minh City</t>
  </si>
  <si>
    <t>Số 107/66, Đường Quang Trung, Phường 10, Quận Gò Vấp, Tp. Hồ Chí Minh</t>
  </si>
  <si>
    <t>0374 416 624</t>
  </si>
  <si>
    <t>Nguyễn Duy Phương</t>
  </si>
  <si>
    <t>0345 727 576</t>
  </si>
  <si>
    <t>579/HR-21</t>
  </si>
  <si>
    <t>12001016</t>
  </si>
  <si>
    <t>Hứa Quốc Cường</t>
  </si>
  <si>
    <t>Agency Training &amp; Development</t>
  </si>
  <si>
    <t>Agency Training &amp; Development Senior Executive</t>
  </si>
  <si>
    <t>Nhân viên Cấp trung cao Huấn luyện &amp; Phát triển Đại lý</t>
  </si>
  <si>
    <t>341 461 877</t>
  </si>
  <si>
    <t>Village 6A, Truong Xuan Commune, Thap Muoi District, Dong Thap Province</t>
  </si>
  <si>
    <t>Ấp 6A, Xã Trường Xuân, Huyện Tháp Mười, Tỉnh Đồng Tháp</t>
  </si>
  <si>
    <t>0917 177 004</t>
  </si>
  <si>
    <t>Hứa Văn Thanh</t>
  </si>
  <si>
    <t>0911104 114</t>
  </si>
  <si>
    <t>580/HR-21</t>
  </si>
  <si>
    <t>11900813</t>
  </si>
  <si>
    <t>Võ Tất Thành</t>
  </si>
  <si>
    <t>Sales - North 10</t>
  </si>
  <si>
    <t>North 10</t>
  </si>
  <si>
    <t>182 444 976</t>
  </si>
  <si>
    <t>Group 8. Dien Lien Commune, Dien Chau District, Nghe An Province</t>
  </si>
  <si>
    <t>Xóm 8, Xã Diễn Liên, Huyện Diễn Châu, Tỉnh Nghệ An</t>
  </si>
  <si>
    <t>Room 1413, Green View 3 Apartment, Ly Thuong Kiet Street, Le Loi Ward, Vinh City, Nghe An Province</t>
  </si>
  <si>
    <t>Phòng 1413, Chung Cư Green View 3, Đường Lý Thường Kiệt, Phường Lê Lợi,  Tp. Vinh, Tỉnh Nghê An</t>
  </si>
  <si>
    <t>0963 88 37 37</t>
  </si>
  <si>
    <t>581/HR-21</t>
  </si>
  <si>
    <t>MB Ageas</t>
  </si>
  <si>
    <t>11900913</t>
  </si>
  <si>
    <t>Bùi Trọng Hào</t>
  </si>
  <si>
    <t>186 241 453</t>
  </si>
  <si>
    <t xml:space="preserve">Management of Natural Resources &amp; Environment </t>
  </si>
  <si>
    <t>No. 2, Tran Tan Street, Vinh City, Nghe An Province</t>
  </si>
  <si>
    <t>Số 2, Đường Trần Tấn, Tp. Vinh, Tỉnh Nghệ An</t>
  </si>
  <si>
    <t>0988 919 108</t>
  </si>
  <si>
    <t>Nguyễn Thị Hương Hướng</t>
  </si>
  <si>
    <t>582/HR-21</t>
  </si>
  <si>
    <t>12001093</t>
  </si>
  <si>
    <t>Training Strategy Coordinator Senior Staff</t>
  </si>
  <si>
    <t xml:space="preserve">Nhân viên Cấp cao Điều phối Chiến lược Đào tạo </t>
  </si>
  <si>
    <t>245 119 109</t>
  </si>
  <si>
    <t>Tam Thang Village, Cu Jut District, Dak Nong Province</t>
  </si>
  <si>
    <t>Xã Tâm Thắng, Huyện Cư Jut, Tỉnh Đăk Nông</t>
  </si>
  <si>
    <t>No. 161, Quoc Lo 50, Phong Phu Village, Binh Chanh District</t>
  </si>
  <si>
    <t xml:space="preserve">161 Quốc Lộ 50, Xã Phong Phú, Huyện Bình Chánh </t>
  </si>
  <si>
    <t>0943 233 433</t>
  </si>
  <si>
    <t>Nguyễn Thế Vũ</t>
  </si>
  <si>
    <t>0933 224 209</t>
  </si>
  <si>
    <t>595/HR-21</t>
  </si>
  <si>
    <t>11700556</t>
  </si>
  <si>
    <t>025 026 410</t>
  </si>
  <si>
    <t>73/2 Phan Van Tri Street, Ward 14, Binh Thanh District, Ho Chi Minh City</t>
  </si>
  <si>
    <t>73/2 Đường Phan Văn Trị, Phường 14, Quận Bình Thạnh, Tp. HCM</t>
  </si>
  <si>
    <t>0934 078 898</t>
  </si>
  <si>
    <t>583/HR-21</t>
  </si>
  <si>
    <t>11400381</t>
  </si>
  <si>
    <t>Võ Nguyễn Hồng Tâm</t>
  </si>
  <si>
    <t>023 340 111</t>
  </si>
  <si>
    <t>78/2 Han Hai Nguyen Street, Ward 8, District 11, Ho Chi Minh City</t>
  </si>
  <si>
    <t>78/2 Hàn Hải Nguyên phường 8, quận 11, Tp. HCM</t>
  </si>
  <si>
    <t>58/4 Luy Ban Bich Street, Tan Phu District, Ho Chi Minh City</t>
  </si>
  <si>
    <t>58/4 Lũy Bán Bích, quận Tân Phú, Tp. HCM</t>
  </si>
  <si>
    <t>0123 209 1683</t>
  </si>
  <si>
    <t>Nguyễn Thị Hồng Sa</t>
  </si>
  <si>
    <t>0909 083 853</t>
  </si>
  <si>
    <t>584/HR-21</t>
  </si>
  <si>
    <t>12001081</t>
  </si>
  <si>
    <t>024 009 398</t>
  </si>
  <si>
    <t>No. 25, 100 Binh Thoi Street, Ward 14, District 11, Ho Chi Minh City</t>
  </si>
  <si>
    <t>Số 25, Đường 100 Bình Thới, Phường 14, Quận 11, Tp. Hồ Chí Minh</t>
  </si>
  <si>
    <t>596/HR-21</t>
  </si>
  <si>
    <t>12101120</t>
  </si>
  <si>
    <t>Nguyễn Thị Kiều Nga</t>
  </si>
  <si>
    <t>Public Relations &amp; Communication Manager</t>
  </si>
  <si>
    <t>Trưởng phòng Quan hệ Công chúng và Truyền thông</t>
  </si>
  <si>
    <t>Quảng Ngãi</t>
  </si>
  <si>
    <t>068 186 000 459</t>
  </si>
  <si>
    <t>CFVG</t>
  </si>
  <si>
    <t>Marketing and Sales</t>
  </si>
  <si>
    <t>Apartment No.B21.09, Dragon Hill 2, 15A Nguyen Huu Canh, Phuoc Kieng Ward, Nha Be District, Ho Chi Minh City</t>
  </si>
  <si>
    <t>Căn hộ B21.09, Chung cư Dragon Hill 2, 15A Nguyễn Hữu Thọ, Xã Phước Kiểng, Huyện Nhà Bè, Tp. Hồ Chí Minh</t>
  </si>
  <si>
    <t>0938 733 901</t>
  </si>
  <si>
    <t>0978 763 309</t>
  </si>
  <si>
    <t>10900033</t>
  </si>
  <si>
    <t>Lê Nhật Quang</t>
  </si>
  <si>
    <t>Investment Senior Manager</t>
  </si>
  <si>
    <t>Trưởng phòng Cấp cao Đầu tư</t>
  </si>
  <si>
    <t>001 074 012 837</t>
  </si>
  <si>
    <t>901 Lot B 312 Lac Long Quang Tenement, Ward 5, District 11, Ho Chi Minh City</t>
  </si>
  <si>
    <t>901, Lô B, CC 312 Lạc Long Quân, Phường 5, quận 11, Tp.HCM</t>
  </si>
  <si>
    <t>0908 254 492</t>
  </si>
  <si>
    <t>Hà Thanh Thảo</t>
  </si>
  <si>
    <t>0908 254 251</t>
  </si>
  <si>
    <t>585/HR-21</t>
  </si>
  <si>
    <t>12000997</t>
  </si>
  <si>
    <t>Dương Thị Kim Hiền</t>
  </si>
  <si>
    <t>Organization Development</t>
  </si>
  <si>
    <t>Organization Development Executive</t>
  </si>
  <si>
    <t>Nhân viên Cấp trung Phát triển Tổ chức</t>
  </si>
  <si>
    <t xml:space="preserve">079 192 006 392 </t>
  </si>
  <si>
    <t>No. 109/66, Nguyen Thien Thuat Street, Ward 2, District 3, Ho Chi Minh City</t>
  </si>
  <si>
    <t>Số 109/66, Nguyễn Thiện Thuật, Phường 2, Quận 3, Tp. Hồ Chí Minh</t>
  </si>
  <si>
    <t>0903 976 062</t>
  </si>
  <si>
    <t>Huỳnh Thị Thanh Lan</t>
  </si>
  <si>
    <t>0935 431 934</t>
  </si>
  <si>
    <t>597/HR-21</t>
  </si>
  <si>
    <t>11800718</t>
  </si>
  <si>
    <t>Nguyễn Thảo Vy</t>
  </si>
  <si>
    <t>Increase to VND 11 Mil/month after 6 months, based on the evaluation of Department Head</t>
  </si>
  <si>
    <t>Compensation &amp; Reward Executive</t>
  </si>
  <si>
    <t>Nhân viên Cấp trung Lương thưởng &amp; Đãi ngộ</t>
  </si>
  <si>
    <t>301 549 579</t>
  </si>
  <si>
    <t>International Trade Law</t>
  </si>
  <si>
    <t>No. 468, Hung Vuong Street, Ward 3, Tan An City, Long An Province</t>
  </si>
  <si>
    <t>Số 468, Đường Hùng Vương, Phường 3, Tp. Tân An, Tỉnh Long An</t>
  </si>
  <si>
    <t>2.13 My Duc Apartment, Ward 21, Binh Thanh District, Ho Chi Minh City</t>
  </si>
  <si>
    <t>2.13 Chung cư Mỹ Đức, Phường 21, Quận Bình Thạnh, Tp. Hồ Chí Minh</t>
  </si>
  <si>
    <t>0913 180 487</t>
  </si>
  <si>
    <t>Nguyễn Quốc Tuấn</t>
  </si>
  <si>
    <t>0869 606 910</t>
  </si>
  <si>
    <t>588/HR-21</t>
  </si>
  <si>
    <t>12001042</t>
  </si>
  <si>
    <t>Phạm Hoàng Trung</t>
  </si>
  <si>
    <t>365 825 520</t>
  </si>
  <si>
    <t>Soc Trang Community College</t>
  </si>
  <si>
    <t>Applied Informatics</t>
  </si>
  <si>
    <t>No. 21, Pham Thanh Hon B Group, Cu Lao Dung District, Soc Trang Province</t>
  </si>
  <si>
    <t>Số 21, Ấp Phạm Thành Hơn B, Huyện Cù Lao Dung, Tỉnh Sóc Trăng</t>
  </si>
  <si>
    <t>0971 642 349</t>
  </si>
  <si>
    <t>Phạm Văn Lọc</t>
  </si>
  <si>
    <t>598/HR-21</t>
  </si>
  <si>
    <t>12001049</t>
  </si>
  <si>
    <t>Đặng Thanh Hà</t>
  </si>
  <si>
    <t>271 777 305</t>
  </si>
  <si>
    <t xml:space="preserve">No. 65D/26, Group 20, Quarter 5, Trang Dai Ward, Bien Hoa City, Dong Nai Province </t>
  </si>
  <si>
    <t>Số 65D/26, Tổ 20, Khu Phố 5, Phường Trảng Dài, Tp. Biên Hòa, Tỉnh Đồng Nai</t>
  </si>
  <si>
    <t>0906 714 918</t>
  </si>
  <si>
    <t>Nguyễn Duy Nam</t>
  </si>
  <si>
    <t>0902 986 927</t>
  </si>
  <si>
    <t>599/HR-21</t>
  </si>
  <si>
    <t>11600515</t>
  </si>
  <si>
    <t>Đoàn Ngọc Xuân Oanh</t>
  </si>
  <si>
    <t>Agency Training &amp; Development Admin Senior Executive</t>
  </si>
  <si>
    <t>Nhân viên Cấp trung cao Hành chánh Huấn luyện &amp; Phát triển Đại lý</t>
  </si>
  <si>
    <t>024 574 004</t>
  </si>
  <si>
    <t>Ho Chi Minh City Industry and Trade College</t>
  </si>
  <si>
    <t>No. 15 Street 15, Group 1, Linh Dong ward, Thu Duc district, Ho Chi Minh</t>
  </si>
  <si>
    <t>Số 15 Đường 15, Tổ 5, Khu phố 1, P. Linh Đông, Q. Thủ Đức, Tp. HCM</t>
  </si>
  <si>
    <t>0937 141 542</t>
  </si>
  <si>
    <t>Đoàn Xuân Bài</t>
  </si>
  <si>
    <t>0933 832 193</t>
  </si>
  <si>
    <t>586/HR-21</t>
  </si>
  <si>
    <t>11800697</t>
  </si>
  <si>
    <t xml:space="preserve">Ho Chi Minh City Open University </t>
  </si>
  <si>
    <t>South East Asia Economy</t>
  </si>
  <si>
    <t>Ehome 3 Apartment, No. A8-4.05, No. 103, Ho Hoc Lam Street, An Lac Ward, Binh Tan District, Ho Chi Minh City</t>
  </si>
  <si>
    <t>Chung Cư Ehome 3, A8-4.05, Số 103, Đường Hồ Học Lãm, Phường An Lạc, Quận Bình Tân, Tp. HCM</t>
  </si>
  <si>
    <t>0903 988 372</t>
  </si>
  <si>
    <t>Lê Hữu Phúc</t>
  </si>
  <si>
    <t>0906 270 483</t>
  </si>
  <si>
    <t>587/HR-21</t>
  </si>
  <si>
    <t>11000101</t>
  </si>
  <si>
    <t>Trần Hữu Toàn</t>
  </si>
  <si>
    <t>064 081 000 012</t>
  </si>
  <si>
    <t>217 Lot A5, EHOME3 tenement, Ho Ngoc Lam street, An Lac ward, Binh Tan district, Ho Chi Minh city</t>
  </si>
  <si>
    <t>217 Lô A5 chung cư EHOME3, Đường Hồ Ngọc Lãm, P. An Lạc, Q. Bình Tân, Tp. Hồ Chí Minh</t>
  </si>
  <si>
    <t>0989 234 112</t>
  </si>
  <si>
    <t>Nguyễn Thị Thanh Sơn</t>
  </si>
  <si>
    <t>0982 823 134</t>
  </si>
  <si>
    <t>600/HR-21</t>
  </si>
  <si>
    <t>11900926</t>
  </si>
  <si>
    <t>Transportation allowance 15 mil/month &amp; Entertainment allowance 10 mil/month (Claim). Job allowance 15 mil/month (Salary)</t>
  </si>
  <si>
    <t>SGN 2</t>
  </si>
  <si>
    <t>No. 91, Nguyen Huu Canh Street, Binh Thanh District, Ho Chi Minh City</t>
  </si>
  <si>
    <t>Số 91, Đường Nguyễn Hữu Cảnh, Quận Bình Thạnh, Tp. Hồ Chí Minh</t>
  </si>
  <si>
    <t>Kathy Nguyễn</t>
  </si>
  <si>
    <t>0906 378 739</t>
  </si>
  <si>
    <t>609/HR-21</t>
  </si>
  <si>
    <t>11800692</t>
  </si>
  <si>
    <t>Nguyễn Hoàng Giao Linh</t>
  </si>
  <si>
    <t>Group Sales Support Senior Staff</t>
  </si>
  <si>
    <t>Nhân viên Cấp cao Hỗ trợ Phát triển Kinh Doanh - Khách hàng Doanh nghiệp</t>
  </si>
  <si>
    <t>024 446 417</t>
  </si>
  <si>
    <t>No. 203, Thoai Ngoc Hau Street, Phu Thanh Ward, Tan Phu District, Ho Chi Minh City</t>
  </si>
  <si>
    <t>Số 203, Đường Thoại Ngọc Hầu, Phường Phú Thạnh, Quận Tân Phú, Tp. Hồ Chí Minh</t>
  </si>
  <si>
    <t>No. 446/10, Tan Ky Tan Quy Street, Tan Phu District, Ho Chi Minh City</t>
  </si>
  <si>
    <t>Số 446/10, Đường Tân Kỳ Tân Quý, Quận Tân Phú, Tp. Hồ Chí Minh</t>
  </si>
  <si>
    <t>0167 473 8120</t>
  </si>
  <si>
    <t>Võ Thị Như Hà</t>
  </si>
  <si>
    <t>0937 210 747</t>
  </si>
  <si>
    <t>601/HR-21</t>
  </si>
  <si>
    <t>11800660</t>
  </si>
  <si>
    <t>Huỳnh Thụy Ly</t>
  </si>
  <si>
    <t>Training Deployment</t>
  </si>
  <si>
    <t>Training Deployment Senior Officer</t>
  </si>
  <si>
    <t>Chuyên viên Cấp cao Triển khai Huấn luyện</t>
  </si>
  <si>
    <t>023 911 507</t>
  </si>
  <si>
    <t>Open University - Malaysia</t>
  </si>
  <si>
    <t>No. 376/50, Nguyen Dinh Chieu Street, District 3, Ho Chi Minh City</t>
  </si>
  <si>
    <t>Số 376/50, Đường Nguyễn Đình Chiểu, Quận 3, Tp.HCM</t>
  </si>
  <si>
    <t>Số 376/50, Đường Nguyễn Đình Chiểu, Quận 3, Tp. HCM</t>
  </si>
  <si>
    <t>0989 298 226</t>
  </si>
  <si>
    <t>Đặng Xuân Hải</t>
  </si>
  <si>
    <t>0985 926 654</t>
  </si>
  <si>
    <t>602/HR-21</t>
  </si>
  <si>
    <t>12101119</t>
  </si>
  <si>
    <t>Trương Quỳnh Trang</t>
  </si>
  <si>
    <t>079 191 001 362</t>
  </si>
  <si>
    <t>Hanze University of Applied Sciences</t>
  </si>
  <si>
    <t>International Communication</t>
  </si>
  <si>
    <t>No. 71, Street 6, Hiep Binh Chanh Ward, Thu Duc City</t>
  </si>
  <si>
    <t>Số 71, Đường số 6, Phường Hiệp Bình Chánh, Tp, Thủ Đức</t>
  </si>
  <si>
    <t>0903 847 696</t>
  </si>
  <si>
    <t>Đinh Thị Lan Anh</t>
  </si>
  <si>
    <t>0915 952 659</t>
  </si>
  <si>
    <t>11200257</t>
  </si>
  <si>
    <t>Nguyễn Đăng Quang</t>
  </si>
  <si>
    <t>Trưởng phòng Huấn luyện &amp; Phát triển Đại lý</t>
  </si>
  <si>
    <t>182 518 880</t>
  </si>
  <si>
    <t>Physics Pedagogy</t>
  </si>
  <si>
    <t>No. 401, Petroleum Apartment, No. 6, Nguyen Quoc Tri Street, Group 20, Hung Binh Ward, Vinh City, Nghe An Province</t>
  </si>
  <si>
    <t>Nhà 401, Chung cư Dầu khí, Số 6 đường Nguyễn Quốc Trị, khối 20, phường Hưng Bình, Tp Vinh, Nghệ An</t>
  </si>
  <si>
    <t>0986 789 658</t>
  </si>
  <si>
    <t>0987 543 949</t>
  </si>
  <si>
    <t>603/HR-21</t>
  </si>
  <si>
    <t>11400391</t>
  </si>
  <si>
    <t>Nguyễn Văn Xanh</t>
  </si>
  <si>
    <t>Distribution Admin Officer</t>
  </si>
  <si>
    <t>221 335 137</t>
  </si>
  <si>
    <t>Tu Nham Village, Xuan Thinh Commune, Song Cau District, Phu Yen Province</t>
  </si>
  <si>
    <t>Thôn Từ Nham, xã Xuân Thịnh, huyện Sông Cấu, Phú Yên</t>
  </si>
  <si>
    <t>290/8 Duong Ba Trac Street, Ward 1, District 8, Ho Chi Minh City</t>
  </si>
  <si>
    <t>290/8 Dương Bá Trạc, phường 1, quận 8, Tp. HCM</t>
  </si>
  <si>
    <t>0164 686 0993</t>
  </si>
  <si>
    <t>Nguyễn Văn Sửu</t>
  </si>
  <si>
    <t>0326 840 326</t>
  </si>
  <si>
    <t>604/HR-21</t>
  </si>
  <si>
    <t>12000981</t>
  </si>
  <si>
    <t>Nguyễn Thị Hồng Sâm</t>
  </si>
  <si>
    <t>212 364 221</t>
  </si>
  <si>
    <t>Group 3, Le Hong Phong Ward, Quang Ngai City, Quang Ngai Province</t>
  </si>
  <si>
    <t>Tổ 3, Phường Lê Hồng Phong, Tp. Quảng Ngãi, Tỉnh Quảng Ngãi</t>
  </si>
  <si>
    <t>No 778, Xo Viet Nghe Tinh Street, Ward 25, Binh Thanh District, Ho Chi Minh City</t>
  </si>
  <si>
    <t>Số 778, Đường Xô Viết Nghệ Tĩnh, Phường 25, Quận Bình Thạnh, Tp. Hồ Chí Minh</t>
  </si>
  <si>
    <t>0964 598 406</t>
  </si>
  <si>
    <t>0979 953 767</t>
  </si>
  <si>
    <t>605/HR-21</t>
  </si>
  <si>
    <t>12001021</t>
  </si>
  <si>
    <t>Trần Hữu Đức</t>
  </si>
  <si>
    <t>Agency Training &amp; Development Executive</t>
  </si>
  <si>
    <t>Nhân viên Cấp trung Huấn luyện &amp; Phát triển Đại lý</t>
  </si>
  <si>
    <t>194 225 495</t>
  </si>
  <si>
    <t>Da Nang University of Economics</t>
  </si>
  <si>
    <t>Hai Dinh Ward, Dong Hoi City, Quang Binh Province</t>
  </si>
  <si>
    <t>Phường Hải Đình, Tp. Đồng Hới, Tỉnh Quảng Bình</t>
  </si>
  <si>
    <t>No. 40, Tran Ngoc Quan Street, Phu Hai Ward, Dong Hoi City, Quang Binh Province</t>
  </si>
  <si>
    <t>Số 40, Đường Trần Ngọc Quán, Phường Phú Hải, Tp. Đồng Hới, Tỉnh Quảng Bình</t>
  </si>
  <si>
    <t>0868 314 269</t>
  </si>
  <si>
    <t>Nguyễn Thị Sương</t>
  </si>
  <si>
    <t>0912 792 369</t>
  </si>
  <si>
    <t>610/HR-21</t>
  </si>
  <si>
    <t>11900792</t>
  </si>
  <si>
    <t>Huỳnh Đặng Thùy Yên</t>
  </si>
  <si>
    <t>079 193 004 315</t>
  </si>
  <si>
    <t>No. 24, Trinh Van Can Street, District 1, Ho Chi Minh City</t>
  </si>
  <si>
    <t>Số 24, Đường Trịnh Văn Cấn, Quận 1, Tp. Hồ Chí Minh</t>
  </si>
  <si>
    <t xml:space="preserve">0988 802 378 </t>
  </si>
  <si>
    <t>Đặng Thị Thu Hà</t>
  </si>
  <si>
    <t>0908 860 300</t>
  </si>
  <si>
    <t>607/HR-21</t>
  </si>
  <si>
    <t>11800651</t>
  </si>
  <si>
    <t>Trần Thị Thanh Thúy</t>
  </si>
  <si>
    <t>DSI Planning &amp; Support</t>
  </si>
  <si>
    <t>Digital &amp; Strategic Initiatives Support Officer</t>
  </si>
  <si>
    <t>Chuyên viên Hỗ trợ Chuyển đổi số và Sáng kiến kinh doanh</t>
  </si>
  <si>
    <t>079 183 005 727</t>
  </si>
  <si>
    <t>No. 103/22B, Ho Thi Ky Street, Ward 1, District 10, Ho Chi Minh City</t>
  </si>
  <si>
    <t>Số 103/22B, Đường Hồ Thị Kỷ, Phường 1, Quận 10, Tp.HCM</t>
  </si>
  <si>
    <t>No. 103/22B Ho Thi Ky Street, Ward 1, District 10, Ho Chi Minh City</t>
  </si>
  <si>
    <t>Số 103/22B Đường Hồ Thị Kỷ, Phường 1, Quận 10, Tp. HCM</t>
  </si>
  <si>
    <t>0903 053 468</t>
  </si>
  <si>
    <t>Đinh Quý Dương</t>
  </si>
  <si>
    <t>0909 346 072</t>
  </si>
  <si>
    <t>606/HR-21</t>
  </si>
  <si>
    <t>11900883</t>
  </si>
  <si>
    <t>Vũ Thị Thủy Tiên</t>
  </si>
  <si>
    <t>272 231 187</t>
  </si>
  <si>
    <t>Hong Ha College</t>
  </si>
  <si>
    <t>No. 574. Nam Ha Group, Xuan Bao Commune, Cam My District, Dong Nai Province</t>
  </si>
  <si>
    <t>Số 574, Ấp Nam Hà, Xã Xuân Bảo, Huyện Cẩm Mỹ, Tỉnh Đồng Nai</t>
  </si>
  <si>
    <t xml:space="preserve">No. 532/28/1B, High-tech Medical Area, Binh Tri Dong Ward, Binh Tan District, Ho Chi Minh City </t>
  </si>
  <si>
    <t>Số 532/28/1B, Khu Y Tế Kỹ Thuật Cao, Phường Bình Trị Đông, Quận Bình Tân, Tp. Hồ Chí Minh</t>
  </si>
  <si>
    <t>0974 372 574</t>
  </si>
  <si>
    <t>Vũ Thị Tuyết Trinh</t>
  </si>
  <si>
    <t>0365 372 072</t>
  </si>
  <si>
    <t>608/HR-21</t>
  </si>
  <si>
    <t>11800646</t>
  </si>
  <si>
    <t>Đinh Sỹ Minh Tuấn</t>
  </si>
  <si>
    <t>013 321 658</t>
  </si>
  <si>
    <t>Management Investigation</t>
  </si>
  <si>
    <t>No. 184, Thai Ha Ward, Dong Da District, Ha Noi City</t>
  </si>
  <si>
    <t>Số 184, Phố Thái Hà, Quận Đống Đa, Tp. Hà Nội</t>
  </si>
  <si>
    <t xml:space="preserve">No. 65, 3/2 Street, Hong Linh District, Ha Tinh </t>
  </si>
  <si>
    <t>Số 65, Đường 3/2, Thị xã Hồng Lĩnh, Tỉnh Hà Tĩnh</t>
  </si>
  <si>
    <t>0946 402 707</t>
  </si>
  <si>
    <t>0978 476 888</t>
  </si>
  <si>
    <t>613/HR-21</t>
  </si>
  <si>
    <t>11600480</t>
  </si>
  <si>
    <t>Increase to 35 Mil after 8 months, once 2 DM &amp; 10 UM have been appointed with BDS</t>
  </si>
  <si>
    <t>111 338 718</t>
  </si>
  <si>
    <t>Group 6, Trung Son Tram Ward, Son Tay, Ha Noi</t>
  </si>
  <si>
    <t>Khu phố 6, Phường Trung Sơn Trầm, Sơn Tây, Hà Nội</t>
  </si>
  <si>
    <t>No. 52, Center of Weapon, Tu Liem District, Ha Noi</t>
  </si>
  <si>
    <t>Số 52, Viện Vũ Khí, Quận Từ Liêm, Hà Nội</t>
  </si>
  <si>
    <t>0169 428 1665</t>
  </si>
  <si>
    <t>Nguyễn Thị Khuyến</t>
  </si>
  <si>
    <t>0904 351 116; 0975 248 688</t>
  </si>
  <si>
    <t>611/HR-21</t>
  </si>
  <si>
    <t>Fubon Life</t>
  </si>
  <si>
    <t>12000971</t>
  </si>
  <si>
    <t>Trần Quốc Sỹ</t>
  </si>
  <si>
    <t>Sales - North 7</t>
  </si>
  <si>
    <t>North 7</t>
  </si>
  <si>
    <t>030 086 000 008</t>
  </si>
  <si>
    <t>University of Business and Technology</t>
  </si>
  <si>
    <t>No. 5, Dong Tam Group, Gia Loc Town, Gia Loc District, Hai Duong Province</t>
  </si>
  <si>
    <t>Số 5, Phố Đông Tâm, Thị Trấn Gia Lộc, Huyện Gia Lộc, Tỉnh Hải Dương</t>
  </si>
  <si>
    <t xml:space="preserve">086 5568228 </t>
  </si>
  <si>
    <t>Đặng Thị Mướp</t>
  </si>
  <si>
    <t>0931 595 468</t>
  </si>
  <si>
    <t>612/HR-21</t>
  </si>
  <si>
    <t>11800685</t>
  </si>
  <si>
    <t>183 688 242</t>
  </si>
  <si>
    <t>Minh Tien Village, Thach Ha Ward, Ha Tinh City, Ha Tinh Province</t>
  </si>
  <si>
    <t>Thôn Minh Tiến, Xã Thạch Hạ, Tp. Hà Tĩnh, Tỉnh Hà Tĩnh</t>
  </si>
  <si>
    <t>0941 838 889</t>
  </si>
  <si>
    <t>Trần Thị Thúy</t>
  </si>
  <si>
    <t>0963 877 969</t>
  </si>
  <si>
    <t>614/HR-21</t>
  </si>
  <si>
    <t>12001045</t>
  </si>
  <si>
    <t>Trần Thị Ly</t>
  </si>
  <si>
    <t>231 118 649</t>
  </si>
  <si>
    <t>Nam Yang Commune, Dak Doa District, Gia Lai Province</t>
  </si>
  <si>
    <t>Xã Nam Yang, Huyện Đăk Đoa, Tình Gia Lai</t>
  </si>
  <si>
    <t>No. 180/20, Bui Van Ba Street, District 7, Ho Chi Minh City</t>
  </si>
  <si>
    <t>Số 180/20, Đường Bùi Văn Ba, Quận 7, Tp. Hồ Chí Minh</t>
  </si>
  <si>
    <t>0393 547 379</t>
  </si>
  <si>
    <t>Trần Văn Cảnh</t>
  </si>
  <si>
    <t>0398 771 898</t>
  </si>
  <si>
    <t>616/HR-21</t>
  </si>
  <si>
    <t>12101152</t>
  </si>
  <si>
    <t>Bùi Tấn Anh Khoa</t>
  </si>
  <si>
    <t>082 089 000 283</t>
  </si>
  <si>
    <t>K311, Flora Kikyo Apartment, Thu Duc City</t>
  </si>
  <si>
    <t>K311, Chung Cư Flora Kikyo, Tp. Thủ Đức</t>
  </si>
  <si>
    <t>0903 879 345</t>
  </si>
  <si>
    <t>11900782</t>
  </si>
  <si>
    <t>Trương Minh Thành</t>
  </si>
  <si>
    <t>Housing allowance: 4 Mil/month (Salary)</t>
  </si>
  <si>
    <t>215 160 036</t>
  </si>
  <si>
    <t>University of Technology and Education</t>
  </si>
  <si>
    <t>Machinery Manufacturing Technology</t>
  </si>
  <si>
    <t>An Thai, Nhon Phuc Ward, Binh Dinh Province</t>
  </si>
  <si>
    <t>Thôn An Thái, Xã Nhơn Phúc, Huyện An Nhơn, Tỉnh Bình Định</t>
  </si>
  <si>
    <t>No. 22, Hoang Van Thu Street, IaKring Ward, Pleiku City, Gia Lai Province</t>
  </si>
  <si>
    <t>Số 22, Đường Hoàng Văn Thụ, Phường IaKring, Tp. Pleiku, Tỉnh Gia Lai</t>
  </si>
  <si>
    <t>0343012251</t>
  </si>
  <si>
    <t>Trương Minh Chánh</t>
  </si>
  <si>
    <t>0973 553 322</t>
  </si>
  <si>
    <t>615/HR-21</t>
  </si>
  <si>
    <t>12001023</t>
  </si>
  <si>
    <t>Nguyễn Hoàng Diễm Anh</t>
  </si>
  <si>
    <t>Compensation &amp; Reward Staff</t>
  </si>
  <si>
    <t>Nhân viên Lương thưởng &amp; Đãi ngộ</t>
  </si>
  <si>
    <t>082 195 000 050</t>
  </si>
  <si>
    <t>No. 164/27/36, Tran Quoc Thao Street, District 3, Ho Chi Minh City</t>
  </si>
  <si>
    <t>Số 164/27/36, Đường Trần Quốc Thảo, Quận 3, Tp. Hồ Chí Minh</t>
  </si>
  <si>
    <t>0949 717 928</t>
  </si>
  <si>
    <t>Nguyễn Thị Xuân Đào</t>
  </si>
  <si>
    <t>0825 888 892</t>
  </si>
  <si>
    <t>619/HR-21</t>
  </si>
  <si>
    <t>12000957</t>
  </si>
  <si>
    <t>Lê Kim Hào</t>
  </si>
  <si>
    <t>001 083 026 269</t>
  </si>
  <si>
    <t>Group 16, Linh Nam Street, Hoang Mai District, Ha Noi City</t>
  </si>
  <si>
    <t>Tổ 16, Đường Lĩnh Nam, Quận Hoàng Mai, Tp. Hà Nôi</t>
  </si>
  <si>
    <t>Song Nhue Apartment, Kien Hung Street, Ha Dong District, Ha Noi City</t>
  </si>
  <si>
    <t>Chung Cư Sông Nhuệ, Đường Kiến Hưng, Quận Hà Đông, Tp. Hà Nội</t>
  </si>
  <si>
    <t>0328 587 666</t>
  </si>
  <si>
    <t>Lã Thị Vân Anh</t>
  </si>
  <si>
    <t>0942 985 050</t>
  </si>
  <si>
    <t>618/HR-21</t>
  </si>
  <si>
    <t>11900850</t>
  </si>
  <si>
    <t>Lê Hồng Phong</t>
  </si>
  <si>
    <t>073 404 903</t>
  </si>
  <si>
    <t xml:space="preserve">University of Labor </t>
  </si>
  <si>
    <t>No. 15, Loc Vien Tai Street, Ha Giang District, Ha Giang Province</t>
  </si>
  <si>
    <t>Số 15, Đường Lộc Viên Tài, Huyện Hà Giang, Tỉnh Hà Giang</t>
  </si>
  <si>
    <t>No. 4A, Alley 43/99/16, Trung Kinh Yen Hoa, Cau Giay District, Ha Noi City</t>
  </si>
  <si>
    <t>Số 4A, ngách 43/99/16, Trung Kính Yên Hòa, Quận Cầu Giấy, Tp. Hà Nội</t>
  </si>
  <si>
    <t>0836 508 819</t>
  </si>
  <si>
    <t>Ngô Thị Mùi</t>
  </si>
  <si>
    <t>0949 600 395</t>
  </si>
  <si>
    <t>617/HR-21</t>
  </si>
  <si>
    <t>12101157</t>
  </si>
  <si>
    <t>Huỳnh Thị Mỹ Hạnh</t>
  </si>
  <si>
    <t>Agency Training Coordinator Senior Staff</t>
  </si>
  <si>
    <t>Nhân viên Cấp cao Điều phối Huấn luyện Kênh Đại lý</t>
  </si>
  <si>
    <t>215 173 950</t>
  </si>
  <si>
    <t>Van An Street, My Chau Ward, Phu My District, Binh Dinh Province</t>
  </si>
  <si>
    <t>Đường Vạn An, Phường Mỹ Châu, Quận Phú Mỹ, Tỉnh Bình Định</t>
  </si>
  <si>
    <t>No. 24/12/06, Street No. 10, Group 3, Linh Xuan Ward, Thu Duc City</t>
  </si>
  <si>
    <t>Số 24/12/06, Đường số 10, Khu phố 3, Phường Linh Xuân, Tp. Thủ Đúc</t>
  </si>
  <si>
    <t>0976 128 015</t>
  </si>
  <si>
    <t>Huỳnh Thị Mỹ Liên</t>
  </si>
  <si>
    <t>0357 819 139</t>
  </si>
  <si>
    <t>11900916</t>
  </si>
  <si>
    <t>Trần Triều Dâng</t>
  </si>
  <si>
    <t>025 169 105</t>
  </si>
  <si>
    <t>No. 112, Tran Quang Khai Street, District 1, Ho Chi Minh City</t>
  </si>
  <si>
    <t>Số 112, Đường Trần Quang Khải, Quận 1, Tp. Hồ Chí Minh</t>
  </si>
  <si>
    <t>No. 82/22, Ly Chinh Thang Street, Ward 8, District 3, Ho Chi Minh City</t>
  </si>
  <si>
    <t>Số 82/22, Đường Lý Chính Thắng, Phường 8, Quận 3, Tp. Hồ Chí Minh</t>
  </si>
  <si>
    <t>0373 412 482</t>
  </si>
  <si>
    <t>Phạm Thị Loan</t>
  </si>
  <si>
    <t>0901 104 046</t>
  </si>
  <si>
    <t>620/HR-21</t>
  </si>
  <si>
    <t>12101143</t>
  </si>
  <si>
    <t>12001026</t>
  </si>
  <si>
    <t>Bùi Văn Chung</t>
  </si>
  <si>
    <t>172 802 619</t>
  </si>
  <si>
    <t>Cam Phu Commune, Cam Thuy District, Thanh Hoa Province</t>
  </si>
  <si>
    <t>Xã Cẩm Phú, Huyện Cẩm Thủy, Tỉnh Thanh Hóa</t>
  </si>
  <si>
    <t>0364 141 083</t>
  </si>
  <si>
    <t>Trương Thị Thủy</t>
  </si>
  <si>
    <t>0971 949 222</t>
  </si>
  <si>
    <t>621/HR-21</t>
  </si>
  <si>
    <t>12101163</t>
  </si>
  <si>
    <t>Đặng Vĩnh Phúc</t>
  </si>
  <si>
    <t>334 287 678</t>
  </si>
  <si>
    <t>NIIT</t>
  </si>
  <si>
    <t>Group 3, Long Thanh Commune, Duyen Hai District, Tra Vinh Province</t>
  </si>
  <si>
    <t>Khóm 3, Thị Trấn Long Thành, Huyện Duyên Hải, Tỉnh Trà Vinh</t>
  </si>
  <si>
    <t>No. 326/5 Bui Minh Truc Street, Ward 6, District 8, Ho Chi Minh City</t>
  </si>
  <si>
    <t>Số 326/5 Đường Bùi Minh Trực, Phường 6, Quận 8, Tp. Hồ Chí Minh</t>
  </si>
  <si>
    <t>0906 652 924</t>
  </si>
  <si>
    <t>Phạm Hoàng Mỹ Kim</t>
  </si>
  <si>
    <t>0776 558 887</t>
  </si>
  <si>
    <t>11700631</t>
  </si>
  <si>
    <t>Nguyễn Thị Thùy Trang</t>
  </si>
  <si>
    <t>023 799 938</t>
  </si>
  <si>
    <t>Information Management</t>
  </si>
  <si>
    <t>No. 7A, Nguyen Si Co Street, Ward 15, District 8, Ho Chi Minh City</t>
  </si>
  <si>
    <t>Số 7A, Đường Nguyễn Sĩ Cố, Phường 15, Quận 8, Tp. HCM</t>
  </si>
  <si>
    <t>No. 7A, Nguyen Sy Co Street, Ward 15, District 8, Ho Chi Minh City</t>
  </si>
  <si>
    <t>0907 969 678</t>
  </si>
  <si>
    <t>Huỳnh Quang Tuấn</t>
  </si>
  <si>
    <t>0909 791 349</t>
  </si>
  <si>
    <t>622/HR-21</t>
  </si>
  <si>
    <t>11200254</t>
  </si>
  <si>
    <t>Phạm Thị Thanh Trà</t>
  </si>
  <si>
    <t>197 250 128</t>
  </si>
  <si>
    <t>368 Le Duan, Dong Luong, Dong Ha, Quang Tri Province</t>
  </si>
  <si>
    <t>368 Lê Duẩn,  Đông Lương, Đông Hà, Quảng Trị</t>
  </si>
  <si>
    <t>381/7 Phan Van Tri Street, Ward 11, Binh Thanh District, Ho Chi Minh City</t>
  </si>
  <si>
    <t>381/7 Phan Văn Trị, phường 11, quận Bình Thạnh, Tp. HCM</t>
  </si>
  <si>
    <t>0905 064 559</t>
  </si>
  <si>
    <t>Phạm Xuân Viến</t>
  </si>
  <si>
    <t>0972 626 777</t>
  </si>
  <si>
    <t>624/HR-21</t>
  </si>
  <si>
    <t>11700613</t>
  </si>
  <si>
    <t>Đoàn Quyền Vương</t>
  </si>
  <si>
    <t>Ngày bắt đầu học tại Hàn Quốc: 01/09/2015</t>
  </si>
  <si>
    <t>Actuarial Analyst Executive</t>
  </si>
  <si>
    <t>079 092 013 415</t>
  </si>
  <si>
    <t>Actuarial Sciences</t>
  </si>
  <si>
    <t>105 Nguyen Thi Minh Khai Street, Ben Thanh Ward, District 1, Ho Chi Minh City</t>
  </si>
  <si>
    <t>105, Đường Nguyễn Thị Minh Khai, Phường Bến Thành, Quận 1, Tp. HCM</t>
  </si>
  <si>
    <t>0167 400 9307</t>
  </si>
  <si>
    <t>Đoàn Hữu Ngọ</t>
  </si>
  <si>
    <t>0989 036 837</t>
  </si>
  <si>
    <t>625/HR-21</t>
  </si>
  <si>
    <t>12101170</t>
  </si>
  <si>
    <t>Lê Bảo Thụy</t>
  </si>
  <si>
    <t>Quality Assurance Senior Officer</t>
  </si>
  <si>
    <t>Chuyên viên Cấp cao Kiểm soát Chất lượng Dịch vụ Khách hàng</t>
  </si>
  <si>
    <t>079 189 006 399</t>
  </si>
  <si>
    <t>Food Tenology</t>
  </si>
  <si>
    <t>No. 1508/17/20/8, Le Van Luong Street, Nhon Duc Commune, Nha Be District, Ho Chi Minh City</t>
  </si>
  <si>
    <t xml:space="preserve"> Số 1508/17/20/8, Đường Lê Văn Lương, Xã Nhơn Đức, Huyện Nhà Bè, Tp. Hồ Chí Minh</t>
  </si>
  <si>
    <t xml:space="preserve"> 0987 863 948</t>
  </si>
  <si>
    <t>Lư Ngọc Thùy</t>
  </si>
  <si>
    <t>0981 654 650</t>
  </si>
  <si>
    <t>12101162</t>
  </si>
  <si>
    <t>Lê Hồng Nghĩa</t>
  </si>
  <si>
    <t>132 083 492</t>
  </si>
  <si>
    <t>Van Tan Group, Van Luong Commune, Tan Son District, Phu Tho Province</t>
  </si>
  <si>
    <t>Xóm Văn Tân, Xã Văn Luông, Huyện Tân Sơn, Tỉnh Phú Thọ</t>
  </si>
  <si>
    <t>0974 653 904</t>
  </si>
  <si>
    <t>Lê Hùng Hiền</t>
  </si>
  <si>
    <t>0987 113 881</t>
  </si>
  <si>
    <t>Violation of integrity</t>
  </si>
  <si>
    <t>11900906</t>
  </si>
  <si>
    <t>Hoàng Lê Phan</t>
  </si>
  <si>
    <t>Community Development</t>
  </si>
  <si>
    <t>Community Senior Officer</t>
  </si>
  <si>
    <t>Chuyên viên Cấp cao Phát triển Cộng đồng</t>
  </si>
  <si>
    <t>012 627 588</t>
  </si>
  <si>
    <t>Strategic Marketing</t>
  </si>
  <si>
    <t>No. 11/13/383, Tam Trinh Street, Hoang Mai District, Ha Noi City</t>
  </si>
  <si>
    <t>Số 11/13/383, Đường Tam Trinh, Quận Hoàng Mai, Tp. Hà Nội</t>
  </si>
  <si>
    <t>Room 1108C, No 974A, Truong Sa Street, Ward 12, District 3, Ho Chi Minh City</t>
  </si>
  <si>
    <t>Phòng 1108C, Số 974A, Đường Trường Sa, Phường 12, Quận 3, Tp. Hồ Chí Minh</t>
  </si>
  <si>
    <t>0911 583 798</t>
  </si>
  <si>
    <t>Trần Thị Huyền</t>
  </si>
  <si>
    <t>626/HR-21</t>
  </si>
  <si>
    <t>12101153</t>
  </si>
  <si>
    <t>Đỗ Tâm Trang</t>
  </si>
  <si>
    <t>Trưởng phòng Đối tác thu hút nhân tài</t>
  </si>
  <si>
    <t xml:space="preserve">079 186 010 480 </t>
  </si>
  <si>
    <t>No. 26/29, Huynh Dinh Hai Street, Ward 24, Binh Thanh District, Ho Chi Minh</t>
  </si>
  <si>
    <t>Số 26/29, Đường Huỳnh Đình Hai, Phường 24, Quận Bình Thạnh, Tp. Hồ Chí Minh</t>
  </si>
  <si>
    <t>0942 250 212</t>
  </si>
  <si>
    <t>Vương Lê Việt</t>
  </si>
  <si>
    <t>0989 007 283</t>
  </si>
  <si>
    <t>12101134</t>
  </si>
  <si>
    <t>Nguyễn Phương Tâm</t>
  </si>
  <si>
    <t>079 190 007 822</t>
  </si>
  <si>
    <t>No. 130-132, Hong Ha Street, Ward 9, Phu Nhuan District, Ho Chi Minh City</t>
  </si>
  <si>
    <t>Số 130-132, Đường Hồng Hà, Phường 9, Quận Phú Nhuận, Tp. Hồ Chí Minh</t>
  </si>
  <si>
    <t>0984 020 716</t>
  </si>
  <si>
    <t>Nguyễn An Thuận</t>
  </si>
  <si>
    <t>0988 020 716</t>
  </si>
  <si>
    <t>11900866</t>
  </si>
  <si>
    <t>035 179 000 038</t>
  </si>
  <si>
    <t>No. P216E7, Phuong Mai Street, Phuong Mai Ward, Dong Da District, Ha Noi City</t>
  </si>
  <si>
    <t>Số P216E7, Đường Phương Mai, Phường Phương Mai, Quận Đống Đa, Tp. Hà Nội</t>
  </si>
  <si>
    <t>No. 349, Vu Tong Phan Street, Phuong Dinh Ward, Thanh Xuan District, Ha Noi City</t>
  </si>
  <si>
    <t>Số 349, Đường Vũ Tông Phan, Phường Phương Đình, Quận Thanh Xuân, Tp. Hà Nội</t>
  </si>
  <si>
    <t>0766 455 355</t>
  </si>
  <si>
    <t>0931 317 666</t>
  </si>
  <si>
    <t>627/HR-21</t>
  </si>
  <si>
    <t>12000977</t>
  </si>
  <si>
    <t>Dương Quang Kiên</t>
  </si>
  <si>
    <t>Sales - North 9</t>
  </si>
  <si>
    <t>North 9</t>
  </si>
  <si>
    <t>063 580 640</t>
  </si>
  <si>
    <t>No. 3/108, Cach Mang Thang Tam Street, Phan Dinh Phung Ward, Thai Nguyen City, Thai Nguyen Province</t>
  </si>
  <si>
    <t>Số 3/108, Đường Cách Mạnh Tháng Tám, Phường Phan Đình Phùng, Tp. Thái Nguyên, Tỉnh Thái Nguyên</t>
  </si>
  <si>
    <t>0329 411 082</t>
  </si>
  <si>
    <t>Lương Thanh Huyền</t>
  </si>
  <si>
    <t>0963 765 316</t>
  </si>
  <si>
    <t>628/HR-21</t>
  </si>
  <si>
    <t>11900833</t>
  </si>
  <si>
    <t>Phan Thành Luân</t>
  </si>
  <si>
    <t>Trưởng phòng Tuân thủ Nội bộ</t>
  </si>
  <si>
    <t>264 248 623</t>
  </si>
  <si>
    <t>Cong Thanh Hamlet, Thanh Hai Commune, Phan Rang - Thap Cham City, Ninh Thuan Province</t>
  </si>
  <si>
    <t>Thôn Công Thành, Xã Thành Hải, Tp. Phan Rang - Tháp Chàm, Tỉnh Ninh Thuận</t>
  </si>
  <si>
    <t>No. 19/8C, Street 58, Phuoc Long A Ward, District 9, Ho Chi Minh City</t>
  </si>
  <si>
    <t>Sô 19/8C, Đường 58, Phường Phước Long A, Quận 9, Tp. Hồ Chí Minh</t>
  </si>
  <si>
    <t>0905 868 101</t>
  </si>
  <si>
    <t>0935 299 080</t>
  </si>
  <si>
    <t>633/HR-21</t>
  </si>
  <si>
    <t>11800682</t>
  </si>
  <si>
    <t>Lê Hồng Thuấn</t>
  </si>
  <si>
    <t>Regional CAO</t>
  </si>
  <si>
    <t>001 091 009 019</t>
  </si>
  <si>
    <t>Thuong Village, Hong Son, My Duc, Ha Noi City</t>
  </si>
  <si>
    <t>Thôn Thượng, Hồng Sơn, Mỹ Đức, Tp. Hà Nội</t>
  </si>
  <si>
    <t>Tan Phong Village, Thuy Phuong Ward, Bac Tu Lien District, Ha Noi City</t>
  </si>
  <si>
    <t>Thôn Tân Phong, Xã Thụy Phương, Quận Bắc Từ Liêm, Tp. Hà Nội</t>
  </si>
  <si>
    <t>0168 264 6812</t>
  </si>
  <si>
    <t>Lê Văn Thao</t>
  </si>
  <si>
    <t>0979 373 748</t>
  </si>
  <si>
    <t>632/HR-21</t>
  </si>
  <si>
    <t>11000099</t>
  </si>
  <si>
    <t>Trần Đình Khánh</t>
  </si>
  <si>
    <t>Chuyên viên Phát triển Sản phẩm</t>
  </si>
  <si>
    <t>023 596 925</t>
  </si>
  <si>
    <t>Columbia Southern University</t>
  </si>
  <si>
    <t>18/15A/7 Nguyen Thi Minh Khai Street, District 1, Ho Chi Minh City</t>
  </si>
  <si>
    <t>18/15A/7 Nguyễn Thị Minh Khai, Quận 1, Tp.HCM</t>
  </si>
  <si>
    <t>18/138/D3 Nguyen Thi Minh Khai, District 1, Ho Chi Minh City</t>
  </si>
  <si>
    <t>18/138/D3 Nguyễn Thị Minh Khai, Quận 1, Tp. HCM</t>
  </si>
  <si>
    <t>0908 588 885</t>
  </si>
  <si>
    <t>Huỳnh Khánh Phúc Hậu</t>
  </si>
  <si>
    <t>0907 473 936</t>
  </si>
  <si>
    <t>631/HR-21</t>
  </si>
  <si>
    <t>11900817</t>
  </si>
  <si>
    <t>Nguyễn Minh Chung</t>
  </si>
  <si>
    <t>181 739 779</t>
  </si>
  <si>
    <t>No. 13/116, Le Thieu Huy Street, Group 7, Nguyen Du Ward, Ha Tinh City, Ha Tinh Province</t>
  </si>
  <si>
    <t>Số 13/116, Đường Lê Thiệu Huy, Khu Phố 7, Phường Nguyễn Du, Tp. Hà Tĩnh, Tỉnh Hà Tĩnh</t>
  </si>
  <si>
    <t>0919 778 740</t>
  </si>
  <si>
    <t>Đặng Thị Ánh Tuyết</t>
  </si>
  <si>
    <t>0948 101 567</t>
  </si>
  <si>
    <t>629/HR-21</t>
  </si>
  <si>
    <t>12101156</t>
  </si>
  <si>
    <t>Phạm Hải Đông</t>
  </si>
  <si>
    <t>025 154 807</t>
  </si>
  <si>
    <t>No. 15/32, Cau Xéo Street, Tan Quy Ward, Tan Phu District, Ho Chi Minh City</t>
  </si>
  <si>
    <t>Số 15/32, Đường Cầu Xéo, Phường Tân Quý, Quận Tân Phú, Tp. Hồ Chí Minh</t>
  </si>
  <si>
    <t>0908 069 188</t>
  </si>
  <si>
    <t>Phạm Hoài Đông</t>
  </si>
  <si>
    <t xml:space="preserve">0933 531 300 </t>
  </si>
  <si>
    <t>11900879</t>
  </si>
  <si>
    <t>Hà Văn Hậu</t>
  </si>
  <si>
    <t>030 086 005 696</t>
  </si>
  <si>
    <t>Vietnam College Of Industry And Commerce</t>
  </si>
  <si>
    <t>Small and Medium Enterprise Adminstration</t>
  </si>
  <si>
    <t>Thanh Giang Commune, Thanh Mien District, Hai Duong Province</t>
  </si>
  <si>
    <t>Xã Thanh Giang, Huyện Thanh Miện, Tỉnh Hải Dương</t>
  </si>
  <si>
    <t>Bùi Minh Tiệp</t>
  </si>
  <si>
    <t>0965 104 204</t>
  </si>
  <si>
    <t>630/HR-21</t>
  </si>
  <si>
    <t>12000982</t>
  </si>
  <si>
    <t>Đặng Thanh Châu</t>
  </si>
  <si>
    <t>013 223 233</t>
  </si>
  <si>
    <t xml:space="preserve">Ha Noi </t>
  </si>
  <si>
    <t>Janpanese</t>
  </si>
  <si>
    <t>No. 53/91, Nguyen Chi Thanh Street, Dong Da District, Ha Noi City</t>
  </si>
  <si>
    <t>Số 53/91, Đường Nguyễn Chí Thanh, Quận Đống Đa, Tp. Hà Nội</t>
  </si>
  <si>
    <t>Đặng Thanh Nga</t>
  </si>
  <si>
    <t>0976 969 396</t>
  </si>
  <si>
    <t>634/HR-21</t>
  </si>
  <si>
    <t>10800026</t>
  </si>
  <si>
    <t>Vũ Bá Tuyên</t>
  </si>
  <si>
    <t>Regional Chief Agency Officer (Northern)</t>
  </si>
  <si>
    <t>Phó Tổng Kinh doanh miền Bắc</t>
  </si>
  <si>
    <t>001 071 000 719</t>
  </si>
  <si>
    <t>79 Ly Nam De Street, Cua Dong Ward, Hoan Kiem District, Ha Noi</t>
  </si>
  <si>
    <t>79 Lý Nam Đế, phường Cửa Đông, quận Hoàn Kiếm, Tp. Hà Nội</t>
  </si>
  <si>
    <t>206/306, 32 Ly Nam De Street, Cua Dong Ward, Hoan Kiem District, Ha Noi</t>
  </si>
  <si>
    <t>P206/P306 KTT 32 Lý Nam Đế, phường Cửa Đông, quận Hoàn Kiếm, Tp. Hà Nội</t>
  </si>
  <si>
    <t>0986 835 688</t>
  </si>
  <si>
    <t>Nguyễn Thu Hà</t>
  </si>
  <si>
    <t>0913 550 636</t>
  </si>
  <si>
    <t>623/HR-21</t>
  </si>
  <si>
    <t>12101141</t>
  </si>
  <si>
    <t>Đinh Nguyễn Ngọc Thúy Vy</t>
  </si>
  <si>
    <t xml:space="preserve"> 312 062 760</t>
  </si>
  <si>
    <t>No. 24, Group 6, Gia Thuan Commune, Go Cong Dong District, Tien Giang Province</t>
  </si>
  <si>
    <t>Số nhà 24, Ấp 6, Xã Gia Thuận, Huyện Gò Công Đông, Tỉnh Tiền Giang</t>
  </si>
  <si>
    <t>No. 632/7, Kha Van Can Street, Linh Dong Ward, Thu Duc City</t>
  </si>
  <si>
    <t>Sô 632/7, Đường Kha Vạn Cân, Phường Linh Đông, Tp. Thủ Đức</t>
  </si>
  <si>
    <t>0796 913 362</t>
  </si>
  <si>
    <t>Đinh Văn Tươi</t>
  </si>
  <si>
    <t>0903 074 485</t>
  </si>
  <si>
    <t>12101111</t>
  </si>
  <si>
    <t>Trần Nguyễn Hồng Ngọc</t>
  </si>
  <si>
    <t>Digital Marketing Executive</t>
  </si>
  <si>
    <t>Nhân viên Cấp trung Marketing Kỹ thuật số</t>
  </si>
  <si>
    <t>301 582 012</t>
  </si>
  <si>
    <t>No. 113, Street No. 6, Group 2, Binh Tam Commune, Tan An City, Long An Province</t>
  </si>
  <si>
    <t>Số 113, Đường số 6, Khu dân cư ấp 2, Xã Bình Tâm, Thành phố Tân An, Tỉnh Long An</t>
  </si>
  <si>
    <t>No. 80, Street No. 20, Binh An Ward, District 2, Ho Chi Minh City</t>
  </si>
  <si>
    <t>Số 80, Đường số 20, Phường Bình An, Quận 2 Thành phố Hồ Chí MInh</t>
  </si>
  <si>
    <t>0983 808 547</t>
  </si>
  <si>
    <t>0963 890 159</t>
  </si>
  <si>
    <t>635/HR-21</t>
  </si>
  <si>
    <t>12001030</t>
  </si>
  <si>
    <t>Phạm Chí Thanh</t>
  </si>
  <si>
    <t>060 813 270</t>
  </si>
  <si>
    <t>College of Chemistry</t>
  </si>
  <si>
    <t>Mechanical Engineering Technology</t>
  </si>
  <si>
    <t>Thanh Luong Village, Tan Thinh Commune, Yen Bai City</t>
  </si>
  <si>
    <t>Thôn Thanh Lương, Xã Tân Thịnh, Tp. Yên Bái</t>
  </si>
  <si>
    <t>0329 864 556</t>
  </si>
  <si>
    <t>Vũ Thị Hạnh</t>
  </si>
  <si>
    <t>0985 419 488</t>
  </si>
  <si>
    <t>639/HR-21</t>
  </si>
  <si>
    <t>11400425</t>
  </si>
  <si>
    <t>Nguyễn Đình Hải</t>
  </si>
  <si>
    <t>Thuan Hai</t>
  </si>
  <si>
    <t>024 291 496</t>
  </si>
  <si>
    <t>Paris Diderot</t>
  </si>
  <si>
    <t>Statistics and Stochartic Modelling</t>
  </si>
  <si>
    <t>02, 14/1B Apartment, Ngo Tat To Street, Ward 19, Binh Thanh District, Ho Chi Minh City</t>
  </si>
  <si>
    <t>02 Chung cư 14/1B, Đường Ngô Tất Tố, Phường 19, Quận Bình Thạnh, Tp. HCM</t>
  </si>
  <si>
    <t>0903 390 220</t>
  </si>
  <si>
    <t>Nguyễn Đình Luật</t>
  </si>
  <si>
    <t>0901 405  709</t>
  </si>
  <si>
    <t>636/HR-21</t>
  </si>
  <si>
    <t>12101188</t>
  </si>
  <si>
    <t>Hoàng Thị Thu Huyền</t>
  </si>
  <si>
    <t xml:space="preserve"> Head Office</t>
  </si>
  <si>
    <t>Digital Channel</t>
  </si>
  <si>
    <t>Digital Channel Manager</t>
  </si>
  <si>
    <t>Trưởng phòng Quản lý Kênh Kinh doanh Trực tuyến</t>
  </si>
  <si>
    <t>024 115 267</t>
  </si>
  <si>
    <t>No. 36/8/7C Huynh Thien Loc Street, Hoa Thanh Ward, Tan Phu District, Ho Chi Minh City</t>
  </si>
  <si>
    <t>Số 36/8/7C Đường Huỳnh Thiên Lộc, Phường Hòa Thạnh, Quận Tân Phú, Tp. Hồ Chí Minh</t>
  </si>
  <si>
    <t>0903 878 238</t>
  </si>
  <si>
    <t>Hoàng Mạnh Hòa</t>
  </si>
  <si>
    <t>0908 053 578</t>
  </si>
  <si>
    <t>11900848</t>
  </si>
  <si>
    <t>Nguyễn Khắc An</t>
  </si>
  <si>
    <t>135 644 377</t>
  </si>
  <si>
    <t>Hai Luu Commune, Song Lo District, Vinh Phuc Province</t>
  </si>
  <si>
    <t>Xã Hải Lưu, Huyện Sông Lô, Tỉnh Vĩnh Phúc</t>
  </si>
  <si>
    <t>0359 773 445</t>
  </si>
  <si>
    <t>Nguyễn Khắc Toàn</t>
  </si>
  <si>
    <t>0964 183 935</t>
  </si>
  <si>
    <t>640/HR-21</t>
  </si>
  <si>
    <t>12101171</t>
  </si>
  <si>
    <t>025 799 903</t>
  </si>
  <si>
    <t>A1404, Tan Huong Apartment, No 118, Tan Huong Street, Tan Quy Ward, Tan Phu District, Ho Chi Minh City</t>
  </si>
  <si>
    <t>A1404, Chung Cư Tân Hương, Số 118, Tân Hương Street, Phường Tân Quý, Quận Tân Phú, Tp. Hồ Chí Minh</t>
  </si>
  <si>
    <t>0918 096 851</t>
  </si>
  <si>
    <t>Phan Hữu Trung</t>
  </si>
  <si>
    <t xml:space="preserve">0838 976 982 </t>
  </si>
  <si>
    <t>11900826</t>
  </si>
  <si>
    <t>Lê Thị Ngọc Diễm</t>
  </si>
  <si>
    <t>Commitment get Bachelor Degree within 2 year from Joinning date</t>
  </si>
  <si>
    <t>334 326 062</t>
  </si>
  <si>
    <t xml:space="preserve">Early Childhood Education </t>
  </si>
  <si>
    <t>No. 17/1/3, Le Van Tam Street, Tieu Can District, Tra Vinh Province</t>
  </si>
  <si>
    <t>Số 17/1/3, Đường Lê Văn Tám, Huyện Tiểu Cần, Tỉnh Trà Vinh</t>
  </si>
  <si>
    <t>0395 185 771</t>
  </si>
  <si>
    <t>Lê Văn Liền</t>
  </si>
  <si>
    <t>0362 898 320</t>
  </si>
  <si>
    <t>Labor Contract Termination</t>
  </si>
  <si>
    <t>11600487</t>
  </si>
  <si>
    <t>Đỗ Ngọc Thủy</t>
  </si>
  <si>
    <t>General Ledger &amp; Accounting Management Senior Manager</t>
  </si>
  <si>
    <t>Trưởng phòng Cấp cao Kế toán Tổng hợp</t>
  </si>
  <si>
    <t>024 182 549</t>
  </si>
  <si>
    <t>790/30 Nguyen Kiem Street, Ward 3, Go Vap District, Ho Chi Minh</t>
  </si>
  <si>
    <t>790/30 Nguyễn Kiệm, Phường 3, Q. Gò Vấp, Tp. HCM</t>
  </si>
  <si>
    <t>271/19 Quang Trung, Ward 3, Go Vap District, Ho Chi Minh</t>
  </si>
  <si>
    <t>271/19 Quang Trung, Phường 3, Q. Gò Vấp, Tp. HCM</t>
  </si>
  <si>
    <t>090 974 1959</t>
  </si>
  <si>
    <t>Lê Hoàng Thiện</t>
  </si>
  <si>
    <t>0933 021 108</t>
  </si>
  <si>
    <t>638/HR-21</t>
  </si>
  <si>
    <t>11400406</t>
  </si>
  <si>
    <t>Huỳnh Thị Thu Huệ</t>
  </si>
  <si>
    <t>221 213 026</t>
  </si>
  <si>
    <t>Dinh Thang 2 Group, Phu Hoa Town, Phu Yen Province</t>
  </si>
  <si>
    <t>KP Định Thắng 2, thị trấn Phú Hòa, Phú Yên</t>
  </si>
  <si>
    <t>541/17/2B Street 10, Binh Tri Dong B ward, Binh Tan district, Ho Chi Minh city</t>
  </si>
  <si>
    <t>541/17/2B đường số 10, phường Bình Trị Đông B, quận Bình Tân, Tp. HCM</t>
  </si>
  <si>
    <t>0946 698 744</t>
  </si>
  <si>
    <t>Huỳnh Thị Thu Hoa</t>
  </si>
  <si>
    <t>0906 810 389</t>
  </si>
  <si>
    <t>637/HR-21</t>
  </si>
  <si>
    <t>12101168</t>
  </si>
  <si>
    <t>Nguyễn Ngọc Cẩm Giang</t>
  </si>
  <si>
    <t>285 581 984</t>
  </si>
  <si>
    <t>Business Statisics</t>
  </si>
  <si>
    <t>No. 43, Hamlet 8, Loc Hoa Commune, Loc Ninh District, Binh Phuoc Province</t>
  </si>
  <si>
    <t>Sô 43, Ấp 8, Xã Lộc Hòa, Huyện Lộc Ninh, Tỉnh Bình Phước</t>
  </si>
  <si>
    <t>RS6, Richstar 2, No 239-241, Hoa Binh Street, Hiep Tan Ward, Tan Phu District, Ho Chi Minh City</t>
  </si>
  <si>
    <t>RS6, Richstar 2, Số 239-241, Đường Hòa Bình, Phường Hiệp Tân, Quận Tân Phú, Tp. Hồ Chí Minh</t>
  </si>
  <si>
    <t>0909 070 003</t>
  </si>
  <si>
    <t>Nguyễn Ngọc Vũ</t>
  </si>
  <si>
    <t>0379 679 477</t>
  </si>
  <si>
    <t>11900852</t>
  </si>
  <si>
    <t>Nguyễn Thị Minh Hiền</t>
  </si>
  <si>
    <t>Agency Training &amp; Development Senior Manager</t>
  </si>
  <si>
    <t>Trưởng phòng Cấp cao Huấn luyện &amp; Phát triển Đại lý</t>
  </si>
  <si>
    <t>023 429 105</t>
  </si>
  <si>
    <t>International Commercial</t>
  </si>
  <si>
    <t>No. 149/49, Trinh Dinh Trong Street, Phu Trung Ward, Tan Phu District, Ho Chi Minh City</t>
  </si>
  <si>
    <t>Số 149/49, Đường Trịnh Đình Trọng, Phường Phú Trung, Quận Tân Phú, Tp. Hồ Chí Minh</t>
  </si>
  <si>
    <t>0986 850 101</t>
  </si>
  <si>
    <t>Nguyễn Minh Tuấn</t>
  </si>
  <si>
    <t>0908 156 087</t>
  </si>
  <si>
    <t>12/07/2021</t>
  </si>
  <si>
    <t>11800649</t>
  </si>
  <si>
    <t>Nguyễn Nhật Hòa</t>
  </si>
  <si>
    <t>Talent Acquisition Business Partner Officer</t>
  </si>
  <si>
    <t>Chuyên viên Đối tác thu hút nhân tài</t>
  </si>
  <si>
    <t>331 708 377</t>
  </si>
  <si>
    <t>Vinh Xuan Village, Tra On District, Vinh Long Province</t>
  </si>
  <si>
    <t>Xã Vĩnh Xuân, Huyện Trà Ôn, Tỉnh Vĩnh Long</t>
  </si>
  <si>
    <t>No. 93A, Chu Van An Street, Ward 26, Binh Thanh District, Ho Chi Minh City</t>
  </si>
  <si>
    <t>Số 93A, Đường Chu Văn An, Phường 26, Quận Bình Thạnh, Tp.HCM</t>
  </si>
  <si>
    <t>0909 462 548</t>
  </si>
  <si>
    <t>Huỳnh Thị Thủy</t>
  </si>
  <si>
    <t>0917 600 605</t>
  </si>
  <si>
    <t>17/06/2021</t>
  </si>
  <si>
    <t>12001018</t>
  </si>
  <si>
    <t>Cao Cự Bảo</t>
  </si>
  <si>
    <t>Nhân viên Cấp trung cao Quản trị Hệ thống &amp; Mạng</t>
  </si>
  <si>
    <t>250 529 220</t>
  </si>
  <si>
    <t>No. 03, Phan Boi Chau Street, Ward 1, Bao Loc City, Lam Dong Province</t>
  </si>
  <si>
    <t>Số 03, Đường Phan Bội Châu, Phường 1, Tp. Bảo Lộc, Tỉnh Lâm Đồng</t>
  </si>
  <si>
    <t>No. 108, Nguyen Thanh Tuyen Street, Ward 2, Tan Binh District, Ho Chi Minh City</t>
  </si>
  <si>
    <t>Số 108, Đường Nguyễn Thanh Tuyền, Phường 2, Quận Tân Bình, Tp. Hồ Chí Minh</t>
  </si>
  <si>
    <t>0355 199 012</t>
  </si>
  <si>
    <t>Cao Ngọc Kỳ Anh</t>
  </si>
  <si>
    <t>0909 206 424</t>
  </si>
  <si>
    <t>16/07/2021</t>
  </si>
  <si>
    <t>12001019</t>
  </si>
  <si>
    <t>Bùi Minh Lữ</t>
  </si>
  <si>
    <t>186 822 671</t>
  </si>
  <si>
    <t>Ha Noi University of Culture</t>
  </si>
  <si>
    <t>Cam Son Commune, Anh Son District, Nghe An Province</t>
  </si>
  <si>
    <t>Xã Cẩm Sơn, Huyện Anh Sơn, Tỉnh Nghệ An</t>
  </si>
  <si>
    <t>Group 5, Truong Thi Ward, Vinh City, Nghe An Province</t>
  </si>
  <si>
    <t>Khối 5, Phường Trường Thi, Tp. Vinh, Tỉnh Nghệ An</t>
  </si>
  <si>
    <t>0976 959 059</t>
  </si>
  <si>
    <t>14/07/2021</t>
  </si>
  <si>
    <t>11900897</t>
  </si>
  <si>
    <t>Vũ Ngọc Cường</t>
  </si>
  <si>
    <t>162 707 102</t>
  </si>
  <si>
    <t>Trung Dong Street, Truc Ninh District, Nam Dinh Province</t>
  </si>
  <si>
    <t>Đường Trung Đông, Huyện Trực Ninh, Tỉnh Nam Định</t>
  </si>
  <si>
    <t>No. 136, Ho Tung Mau Street, Nam Tu Lien District, Ha Noi City</t>
  </si>
  <si>
    <t>Số 136, Đường Hồ Tùng Mậu, Quận Nam Từ Liêm, Tp. Hà Nội</t>
  </si>
  <si>
    <t>0385 765 177</t>
  </si>
  <si>
    <t>Vũ Ngọc Hưng</t>
  </si>
  <si>
    <t>0986 140 401</t>
  </si>
  <si>
    <t>30/06/2021</t>
  </si>
  <si>
    <t>11700562</t>
  </si>
  <si>
    <t>186 051 823</t>
  </si>
  <si>
    <t>Xuan Tin Village, Nghi Duc Ward, Vinh City, Nghe An Province</t>
  </si>
  <si>
    <t>Xóm Xuân Tín, Xã Nghi Đức, Thành phồ Vinh, Tỉnh Nghệ An</t>
  </si>
  <si>
    <t>0968 926 685; 0123 426 0685</t>
  </si>
  <si>
    <t>Bạch Văn Mạnh</t>
  </si>
  <si>
    <t>0968 926 685</t>
  </si>
  <si>
    <t>12101190</t>
  </si>
  <si>
    <t>Hà Thị Thanh Thùy</t>
  </si>
  <si>
    <t>Agency Training Coordinator Senior Staf</t>
  </si>
  <si>
    <t>212 674 615</t>
  </si>
  <si>
    <t>Nghia Ky Commune, Tu Nghia District, Quang Ngai Province</t>
  </si>
  <si>
    <t>Xã Nghĩa Kỳ, Huyện Tư Nghĩa, Tỉnh Quảng Ngãi</t>
  </si>
  <si>
    <t>No. 168/5 Street No. 12, Binh Hung Hoa Ward, Binh Tan District, Ho Chi Minh City</t>
  </si>
  <si>
    <t>Số 168/5 Đường số 12, Phường Bình Hưng Hòa, Quận Bình Tân, Tp. Hồ Chí Minh</t>
  </si>
  <si>
    <t>0396 551 267</t>
  </si>
  <si>
    <t>Bùi Văn Thành</t>
  </si>
  <si>
    <t>0968 108 516</t>
  </si>
  <si>
    <t>30/07/2021</t>
  </si>
  <si>
    <t>11700559</t>
  </si>
  <si>
    <t>Nguyễn Hồng Anh Thi</t>
  </si>
  <si>
    <t>Nhân viên Cấp trung Kế toán Thanh toán</t>
  </si>
  <si>
    <t>312 224 337</t>
  </si>
  <si>
    <t>103 Binh Trung Lane, Chau Thanh Ward, Tien Giang Province</t>
  </si>
  <si>
    <t>103 Xã Bình Trưng, Huyện Châu Thành, Tỉnh Tiền Giang</t>
  </si>
  <si>
    <t>22 Nguyen Cong Tru Street, Nguyen Thai Binh Ward, District 1, Ho Chi Minh City</t>
  </si>
  <si>
    <t>22 Đường Nguyễn Công Trứ, Phường Nguyễn Thái Bình, Quận 1, Tp. HCM</t>
  </si>
  <si>
    <t>0918 696 015</t>
  </si>
  <si>
    <t>Nguyễn Hồng Phong</t>
  </si>
  <si>
    <t>0375 700 738</t>
  </si>
  <si>
    <t>24/06/2021</t>
  </si>
  <si>
    <t>11900818</t>
  </si>
  <si>
    <t>Hoàng Quang Thăng</t>
  </si>
  <si>
    <t>131 603 506</t>
  </si>
  <si>
    <t>Ha Noi University of Education</t>
  </si>
  <si>
    <t>History Pedagogy</t>
  </si>
  <si>
    <t>Lung Group, Van Luong Commune, Tan Son District, Phu Tho Province</t>
  </si>
  <si>
    <t>Xóm Lũng, Xã Văn Luông, Huyện Tân Sơn, Tỉnh Phú Thọ</t>
  </si>
  <si>
    <t>0986 398 597</t>
  </si>
  <si>
    <t>Trần Thị Mỹ Tuyên</t>
  </si>
  <si>
    <t>0966 557 888</t>
  </si>
  <si>
    <t>02/08/2021</t>
  </si>
  <si>
    <t>12001015</t>
  </si>
  <si>
    <t>Vũ Thị Lệ Thủy</t>
  </si>
  <si>
    <t>031 185 008 692</t>
  </si>
  <si>
    <t>No. 615, Rice City Apartment, Linh Dam, Hoang Liet, Hoang Mai District, Ha Noi City</t>
  </si>
  <si>
    <t>Căn hộ 615, Chung Cư Rice City, Linh Đàm, Hoàng Liệt, Quận Hoàng Mai, Tp. Hà Nội</t>
  </si>
  <si>
    <t>0989 035 627</t>
  </si>
  <si>
    <t>Vũ Xuân Lực</t>
  </si>
  <si>
    <t>0982 598 626</t>
  </si>
  <si>
    <t>19/07/2021</t>
  </si>
  <si>
    <t>12101130</t>
  </si>
  <si>
    <t>Nguyễn Huỳnh Yến Vy</t>
  </si>
  <si>
    <t>079 190 017 618</t>
  </si>
  <si>
    <t>No. 25/1, Phung Van Cung Street, Ward 2, Phu Nhuan District, Ho Chi Minh City</t>
  </si>
  <si>
    <t>Số 25/1, Đường Phùng Văn Cung, Phường 2, Quận Phú Nhuận, Tp. Hồ Chí Minh</t>
  </si>
  <si>
    <t>No. C1.17.07. Safira Khang Dien Apartment, No 454, Vo Chi Cong Street, Phu Huu Ward, Thu Duc City</t>
  </si>
  <si>
    <t>Căn Hộ C1.17.07, Chung Cư Safira Khang Điền, Số 454, Đường Võ Chí Công, Phường Phú Hữu, Tp. Thủ Đức</t>
  </si>
  <si>
    <t>0903 729 743</t>
  </si>
  <si>
    <t>Dương Công Duệ</t>
  </si>
  <si>
    <t>0919 965 339</t>
  </si>
  <si>
    <t>12101178</t>
  </si>
  <si>
    <t>Huỳnh Minh Trí</t>
  </si>
  <si>
    <t>079 093 016 711</t>
  </si>
  <si>
    <t>Kris Vue Apartment, No. 543 Nguyen Duy Trinh Street, Binh Trung Tay Ward, Thu Duc City</t>
  </si>
  <si>
    <t>Chung cư Kris Vue, số 543 Đường  Nguyễn Duy Trinh, Phường Bình Trưng Tây, Thành phố Thủ Đức</t>
  </si>
  <si>
    <t>0934 150 794</t>
  </si>
  <si>
    <t>Võ Thùy Dương</t>
  </si>
  <si>
    <t>0903 167 077</t>
  </si>
  <si>
    <t>19/08/2021</t>
  </si>
  <si>
    <t>12000953</t>
  </si>
  <si>
    <t>Nguyễn Thị Bảo Trung</t>
  </si>
  <si>
    <t>013 509 131</t>
  </si>
  <si>
    <t>Viet Nam University of Traditional Medicine</t>
  </si>
  <si>
    <t>No. A10 TT3, Van Quan, Street, Ha Dong District, Ha Noi City</t>
  </si>
  <si>
    <t>Số A10 TT3, Đường Văn Quán, Quận Hà Đông, Tp. Hà Nội</t>
  </si>
  <si>
    <t>0904 062 199</t>
  </si>
  <si>
    <t>Nguyễn Thị Minh Thắng</t>
  </si>
  <si>
    <t>0943 836 669</t>
  </si>
  <si>
    <t>22/07/2021</t>
  </si>
  <si>
    <t>12101216</t>
  </si>
  <si>
    <t>Nguyễn Trần Thiên Lý</t>
  </si>
  <si>
    <t>Chuyên viên Đối tác Thu hút Nhân tài</t>
  </si>
  <si>
    <t>024 441 456</t>
  </si>
  <si>
    <t>University of Lincoln</t>
  </si>
  <si>
    <t>No. 72/9/10, Street 30, Ward 6, Go Vap District, Ho Chi Minh City</t>
  </si>
  <si>
    <t>Số 72/9/10. Đường 30. Phường 6, Quận Gò Vấp, Tp. Hồ Chí Minh</t>
  </si>
  <si>
    <t>0773 005 124</t>
  </si>
  <si>
    <t>0936 255 933</t>
  </si>
  <si>
    <t>12101215</t>
  </si>
  <si>
    <t>Trần Quang</t>
  </si>
  <si>
    <t>Distribution Support Assistant Manager</t>
  </si>
  <si>
    <t>Phó phòng Hỗ trợ Đại lý &amp; Kênh Phân phối</t>
  </si>
  <si>
    <t>271 910 263</t>
  </si>
  <si>
    <t>Chemistry Teacher Education</t>
  </si>
  <si>
    <t>No. 46, Chien Thang - Nam Ha, Xuan Loc District, Dong Nai Province</t>
  </si>
  <si>
    <t>Số 46, Chiến Thắng - Nam Hà, Huyện Xuân Lộc, Tỉnh Đồng Nai</t>
  </si>
  <si>
    <t>No. 230, Pham Van Han Street, Ward 17, Binh Thanh District, Ho Chi Minh City</t>
  </si>
  <si>
    <t>Số 230 Phan Văn Hân, Phường 17, Quận Bình Thạnh, Tp. Hồ Chí Minh</t>
  </si>
  <si>
    <t xml:space="preserve"> 0907 932 090</t>
  </si>
  <si>
    <t>Dương Thị Kim Cúc</t>
  </si>
  <si>
    <t>0767 363 243</t>
  </si>
  <si>
    <t>11900836</t>
  </si>
  <si>
    <t>225 326 401</t>
  </si>
  <si>
    <t>Phu Tho 1, Ninh Diem Ward, Ninh Hoa District, Khanh Hoa Province</t>
  </si>
  <si>
    <t>Phú Thọ 1, Phường Ninh Diêm, Huyện Ninh Hòa, Tỉnh Khánh Hòa</t>
  </si>
  <si>
    <t>0395 684 192</t>
  </si>
  <si>
    <t>Võ Thị Ngọc Hiếu</t>
  </si>
  <si>
    <t>0988 261 509</t>
  </si>
  <si>
    <t>10/08/2021</t>
  </si>
  <si>
    <t>12101094</t>
  </si>
  <si>
    <t>Đinh Thị Hồng Phương</t>
  </si>
  <si>
    <t>024 331 150</t>
  </si>
  <si>
    <t>No. 99, Street 11, Tan Kieng Ward, District 7, Ho Chi MInh City</t>
  </si>
  <si>
    <t>Số 99, Đường Số 11, Phường Tân Kiểng, Quận 7, Tp. Hồ Chí Minh</t>
  </si>
  <si>
    <t>0792 441 275</t>
  </si>
  <si>
    <t>Đinh Hồng Thiêm</t>
  </si>
  <si>
    <t>0768 723 033</t>
  </si>
  <si>
    <t>26/07/2021</t>
  </si>
  <si>
    <t>12001091</t>
  </si>
  <si>
    <t>Nguyễn Thị Hải Yến</t>
  </si>
  <si>
    <t>026 190 000 459</t>
  </si>
  <si>
    <t xml:space="preserve">Phuc Yen College of Industry </t>
  </si>
  <si>
    <t>Dong Lang Village, Thai Hoa Commune, Lap Thach District, Vinh Phuc Province</t>
  </si>
  <si>
    <t>Thôn Đồng Làng, Xã Thái Hòa, Huyện Lập Thạch, Tỉnh Vĩnh Phúc</t>
  </si>
  <si>
    <t>Dinh Trung Commune, Vinh Yen City, Vinh Phuc Province</t>
  </si>
  <si>
    <t>Xã Đinh Trung, Tp. Vĩnh Yên, Tỉnh Vĩnh Phúc</t>
  </si>
  <si>
    <t>0912 234 630</t>
  </si>
  <si>
    <t>Nguyễn Hương Yên</t>
  </si>
  <si>
    <t>0906 156 286</t>
  </si>
  <si>
    <t>11900774</t>
  </si>
  <si>
    <t>Nguyễn Văn Huỳnh</t>
  </si>
  <si>
    <t>231 248 817</t>
  </si>
  <si>
    <t>No. 52, Ton That Tung Street, Phu Dong Ward, Pleiku City, Gia Lai Province</t>
  </si>
  <si>
    <t>Số 52, Đường Tôn Thất Tùng, Phường Phù Đổng, Tp. Plleiku, Tỉnh Gia Lai</t>
  </si>
  <si>
    <t>0985 771 340</t>
  </si>
  <si>
    <t>Hà Thị Y Nguyên</t>
  </si>
  <si>
    <t>0349 732 707</t>
  </si>
  <si>
    <t>11/08/2021</t>
  </si>
  <si>
    <t>11800637</t>
  </si>
  <si>
    <t>Phùng Trường Giang</t>
  </si>
  <si>
    <t>050 538 046</t>
  </si>
  <si>
    <t>University of Finance - Banking Hanoi</t>
  </si>
  <si>
    <t>No. 95, Group 4, Moc Chau Village, Moc Chau District, Son La Province</t>
  </si>
  <si>
    <t>Số 95, Tiểu khu 4, Thị trấn Mộc Châu, Huyện Mộc Châu, Tỉnh Sơn La</t>
  </si>
  <si>
    <t>0972 106 212</t>
  </si>
  <si>
    <t>Bùi Thị Hải Đăng</t>
  </si>
  <si>
    <t>0979 000 556</t>
  </si>
  <si>
    <t>24/08/2021</t>
  </si>
  <si>
    <t>12101155</t>
  </si>
  <si>
    <t>Nguyễn Phương Uyên</t>
  </si>
  <si>
    <t>Learning &amp; Development Executive</t>
  </si>
  <si>
    <t>Nhân viên Cấp trung Phát triển &amp; Đào tạo</t>
  </si>
  <si>
    <t>025 396 255</t>
  </si>
  <si>
    <t>No. 18A, Nguyen Van Giai Street, Da Kao, District 1, Ho Chi Minh City</t>
  </si>
  <si>
    <t>Số 18A, Đường Nguyễn Văn Giai, Phường Đa Kao, Quận 1, Tp. Hồ Chí Minh</t>
  </si>
  <si>
    <t>0937 563 756</t>
  </si>
  <si>
    <t>Lê Thị Thanh Bạch</t>
  </si>
  <si>
    <t>0937 040 904</t>
  </si>
  <si>
    <t>27/08/2021</t>
  </si>
  <si>
    <t>12101194</t>
  </si>
  <si>
    <t>Nguyễn Thị Thanh Nhàn</t>
  </si>
  <si>
    <t>Learning &amp; Development Assistant Manager</t>
  </si>
  <si>
    <t xml:space="preserve">Phó phòng Đào tạo &amp; Phát triển </t>
  </si>
  <si>
    <t>215 193 032</t>
  </si>
  <si>
    <t>No.50. Group 6, Quang Trung Ward, Quy Nhon City, Binh Dinh Province</t>
  </si>
  <si>
    <t>Tổ 50, Khu Vực 6, Phường Quang Trung, Tp. Quy Nhơn, Tỉnh Bình Định</t>
  </si>
  <si>
    <t>No. 392/16/30, Cao Thang Street, Ward 12, District 10, Ho Chi Minh City</t>
  </si>
  <si>
    <t>Số 392/16/30, Đường Cao Thắng, Phường 12, Quận 10, Hồ Chí Minh</t>
  </si>
  <si>
    <t>0983 044812</t>
  </si>
  <si>
    <t>036 412 1132</t>
  </si>
  <si>
    <t>12101217</t>
  </si>
  <si>
    <t>Distribution Planning Senior Staff</t>
  </si>
  <si>
    <t>Nhân viên Cấp cao Kế hoạch Kinh doanh</t>
  </si>
  <si>
    <t>273 605 157</t>
  </si>
  <si>
    <t>No. 95, Hoang Hoa Tham Street, Thang Tam Ward, Vung Tau Province</t>
  </si>
  <si>
    <t>Số 95, Đường Hoàng Hoa Thám, Phường Thắng Tam, Tp. Vũng Tàu</t>
  </si>
  <si>
    <t>No. 221, Ton Dan Street, Ward 15, District 4, Ho Chi Minh City</t>
  </si>
  <si>
    <t>Số 221, Đường Tôn Đản, Phường 15, Quận 4, Tp. Hồ Chí Minh</t>
  </si>
  <si>
    <t>Nguyễn Thế Huấn</t>
  </si>
  <si>
    <t>0937 605 157</t>
  </si>
  <si>
    <t>11900895</t>
  </si>
  <si>
    <t>Nguyễn Minh Đức</t>
  </si>
  <si>
    <t xml:space="preserve">079 087 006 994 </t>
  </si>
  <si>
    <t>No. 11, Street 13 , District 9, Ho Chi Minh City</t>
  </si>
  <si>
    <t>Số 11, Đường 13, Quận 9, Tp. Hồ Chí Minh</t>
  </si>
  <si>
    <t>No. 11, Street 13, District 9, Ho Chi Minh City</t>
  </si>
  <si>
    <t>0985 778 330</t>
  </si>
  <si>
    <t>Nguyễn Vũ Thu Tâm</t>
  </si>
  <si>
    <t>0985 968 010</t>
  </si>
  <si>
    <t>18/08/2021</t>
  </si>
  <si>
    <t>11800681</t>
  </si>
  <si>
    <t>Trần Lý Xuân An</t>
  </si>
  <si>
    <t>Nhân viên Cấp trung cao trực Tổng đài</t>
  </si>
  <si>
    <t>285 152 929</t>
  </si>
  <si>
    <t>Hong Bang University International</t>
  </si>
  <si>
    <t>Village 1, Tien Thanh Ward, Dong Xoai District, Binh Phuoc</t>
  </si>
  <si>
    <t>Ấp 1, Xã Tiến Thành, Thị Xã Đồng Xoài, Bình Phước</t>
  </si>
  <si>
    <t>Dai Thanh Apartment, 221-223 Trinh Dinh Trong Street, Phu Trung Ward, Tan Phu District, Ho Chi Minh City</t>
  </si>
  <si>
    <t>Chung cư Đại Thành, 221-223 Đường Trịnh Đình Trọng, Phường Phú Trung, Quận Tân Phú, Tp. HCM</t>
  </si>
  <si>
    <t>0908 839 486</t>
  </si>
  <si>
    <t>Trần Quang Vinh</t>
  </si>
  <si>
    <t>0909 373 384</t>
  </si>
  <si>
    <t>12101123</t>
  </si>
  <si>
    <t>Đặng Thế Ngọc Hà</t>
  </si>
  <si>
    <t>Trưởng phòng Marketing Kỹ thuật số</t>
  </si>
  <si>
    <t>052 187 000 476</t>
  </si>
  <si>
    <t>English Linguistics and Literature</t>
  </si>
  <si>
    <t>No. 499/6/2 Quang Trung Street, Ward 10, Go Vap District, Ho Chi Minh City</t>
  </si>
  <si>
    <t>Số 499/6/2 Đường Quang Trung, Phường 10, Quận Gò Vấp, Tp. Hồ Chí Minh</t>
  </si>
  <si>
    <t>0913 902 995</t>
  </si>
  <si>
    <t>Su Đặng</t>
  </si>
  <si>
    <t>Aunty</t>
  </si>
  <si>
    <t>0937 076 781</t>
  </si>
  <si>
    <t>05/08/2021</t>
  </si>
  <si>
    <t>11900902</t>
  </si>
  <si>
    <t>Phạm Văn Thiện</t>
  </si>
  <si>
    <t>241 404 031</t>
  </si>
  <si>
    <t>Tan Lap Ward, Buom Me Thuot City, Dak Lak Province</t>
  </si>
  <si>
    <t>Phường Tân Lập, Tp. Buôn Ma Thuột, Tỉnh Đắk Lắk</t>
  </si>
  <si>
    <t>No. 80, Street 20, District 2, Ho Chi Minh City</t>
  </si>
  <si>
    <t>Số 80, Đường 20, Quận 2, Tp. Hồ Chí Minh</t>
  </si>
  <si>
    <t>0978 984 011</t>
  </si>
  <si>
    <t>Lê Nguyễn Như Khuyên</t>
  </si>
  <si>
    <t>0901 509 393</t>
  </si>
  <si>
    <t>06/08/2021</t>
  </si>
  <si>
    <t>11800732</t>
  </si>
  <si>
    <t>Trần Lâm Thiều Oanh</t>
  </si>
  <si>
    <t>Sign-on Bonus: 120 Mil pay for 13th month salary of 2018</t>
  </si>
  <si>
    <t>Head of HR</t>
  </si>
  <si>
    <t>Trưởng Bộ phận Nhân sự</t>
  </si>
  <si>
    <t>046 178 000 140</t>
  </si>
  <si>
    <t>No. 60, Street No. 1, Phuoc Kien Residential Area, Group 17, Phuoc Kien Commune, Nha Be District, Ho Chi Minh City</t>
  </si>
  <si>
    <t>Số 60 Đường số 1, Khu Định cư Phước Kiển, Tổ 17,  Ấp 5, Xã Phước Kiến, Huyện Nhà Bè, Tp. Hồ Chí Minh</t>
  </si>
  <si>
    <t>E29, Phuoc Kien A Residential Area, Le Van Luong Street, Nha Be District, Ho Chi Minh City</t>
  </si>
  <si>
    <t>E29, Khu Dân Cư Phước Kiển A , Đường Lê Văn Lương, Huyện Nhà Bè, Tp. Hồ Chí Minh</t>
  </si>
  <si>
    <t>0918 339 669</t>
  </si>
  <si>
    <t>Phan Thế Minh Đức</t>
  </si>
  <si>
    <t>0373 116 117</t>
  </si>
  <si>
    <t>27/07/2021</t>
  </si>
  <si>
    <t>12101124</t>
  </si>
  <si>
    <t>024 729 214</t>
  </si>
  <si>
    <t>No.141/16, Street 8, Binh Hung Hoa A, Binh Tan District, Ho Chi Minh City</t>
  </si>
  <si>
    <t>Số 141/16, Đường Số 8, Phường Bình Hưng Hòa A, Quận Bình Tân, Tp. Hồ Chí Minh</t>
  </si>
  <si>
    <t>965/16/26 Quang Trung, Ward 14, Go Vap District, Ho Chi Minh City</t>
  </si>
  <si>
    <t>965/16/26 Quang Trung, Phường 14, Quận Gò Vấp, Tp. Hồ Chí Minh</t>
  </si>
  <si>
    <t>0376 763 425</t>
  </si>
  <si>
    <t>Vũ Thị Thanh Nguyệt</t>
  </si>
  <si>
    <t>0914 784 008</t>
  </si>
  <si>
    <t>20/08/2021</t>
  </si>
  <si>
    <t>12101221</t>
  </si>
  <si>
    <t>Lương Nguyễn Vân Anh</t>
  </si>
  <si>
    <t>Talent Acquisition Business Partner Senior Manager</t>
  </si>
  <si>
    <t xml:space="preserve">Trưởng phòng Cấp cao Đối Tác Thu hút Nhân tài </t>
  </si>
  <si>
    <t>Vietnam</t>
  </si>
  <si>
    <t xml:space="preserve">681 800 001 68 </t>
  </si>
  <si>
    <t>United Business Insititutes</t>
  </si>
  <si>
    <t>Business Administration specialized International Business Management</t>
  </si>
  <si>
    <t xml:space="preserve">86B Ta Quang Buu Street, Ward 5, District 8, Ho Chi Minh City </t>
  </si>
  <si>
    <t>86B Đường Tạ Quang Bửu, Phường 5, Quận 8, Tp. Hồ Chí Minh</t>
  </si>
  <si>
    <t xml:space="preserve">090 9099 513 </t>
  </si>
  <si>
    <t>Lương Đức Duy Anh</t>
  </si>
  <si>
    <t>0903 338 219</t>
  </si>
  <si>
    <t>09/10/2021</t>
  </si>
  <si>
    <t>11500444</t>
  </si>
  <si>
    <t>Huỳnh Trần Âu</t>
  </si>
  <si>
    <t>Ninh Hoa</t>
  </si>
  <si>
    <t>225 244 573</t>
  </si>
  <si>
    <t>Group 18, Ninh Hiep Ward, Ninh Hoa District, Khanh Hoa Province</t>
  </si>
  <si>
    <t>Tổ 18, Phường Ninh Hiệp, Thị xã Ninh Hòa, Tỉnh Khánh Hòa</t>
  </si>
  <si>
    <t>0122 440 1923</t>
  </si>
  <si>
    <t>Huỳnh Út</t>
  </si>
  <si>
    <t>0988 857 654; 0935 886 550</t>
  </si>
  <si>
    <t>08/09/2021</t>
  </si>
  <si>
    <t>12001092</t>
  </si>
  <si>
    <t>Bùi Thị Lĩnh</t>
  </si>
  <si>
    <t>038 186 015 316</t>
  </si>
  <si>
    <t>English Language Teacher Education</t>
  </si>
  <si>
    <t>No. 1105, H1 Apartment, Phu Son District, Thanh Hoa Province</t>
  </si>
  <si>
    <t>Số 1105, Chung Cư H1, Huyện Phú Sơn, Tỉnh Thanh Hóa</t>
  </si>
  <si>
    <t>0931 366 687</t>
  </si>
  <si>
    <t>0984 810 825</t>
  </si>
  <si>
    <t>26/08/2021</t>
  </si>
  <si>
    <t>11900857</t>
  </si>
  <si>
    <t>Vũ Ngọc Minh</t>
  </si>
  <si>
    <t>Increase to 32Mil/month based on KPIs evaluated by Department Head after 6 month</t>
  </si>
  <si>
    <t>001 085 005 883</t>
  </si>
  <si>
    <t>No. 78, Chua Village, Luc Canh, Xuan Canh Ward, Dong Anh District, Ha Noi City</t>
  </si>
  <si>
    <t>Số 78, Xóm Chùa, Lực Canh, Phường Xuân Canh, Huyện Đông Anh, Tp. Hà Nội</t>
  </si>
  <si>
    <t>0974 403 820</t>
  </si>
  <si>
    <t>Phan Trung Thủy</t>
  </si>
  <si>
    <t>0982 453 362</t>
  </si>
  <si>
    <t>17/08/2021</t>
  </si>
  <si>
    <t>11700597</t>
  </si>
  <si>
    <t>Agency Training &amp; Development Director - South</t>
  </si>
  <si>
    <t>Giám đốc Huấn luyện &amp; Phát triển Đại lý - miền Nam</t>
  </si>
  <si>
    <t>260 558 598</t>
  </si>
  <si>
    <t xml:space="preserve">Ho Chi Minh University of Finance &amp; Accounting </t>
  </si>
  <si>
    <t>40/17 Ap Bac Street, Tan Binh District, Ho Chi Minh City</t>
  </si>
  <si>
    <t>40/17 Đường Ấp Bắc, Quận Tân Bình, Tp. HCM</t>
  </si>
  <si>
    <t>4 C3 - 12 Sky Garden Apartment, Tan Phong Ward, District 7, Ho Chi Minh City</t>
  </si>
  <si>
    <t>4 C3-12 Chung cư Sky Garden 2, Phường Tân Phong, Quận 7, Tp. HCM</t>
  </si>
  <si>
    <t>0168 960 9904</t>
  </si>
  <si>
    <t>Nguyễn Thị Hồng Lợi</t>
  </si>
  <si>
    <t>0908 356 595</t>
  </si>
  <si>
    <t>30/08/2021</t>
  </si>
  <si>
    <t>11600512</t>
  </si>
  <si>
    <t>025 217 008</t>
  </si>
  <si>
    <t>714 M3, Ton That Thuyet Apartment, Ward 1, District 4, Ho Chi Minh City</t>
  </si>
  <si>
    <t>714 Lô M3 Chung cư Tôn Thất Thuyết, Phường 1, Quận 4, Tp. HCM</t>
  </si>
  <si>
    <t>402 M2, Ton That Thuyet Apartment, Ward 1, District 4, Ho Chi Minh City</t>
  </si>
  <si>
    <t>402 Lô M2 Chung cư Tôn Thất Thuyết, Phường 1, Quận 4, Tp. HCM</t>
  </si>
  <si>
    <t>091 973 1589</t>
  </si>
  <si>
    <t>16/08/2021</t>
  </si>
  <si>
    <t>11900837</t>
  </si>
  <si>
    <t>Trần Văn Đoàn</t>
  </si>
  <si>
    <t>034 090 006 969</t>
  </si>
  <si>
    <t>Water Resources University</t>
  </si>
  <si>
    <t>Civil Engineering</t>
  </si>
  <si>
    <t>Group 3, Ha Nguyen Hamlet, Thai Phuong Commune,  Ha Hung District, Thai Binh Province</t>
  </si>
  <si>
    <t>Xóm 3, Thôn Hà Nguyên, Xã Thái Phương, Huyện Hưng Hà, Tỉnh Thái Bình</t>
  </si>
  <si>
    <t>No. 66F, Phao Dai Lang, Lang Thuong Ward, Dong Da District, Ha Noi City</t>
  </si>
  <si>
    <t>Số 66F, Pháo Đài Láng, Phường Láng Thượng, Quận Đống Đa, Tp. Hà Nội</t>
  </si>
  <si>
    <t>0348 836 568</t>
  </si>
  <si>
    <t>Trần Văn Đức</t>
  </si>
  <si>
    <t>0868 252 566</t>
  </si>
  <si>
    <t>29/09/2021</t>
  </si>
  <si>
    <t>12000965</t>
  </si>
  <si>
    <t>Nguyễn Trường Thịnh</t>
  </si>
  <si>
    <t>Chuyên viên Phân tích Nghiệp vụ</t>
  </si>
  <si>
    <t>023 763 552</t>
  </si>
  <si>
    <t>No. 221/7/28, Dat Thanh Street, Tan Binh District, Ho Chi Minh City</t>
  </si>
  <si>
    <t>Số 221/7/28, Đường Đất Thánh, Quận Tân Bình, Tp. Hồ Chí Minh</t>
  </si>
  <si>
    <t>0907 363 347</t>
  </si>
  <si>
    <t>Nguyễn Thị Kim</t>
  </si>
  <si>
    <t>0988 537 949</t>
  </si>
  <si>
    <t>09/09/2021</t>
  </si>
  <si>
    <t>12001003</t>
  </si>
  <si>
    <t>Nguyễn Thị Bình</t>
  </si>
  <si>
    <t>Nhân viên Cấp trung cao Kế toán Đầu Tư &amp; Bảo hiểm</t>
  </si>
  <si>
    <t>191 772 246</t>
  </si>
  <si>
    <t>No. 44, Phu Lam Street, Huong Tru Ward, Huong Tra Town, Thua Thien Hue Province</t>
  </si>
  <si>
    <t>Số 44, Đường Phú Lâm, Phường Hương Trữ, Thị Xã Hương Trà, Tỉnh Thừa Thiên Huế</t>
  </si>
  <si>
    <t>No. 47/68, Bui Dinh Tuy Street, Ward 24, Binh Thanh District, Ho Chi Minh City</t>
  </si>
  <si>
    <t>Số 47/68, Đường Bùi Đình Túy, Phường 24, Quận Bình Thạnh, Tp. Hồ Chí Minh</t>
  </si>
  <si>
    <t>0343 992 856</t>
  </si>
  <si>
    <t>Nguyễn Công Bỉnh</t>
  </si>
  <si>
    <t>0382 462 072</t>
  </si>
  <si>
    <t>31/08/2021</t>
  </si>
  <si>
    <t>12101232</t>
  </si>
  <si>
    <t>Đặng Nhã Vân</t>
  </si>
  <si>
    <t>Talent Acquisiton Business Partner Staff</t>
  </si>
  <si>
    <t>Nhân viên Đối tác Thu hút Nhân tài</t>
  </si>
  <si>
    <t>070 199 001 529</t>
  </si>
  <si>
    <t>19/04/2021</t>
  </si>
  <si>
    <t>No. 10/9, Street 10, Hiep Binh Chanh Ward, Thu Duc City</t>
  </si>
  <si>
    <t>Số 10/9, Đường số 10, Phường Hiệp Bình Chánh, Tp. Thủ Đức</t>
  </si>
  <si>
    <t>12 A Village, Loc Tan Commune, Loc Ninh District, Binh Phuoc Province</t>
  </si>
  <si>
    <t>Ấp 12 A, Xã Lộc Tấn, Huyện Lộc Ninh, Tỉnh Bình Phước</t>
  </si>
  <si>
    <t>0967 276 662</t>
  </si>
  <si>
    <t>Bùi Thị Ngọc Hiếu</t>
  </si>
  <si>
    <t>0988 953 881</t>
  </si>
  <si>
    <t>01/10/2021</t>
  </si>
  <si>
    <t>12101173</t>
  </si>
  <si>
    <t>Trần Văn Minh</t>
  </si>
  <si>
    <t>038 087 023 097</t>
  </si>
  <si>
    <t>No. 550/54, Group 2, To Ky Street, Tan Chanh Hiep Ward, District 12, Ho Chi Minh City</t>
  </si>
  <si>
    <t>Số 550/54 Khu Phố 2, Đường Tô Ký, Phường Tân Chánh Hiệp, Quận 12, Tp. Hồ Chí Minh</t>
  </si>
  <si>
    <t>0984 619 501</t>
  </si>
  <si>
    <t>Trần Văn Mẫn</t>
  </si>
  <si>
    <t>0945 945 971</t>
  </si>
  <si>
    <t>23/09/2021</t>
  </si>
  <si>
    <t>12001029</t>
  </si>
  <si>
    <t>Huỳnh Đăng Khoa</t>
  </si>
  <si>
    <t>201 521 396</t>
  </si>
  <si>
    <t>Da Nang University Of Economics</t>
  </si>
  <si>
    <t>No. 26, Nhon Hoa 6 Street, Hoa An Ward, Cam Le District, Da Nang City</t>
  </si>
  <si>
    <t>Số 26, Đường Nhơn Hòa 6, Phường Hòa An, Quận Cẩm Lệ, Tp. Đà Nẵng</t>
  </si>
  <si>
    <t>0935 175 333</t>
  </si>
  <si>
    <t>Phạm Thị Mỹ Linh</t>
  </si>
  <si>
    <t>0903 566 664</t>
  </si>
  <si>
    <t>30/09/2021</t>
  </si>
  <si>
    <t>12001033</t>
  </si>
  <si>
    <t>Nguyễn Thị Minh Trang</t>
  </si>
  <si>
    <t>Entertainment allowance 10 mil/month (Claim)</t>
  </si>
  <si>
    <t>024 849 669</t>
  </si>
  <si>
    <t>No. 127, Street 5, Phong Phu Group, Binh Hung Commune, Binh Chanh District, Ho Chi Minh City</t>
  </si>
  <si>
    <t>Số 127, Đường số 5, Khu Dân Cư Phong Phú, Xã Bình Hưng, Huyện Bình Chánh, Tp. Hồ Chí Minh</t>
  </si>
  <si>
    <t>0902 689 978</t>
  </si>
  <si>
    <t>Phạm Thanh Trí</t>
  </si>
  <si>
    <t>0903 904 083</t>
  </si>
  <si>
    <t>17/09/2021</t>
  </si>
  <si>
    <t>11800670</t>
  </si>
  <si>
    <t>Huỳnh Kim Hoàng</t>
  </si>
  <si>
    <t>083 091 000 023</t>
  </si>
  <si>
    <t>No. 39/12A, Huynh Van Banh Street, Ho Chi Minh City</t>
  </si>
  <si>
    <t>Số 39/12A, Đường Huỳnh Văn Bánh, Tp.HCM</t>
  </si>
  <si>
    <t>0903 689 525</t>
  </si>
  <si>
    <t>Huỳnh Kim Hùng</t>
  </si>
  <si>
    <t>0932 544 153</t>
  </si>
  <si>
    <t>20/09/2021</t>
  </si>
  <si>
    <t>11900869</t>
  </si>
  <si>
    <t>025 354 602</t>
  </si>
  <si>
    <t>Mien Nam College</t>
  </si>
  <si>
    <t>No. 90, Street 27, Thu Duc District, Ho Chi Minh City</t>
  </si>
  <si>
    <t>Số 90, Đường 27, Quận Thủ Đức, Tp. Hồ Chí Minh</t>
  </si>
  <si>
    <t>0907 691 915</t>
  </si>
  <si>
    <t>Đoàn Xuân Văn Chương</t>
  </si>
  <si>
    <t>07/09/2021</t>
  </si>
  <si>
    <t>10900086</t>
  </si>
  <si>
    <t>Nguyễn Hòa Bình</t>
  </si>
  <si>
    <t>Agency Training &amp; Development Director - Central</t>
  </si>
  <si>
    <t>Giám đốc Huấn luyện &amp; Phát triển Đại lý - miền Trung</t>
  </si>
  <si>
    <t>240 485 789</t>
  </si>
  <si>
    <t>65 Vo Van Kiet Street, Khanh Xuan Ward, Buon Ma Thuot City, Daklak Province</t>
  </si>
  <si>
    <t>65 Võ Văn Kiệt, phường Khánh Xuân, Tp.Buôn Ma Thuột, Đăk Lăk</t>
  </si>
  <si>
    <t>65 Vo Van Kiet, Khanh Xuan Ward, Buon Ma Thuot City, Daklak Province</t>
  </si>
  <si>
    <t>0905 672 229</t>
  </si>
  <si>
    <t>Võ Thị Hạ Huyền</t>
  </si>
  <si>
    <t>0914 003 489</t>
  </si>
  <si>
    <t>12101110</t>
  </si>
  <si>
    <t>Nguyễn Thị Vân</t>
  </si>
  <si>
    <t>187 433 655</t>
  </si>
  <si>
    <t>Group 3. Diem Thai Commune, Dien Chau District, Nghe An Province</t>
  </si>
  <si>
    <t>Xóm 3, Xã Diễm Thái, Huyện Diễn Châu, Tỉnh Nghệ An</t>
  </si>
  <si>
    <t>No. 76/35, Duong Cat Loi Street, Nha Be Town, Ho Chi Minh City</t>
  </si>
  <si>
    <t xml:space="preserve">Số 76/35, Đường Dương Cát Lợi, Thị Trấn Nhà Bè, Tp. Hồ Chí Minh </t>
  </si>
  <si>
    <t>0967 827 185</t>
  </si>
  <si>
    <t>Đinh Viết Cường</t>
  </si>
  <si>
    <t>0979 998 930</t>
  </si>
  <si>
    <t>14/09/2021</t>
  </si>
  <si>
    <t>12101158</t>
  </si>
  <si>
    <t>221 388 860</t>
  </si>
  <si>
    <t>Số 159, Đường Nguyễn Tất Thành, Phường 2, Tp. Tuy Hòa, Tỉnh Phú Yên</t>
  </si>
  <si>
    <t>No. 85/28C2, Pham Viet Chanh Street, Binh Thanh District, Ho Chi Minh City</t>
  </si>
  <si>
    <t>Số 85/28C2, Đường Phạm Viết Chánh, Quận Bình Thạnh, Tp. Hồ Chí Minh</t>
  </si>
  <si>
    <t>12101240</t>
  </si>
  <si>
    <t>Financial Accounting</t>
  </si>
  <si>
    <t>No. 16 , Le Hong Phong Street, Phu Hoa Ward, Chu Pah District, Gia Lai Province</t>
  </si>
  <si>
    <t>Số 16, Đường Lê Hồng Phong, Thị Trấn Phú Hòa, Huyện Chư Păh, Tỉnh Gia Lai</t>
  </si>
  <si>
    <t>14/10/2021</t>
  </si>
  <si>
    <t>11600498</t>
  </si>
  <si>
    <t>Nguyễn Thị Kim Trang</t>
  </si>
  <si>
    <t>Phó phòng Huấn luyện &amp; Phát triển Đại lý</t>
  </si>
  <si>
    <t>031 185 001 013</t>
  </si>
  <si>
    <t>Hanoi University of Culture</t>
  </si>
  <si>
    <t>25, Group 5, Mang Nuoc Street, An Duong Town, An Duong District, Hai Phong City</t>
  </si>
  <si>
    <t>25, Tổ 5, Đường Máng Nước, Thị trấn An Dương, Huyện An Dương, TP. Hải Phòng</t>
  </si>
  <si>
    <t>0982 635 068</t>
  </si>
  <si>
    <t>Trần Đăng Huy</t>
  </si>
  <si>
    <t>0936 911 085</t>
  </si>
  <si>
    <t>01/09/2021</t>
  </si>
  <si>
    <t>12101176</t>
  </si>
  <si>
    <t>Nguyễn Quang Mạnh</t>
  </si>
  <si>
    <t>Agency Training &amp; Development Senior Officer</t>
  </si>
  <si>
    <t>Chuyên viên Cấp cao Huấn luyện &amp; Phát triển Đại lý</t>
  </si>
  <si>
    <t>030 081 005 311</t>
  </si>
  <si>
    <t>Ha Noi University of Education 2</t>
  </si>
  <si>
    <t>Ham Ech Group, Thong Cong, Cong Hoa Street, Chi Linh District, Hai Duong Province</t>
  </si>
  <si>
    <t>Khu Dân Cư Hàm Ếch, Thông Cống, Xã Công Hòa, Huyện Chí Linh, Tỉnh Hải Dương</t>
  </si>
  <si>
    <t>0377 796 976</t>
  </si>
  <si>
    <t>Nguyễn Quang Dũng</t>
  </si>
  <si>
    <t>0947 298 336</t>
  </si>
  <si>
    <t>11400420</t>
  </si>
  <si>
    <t>Appointment to Agency Admin Manager from 01/01/2016 after 2015 appraisal</t>
  </si>
  <si>
    <t xml:space="preserve"> DA</t>
  </si>
  <si>
    <t>331 948 289</t>
  </si>
  <si>
    <t>Saigon Mia, Street No.9A, Trung Son Residental Area, Binh Chanh District, Ho Chi Minh</t>
  </si>
  <si>
    <t>Saigon Mia, Đường 9A, Khu Dân Cư Trung Sơn, Huyện Bình Chánh, Tp. HCM</t>
  </si>
  <si>
    <t>Him Lam Riverside, Street D1, Tan Hung ward, District 7, Ho Chi Minh</t>
  </si>
  <si>
    <t>Chung cư Him Lam, Đường D1, Phường Tân Hưng, Quận 7, Tp. HCM</t>
  </si>
  <si>
    <t>0918 040 216</t>
  </si>
  <si>
    <t>Ngô Ngọc Long</t>
  </si>
  <si>
    <t>0908 102 221; 0909 504 279</t>
  </si>
  <si>
    <t>13/09/2021</t>
  </si>
  <si>
    <t>12001080</t>
  </si>
  <si>
    <t>082 044 426</t>
  </si>
  <si>
    <t>National University of Arts Education</t>
  </si>
  <si>
    <t>Village Lung, Cai Kinh Commune, Huu Lung District, Lang Son Province</t>
  </si>
  <si>
    <t>Làng Bến, Xã Cai Kinh, Huyện Hữu Lũng, Tỉnh Lạng Sơn</t>
  </si>
  <si>
    <t>0988 104 389</t>
  </si>
  <si>
    <t>Nguyễn Văn Hải</t>
  </si>
  <si>
    <t>0919 692 684</t>
  </si>
  <si>
    <t>04/10/2021</t>
  </si>
  <si>
    <t>12101100</t>
  </si>
  <si>
    <t>Lê Huỳnh Hiếu</t>
  </si>
  <si>
    <t>Chuyên viên Thiết kế</t>
  </si>
  <si>
    <t>362 324 451</t>
  </si>
  <si>
    <t>No. 218/17A/1 Tran Hung Dao street, An Nghiepj Ward, Ninh Kieu District, Can Tho City</t>
  </si>
  <si>
    <t>Số 218/17A/1 Trần Hưng Đạo, Phường An Nghiệp, Quận Ninh Kiều, Thành phố Cần Thơ</t>
  </si>
  <si>
    <t>No. 244 Phan Van Han, Ward 17, Binh Thanh District, Ho Chi Minh City</t>
  </si>
  <si>
    <t>Số 244 đường Phan Văn Hân, Phường 17, Quận Bình Thạnh, Thành phố Hồ Chí Minh</t>
  </si>
  <si>
    <t>0839 911 633</t>
  </si>
  <si>
    <t>Lê Văn Tam</t>
  </si>
  <si>
    <t>0965 103 621</t>
  </si>
  <si>
    <t>12101186</t>
  </si>
  <si>
    <t>Lê Nguyễn Bảo Thanh</t>
  </si>
  <si>
    <t>Digital Marketing Senior Executive</t>
  </si>
  <si>
    <t>Nhân viên Cấp trung cao Marketing Kỹ thuật số</t>
  </si>
  <si>
    <t>250 995 479</t>
  </si>
  <si>
    <t>No. 3, Chu Van An, Ward 3, Da Lat City, Lam Dong Province</t>
  </si>
  <si>
    <t>Số 03, Đường Chu Văn An, Phường 3, Tp. Đà Lạt, Tỉnh Lâm Đồng</t>
  </si>
  <si>
    <t>No. 377/4, Dinh Bo Linh Street, Ward 26, Binh Thanh District, Ho Chi Minh City</t>
  </si>
  <si>
    <t>Số 377/4, Đường Đinh Bộ Lĩnh, Phường 26, Quận Bình Thạnh, Tp. Hồ Chí Minh</t>
  </si>
  <si>
    <t>0944 898 024</t>
  </si>
  <si>
    <t>Lê Nguyễn Bảo Trâm</t>
  </si>
  <si>
    <t>0965 361 274</t>
  </si>
  <si>
    <t>06/10/2021</t>
  </si>
  <si>
    <t>12101138</t>
  </si>
  <si>
    <t>Nguyễn Cao Thanh Hằng</t>
  </si>
  <si>
    <t>Organization Development Officer</t>
  </si>
  <si>
    <t>Chuyên viên Phát triển Tổ chức</t>
  </si>
  <si>
    <t>273 503 817</t>
  </si>
  <si>
    <t>No.1, Nguyen Tri Phuong Street, Ward 7, Vung Tau City</t>
  </si>
  <si>
    <t>Số 1, Đường Nguyễn Tri Phương, Phường 7, Tp. Vũng Tàu</t>
  </si>
  <si>
    <t>Khanh Hoi 2 Apartment, No 360A, Ben Van Don, Ward 1, District 4, Ho Chi Minh City</t>
  </si>
  <si>
    <t>Chung Cư Khánh Hội 2, Số 360A Bến Vân Đồn, Phường 1, Quận 4, Tp. Hồ Chí Minh</t>
  </si>
  <si>
    <t>0908 086 976</t>
  </si>
  <si>
    <t>Trịnh Văn Hải</t>
  </si>
  <si>
    <t>0931 224 204</t>
  </si>
  <si>
    <t>27/10/2021</t>
  </si>
  <si>
    <t>11700577</t>
  </si>
  <si>
    <t>Ngô Thị Thu Giang</t>
  </si>
  <si>
    <t>090 882 062</t>
  </si>
  <si>
    <t>80/1 Group 29, Phan Dinh Phung ward, Thai Nguyen city, Thai Nguyen province</t>
  </si>
  <si>
    <t>80/1 Tổ 29, Phường Phan Đình Phùng, Tp. Thái Nguyên, Tỉnh Thái Nguyên</t>
  </si>
  <si>
    <t>0985 378 455</t>
  </si>
  <si>
    <t>0977 720 666</t>
  </si>
  <si>
    <t>08/10/2021</t>
  </si>
  <si>
    <t>11600495</t>
  </si>
  <si>
    <t>Increase to 35 Mil after 8 months, once new 10 UMs &amp; 1 GAD candidate have been appointed with BDS, Allowance: 5,280 Mil/ month</t>
  </si>
  <si>
    <t>080 470 449</t>
  </si>
  <si>
    <t>Tổ 21, Phường Sông Hiến, Thành phố Cao Bằng</t>
  </si>
  <si>
    <t>No. 19, Nguyen Thi Luu Street, Ngo Quyen Ward, Bac Giang City</t>
  </si>
  <si>
    <t>Số 19, Đường Nguyễn Thị Lưu, Phường Ngô Quyền, Tp. Bắc Giang</t>
  </si>
  <si>
    <t>0988 062 880</t>
  </si>
  <si>
    <t>Nguyễn Thị Tâm</t>
  </si>
  <si>
    <t>0976 050 580</t>
  </si>
  <si>
    <t>15/10/2021</t>
  </si>
  <si>
    <t>12001057</t>
  </si>
  <si>
    <t>Nguyễn Tường Uyên</t>
  </si>
  <si>
    <t>024 897 655</t>
  </si>
  <si>
    <t>No. 76/4/7, Duong Cat Loi Street, Nha Be District, Ho Chi Minh City</t>
  </si>
  <si>
    <t>Số 76/4/7, Đường Dương Cát Lợi, Huyện Nhà Bè, Tp. Hồ Chí Minh</t>
  </si>
  <si>
    <t>No. 654/6, Lac Long Quan Street, Ward 9, Tan Binh Districtm Ho Chi Minh City</t>
  </si>
  <si>
    <t>Số 654/6, Đường Lạc Long Quân, Phường 9, Quận Tân Bình, Tp. Hồ Chí Minh</t>
  </si>
  <si>
    <t>0989 090 507</t>
  </si>
  <si>
    <t>Phạm Thị Ánh</t>
  </si>
  <si>
    <t>0918 606 610</t>
  </si>
  <si>
    <t>12101128</t>
  </si>
  <si>
    <t>Huỳnh Nguyễn Đức Hưng</t>
  </si>
  <si>
    <t>212 237 103</t>
  </si>
  <si>
    <t>MBA</t>
  </si>
  <si>
    <t>No. 84, Truong Dinh Street, Tran Phu Ward, Quang Ngai City</t>
  </si>
  <si>
    <t>Số 84, Đường Trương Định, Phường Trần Phú, Tp. Quảng Ngãi</t>
  </si>
  <si>
    <t>0935 520 303</t>
  </si>
  <si>
    <t>Trần Phan Loan</t>
  </si>
  <si>
    <t>0919 477 599</t>
  </si>
  <si>
    <t>01/11/2021</t>
  </si>
  <si>
    <t>11900790</t>
  </si>
  <si>
    <t>Nguyễn Các Thịnh</t>
  </si>
  <si>
    <t>Increase to VND 25 Mil/month after 6 months, based on the evaluation of Department Head</t>
  </si>
  <si>
    <t>Digital &amp; Strategic Initiatives Planning Senior Executive</t>
  </si>
  <si>
    <t>Nhân viên Cấp trung cao Lập kế hoạch Chuyển đổi số và Sáng kiến kinh doanh</t>
  </si>
  <si>
    <t>024 907 921</t>
  </si>
  <si>
    <t xml:space="preserve">No. 17/66/33, Lien Khu 5-6 Street, Binh Tan District, Ho Chi Minh City </t>
  </si>
  <si>
    <t>Số 17/66/33, Đường Liên Khu 5-6, Quận Bình Tân, Tp. Hồ Chí Minh</t>
  </si>
  <si>
    <t>0909 216 399</t>
  </si>
  <si>
    <t>Nguyễn Canh</t>
  </si>
  <si>
    <t>0937 861 280</t>
  </si>
  <si>
    <t>22/09/2021</t>
  </si>
  <si>
    <t>12101242</t>
  </si>
  <si>
    <t>025 370 085</t>
  </si>
  <si>
    <t>Tp. Ho Chi Minh</t>
  </si>
  <si>
    <t>Law &amp; Social Work</t>
  </si>
  <si>
    <t>No. 44 Q-A, Ton That Thuyet Street, Ward 9,  District 4, Ho Chi Minh City</t>
  </si>
  <si>
    <t>Số 44 Q-A, Đường Tôn Thất Thuyết, Phường 9, Quận 4, Tp. Hồ Chí Minh</t>
  </si>
  <si>
    <t>No. 39, Slot O Nguyen Huu Dao Street, Ward 9,  District 4, Ho Chi Minh</t>
  </si>
  <si>
    <t>Số 39, Lô O Đường Nguyễn Hữu Hào, Phường 9, Quận 4, Tp. Hồ Chí Minh</t>
  </si>
  <si>
    <t>0984 615 986</t>
  </si>
  <si>
    <t>Nguyễn Văn Gắn</t>
  </si>
  <si>
    <t>034 414 4410</t>
  </si>
  <si>
    <t>05/11/2021</t>
  </si>
  <si>
    <t>11900830</t>
  </si>
  <si>
    <t>Lê Minh Tấn</t>
  </si>
  <si>
    <t>Payable Accounting Executive</t>
  </si>
  <si>
    <t>272 247 717</t>
  </si>
  <si>
    <t>No. 29B, Group 3, Bình Đa Ward, Bien Hoa City, Dong Nai Province</t>
  </si>
  <si>
    <t>Số 29B, Khu Phố 3, Phường Bình Đa, Thành Phố Biên Hòa, Tỉnh Đồng Nai</t>
  </si>
  <si>
    <t>196 Hoang Dieu, Ward 8, District 4, Ho Chi Minh City</t>
  </si>
  <si>
    <t>196 Hoàng Diệu, Phường 8, Quận 4, TP.HCM</t>
  </si>
  <si>
    <t>0979 139 526</t>
  </si>
  <si>
    <t>Nguyễn Thị Lợi</t>
  </si>
  <si>
    <t>0834 723 101</t>
  </si>
  <si>
    <t>11900912</t>
  </si>
  <si>
    <t>Trương Thị Trung Hiền</t>
  </si>
  <si>
    <t>Group Sales Assistant Manager</t>
  </si>
  <si>
    <t>Phó phòng Phát triển Kinh Doanh - Khách hàng Doanh nghiệp</t>
  </si>
  <si>
    <t>079 183 020 704</t>
  </si>
  <si>
    <t>No. 215/5, Huynh Van Banh Street, Phu Nhuan District, Ho Chi Minh City</t>
  </si>
  <si>
    <t>Số 215/5, Đường Huỳnh Văn Bánh, Quận Phú Nhuận, Tp. Hồ Chí Minh</t>
  </si>
  <si>
    <t>0913 661 885</t>
  </si>
  <si>
    <t>Đặng Thị Thảo</t>
  </si>
  <si>
    <t>0902 602 697</t>
  </si>
  <si>
    <t>11/11/2021</t>
  </si>
  <si>
    <t>11600536</t>
  </si>
  <si>
    <t>Phan Quang Thành</t>
  </si>
  <si>
    <t>024 759 229</t>
  </si>
  <si>
    <t>Vietnam Aviation Academy</t>
  </si>
  <si>
    <t>Air security</t>
  </si>
  <si>
    <t>20/2 Quarter 10, Tan Chanh Hiep ward, District 12, Ho Chi Minh</t>
  </si>
  <si>
    <t>20/2 Khu phố 10, P. Tân Chánh Hiệp, Quận 12, Tp. HCM</t>
  </si>
  <si>
    <t>0903 853 935</t>
  </si>
  <si>
    <t>Nguyễn Thị Lộc</t>
  </si>
  <si>
    <t>0938 286 364</t>
  </si>
  <si>
    <t>05/10/2021</t>
  </si>
  <si>
    <t>11800668</t>
  </si>
  <si>
    <t>Khưu Minh Tuyền</t>
  </si>
  <si>
    <t>079 195 002 372</t>
  </si>
  <si>
    <t>028 3920 4962</t>
  </si>
  <si>
    <t>0974 507 751</t>
  </si>
  <si>
    <t>12000955</t>
  </si>
  <si>
    <t>Huỳnh Ngọc Minh Thư</t>
  </si>
  <si>
    <t>Nhân viên Cấp trung cao Phân tích Nghiệp vụ</t>
  </si>
  <si>
    <t>212 558 316</t>
  </si>
  <si>
    <t>Rotterdam Business School</t>
  </si>
  <si>
    <t>Consultancy &amp; Entrepreneurship</t>
  </si>
  <si>
    <t>No. 113G/14/46, Lac Long Quan Street, District 11, Ho Chi Minh City</t>
  </si>
  <si>
    <t>Số 113G/14/46, Đường Lạc Long Quân, Quận 11, Tp. Hồ Chí Minh</t>
  </si>
  <si>
    <t>0932 063 760</t>
  </si>
  <si>
    <t>Lê Thị Mỹ Sâm</t>
  </si>
  <si>
    <t>0907 314 787</t>
  </si>
  <si>
    <t>12101258</t>
  </si>
  <si>
    <t>Huỳnh Thị Kim Anh</t>
  </si>
  <si>
    <t>Partnership Distribution Recruitment Senior Officer</t>
  </si>
  <si>
    <t xml:space="preserve">Chuyên viên Cấp cao Tuyển dụng Kênh Đối tác Chiến lược </t>
  </si>
  <si>
    <t>261 312 155</t>
  </si>
  <si>
    <t>Street 3, 1A Village, Tra Tan Commune, Duc Linh District, Binh Thuan Province</t>
  </si>
  <si>
    <t xml:space="preserve">Đường số 3, Thôn 1A, Xã Trà Tân, Huyện Đức Linh, Tỉnh Bình Thuận </t>
  </si>
  <si>
    <t>No. 80, Tran Nhan Tong Street, Ward 2, District 10, Ho Chi Minh City</t>
  </si>
  <si>
    <t>Số 80, Đường Trần Nhân Tôn, Phường 2, Quận 10, Tp. Hồ Chí Minh</t>
  </si>
  <si>
    <t>0978 788 489</t>
  </si>
  <si>
    <t>Phan Văn Bình</t>
  </si>
  <si>
    <t>0932 189 212</t>
  </si>
  <si>
    <t>26/11/2021</t>
  </si>
  <si>
    <t>12101146</t>
  </si>
  <si>
    <t>Lê Nguyên Phương</t>
  </si>
  <si>
    <t>191 525 558</t>
  </si>
  <si>
    <t>No. 24, Khai Dinh Stret, Thuy Bang Commune, Huong Thuy Town, Thua Thien Hue Province</t>
  </si>
  <si>
    <t>Số 24, Đường Khải Định, Xã Thủy Bằng, Thị Xã Hương Thủy, TỈnh Thừa Thiên Huế</t>
  </si>
  <si>
    <t>0987 703 741</t>
  </si>
  <si>
    <t>Ngô Thị Hoài Linh</t>
  </si>
  <si>
    <t>0935 022 084</t>
  </si>
  <si>
    <t>24/11/2021</t>
  </si>
  <si>
    <t>12101287</t>
  </si>
  <si>
    <t>Nguyễn Lê Ly Hương</t>
  </si>
  <si>
    <t>Trưởng phòng Cấp cao Đối tác thu hút nhân tài</t>
  </si>
  <si>
    <t>038 186 007 937</t>
  </si>
  <si>
    <t xml:space="preserve">Hospitality </t>
  </si>
  <si>
    <t>No.1, Nguyen Thanh Son Street, Thanh My Loi Ward, District 2, Ho Chi Minh City</t>
  </si>
  <si>
    <t>01, Đường Nguyễn Thanh Sơn, Phường Thạnh Mỹ Lợi, Quận 2, Tp. Hồ Chí Minh</t>
  </si>
  <si>
    <t>0908 887 676</t>
  </si>
  <si>
    <t>Trần Duy An</t>
  </si>
  <si>
    <t>0909 630 468</t>
  </si>
  <si>
    <t>29/11/2021</t>
  </si>
  <si>
    <t>12101306</t>
  </si>
  <si>
    <t>Đỗ Thị Kim Hoàng</t>
  </si>
  <si>
    <t>Nhân viên Dịch vụ khách hàng</t>
  </si>
  <si>
    <t>024 677 894</t>
  </si>
  <si>
    <t>Sai Gon Tourism Vocational College</t>
  </si>
  <si>
    <t>No. 383/4, Phan Van Tri Street, Ward 11, Binh Thanh District, Ho Chi Minh City</t>
  </si>
  <si>
    <t>Số 383/4, Đường Phan Văn Trị, Phường 11, Quận Bình Thạnh, Tp. Hồ Chí Minh</t>
  </si>
  <si>
    <t>0989 466 466</t>
  </si>
  <si>
    <t>Thanh Bình</t>
  </si>
  <si>
    <t>0389 392 891</t>
  </si>
  <si>
    <t>01/12/2021</t>
  </si>
  <si>
    <t>11900930</t>
  </si>
  <si>
    <t>Policy Owner Services Assistant Manager</t>
  </si>
  <si>
    <t>Phó phòng Quản lý Hợp đồng</t>
  </si>
  <si>
    <t>056 176 000 130</t>
  </si>
  <si>
    <t>Viet Nam National University</t>
  </si>
  <si>
    <t>No 4.43, To Ngoc Van Street, Linh Tay Ward, Thu Duc District, Ho Chi Minh City</t>
  </si>
  <si>
    <t>Số 4.43, Đường Tô Ngọc Vân, Phường Linh Tây, Quận Thủ Đức, Tp. Hồ Chí Minh</t>
  </si>
  <si>
    <t>0902 760735</t>
  </si>
  <si>
    <t>Phạm Bình An</t>
  </si>
  <si>
    <t>0902 733 655</t>
  </si>
  <si>
    <t>12000996</t>
  </si>
  <si>
    <t>CCO</t>
  </si>
  <si>
    <t>Chief Customer Officer</t>
  </si>
  <si>
    <t>Phó Tổng Giám đốc Nghiệp vụ và Dịch vụ Khách hàng</t>
  </si>
  <si>
    <t>No. 77/7, Nguyen Hue Street, Ben Nghe Ward, District 1, Ho Chi Minh City</t>
  </si>
  <si>
    <t>Số 77/7, Đường Nguyễn Huệ, Phường Bến Nghé, Quận 1, Tp, Hồ Chí Minh</t>
  </si>
  <si>
    <t>No. 85, Dang Thuy Tram Street, Ward 13, Binh Thanh District, Tp. Hồ Chí Minh</t>
  </si>
  <si>
    <t>Số 85, Đường Đặng Thùy Trâm, Phường 13, Quận Bình Thạnh, Tp. Hồ Chí Minh</t>
  </si>
  <si>
    <t>0913 842 348</t>
  </si>
  <si>
    <t>18/10/2021</t>
  </si>
  <si>
    <t>12101202</t>
  </si>
  <si>
    <t>Phạm Thị Thu Bồng</t>
  </si>
  <si>
    <t>Agency Training Digital Project Officer</t>
  </si>
  <si>
    <t>Chuyên viên Quản lý Dự án số hóa Đào tạo</t>
  </si>
  <si>
    <t>273 398 677</t>
  </si>
  <si>
    <t>Group 5 Phu Son, Da Bac Commune, Chau Duc District, Ba Ria Vung Tau Province</t>
  </si>
  <si>
    <t>Tổ 5 Phú Sơn, Xã Đá Bạc, Huyện Châu Đức, Tỉnh Bà Rịa - Vũng Tàu</t>
  </si>
  <si>
    <t>No. 258/62, Duong Ba Trac Street, Ward 2, District 8, Ho Chi Minh City</t>
  </si>
  <si>
    <t>Số 258/62 Đường Dương Bá Trạc, Phường 2, Quận 8, Tp. Hồ Chí Minh</t>
  </si>
  <si>
    <t>0984 687 620</t>
  </si>
  <si>
    <t>Phạm Văn Tạnh</t>
  </si>
  <si>
    <t>0392 242 027</t>
  </si>
  <si>
    <t>09/11/2021</t>
  </si>
  <si>
    <t>12001025</t>
  </si>
  <si>
    <t>Vưu Hữu Nghĩa</t>
  </si>
  <si>
    <t>Nhân viên Cấp trung cao Phụ trách Thu nhập Hành chánh Đại lý &amp; Kênh Phân phối</t>
  </si>
  <si>
    <t>201 637 906</t>
  </si>
  <si>
    <t>Economics &amp; Finance</t>
  </si>
  <si>
    <t>No. 72, Ham Nghi Street, Thanh Khe District, Da Nang Province</t>
  </si>
  <si>
    <t>Số 72, Đường Hàm Nghi, Quận Thanh Khê, Tp. Đà Nẵng</t>
  </si>
  <si>
    <t>No. 27/70, Street 9, Ward 16, Go Vap District, Ho Chi Minh City</t>
  </si>
  <si>
    <t>Số 27/70. Đường 9, Phường 16, Quận Gò Vấp. Tp. Hồ Chí Minh</t>
  </si>
  <si>
    <t>0935 716 435</t>
  </si>
  <si>
    <t>Phương Thảo</t>
  </si>
  <si>
    <t>0913 454 068</t>
  </si>
  <si>
    <t>08/11/2021</t>
  </si>
  <si>
    <t>11800763</t>
  </si>
  <si>
    <t>Trần Thị Mai Anh</t>
  </si>
  <si>
    <t>036 195 006 602</t>
  </si>
  <si>
    <t>No. 268, Mo Co Street, Di Linh District, Lam Dong Province</t>
  </si>
  <si>
    <t>Số 268, Đường Mọ Cọ, Huyện Di Linh, Tỉnh Lâm Đồng</t>
  </si>
  <si>
    <t>Sky Garden Apartment, No. 68, Pham Van Nghi Street, Tan Phong Ward, Dictrict 7, Ho Chi Minh City</t>
  </si>
  <si>
    <t>Chung cư Sky Garden, Số 68, Đường Phạm Văn Nghị, Phường Tân Phong, Quận 7, Tp. Hồ Chí Minh</t>
  </si>
  <si>
    <t>0359 272 479</t>
  </si>
  <si>
    <t>0902 955 595</t>
  </si>
  <si>
    <t>11300287</t>
  </si>
  <si>
    <t>Trần Văn Hân</t>
  </si>
  <si>
    <t>240 615 347</t>
  </si>
  <si>
    <t>19YWang Ea Tam, Buon Me Thuot City, Dak lak Province</t>
  </si>
  <si>
    <t>19YWang Ea Tam, Buôn Mê Thuột, Đak lak</t>
  </si>
  <si>
    <t>0987 501 544</t>
  </si>
  <si>
    <t>Mai Thị Xinh</t>
  </si>
  <si>
    <t>0982 062 527</t>
  </si>
  <si>
    <t>NA</t>
  </si>
  <si>
    <t>12000950</t>
  </si>
  <si>
    <t>Tạ Thùy Linh</t>
  </si>
  <si>
    <t>385 473 233</t>
  </si>
  <si>
    <t>No. 415, Block H, Thanh Da Apartment, Binh Quoi Street, Binh Thanh District, Ho Chi Minh City</t>
  </si>
  <si>
    <t>Số 415, Lô H, Chung Cư Thanh Đa, Đường Bình Quới, Phường 27, Quận Bình Thạnh, Tp. Hồ Chí Minh</t>
  </si>
  <si>
    <t>0943 334 845</t>
  </si>
  <si>
    <t>Tạ Thị Bé</t>
  </si>
  <si>
    <t>0903 960 589</t>
  </si>
  <si>
    <t>19/11/2021</t>
  </si>
  <si>
    <t>12000943</t>
  </si>
  <si>
    <t>Trần Minh Trung</t>
  </si>
  <si>
    <t>215 053 898</t>
  </si>
  <si>
    <t>No. 01N, Le Trong Tan Street, Quy Nhon City, Binh Dinh Province</t>
  </si>
  <si>
    <t>Số 01N, Đường Lê Trọng Tấn, TP. Quy Nhơn, Tỉnh Bình Định</t>
  </si>
  <si>
    <t>No.54/17E, Bach Dang Street, Quy Nhon City, Binh Dinh Province</t>
  </si>
  <si>
    <t>Số 54/17E, Đường Bạch Đằng, Phường 2, Quận Tân Bình, Tp. Hồ Chí Minh</t>
  </si>
  <si>
    <t>0904 102 110</t>
  </si>
  <si>
    <t>Trần Minh Hiếu</t>
  </si>
  <si>
    <t>0935 765 197</t>
  </si>
  <si>
    <t>12101302</t>
  </si>
  <si>
    <t>Trần Ngọc Hà</t>
  </si>
  <si>
    <t>075 196 011 943</t>
  </si>
  <si>
    <t>Integrated Marketing</t>
  </si>
  <si>
    <t>No.313/77 KP5B,  Xa Lo Ha Noi Street, Tan Bien Ward, Bien Hoa City, Dong Nai Province</t>
  </si>
  <si>
    <t>Số 313/77 KP5B, Đường Xa Lộ Hà Nội, Phường Tân Biên, Tỉnh Đồng Nai</t>
  </si>
  <si>
    <t>No. 58, Thich Minh Nguyet Street, Ward 2, Tan Binh District, Ho Chi Minh City</t>
  </si>
  <si>
    <t>Số 58 Đường Thích Minh Nguyệt, Phường 2, Quận Tân Bình, Tp. Hồ Chí Minh</t>
  </si>
  <si>
    <t>0918 350 409</t>
  </si>
  <si>
    <t>Nguyễn Thị Lý</t>
  </si>
  <si>
    <t>0943 713 829</t>
  </si>
  <si>
    <t>22/12/2021</t>
  </si>
  <si>
    <t>12101137</t>
  </si>
  <si>
    <t>001 191 015 925</t>
  </si>
  <si>
    <t>Rector of Vietnam Military Medical University</t>
  </si>
  <si>
    <t>No. 19, Chau Dai, Thuong Cat Ward, Bac Tu Liem District, Ha Noi City</t>
  </si>
  <si>
    <t>Số 19, Đường Châu Đài, Phường Thượng Cát, Quận Bắc Từ Liêm, Tp. Hà Nội</t>
  </si>
  <si>
    <t>0987 646 713</t>
  </si>
  <si>
    <t>Tạ Văn Đức</t>
  </si>
  <si>
    <t>0983 494 313</t>
  </si>
  <si>
    <t>25/11/2021</t>
  </si>
  <si>
    <t>12101129</t>
  </si>
  <si>
    <t>Nguyễn Thế Anh</t>
  </si>
  <si>
    <t>Increase to 20 Mil/month after 4 months, based on KPIs evaluated by Department Head</t>
  </si>
  <si>
    <t>038 089 021 573</t>
  </si>
  <si>
    <t>No. 17, MB 199, Dong Hai Ward, Thanh Hoa City, Thanh Hoa Province</t>
  </si>
  <si>
    <t>Số 17, MB 199, Phường Đông Hải, Tp. Thanh Hóa, Tỉnh Thanh Hóa</t>
  </si>
  <si>
    <t>0989 963 523</t>
  </si>
  <si>
    <t>Bùi Thị Vân Anh</t>
  </si>
  <si>
    <t>0982 219 927</t>
  </si>
  <si>
    <t>11800754</t>
  </si>
  <si>
    <t>Vũ Thị Yến</t>
  </si>
  <si>
    <t>151 886 083</t>
  </si>
  <si>
    <t>Civic Education</t>
  </si>
  <si>
    <t>Ngoc Que 2 Village, Quynh Hoa Ward, Quynh Phu District, Thai Binh Province</t>
  </si>
  <si>
    <t>Thôn Ngọc Quế 2, Xã Quỳnh Hoa, Huyện Quỳnh Phụ, Tỉnh Thái Bình</t>
  </si>
  <si>
    <t>0961 733 999</t>
  </si>
  <si>
    <t>Nguyễn Viết Bình</t>
  </si>
  <si>
    <t>0974 757 499</t>
  </si>
  <si>
    <t>10/12/2021</t>
  </si>
  <si>
    <t>12101241</t>
  </si>
  <si>
    <t>Nguyễn Tam Cương</t>
  </si>
  <si>
    <t>Job Allowance 15.000.000/month for the South East Sales Development in the first six months (13/09/2021-12/03/2022). Will be entitled to monthly Incentive Bonus, based on the terms &amp; conditions set separately for Sales Force from the seventh month onward.</t>
  </si>
  <si>
    <t xml:space="preserve">Regional Sales Director </t>
  </si>
  <si>
    <t xml:space="preserve">Giám đốc Kinh doanh Miền </t>
  </si>
  <si>
    <t>077 087 003 291</t>
  </si>
  <si>
    <t>No. 39/48/4/24, Street 102, Tang Phu Nhon A Ward, Thu Duc District, Ho Chi Minh City</t>
  </si>
  <si>
    <t>Số 39/48/4/24, Đường 102, Phường Tăng Phú Nhơn A, Quận Thủ Đức, Tp. Hồ Chí Minh</t>
  </si>
  <si>
    <t>0983 132 630</t>
  </si>
  <si>
    <t>Nguyễn Cẩm Linh</t>
  </si>
  <si>
    <t>0906 713 003</t>
  </si>
  <si>
    <t>03/12/2021</t>
  </si>
  <si>
    <t>11400400</t>
  </si>
  <si>
    <t>Ahn Yong Nam</t>
  </si>
  <si>
    <t>Cố vấn Kinh doanh</t>
  </si>
  <si>
    <t>M48693333</t>
  </si>
  <si>
    <t>Apartment E, Floor 3, Villa no. 13 at Riverside Co.,Ltd, No 53, Vo Truong Toan, Thao Dien Ward, District 2, Ho Chi Minh City</t>
  </si>
  <si>
    <t>Căn hộ E, lầu 3, Biệt thự số 13 tại Công ty Liên doanh Ven sông Sài Gòn,  53 Võ Trường Toản, Phường Thảo Điền, Quận 2, Thành phố Hồ Chí Minh, Việt Nam</t>
  </si>
  <si>
    <t>0854160049</t>
  </si>
  <si>
    <t>Han JaeJeong</t>
  </si>
  <si>
    <t>0936 631 824; 0938 002 236</t>
  </si>
  <si>
    <t>12101295</t>
  </si>
  <si>
    <t>Lê Huy Hoàn</t>
  </si>
  <si>
    <t>026 081 000 874</t>
  </si>
  <si>
    <t>Ha Noi University of Social Sciences and Humanities</t>
  </si>
  <si>
    <t>No.2209, Zone A, Eurowindow Apartment, Dong Hoi Street, Dong Hoi Commune, Dong Anh District, Ha Noi City</t>
  </si>
  <si>
    <t>Số 2209, Zone A, Chung Cư Eurowindow, Đường Đông Hội, Xã Đông Hội, Huyện Đông Anh, Tp. Hà Nội</t>
  </si>
  <si>
    <t>2209, Zone A, Eurowindow Apartment, Dong Hoi Street, Dong Hoi Commune, Dong Anh District, Ha Noi City</t>
  </si>
  <si>
    <t>2209, Zone A, Chung Cư Eurowindow, Đường Đông Hội, Xã Đông Hội, Huyện Đông Anh, Tp. Hà Nội</t>
  </si>
  <si>
    <t>0855 591 985</t>
  </si>
  <si>
    <t>Hoàng Thị Hoa</t>
  </si>
  <si>
    <t>0962 153 158</t>
  </si>
  <si>
    <t>30/12/2021</t>
  </si>
  <si>
    <t>12101150</t>
  </si>
  <si>
    <t>Industrial Management79</t>
  </si>
  <si>
    <t>No. 41/1, Le Loi Street, Ward 4, Go Vap District, Ho Chi Minh City</t>
  </si>
  <si>
    <t>Sô 41/1, Đường Lê Lợi. Phường 4, Quận Gò Vấp, Tp. Hồ Chí Minh</t>
  </si>
  <si>
    <t>06/12/2021</t>
  </si>
  <si>
    <t>11800709</t>
  </si>
  <si>
    <t>Phạm Quang Duy</t>
  </si>
  <si>
    <t>250 908 820</t>
  </si>
  <si>
    <t>No. 229, Nguyen Trung Truc Street, Group Lac Thien, D'ran Ward, Don Duong District, Lam Dong Province</t>
  </si>
  <si>
    <t>Số 229, Đường Nguyễn Trung Trực, Tổ Dân Phố Lạc Thiện, Thị Trấn D'ran, Huyện Đơn Dương, Tỉnh Lâm Đồng</t>
  </si>
  <si>
    <t>No. 261/28/1, Chu Van An Street, Binh Thanh District, Ho Chi Minh City</t>
  </si>
  <si>
    <t>Số 261/28/1, Đường Chu Văn An, Quận Bình Thạnh, Tp. Hồ Chí Minh</t>
  </si>
  <si>
    <t>0916 184 375</t>
  </si>
  <si>
    <t>Bùi Thị Kim Hương</t>
  </si>
  <si>
    <t>0984 684 495</t>
  </si>
  <si>
    <t>12101314</t>
  </si>
  <si>
    <t>Lê Hoàng Phước</t>
  </si>
  <si>
    <t>Sales - Omega 1</t>
  </si>
  <si>
    <t>Omega 1</t>
  </si>
  <si>
    <t>370 953 435</t>
  </si>
  <si>
    <t>Nguyen Tat Thanh College</t>
  </si>
  <si>
    <t>Automotive Engineering Technology</t>
  </si>
  <si>
    <t xml:space="preserve">Group 1,Tan Dien Hamlet, Giuc Tuong Ward, Chau Thanh District, Kien Giang Province     </t>
  </si>
  <si>
    <t>Tổ 1, Ấp Tân Điền, Xã Giục Tượng, Huyện Châu Thành, Tỉnh Kiên Giang</t>
  </si>
  <si>
    <t>0913 407 719</t>
  </si>
  <si>
    <t>Nguyễn Hồng Phượng</t>
  </si>
  <si>
    <t>0918 507 719</t>
  </si>
  <si>
    <t>07/01/2022</t>
  </si>
  <si>
    <t>12101292</t>
  </si>
  <si>
    <t>Huỳnh Thị Tường Vy</t>
  </si>
  <si>
    <t>CSO</t>
  </si>
  <si>
    <t>Compensation &amp; Reward Senior Staff</t>
  </si>
  <si>
    <t>Nhân viên Cấp cao Lương thưởng &amp; Đãi ngộ</t>
  </si>
  <si>
    <t>241 423 138</t>
  </si>
  <si>
    <t>Ho Chi Minh Open University</t>
  </si>
  <si>
    <t>No.45, Phan Chu Trinh Street, Quarter 2, Krong Nang District, Dak lak Province</t>
  </si>
  <si>
    <t>Số 45, Đường Phan Chu Trinh, Tổ Dân Phố 2, Huyện Krông Năng, Tỉnh Đắk Lắk</t>
  </si>
  <si>
    <t>No 79/43 , National Route 13, 26 Ward, Binh Thanh District, Ho Chi Minh City</t>
  </si>
  <si>
    <t>Số 79/43, Quốc Lộ 13, Phường 26, Quận Bình Thạnh, Tp.Hồ Chí Minh</t>
  </si>
  <si>
    <t>0919 694 768</t>
  </si>
  <si>
    <t>0828 755 558</t>
  </si>
  <si>
    <t>11/01/2021</t>
  </si>
  <si>
    <t>11700565</t>
  </si>
  <si>
    <t>Trần Quang Hiếu</t>
  </si>
  <si>
    <t>233 046 182</t>
  </si>
  <si>
    <t>Forestry</t>
  </si>
  <si>
    <t>Group 11 Le Hong Phong, Quyet Thang ward, Kon Tum city, Kon Tum province</t>
  </si>
  <si>
    <t>Tổ 11 Lê Hồng Phong, Phường Quyết Thắng, Tp. Kon Tum, Tỉnh Kon Tum</t>
  </si>
  <si>
    <t>13 A Dua Street, Duy Tan Ward, Kon Tum City, Kon Tum Province</t>
  </si>
  <si>
    <t>13 A Dừa, Phường Duy Tân, Tp. Kon Tum, Tỉnh Kon Tum</t>
  </si>
  <si>
    <t>0346 333 777; 0965 450 777</t>
  </si>
  <si>
    <t>12101260</t>
  </si>
  <si>
    <t>Đặng Trần Quốc Đạt</t>
  </si>
  <si>
    <t>351 876 647</t>
  </si>
  <si>
    <t>No. 407, An Hoa Hamlet, Khanh An Ward, An Phu District, An Giang Province</t>
  </si>
  <si>
    <t>Số 407, Ấp An Hòa, Phường Khánh An, Huyện An Phú, Tỉnh An Giang</t>
  </si>
  <si>
    <t>No. 36/C2, Residental Area 3A, An Binh Ward, Ninh Kieu District, Can Tho City</t>
  </si>
  <si>
    <t>Số 36/C2 KDC 3A, Phường An Bình, Quận Ninh Kiều, Tp.Cần Thơ</t>
  </si>
  <si>
    <t>0939 137 732</t>
  </si>
  <si>
    <t>Phan Kim Yến</t>
  </si>
  <si>
    <t>0946 969 969</t>
  </si>
  <si>
    <t>13/01/2022</t>
  </si>
  <si>
    <t>11500453</t>
  </si>
  <si>
    <t>Park Sung Mo</t>
  </si>
  <si>
    <t>Chief Finance Officer</t>
  </si>
  <si>
    <t>Phó Tổng Giám Đốc Tài Chính</t>
  </si>
  <si>
    <t>M57381805</t>
  </si>
  <si>
    <t>Kangnam National University</t>
  </si>
  <si>
    <t>Apartment 198 The Waterfront, Lot M - 1,2,4, A Zone Phu My Hung New Town, Nguyen Luong Bang, Tan Phu Ward, District 7, Ho Chi Minh</t>
  </si>
  <si>
    <t>Căn hộ 198 The Waterfront, Lô M -1,2,4 Khu A, Đô Thị Mới Phú Mỹ Hưng, Nguyễn Lương Bằng, P. Tân Phú, Quận 7, Tp. HCM</t>
  </si>
  <si>
    <t>Kim Mi Young</t>
  </si>
  <si>
    <t>0902 325 669</t>
  </si>
  <si>
    <t>12101246</t>
  </si>
  <si>
    <t>372 103 488</t>
  </si>
  <si>
    <t>Ho Chi Minh City University of Foreign Languages – Information Technology</t>
  </si>
  <si>
    <t>No. 31, Truong Dinh Street, An Binh Ward, Rach Gia, Kien Giang Province</t>
  </si>
  <si>
    <t>Số 31, Đường Trương Định, Xã An Bình, Tỉnh Rạch Giá, Kiên Giang</t>
  </si>
  <si>
    <t>0911 505 114</t>
  </si>
  <si>
    <t>Phạm Thị Tuyền</t>
  </si>
  <si>
    <t>0949 862 499</t>
  </si>
  <si>
    <t>12101320</t>
  </si>
  <si>
    <t>Vũ Hoàng Oanh</t>
  </si>
  <si>
    <t>Digital &amp; Strategic Initiatives Support Executive</t>
  </si>
  <si>
    <t>Nhân viên Cấp trung Hỗ trợ Chuyển đổi số và Sáng kiến Kinh doanh</t>
  </si>
  <si>
    <t>Dak lak</t>
  </si>
  <si>
    <t>241 889 616</t>
  </si>
  <si>
    <t>No.57, Ly Tu Trong Street, Tan An Ward, Buon Ma Thuoc City, Dak lak Province</t>
  </si>
  <si>
    <t>Số 57, Đường Lý Tự Trọng, Phường Tân An, Tp. Buôn Ma Thuộc, Tỉnh Đắk Lắk</t>
  </si>
  <si>
    <t>My An Apartment, 19 Street, Hiep Binh Chanh Ward, Thu Duc City, Ho Chi Minh City</t>
  </si>
  <si>
    <t>Chung cư Mỹ An, Đường 19,  Phường Hiệp Bình Chánh, Tp.Thủ Đức, Tp.Hồ Chí Minh</t>
  </si>
  <si>
    <t>0906 996 758</t>
  </si>
  <si>
    <t>Vũ Minh</t>
  </si>
  <si>
    <t>0934 619 798</t>
  </si>
  <si>
    <t>17/01/2022</t>
  </si>
  <si>
    <t>12101316</t>
  </si>
  <si>
    <t>Nguyễn Đức Tuấn</t>
  </si>
  <si>
    <t>079 082 015 954</t>
  </si>
  <si>
    <t>No. 27, Nguyen Khoai Street, Ward 1, District 4, Ho Chi Minh City</t>
  </si>
  <si>
    <t>Số 27, Đường Nguyễn Khoái, Phường 1, Quận 4, Tp. Hồ Chí Minh</t>
  </si>
  <si>
    <t>0908 107 134</t>
  </si>
  <si>
    <t>0908 848 582</t>
  </si>
  <si>
    <t>LM management style</t>
  </si>
  <si>
    <t>12001076</t>
  </si>
  <si>
    <t>Hồ Hoàng Khải</t>
  </si>
  <si>
    <t>023 821 699</t>
  </si>
  <si>
    <t>No. 04C4, Street DN2, Tan Hung Thuan Ward, District 12, Ho Chi Minh City</t>
  </si>
  <si>
    <t>Số 04C4, Đường DN2, Phường Tân Hưng Thuận, Quận 12, Tp. Hồ Chí Minh</t>
  </si>
  <si>
    <t>0388 722 465</t>
  </si>
  <si>
    <t>Hồ Hải</t>
  </si>
  <si>
    <t>0906 755 780</t>
  </si>
  <si>
    <t>Culture fit</t>
  </si>
  <si>
    <t>12101305</t>
  </si>
  <si>
    <t>Nguyễn Thị Ngọc Giao</t>
  </si>
  <si>
    <t>024 754 587</t>
  </si>
  <si>
    <t>Ho Chi Minh City University of Food Industry</t>
  </si>
  <si>
    <t>No 49/3A, Truong Chinh Street, Tan Thoi Nhat Ward, District 12, Ho Chi Minh City</t>
  </si>
  <si>
    <t>Số 49/3A, Đường Trường Chinh, Phường Tân Thới Nhất, Quận 12, Tp. Hồ Chí Minh</t>
  </si>
  <si>
    <t>0797 338 919</t>
  </si>
  <si>
    <t>0773 163 068</t>
  </si>
  <si>
    <t>12000986</t>
  </si>
  <si>
    <t>Đinh Hồng Giang</t>
  </si>
  <si>
    <t>Agency Training &amp; Development Assistant Manager (Team Leader - North 1)</t>
  </si>
  <si>
    <t>Phó phòng Huấn luyện &amp; Phát triển Đại lý (Trưởng nhóm - Miền Bắc 1)</t>
  </si>
  <si>
    <t>034 085 002 611</t>
  </si>
  <si>
    <t>Trung Village, Thai Hoc Commune, Thai Thuy District, Thai Binh Province</t>
  </si>
  <si>
    <t>Thôn Trung, Xã Thái Học, Huyện Thái Thụy, Tỉnh Thái Bình</t>
  </si>
  <si>
    <t>0325 852108</t>
  </si>
  <si>
    <t>Đinh Kiều Anh</t>
  </si>
  <si>
    <t>0936 972 986</t>
  </si>
  <si>
    <t>MB Ageas Life</t>
  </si>
  <si>
    <t>12001063</t>
  </si>
  <si>
    <t>Lê Minh Đức</t>
  </si>
  <si>
    <t>094 084 000 250</t>
  </si>
  <si>
    <t>No. 7B, Nhi Thien Duong Street, District 8, Ho Chi Minh City</t>
  </si>
  <si>
    <t>Số 7B, Đường Nhị Thiên Đường, Quận 8, Tp. Hồ Chí Minh</t>
  </si>
  <si>
    <t>0289 810 222</t>
  </si>
  <si>
    <t>Lê Ngọc Phượng</t>
  </si>
  <si>
    <t>0909 598 926</t>
  </si>
  <si>
    <t>11900768</t>
  </si>
  <si>
    <t>Nguyễn Phúc Thạnh</t>
  </si>
  <si>
    <t>197 279 812</t>
  </si>
  <si>
    <t>Cam Chinh Commune, Cam Lo District, Quang Tri Province</t>
  </si>
  <si>
    <t>Xã Cam Chính, Huyện Cam Lộ, Tỉnh Quảng Trị</t>
  </si>
  <si>
    <t>0983 245 209</t>
  </si>
  <si>
    <t>Nguyễn Phúc Thuận</t>
  </si>
  <si>
    <t>0976 732 678</t>
  </si>
  <si>
    <t>12101102</t>
  </si>
  <si>
    <t>Cao Thị Tuyết Ân</t>
  </si>
  <si>
    <t>312 247  084</t>
  </si>
  <si>
    <t>Quy Thanh Group, Nhi Quy Commune, Cai Lay Town, Tien Giang Province</t>
  </si>
  <si>
    <t>Ấp Quý Thành, Xã Nhị Quý, Thị Xã Cai Lậy, Tỉnh Tiền Giang</t>
  </si>
  <si>
    <t>No. 749/14/3, Huynh Tan Phat Street, Phu Thuan Ward, District 7, Ho Chi Minh City</t>
  </si>
  <si>
    <t>Số 749/14/3, Đường Huỳnh Tấn Phát, Phường Phú Thuận, Quận 7, Tp. Hồ Chí Minh</t>
  </si>
  <si>
    <t>0366 667 569</t>
  </si>
  <si>
    <t>Huỳnh Quốc Bảo</t>
  </si>
  <si>
    <t>0374 008 503</t>
  </si>
  <si>
    <t>12101117</t>
  </si>
  <si>
    <t>Nguyễn Tấn Hiếu</t>
  </si>
  <si>
    <t>Policy Owner Services Admin Staff</t>
  </si>
  <si>
    <t>Nhân viên Hành chánh Quản lý Hợp đồng</t>
  </si>
  <si>
    <t>272 628 531</t>
  </si>
  <si>
    <t>No. 497/24/7, Phan Van Tri Street, Ward 11, Go Vap District, Ho Chi Minh City</t>
  </si>
  <si>
    <t>Số 497/24/7, Đường Phan Văn Trị, Phường 11, Quận Gò Vấp, Tp. Hồ Chí Minh</t>
  </si>
  <si>
    <t>0767 303 876</t>
  </si>
  <si>
    <t>Bùi Thị Sáu</t>
  </si>
  <si>
    <t>0399 145 538</t>
  </si>
  <si>
    <t>12201345</t>
  </si>
  <si>
    <t>Trịnh Thị Thanh Hiền</t>
  </si>
  <si>
    <t xml:space="preserve"> 001 192 022 842</t>
  </si>
  <si>
    <t>No. 101 Pham Van Dong Street, Mai Dich Ward, Cau Giay District, Ha Noi City</t>
  </si>
  <si>
    <t>Số 101, Đường Phạm Văn Đồng, Phường Mai Dịch, Quận Cầu Giấy, Tp. Hà Nội</t>
  </si>
  <si>
    <t>Block C, Botanica Premier Apartment, No.118, Hong Ha Street, Ward 2, Tan Binh District, Ho Chi Minh City</t>
  </si>
  <si>
    <t>Block B, Tòa Nhà Botanica Premier, Số 118, Đường Hồng Hà, Phường 2, Quận Tân Bình, Tp. Hồ Chí Minh</t>
  </si>
  <si>
    <t>0973 454 815</t>
  </si>
  <si>
    <t>Trịnh Thị Thúy Hà</t>
  </si>
  <si>
    <t>0973 731 612</t>
  </si>
  <si>
    <t>Job fit</t>
  </si>
  <si>
    <t>12000991</t>
  </si>
  <si>
    <t>Lê Phạm Như Trúc</t>
  </si>
  <si>
    <t>311 936 471</t>
  </si>
  <si>
    <t>Binh An Commune, Go Cong Dong District, Tien Giang Province</t>
  </si>
  <si>
    <t>Xã Bình Ân, Huyện Gò Công Đông, Tỉnh Tiền Giang</t>
  </si>
  <si>
    <t>No. 511/23, Duong Ba Trac Street, Ward 1, District 8, Ho Chi Minh City</t>
  </si>
  <si>
    <t>Số 511/23, Đường Dương Bá Trạc, Phường 1, Quận 8, Tp. Hồ Chí Minh</t>
  </si>
  <si>
    <t>0942 674 439</t>
  </si>
  <si>
    <t>Lê Hoàng Quân</t>
  </si>
  <si>
    <t>0944 862 739</t>
  </si>
  <si>
    <t>12101105</t>
  </si>
  <si>
    <t>Lưu Trí Đức</t>
  </si>
  <si>
    <t>033 077 000 436</t>
  </si>
  <si>
    <t>Viet Nam University National of Forestry</t>
  </si>
  <si>
    <t>No. 391, Tran Phu Street, Group 37, Yen Thinh District, Yen Bai Province</t>
  </si>
  <si>
    <t>Sô 391, Đường Trần Phú, Tổ 37, Phường Yên Thịnh, Tp. Yên Bái</t>
  </si>
  <si>
    <t>0971 898 988</t>
  </si>
  <si>
    <t>Vũ Thị Hồng</t>
  </si>
  <si>
    <t>0972 317 118</t>
  </si>
  <si>
    <t>Prudential Life</t>
  </si>
  <si>
    <t>11900901</t>
  </si>
  <si>
    <t>Bùi Trúc Phương</t>
  </si>
  <si>
    <t>Operational Investment Senior Executive</t>
  </si>
  <si>
    <t>Nhân viên Cấp trung cao Hỗ trợ Đầu tư</t>
  </si>
  <si>
    <t>272 258 872</t>
  </si>
  <si>
    <t>No. 1/11, Avenue 51, Long Thanh District, Dong Nai Province</t>
  </si>
  <si>
    <t>Số 1/11, Quốc Lộ 51, Huyện Long Thành, Tỉnh Đồng Nai</t>
  </si>
  <si>
    <t>No. 378, Xo Viet Nghe Tinh Street, Ward 25, Binh Thanh District, Ho Chi Minh City</t>
  </si>
  <si>
    <t>Số 378, Đường Xô Viết Nghệ Tĩnh, Phường 25, Quận Bình Thạnh, Tp. Hồ Chí Minh</t>
  </si>
  <si>
    <t>0973 409 410</t>
  </si>
  <si>
    <t>Bùi Lê Nguyễn</t>
  </si>
  <si>
    <t>0933 432 179</t>
  </si>
  <si>
    <t>12201326</t>
  </si>
  <si>
    <t>Danh Hoàng Mải</t>
  </si>
  <si>
    <t>371 607 452</t>
  </si>
  <si>
    <t xml:space="preserve">No.483,Tan Loi Hamlet, Giuc Tuong Ward, Chau Thanh District, Kien Giang Province     </t>
  </si>
  <si>
    <t>Số 483, Ấp Tân Lợi, Xã Giục Tượng, Huyện Châu Thành, Tỉnh Kiên Giang</t>
  </si>
  <si>
    <t>0972 735 654</t>
  </si>
  <si>
    <t>Dương Ánh Hoa</t>
  </si>
  <si>
    <t>0901 040 477</t>
  </si>
  <si>
    <t>12001043</t>
  </si>
  <si>
    <t>Trương Văn Tập</t>
  </si>
  <si>
    <t>215 162 926</t>
  </si>
  <si>
    <t>Ho Chi Minh University of Sport</t>
  </si>
  <si>
    <t>No. 80, Le Duan Street, An Nhon District, Binh Dinh Province</t>
  </si>
  <si>
    <t>Số 80, Đường Lê Duẩn, Huyện An Nhơn, Tỉnh Bình Định</t>
  </si>
  <si>
    <t>0938 295 246</t>
  </si>
  <si>
    <t>Phạm Thị Châu Sinh</t>
  </si>
  <si>
    <t>0973 231 132</t>
  </si>
  <si>
    <t>Own business</t>
  </si>
  <si>
    <t>12101284</t>
  </si>
  <si>
    <t>Võ Đức Trung</t>
  </si>
  <si>
    <t>121 933 357</t>
  </si>
  <si>
    <t>Education in Philology</t>
  </si>
  <si>
    <t>Nam Duong Commune, Luc Ngan District, Bac Giang Province</t>
  </si>
  <si>
    <t>Xã Nam Dương, Huyện Lục Ngạn, Tỉnh Bắc Giang</t>
  </si>
  <si>
    <t>Nam Duong Ward, Luc Ngan District, Bac Giang City</t>
  </si>
  <si>
    <t>0368 945 291</t>
  </si>
  <si>
    <t>Phạm Thị Thu</t>
  </si>
  <si>
    <t>0983 173 379</t>
  </si>
  <si>
    <t>12201358</t>
  </si>
  <si>
    <t>Phạm Thị Thu Thảo</t>
  </si>
  <si>
    <t>079 191 017 015</t>
  </si>
  <si>
    <t>No.35/6, Truong Dang Que Street, Ward 1, Go Vap District, Ho Chi Minh City</t>
  </si>
  <si>
    <t>Số 35/6, Đường Trương Đăng Quế, Phường 1, Quận Gò Vấp, Tp. Hồ Chí Minh</t>
  </si>
  <si>
    <t>0377 666 669</t>
  </si>
  <si>
    <t>Hoàng Đức Thanh</t>
  </si>
  <si>
    <t>0932 794 889</t>
  </si>
  <si>
    <t>12101181</t>
  </si>
  <si>
    <t>Nguyễn Thị Minh Hòa</t>
  </si>
  <si>
    <t>211 894 944</t>
  </si>
  <si>
    <t>No. 01/19, Street no. 22, Phuoc Long B, Thu Duc City</t>
  </si>
  <si>
    <t>Số 01/19, Đường số 22, Phường Phước Long B, Tp. Thủ Đức</t>
  </si>
  <si>
    <t>0855 226 077</t>
  </si>
  <si>
    <t>0909 142 763</t>
  </si>
  <si>
    <t>Banking Industry</t>
  </si>
  <si>
    <t>11900934</t>
  </si>
  <si>
    <t>Phạm Quang Nghĩa</t>
  </si>
  <si>
    <t>186 588 134</t>
  </si>
  <si>
    <t>Village 6, Xa Khanh Son Street, Nam Dan District , Nghe An Province</t>
  </si>
  <si>
    <t>Xóm 6,  Đường Xã Khánh Sơn, Huyện Nam Đàn, Tỉnh Nghệ An</t>
  </si>
  <si>
    <t>Street 4-5,  Street 4, Cua Nam Ward, Vinh City, Nghe An Province</t>
  </si>
  <si>
    <t>Đường liên khối 4-5, Khối 4, Phường Cửa Nam, Tp. Vinh, Tỉnh Nghệ An</t>
  </si>
  <si>
    <t>0904 787 357</t>
  </si>
  <si>
    <t>Phạm Viết Qúy</t>
  </si>
  <si>
    <t>0975 781 358</t>
  </si>
  <si>
    <t>12201329</t>
  </si>
  <si>
    <t>Nguyễn Xuân Bột</t>
  </si>
  <si>
    <t>030 081 007 414</t>
  </si>
  <si>
    <t>Control and Automation Engineering</t>
  </si>
  <si>
    <t>Group 8, Hamlet Ngoc Hoa, Vinh Hoa Ward, Ninh Giang District, Hai Duong Province</t>
  </si>
  <si>
    <t>Đội 8, Thôn Ngọc Hòa, Xã Vĩnh Hòa, Huyện Ninh Giang, Tỉnh Hải Dương</t>
  </si>
  <si>
    <t>0334 991 528</t>
  </si>
  <si>
    <t>Vũ Thị Giang</t>
  </si>
  <si>
    <t>0985 794 312</t>
  </si>
  <si>
    <t>12101127</t>
  </si>
  <si>
    <t>Hồ Thị Việt Nga</t>
  </si>
  <si>
    <t>024 448 920</t>
  </si>
  <si>
    <t>Maastritcht Management School</t>
  </si>
  <si>
    <t>No. 160, No Trang Long Street, Ward 14, Binh Thanh District, Ho Chi Minh City</t>
  </si>
  <si>
    <t>Số 160 Đường Nơ Trang Long, Phường 14, Quận Bình Thạnh, Tp. Hồ Chí MInh</t>
  </si>
  <si>
    <t>0903 758 855</t>
  </si>
  <si>
    <t>Thạnh Hải Bằng</t>
  </si>
  <si>
    <t>0908 018 698</t>
  </si>
  <si>
    <t>12000969</t>
  </si>
  <si>
    <t>Im Dong Jun</t>
  </si>
  <si>
    <t>M78666663</t>
  </si>
  <si>
    <t xml:space="preserve">Sogang University </t>
  </si>
  <si>
    <t>No. 100, Pangyoyeok-ro, Bundang-gu, Seongnam-si, Gyeonggi-do, Korea</t>
  </si>
  <si>
    <t>Số 100, Pangyoyeok-ro, Bundang-gu, Seongnam-si, Gyeonggi-do, Hàn Quốc</t>
  </si>
  <si>
    <t>Villa No. 29 Mimosa, An Phu Luxury Villas, No. 36 Thao Dien Street, Thao Dien Ward, District 2, City. Ho Chi Minh</t>
  </si>
  <si>
    <t>Biệt thự số Mimosa 29, Khu Biệt Thự Cao Cấp An Phú, số 36 đường Thảo Điền, phường Thảo Điền, Quận 2, Tp. Hồ Chí Minh</t>
  </si>
  <si>
    <t>Cho Yong Jin</t>
  </si>
  <si>
    <t>11900914</t>
  </si>
  <si>
    <t>Trần Thị Cẩm Nhung</t>
  </si>
  <si>
    <t>212 276 193</t>
  </si>
  <si>
    <t>Pho Nhon Commune, Duc Pho District, Quang Ngai Province</t>
  </si>
  <si>
    <t>Xã Phổ Nhơn, Huyện Đức Phổ, Tỉnh Quảng Ngãi</t>
  </si>
  <si>
    <t>No. 93/3B, Street 14, Binh Hung Hoa Ward, Binh Tan District, Ho Chi Minh City</t>
  </si>
  <si>
    <t>Số 93/3B, Đường Số 14, Phường Bình Hưng Hòa, Quận Bình Tân, Tp. Hồ Chí Minh</t>
  </si>
  <si>
    <t>0978 461 665</t>
  </si>
  <si>
    <t>0975 345 725</t>
  </si>
  <si>
    <t>12101276</t>
  </si>
  <si>
    <t>Acting Head of Art &amp; Creative Design</t>
  </si>
  <si>
    <t>Quyền Trưởng Bộ phận Thiết kế Ý tưởng Sáng tạo</t>
  </si>
  <si>
    <t xml:space="preserve">Quang Binh </t>
  </si>
  <si>
    <t>079 092 016 579</t>
  </si>
  <si>
    <t>Industrial Arts</t>
  </si>
  <si>
    <t>Duc Khai Apartment, Pham Huu Lau Street, Phu My Ward, District 7, Ho Chi Minh City</t>
  </si>
  <si>
    <t>Chung Cư Đức Khải, Đường Phạm Hữu Lầu, Phường Phú Mỹ, Tp.Hồ Chí Minh</t>
  </si>
  <si>
    <t>ILA Vietnam</t>
  </si>
  <si>
    <t>12000959</t>
  </si>
  <si>
    <t>Phạm Thị Mai Hoa</t>
  </si>
  <si>
    <t>285 485 854</t>
  </si>
  <si>
    <t>No. 158, Avenue 14, Dong Phu District, Binh Phuoc Province</t>
  </si>
  <si>
    <t>Số 158, Quốc Lộ 14, Huyện Đồng Phú, Tỉnh Bình Phước</t>
  </si>
  <si>
    <t>No. 1/12, Tan Hoa 9 Street, Hiep Phu Ward, District 9, Ho Chi Minh City</t>
  </si>
  <si>
    <t>Số 1/12, Đường Tân Hòa 9, Phường Hiệp Phú, Quận 9, Tp. Hồ Chí Minh</t>
  </si>
  <si>
    <t>0911 562 585</t>
  </si>
  <si>
    <t>Phạm Thị Thảo Vy</t>
  </si>
  <si>
    <t>0989 414 793</t>
  </si>
  <si>
    <t>12000945</t>
  </si>
  <si>
    <t>Petrolisum</t>
  </si>
  <si>
    <t>No. 99, Nguyen Thi Thap Street, District 7, Ho Chi Minh City</t>
  </si>
  <si>
    <t>Số 99, Đường Nguyễn Thị Thập, Quận 7, Tp. Hồ Chí Minh</t>
  </si>
  <si>
    <t>0934 845 999</t>
  </si>
  <si>
    <t>0902 440 289</t>
  </si>
  <si>
    <t>12201365</t>
  </si>
  <si>
    <t>Vũ Văn Hà</t>
  </si>
  <si>
    <t>036 087 002 372</t>
  </si>
  <si>
    <t>P0404 HH2A, Duong Noi New Urban Areas, Yen Nghia Ward, Ha Dong District, Ha Noi City</t>
  </si>
  <si>
    <t>P0404 HH2A, Khu Đô Thị Mới Dương Nội, Phường Yên Nghĩa, Quận Hà Đông, Tp. Hà Nội</t>
  </si>
  <si>
    <t>0979 556 136</t>
  </si>
  <si>
    <t>Đặng Thị Là</t>
  </si>
  <si>
    <t>0985 630 088</t>
  </si>
  <si>
    <t>12201377</t>
  </si>
  <si>
    <t>Võ Vân Anh</t>
  </si>
  <si>
    <t>UI/UX Design Senior Executive</t>
  </si>
  <si>
    <t>Nhân viên Cấp trung caoThiết kế Giao diện và Trải nghiệm Người dùng</t>
  </si>
  <si>
    <t>079 195 014 599</t>
  </si>
  <si>
    <t>No. 50/18/8, Nguyen Dinh Chieu Street, Ward 3, Phu Nhuan District, Ho Chi Minh City</t>
  </si>
  <si>
    <t>Số 50/18/8, Đường Nguyễn Đình Chiểu, Phường 3, Quận Phú Nhuận, Tp. Hồ Chí Minh</t>
  </si>
  <si>
    <t>0908 466 883</t>
  </si>
  <si>
    <t>Võ Duy Nhất</t>
  </si>
  <si>
    <t>0972 007 691</t>
  </si>
  <si>
    <t>12101299</t>
  </si>
  <si>
    <t>Mai Tấn Tài</t>
  </si>
  <si>
    <t>025 415 007</t>
  </si>
  <si>
    <t>International Trade Industry</t>
  </si>
  <si>
    <t>No.73, Truong Chinh Street, Tan Thoi Nhat Ward, District 12, Ho Chi Minh City</t>
  </si>
  <si>
    <t>Số 73, Đường Trường Chinh, Phường Tân Thới Nhất, Quận 12, Tp. Hồ Chí Minh</t>
  </si>
  <si>
    <t>0902 001 899</t>
  </si>
  <si>
    <t>Mai Ka</t>
  </si>
  <si>
    <t>0904 660 056</t>
  </si>
  <si>
    <t>12101224</t>
  </si>
  <si>
    <t>Đỗ Văn Ninh</t>
  </si>
  <si>
    <t>033 091 001 762</t>
  </si>
  <si>
    <t>Technology</t>
  </si>
  <si>
    <t>Group 6, Phi Liet, Lien Nghia, Van Giang, Hung Yen Province</t>
  </si>
  <si>
    <t>Đội 6, Phi Liệt, Liên Nghĩa, Văn Giang, Tỉnh Hưng Yên</t>
  </si>
  <si>
    <t>0973 849 668</t>
  </si>
  <si>
    <t>Trần Thị Thanh Nhàn</t>
  </si>
  <si>
    <t>0919 661 683</t>
  </si>
  <si>
    <t>10900084</t>
  </si>
  <si>
    <t>240 475 582</t>
  </si>
  <si>
    <t>Tan Thanh Village, Eakenh Commune, Krong pac District, Daklak Province</t>
  </si>
  <si>
    <t xml:space="preserve">Thôn Tan Thanh, Xã Eakênh, Huyện Krông pắc, Đaklak </t>
  </si>
  <si>
    <t>0983 007 237</t>
  </si>
  <si>
    <t>Nguyễn Thị Thanh Hải</t>
  </si>
  <si>
    <t>0988 790 298</t>
  </si>
  <si>
    <t>12201361</t>
  </si>
  <si>
    <t>221 301 277</t>
  </si>
  <si>
    <t>Ngoc Son Dong Hamlet, Hoa Quang Bac Ward, Phu Hoa District, Phu Yen Province</t>
  </si>
  <si>
    <t>Thôn Ngọc Sơn Đông, Xã Hòa Quang Bắc, Huyện Phú Hòa, Tỉnh Phú Yên</t>
  </si>
  <si>
    <t>0905 117 145</t>
  </si>
  <si>
    <t>0962 230 491</t>
  </si>
  <si>
    <t>12101213</t>
  </si>
  <si>
    <t>Nguyễn Thị Bích Nga</t>
  </si>
  <si>
    <t>Acting Head of Brand &amp; Marketing</t>
  </si>
  <si>
    <t>Quyền Trưởng Bộ phận Xây dựng &amp; Phát triển Thương hiệu &amp; Marketing</t>
  </si>
  <si>
    <t>261 422 056</t>
  </si>
  <si>
    <t>Unitversity of Social Sciences &amp; Humanity</t>
  </si>
  <si>
    <t>International Relation</t>
  </si>
  <si>
    <t>Flora Fuji Residence, Block B 1117,  D1 Do Xuan Hop Street, Phuoc Long B Ward, Thu Duc City</t>
  </si>
  <si>
    <t>Chung cư Flora Fuji Residence, Block B 1117, Đường D1, Đỗ Xuân Hợp, Phường Phước Long B, Tp. Thủ Đức</t>
  </si>
  <si>
    <t>0908 968 567</t>
  </si>
  <si>
    <t>Nguyễn Thị Thúy Kiều</t>
  </si>
  <si>
    <t>0908 730 597</t>
  </si>
  <si>
    <t>12101309</t>
  </si>
  <si>
    <t>Lưu Trường An</t>
  </si>
  <si>
    <t xml:space="preserve">082 077 002 667 </t>
  </si>
  <si>
    <t>No. 25/52, Le Viet Thang Street, Ward 5, My Tho City, Tien Giang Province</t>
  </si>
  <si>
    <t>Số 25/52, Đường Lê Việt Thắng, Phường 5, Tp. Mỹ Tho, Tỉnh Tiền Giang</t>
  </si>
  <si>
    <t>0838 672 721</t>
  </si>
  <si>
    <t xml:space="preserve">Lưu Hữu Nhân </t>
  </si>
  <si>
    <t>0787 953 668</t>
  </si>
  <si>
    <t>12201369</t>
  </si>
  <si>
    <t>Nguyễn Nhật Thanh</t>
  </si>
  <si>
    <t>Sales - Sai Gon 2</t>
  </si>
  <si>
    <t>Sai Gon 2</t>
  </si>
  <si>
    <t>091 090 013 376</t>
  </si>
  <si>
    <t>Kien Giang Community College</t>
  </si>
  <si>
    <t>No. 49, Quarter Dong Tien,  Tan Hiep Town, Tan Hiep District, Kien Giang Province</t>
  </si>
  <si>
    <t>Số 49, Khu Phố Đông Tiến, Thị Trấn Tân Hiệp, Huyện Tân Hiệp, Tỉnh Kiên Giang</t>
  </si>
  <si>
    <t>Tin Phong Apartment, Tan Thoi Nhat 8 Street,Tan Thoi Nhat Ward, 12 District, Ho Chi Minh City</t>
  </si>
  <si>
    <t>Chung Cư Tín Phong, Đường Tân Thới Nhất 8, Phường Tân Thới Nhất, Phường 12, Tp. Hồ Chí Minh</t>
  </si>
  <si>
    <t>0909 466 204</t>
  </si>
  <si>
    <t xml:space="preserve">Nguyễn Thị Thu Hồng </t>
  </si>
  <si>
    <t>0909 888 575</t>
  </si>
  <si>
    <t>12201367</t>
  </si>
  <si>
    <t>Phan Thị Huyền Trang</t>
  </si>
  <si>
    <t>Thẩm Định</t>
  </si>
  <si>
    <t>046 191 001 462</t>
  </si>
  <si>
    <t>Ho Chi Minh University of Medicine and Pharmacy</t>
  </si>
  <si>
    <t>BB1, Truong Son District, Ward 15, District 10, Ho Chi Minh City</t>
  </si>
  <si>
    <t>BB1, Đường Trường Sơn, Phường 15, Quận 10, Tp. Hồ Chí Minh</t>
  </si>
  <si>
    <t>SS1C, Hong Linh Street, Ward 15, District 10, Ho Chi Minh City</t>
  </si>
  <si>
    <t>SS1C, Đường Hồng Lĩnh, Phường 15, Quận 10, Tp. Hồ Chí Minh</t>
  </si>
  <si>
    <t>0789 810 270</t>
  </si>
  <si>
    <t>Phan Duy Anh</t>
  </si>
  <si>
    <t>0789 810 257</t>
  </si>
  <si>
    <t>12201372</t>
  </si>
  <si>
    <t>Đỗ Văn Thanh</t>
  </si>
  <si>
    <t>038 091 002 067</t>
  </si>
  <si>
    <t>Economic</t>
  </si>
  <si>
    <t>Village Tam Quy, Ha Tan Ward, Ha Trung District, Thanh Hoa Provice</t>
  </si>
  <si>
    <t>Thôn Tam Quy, Xã Hà Tân, Huyện Hà Trung, Tỉnh Thanh Hóa</t>
  </si>
  <si>
    <t>Đặng Thị Hoa</t>
  </si>
  <si>
    <t>0982 342 329</t>
  </si>
  <si>
    <t>12201379</t>
  </si>
  <si>
    <t>Trần Thị Thanh Huyền</t>
  </si>
  <si>
    <t>025 182 003 257</t>
  </si>
  <si>
    <t>Informatics Teacher Education</t>
  </si>
  <si>
    <t>Gia Cam Ward, Viet Tri City, Phu Tho Province</t>
  </si>
  <si>
    <t>Phường Gia Cẩm, Tp. Việt Trì, Tỉnh Phú Thọ</t>
  </si>
  <si>
    <t>0983 809 888</t>
  </si>
  <si>
    <t>Nguyễn Huy Thanh</t>
  </si>
  <si>
    <t>0945 861 666</t>
  </si>
  <si>
    <t>12101313</t>
  </si>
  <si>
    <t>Trịnh Ngọc Mai</t>
  </si>
  <si>
    <t>025 378 050</t>
  </si>
  <si>
    <t>Ho Chi Minh City University of Sciences</t>
  </si>
  <si>
    <t>No 7/3B, Huong Lo 11 Street, Tan Quy Tay Ward, Binh Chanh District, Ho Chi Minh City</t>
  </si>
  <si>
    <t>Số 7/3B, Đường Hương Lộ 11 , Phường Tân Qúy Tây, Huyện  Bình Chánh, Tp. Hồ Chí Minh</t>
  </si>
  <si>
    <t>No.274/39/18 Nguyen Van Tao Street,  Long Thoi Ward,  Nha be District, Ho Chi Minh</t>
  </si>
  <si>
    <t>Số 274/39/18 , Đường Nguyễn Văn Tạo, Xã Long Thới, Huyện Nhà bè, Tp. Hồ Chí Minh</t>
  </si>
  <si>
    <t>0931 537 880</t>
  </si>
  <si>
    <t>Trịnh Ngọc Lý</t>
  </si>
  <si>
    <t>0938 207 089</t>
  </si>
  <si>
    <t>12201336</t>
  </si>
  <si>
    <t>Nguyễn Văn Thiện</t>
  </si>
  <si>
    <t>UI/UX Design Manager</t>
  </si>
  <si>
    <t>Trưởng phòng Thiết kế Giao diện và Trải nghiệm Người dùng</t>
  </si>
  <si>
    <t>250 648 875</t>
  </si>
  <si>
    <t xml:space="preserve">Aptech Arena India </t>
  </si>
  <si>
    <t>Ngoc Son 3 Hamlet, Phu Son Ward, Lam Ha District, Lam Dong Province</t>
  </si>
  <si>
    <t>Thôn Ngọc Sơn 3, Xã Phú Sơn, Huyện Lâm Hà, Tỉnh Lâm Đồng</t>
  </si>
  <si>
    <t>No. 42, 39 Street, Binh Trung Dong Ward, Thu Duc City, Ho Chi Minh City</t>
  </si>
  <si>
    <t>Số 42, Đường 39, Phường Bình Trung Đông, Tp. Thủ Đức, Tp. Hồ Chí Minh</t>
  </si>
  <si>
    <t>0778 628 699</t>
  </si>
  <si>
    <t>Lê Thi Mỹ Liên</t>
  </si>
  <si>
    <t>0888 845 019</t>
  </si>
  <si>
    <t>12101291</t>
  </si>
  <si>
    <t>Vũ Thị Liên</t>
  </si>
  <si>
    <t>033 193 006 281</t>
  </si>
  <si>
    <t>Group 6, Duc Hop Commune, Kim Dong District, Hung Yen Province</t>
  </si>
  <si>
    <t>Đội 6,Xã Đức Hợp,Huyện Kim Động, Tỉnh Hưng Yên</t>
  </si>
  <si>
    <t>No.50, Nguyen Luong Bang Street, Thanh Mien District, Hai Duong Province</t>
  </si>
  <si>
    <t>Số 50, Đường Nguyễn Lương Bằng, Huyện Thanh Miện, Tỉnh Hải Dương</t>
  </si>
  <si>
    <t>0969 070 404</t>
  </si>
  <si>
    <t>Nguyễn Văn Quân</t>
  </si>
  <si>
    <t>0365 530 993</t>
  </si>
  <si>
    <t>12000976</t>
  </si>
  <si>
    <t>Phạm Huỳnh Tâm</t>
  </si>
  <si>
    <t>Actuarial Analyst Staff</t>
  </si>
  <si>
    <t>Nhân viên Tính toán</t>
  </si>
  <si>
    <t>025 955 528</t>
  </si>
  <si>
    <t>No. 302/5, Nguyen Duy Trinh Street, District 2, Ho Chi Minh City</t>
  </si>
  <si>
    <t>Số 302/5, Đường Nguyễn Duy Trinh, Quận 2, Tp. Hồ Chí Minh</t>
  </si>
  <si>
    <t>0961 643 945</t>
  </si>
  <si>
    <t>0367 036 315</t>
  </si>
  <si>
    <t>12101167</t>
  </si>
  <si>
    <t>Hà Minh Thư</t>
  </si>
  <si>
    <t>381 860 494</t>
  </si>
  <si>
    <t xml:space="preserve">No. 50, Xom Lam Hamlet, Dinh Binh Commune, Ca Mau Province </t>
  </si>
  <si>
    <t>Số 50, Ấp Xóm Lẫm, Xã Định Bình , Tỉnh Cà Mau</t>
  </si>
  <si>
    <t>No. 1124/3 Ly Thanh Tong, Tan Thoi Hoa Ward, Tan Phu District, Ho Chi Minh City</t>
  </si>
  <si>
    <t>Số 111/24/3 Đường Lý Thánh Tông, Phường Tân Thới Hòa, Quận Tân Phú, Tp. Hồ Chí Minh</t>
  </si>
  <si>
    <t>0844 812 479</t>
  </si>
  <si>
    <t>Nguyễn Kim Loan</t>
  </si>
  <si>
    <t>0896 561 957</t>
  </si>
  <si>
    <t>11900775</t>
  </si>
  <si>
    <t>Lê Hoàng Anh Tuấn</t>
  </si>
  <si>
    <t>Increase to 15% after 4 months, based on the eveluation of Department Head</t>
  </si>
  <si>
    <t>142 285 999</t>
  </si>
  <si>
    <t>No. 23, Ho Chi Minh Street, Hai Duong City, Hai Duong Province</t>
  </si>
  <si>
    <t>Số 23, Đường Hồ Chí Minh, Tp. Hải Dương, Tỉnh Hải Dương</t>
  </si>
  <si>
    <t>No. A1722, Athena Xuan Phuong Apartment, Group 2 Hoe Thi, Phuong Canh Ward, Nam Tu Liem District, Ha Noi City</t>
  </si>
  <si>
    <t>Số A1722, Chung Cư Athena Xuân Phương, Tổ Dân Phố 3 Hòe Thị, Phương Phương Canh, Quận Nam Từ Liêm, Tp. Hà Nội</t>
  </si>
  <si>
    <t>0942 269 288</t>
  </si>
  <si>
    <t>Nguyễn Thị Bảo Linh</t>
  </si>
  <si>
    <t>0937 787 926</t>
  </si>
  <si>
    <t>11900785</t>
  </si>
  <si>
    <t>Hoàng Đức Thành</t>
  </si>
  <si>
    <t>181 428 543</t>
  </si>
  <si>
    <t>Griggs University</t>
  </si>
  <si>
    <t>No. 55, Tran Tan Street, Vinh City, Nghe An Province</t>
  </si>
  <si>
    <t>Số 55, Đường Trần Tấn, Tp. Vinh, Tỉnh Nghệ An</t>
  </si>
  <si>
    <t>0833 832 333</t>
  </si>
  <si>
    <t>Lương Thị Đào</t>
  </si>
  <si>
    <t>0969 251 068</t>
  </si>
  <si>
    <t>11700589</t>
  </si>
  <si>
    <t>Trần Đại Nghĩa</t>
  </si>
  <si>
    <t>186 324 606</t>
  </si>
  <si>
    <t>Group 5, ward Hong Long, Nam Dan district, Nghe An province</t>
  </si>
  <si>
    <t>Xóm 5, xã Hồng Long, huyện Nam Đàn, tỉnh Nghệ An</t>
  </si>
  <si>
    <t>No. 47, Lane 5, Dao Tan Street, Cua Nam Ward, Vinh City, Nghe An Province</t>
  </si>
  <si>
    <t>Số 47, Ngõ 5, Đào Tấn, Phường Cửa Nam, Thành Phố Vinh, Nghệ An</t>
  </si>
  <si>
    <t>0169 682 5709</t>
  </si>
  <si>
    <t>Trần Thanh Bình</t>
  </si>
  <si>
    <t>0969 814 686</t>
  </si>
  <si>
    <t>12101174</t>
  </si>
  <si>
    <t>Dương Quốc An</t>
  </si>
  <si>
    <t>341 675 824</t>
  </si>
  <si>
    <t>No. 75/5, Bui Duong Lich Street, Binh Hung Hoa B Ward, Binh Tan District, Ho Chi Minh City</t>
  </si>
  <si>
    <t>Sô 75/5, Đường Bùi Dương Lịch, Phường Bình Hưng Hòa B, Quận Bình Tân, Tp. Hồ Chí Minh</t>
  </si>
  <si>
    <t>0788 769 997</t>
  </si>
  <si>
    <t>Nguyễn Ngọc Thanh</t>
  </si>
  <si>
    <t>0939 752 846</t>
  </si>
  <si>
    <t>12101118</t>
  </si>
  <si>
    <t>Nguyễn Đăng Hùng</t>
  </si>
  <si>
    <t>060 977 574</t>
  </si>
  <si>
    <t>University of Forestry</t>
  </si>
  <si>
    <t>Natural Resources Management</t>
  </si>
  <si>
    <t>No. 90, Ngo Gia Tu Street, Dong Tam Ward, Yen Bai City, Yen Bai Province</t>
  </si>
  <si>
    <t>Số 90, Đường Ngô Gia Tự, Phường Đồng Tâm, Tp. Yên Bái, Tỉnh Yên Bái</t>
  </si>
  <si>
    <t>No. 912, HH4C Apartment, Hoang Liet Ward, Hoang Mai District, Ha Noi City</t>
  </si>
  <si>
    <t>Số Nhà 912, Chung Cư HH4C, Phường Hoàng Liệt, Quận Hoàng Mai, Tp. Hà Nội</t>
  </si>
  <si>
    <t>0917 114 350</t>
  </si>
  <si>
    <t>Nguyễn Thị Minh Lan</t>
  </si>
  <si>
    <t>0354 625 844</t>
  </si>
  <si>
    <t>12101113</t>
  </si>
  <si>
    <t>Hoàng Tiến</t>
  </si>
  <si>
    <t>250 926 071</t>
  </si>
  <si>
    <t>No. 9Bis, Hai Ba Trung Street, Ward 6, Da Lat City, Lam Dong Province</t>
  </si>
  <si>
    <t>Số 9Bis, Đường Hai Bà Trưng, Phường 6, Tp. Đà Lạt, Tỉnh Lâm Đồng</t>
  </si>
  <si>
    <t>No. 36, Tran Quoc Tuan Street, Ward 1, Go Vap District, Ho Chi Minh City</t>
  </si>
  <si>
    <t>Số 36, Đường Trần Quốc Tuấn, Phường 1, Quận Gò Vấp. Tp. Hồ Chí Minh</t>
  </si>
  <si>
    <t>0356 847 484</t>
  </si>
  <si>
    <t>Hoàng Mỹ Duyên</t>
  </si>
  <si>
    <t>0917 399 350</t>
  </si>
  <si>
    <t>11900910</t>
  </si>
  <si>
    <t>Nguyễn Lê Bảo Ngọc</t>
  </si>
  <si>
    <t>273 415 780</t>
  </si>
  <si>
    <t>Phuoc Hoa Group, Phuoc Buu Commune, Xuyen Moc District, Ba Ria Vung Tau Province</t>
  </si>
  <si>
    <t>Khu Phố Phước Hòa, Xã Phước Bửu, Huyện Xuyên Mộc, Tỉnh Bà Rịa Vũng Tàu</t>
  </si>
  <si>
    <t>No. 681/24/8, Au Co Street, Tan thanh Ward, Tan Phu District, Ho Chi Minh City</t>
  </si>
  <si>
    <t>Số 681/24/8, Đường Âu Cơ, Phường Tân Thành, Quận Tân Phú, Tp. Hồ Chí Minh</t>
  </si>
  <si>
    <t>0939 110 034</t>
  </si>
  <si>
    <t>Nguyễn Văn Lâm Sơn</t>
  </si>
  <si>
    <t>0799 308 881</t>
  </si>
  <si>
    <t>11800679</t>
  </si>
  <si>
    <t>241 230 874</t>
  </si>
  <si>
    <t>Village 8B, Eawy Ward, EaH'leo District, Dak Lak Province</t>
  </si>
  <si>
    <t>Thôn 8B, Xã Eawy, Huyện EaH'leo, Tỉnh Đăk Lăk</t>
  </si>
  <si>
    <t>No. 43-45, Nguyen Chi Thanh Street, Ward 9, District 5, Ho Chi Minh City</t>
  </si>
  <si>
    <t>Số 43-45, Đường Nguyễn Chí Thanh, Phường 9, Quận 5, Tp. Hồ Chí Minh</t>
  </si>
  <si>
    <t>0164 564 3068</t>
  </si>
  <si>
    <t>Nông Thị Lành</t>
  </si>
  <si>
    <t>0935 992 175</t>
  </si>
  <si>
    <t>12201418</t>
  </si>
  <si>
    <t>Phạm Hoàng Minh Nhựt</t>
  </si>
  <si>
    <t>072 093 002 576</t>
  </si>
  <si>
    <t>Language English</t>
  </si>
  <si>
    <t>No. 4, Street 09, Truong Dong Ward, Hoa Thanh District, Tay Ninh Province</t>
  </si>
  <si>
    <t>Số 4, Đường Số 9, Xã Trường Đông, Huyện Hòa Thành, Tỉnh Tây Ninh</t>
  </si>
  <si>
    <t>No. 772, Dao Tri Street, Phu Thuan Ward, District 7, Ho Chi Minh City</t>
  </si>
  <si>
    <t>Số 772, Đường Đào Trí, Phường Phú Thuận, Quận 7, Tp. Hồ Chí Minh</t>
  </si>
  <si>
    <t>0969 110 994</t>
  </si>
  <si>
    <t>Quỳnh</t>
  </si>
  <si>
    <t>0917 375 032</t>
  </si>
  <si>
    <t>Baemin</t>
  </si>
  <si>
    <t>11900824</t>
  </si>
  <si>
    <t>Nguyễn Thanh Hải</t>
  </si>
  <si>
    <t>241 903 654</t>
  </si>
  <si>
    <t>The People's Police College 1</t>
  </si>
  <si>
    <t>Reconnaissance Officers</t>
  </si>
  <si>
    <t>No. 160, Nguyen Van Quy, District 7, Ho Chi Minh City</t>
  </si>
  <si>
    <t>Số 160, Đường Nguyễn Văn Quỳ, Quận 7, Tp. Hồ Chí Minh</t>
  </si>
  <si>
    <t>No. 17, Dang Nhu Lam Street, Nha Be District, Ho Chi Minh City</t>
  </si>
  <si>
    <t>Số 17, Đường Đặng Nhữ Lâm, thị trấn Nhà Bè, huyện Nhà Bè, Tp. Hồ Chí Minh</t>
  </si>
  <si>
    <t>0931 231 015</t>
  </si>
  <si>
    <t>0767 131 678</t>
  </si>
  <si>
    <t>12201396</t>
  </si>
  <si>
    <t>Vũ Trần Tiến Phong</t>
  </si>
  <si>
    <t>079 091 013 882</t>
  </si>
  <si>
    <t xml:space="preserve">No. 04, Ben Me Coc Street, Ward 15, District 8, Ho Chi Minh City            </t>
  </si>
  <si>
    <t>Số 04, Bến Mễ Cốc, Phường 15, Quận 8, Tp. Hồ Chí Minh</t>
  </si>
  <si>
    <t>No.C9/16A13, Bui Thanh Khiet Street,Tan Tuc Town, Binh Chanh District, Ho Chi Minh City</t>
  </si>
  <si>
    <t>Số C9/16A13, Đường Bùi Thanh Khiết, Thị trấn Tân Túc, Huyện Bình Chánh, Tp. Hồ Chí Minh</t>
  </si>
  <si>
    <t>0979 899 921</t>
  </si>
  <si>
    <t>Vũ Hữu Phú</t>
  </si>
  <si>
    <t>0908 104 246</t>
  </si>
  <si>
    <t>12201386</t>
  </si>
  <si>
    <t>Tạ Thanh Hùng</t>
  </si>
  <si>
    <t>Sales - Omega 2</t>
  </si>
  <si>
    <t>Omega 2</t>
  </si>
  <si>
    <t>091 083 023 796</t>
  </si>
  <si>
    <t>The SaiGon International University</t>
  </si>
  <si>
    <t>Group E11-08, Truong Thi Nhieu Street, An Hoa Ward, Rach Gia City, Kien Giang Province</t>
  </si>
  <si>
    <t xml:space="preserve">Lô E11-08, Đường Trương Thị Nhiễu, Phường An Hòa, Tp. Rạch Giá, Tỉnh Kiên Giang                                </t>
  </si>
  <si>
    <t>0939 070 107</t>
  </si>
  <si>
    <t>Huỳnh Thị Cẩm Toàn</t>
  </si>
  <si>
    <t>0939 338 567</t>
  </si>
  <si>
    <t>12000994</t>
  </si>
  <si>
    <t>Phan Trí Dũng</t>
  </si>
  <si>
    <t>025 546 850</t>
  </si>
  <si>
    <t>No. 75/3/5, Thich Buu Dang Street, Go Vap District, Ho Chi Minh City</t>
  </si>
  <si>
    <t>Số 75/3/5, Đường Thích Bửu Đăng, Quận Gò Vấp, Tp. Hồ Chí Minh</t>
  </si>
  <si>
    <t>No. 88/10/11, 40 Avenue, District 12, Ho Chi Minh City</t>
  </si>
  <si>
    <t>Số 88/10/11, Tỉnh Lộ 40, Quận 12, Tp. Hồ Chí Minh</t>
  </si>
  <si>
    <t>0909 166 970</t>
  </si>
  <si>
    <t>0938 716 010</t>
  </si>
  <si>
    <t>Insurance industry</t>
  </si>
  <si>
    <t>11900791</t>
  </si>
  <si>
    <t>Huỳnh Lê Bích Nhung</t>
  </si>
  <si>
    <t>025 488 993</t>
  </si>
  <si>
    <t>No. 299, Le Van Sy Street, Ward 1, Tan Binh District, Ho chi Minh City</t>
  </si>
  <si>
    <t>Số 299, Đường Lê Văn Sỹ, Phường 1, Quận Tân Bình, Tp. Hồ Chí Minh</t>
  </si>
  <si>
    <t>0772 788 726</t>
  </si>
  <si>
    <t>Huỳnh Kim Tùng</t>
  </si>
  <si>
    <t>0908 390 010</t>
  </si>
  <si>
    <t>Other industry</t>
  </si>
  <si>
    <t>12101275</t>
  </si>
  <si>
    <t>Nguyễn Văn Đạt</t>
  </si>
  <si>
    <t>042 086 020 581</t>
  </si>
  <si>
    <t>No.37, Nguye Thi Minh Khai Street, Quyet Tam ward,  Son La City</t>
  </si>
  <si>
    <t>37 Đường Nguyễn Thị Minh Khai, Phường Quyết Tâm , Tỉnh Sơn La</t>
  </si>
  <si>
    <t>0397 898 386</t>
  </si>
  <si>
    <t>Vũ Hiền Mây</t>
  </si>
  <si>
    <t>0943 809 126</t>
  </si>
  <si>
    <t>11200235</t>
  </si>
  <si>
    <t>Trần Thị Thanh Hoa</t>
  </si>
  <si>
    <t>Corporate Planning &amp; Management Assistant Manager</t>
  </si>
  <si>
    <t>Phó phòng Quản trị và Kế hoạch Tổng hợp</t>
  </si>
  <si>
    <t>079 190 026 468</t>
  </si>
  <si>
    <t>Andrews University</t>
  </si>
  <si>
    <t>451/29/19 To Hien Thanh, Ward 14, District 10, Ho Chi Minh City</t>
  </si>
  <si>
    <t>451/29/19 Tô Hiến Thành, Phường 14, Quận 10, TP.HCM</t>
  </si>
  <si>
    <t>118 Ba Thang Hai, Ward 12, District 10, Ho Chi Minh City</t>
  </si>
  <si>
    <t>118 Ba Tháng Hai, Phường 12, Quận 10, Tp. HCM</t>
  </si>
  <si>
    <t>0982 772 742</t>
  </si>
  <si>
    <t>Trần Văn Nhân</t>
  </si>
  <si>
    <t>0939 632 428</t>
  </si>
  <si>
    <t>Workload</t>
  </si>
  <si>
    <t>12001051</t>
  </si>
  <si>
    <t>Nguyễn Kim Thạch</t>
  </si>
  <si>
    <t>022 171 001 804</t>
  </si>
  <si>
    <t>Paediatrician</t>
  </si>
  <si>
    <t>No. 720A, Dien Bien Phu Street, Binh Thanh District, Ho Chi Minh City</t>
  </si>
  <si>
    <t>Số 720A, Đường Điện Biên Phủ, Quận Bình Thạnh, Tp. Hồ Chí Minh</t>
  </si>
  <si>
    <t>0384 988 563</t>
  </si>
  <si>
    <t>Nguyễn Phương Thu</t>
  </si>
  <si>
    <t>0904 299 288</t>
  </si>
  <si>
    <t>Fubon</t>
  </si>
  <si>
    <t>11100163</t>
  </si>
  <si>
    <t>Bùi Thị Phượng</t>
  </si>
  <si>
    <t>Distribution Admin Assistant Manager</t>
  </si>
  <si>
    <t>Phó phòng Hành chánh Đại lý &amp; Kênh Phân phối</t>
  </si>
  <si>
    <t>060 186 000 023</t>
  </si>
  <si>
    <t>93 Hoang Van Thu street, Ward 8, Phu Nhuan District, Ho Chi Minh city</t>
  </si>
  <si>
    <t>93 Hoàng Văn Thụ, Phường 8, Q. Phú Nhuận, TP. HCM</t>
  </si>
  <si>
    <t>99/22A Nguyen Thuong Hien street, Ward 5, Binh Thanh District, Ho Chi Minh city</t>
  </si>
  <si>
    <t>99/22A Nguyễn Thượng Hiền, P.5, Q. Bình Thạnh, TP. HCM</t>
  </si>
  <si>
    <t>0979 870 071</t>
  </si>
  <si>
    <t>Bùi Đẩu</t>
  </si>
  <si>
    <t>0983 685 010</t>
  </si>
  <si>
    <t>12201332</t>
  </si>
  <si>
    <t>Hồ Trịnh Thùy Minh</t>
  </si>
  <si>
    <t>058 186 000 130</t>
  </si>
  <si>
    <t>D25, No.1000, Nguyen Duy Trinh Street, Phu Huu Ward, Thu Duc City, Ho Chi Minh City</t>
  </si>
  <si>
    <t>D25, Số 1000, Đường Nguyễn Duy Trinh, Phường Phú Hữu, Tp. Thủ Đức, Tp. Hồ Chí Minh</t>
  </si>
  <si>
    <t>0909 937 925</t>
  </si>
  <si>
    <t>Hồ Trịnh Hoàng Tín</t>
  </si>
  <si>
    <t>0907 996 729</t>
  </si>
  <si>
    <t>11900927</t>
  </si>
  <si>
    <t>Corporate Planning &amp; Management Senior Executive</t>
  </si>
  <si>
    <t>Nhân viên Cấp trung cao Quản trị và Kế hoạch Tổng hợp</t>
  </si>
  <si>
    <t>221 257 867</t>
  </si>
  <si>
    <t>Hankuk University</t>
  </si>
  <si>
    <t>No. 10/41, Street 10, Tuy Hoa City, Phu Yen Province</t>
  </si>
  <si>
    <t>Số 10/41, Đường Số 10, Tp. Tuy Hòa, Tỉnh Phú Yên</t>
  </si>
  <si>
    <t>Prosper Apartment, Phan Van Hon Street, Tan Thoi Nhat Ward, District 12, Ho Chi Minh City</t>
  </si>
  <si>
    <t>Chung Cư Prosper, Đường Phan Văn Hớn, Phường Tân Thới Nhất, Quận 12, Tp. Hồ Chí Minh</t>
  </si>
  <si>
    <t>0949 465 067</t>
  </si>
  <si>
    <t>Nguyễn Thị Ngọc Nữ</t>
  </si>
  <si>
    <t>0942 687 861</t>
  </si>
  <si>
    <t>11400353</t>
  </si>
  <si>
    <t>Bùi Văn Huấn</t>
  </si>
  <si>
    <t>Allowance: 12 Mil/ month</t>
  </si>
  <si>
    <t>230 660 983</t>
  </si>
  <si>
    <t>Group 1, Dong Da Ward, Pleiku City, Gia Lai Province</t>
  </si>
  <si>
    <t>Tổ 1, phường Đống Đa, Tp. Pleiku, Gia Lai</t>
  </si>
  <si>
    <t>52/6 Kim Dong Street, Dong Da Ward, Pleiku City, Gia Lai Province</t>
  </si>
  <si>
    <t>52/6, Kim Đồng, phường Đống Đa, Tp. Pleiku, Gia Lai</t>
  </si>
  <si>
    <t>0979 317 439</t>
  </si>
  <si>
    <t>Nguyễn Thị Hồng Liên</t>
  </si>
  <si>
    <t>0932 032 999</t>
  </si>
  <si>
    <t>12001052</t>
  </si>
  <si>
    <t>Đoàn Công Trình</t>
  </si>
  <si>
    <t>Partnership</t>
  </si>
  <si>
    <t>312 114 532</t>
  </si>
  <si>
    <t>No. 32, Huyen 02 Street, Gia Duoi Village, Go Cong Dong District, Tien Giang Province</t>
  </si>
  <si>
    <t>Số 32, Đường Huyện 02, Ấp Giá Dưới, Huyện Gò Công Đông, Tỉnh Tiền Giang</t>
  </si>
  <si>
    <t>No. 45/5/18C, Phan Xích Long Street, Ward 3, Phu Nhuan District, Ho Chi Minh City</t>
  </si>
  <si>
    <t>Số 43/05/18C, Đường Phan Xích Long, Phường 3, Quận Phú Nhuận, Tp. Hồ Chí Minh</t>
  </si>
  <si>
    <t>0977 794 452</t>
  </si>
  <si>
    <t>Đoàn Thanh Tân</t>
  </si>
  <si>
    <t>0868 381 679</t>
  </si>
  <si>
    <t>11800750</t>
  </si>
  <si>
    <t>Nguyễn Trọng Hiếu</t>
  </si>
  <si>
    <t>023 764 458</t>
  </si>
  <si>
    <t>No. 98/111/10, Thang Long Street, Tan Binh District, Ho Chi Minh City</t>
  </si>
  <si>
    <t>Số 98/111/10, Đường Thăng Long, Quận Tân Bình, Tp. Hồ Chí Minh</t>
  </si>
  <si>
    <t>0909 000 649</t>
  </si>
  <si>
    <t>Nguyễn Âu Thanh Thảo</t>
  </si>
  <si>
    <t>0902 536 579</t>
  </si>
  <si>
    <t>11900882</t>
  </si>
  <si>
    <t>264 502 758</t>
  </si>
  <si>
    <t>Banking and Finance Law</t>
  </si>
  <si>
    <t>No. 26, Group 6, Do Vinh Ward, Phan Rang Thap Cham City, Ninh Thuan Province</t>
  </si>
  <si>
    <t>Tổ 26, Khu 6, Phường Đô Vinh, Tp. Phan Rang Tháp Chàm, Tỉnh Ninh Thuận</t>
  </si>
  <si>
    <t>No. 24/11, Lam Son Street, Ward 2, Tan Binh District, Ho Chi Minh City</t>
  </si>
  <si>
    <t>Số 24/11, Đường Lam Sơn, Phường 2, Quận Tân Bình, Tp. Hồ Chí Minh</t>
  </si>
  <si>
    <t>0965 377 730</t>
  </si>
  <si>
    <t>Lê Quốc Việt</t>
  </si>
  <si>
    <t>0396 462 095</t>
  </si>
  <si>
    <t>11900931</t>
  </si>
  <si>
    <t>Trần Thành Tín</t>
  </si>
  <si>
    <t>023 678 913</t>
  </si>
  <si>
    <t>No. 637, Street 13, Thu Duc  District, Ho Chi Minh City</t>
  </si>
  <si>
    <t>Số 637, Đường Quốc Lộ 13, Quận Thủ Đức, Tp.Hồ Chí Minh</t>
  </si>
  <si>
    <t>Him Lam Residence, No. 30 Street 12, Hiep Binh Chanh Ward, Thu Duc District, Ho Chi Minh City</t>
  </si>
  <si>
    <t>KDC Him Lam, Số 30 Đường 12, Phường Hiệp Bình Chánh, Quận Thủ Đức, Tp.Hồ Chí Minh</t>
  </si>
  <si>
    <t>0973 600 369</t>
  </si>
  <si>
    <t>Trần Hương Hoa</t>
  </si>
  <si>
    <t>0985850705</t>
  </si>
  <si>
    <t>12101321</t>
  </si>
  <si>
    <t>Nguyễn Hồng Hạnh</t>
  </si>
  <si>
    <t>Huấn luyện &amp; Phát triển Đại lý</t>
  </si>
  <si>
    <t>001 196 007 832</t>
  </si>
  <si>
    <t>Ha Noi University of Home Affairs</t>
  </si>
  <si>
    <t>Records and  Archives Studies</t>
  </si>
  <si>
    <t>No.9,Lane 30/4, Phan Trong Tue Street,  Huynh Cung Hamlet, Tam Hiep Commune, Thanh Tri District, Ha Noi City</t>
  </si>
  <si>
    <t>Số 9, Ngõ 30/4, Đường Phan Trọng Tuệ, Thôn Huỳnh Cung, Xã Tam Hiệp, Huyện Thanh Trì , Tp. Hà Nội</t>
  </si>
  <si>
    <t>HPC Landmark 105 Apartment, Ward La Khe, Ha Dong District, Ha Noi City</t>
  </si>
  <si>
    <t>Tòa HPC Landmark 105, Phường La Khê, Quận Hà Đông, Hà Nội</t>
  </si>
  <si>
    <t>0937 818 060</t>
  </si>
  <si>
    <t>Huỳnh Tuấn Anh</t>
  </si>
  <si>
    <t>0936 027 296</t>
  </si>
  <si>
    <t>12101097</t>
  </si>
  <si>
    <t>Trần Thanh Ngọc Châu</t>
  </si>
  <si>
    <t>Task Force Team</t>
  </si>
  <si>
    <t>Project Senior Officer</t>
  </si>
  <si>
    <t>Chuyên viên Cấp cao Phát triển Dự án Trọng điểm</t>
  </si>
  <si>
    <t>092 180 002 967</t>
  </si>
  <si>
    <t>No. E2-20, Street 5, 586 Residence, Cai Rang District, Can Tho City</t>
  </si>
  <si>
    <t>Số E2-20, Đường Số 5, KDC 586, Quận Cái Răng, Tp. Cần Thơ</t>
  </si>
  <si>
    <t>0945 810 990</t>
  </si>
  <si>
    <t>0902 184 139</t>
  </si>
  <si>
    <t>11800756</t>
  </si>
  <si>
    <t>Ngô Văn Hòa</t>
  </si>
  <si>
    <t>241 220 052</t>
  </si>
  <si>
    <t>No. 34, Nguyen An Ninh Street, Ea Tam Ward, Dak Lak Province</t>
  </si>
  <si>
    <t>Số 34, Đường Nguyễn An Ninh, Phường Ea Tam, Tỉnh Đăk Lăk</t>
  </si>
  <si>
    <t>0392 849 727</t>
  </si>
  <si>
    <t>Phạm Thị Kim Oanh</t>
  </si>
  <si>
    <t>035 910 8331</t>
  </si>
  <si>
    <t>Generali Life</t>
  </si>
  <si>
    <t>11800687</t>
  </si>
  <si>
    <t>Phạm Văn Tùng</t>
  </si>
  <si>
    <t>142 316 121</t>
  </si>
  <si>
    <t>Quang Ninh University of Industry</t>
  </si>
  <si>
    <t>Mining</t>
  </si>
  <si>
    <t>Ngu Hung, Thanh Mien District, Hai Duong Province</t>
  </si>
  <si>
    <t>Ngũ Hùng, Huyện Thanh Miên, Tỉnh Hải Dương</t>
  </si>
  <si>
    <t>Thuong Hai Village, Binh Lang Ward, Tu Ky District, Hai Duong Province</t>
  </si>
  <si>
    <t>Thôn Thượng Hải, Xã Bình Lăng, Huyện Tứ Kỳ, Tỉnh Hải Dương</t>
  </si>
  <si>
    <t>0168 392 8289</t>
  </si>
  <si>
    <t>0963 113 228</t>
  </si>
  <si>
    <t>11700581</t>
  </si>
  <si>
    <t>Nguyễn Việt Anh</t>
  </si>
  <si>
    <t>142 492 200</t>
  </si>
  <si>
    <t>Hoa Binh University</t>
  </si>
  <si>
    <t>No. 3, Bac Kinh street, ward Tran Hung Dao, Hai Duong city, Hai Duong province</t>
  </si>
  <si>
    <t>Số 3, Đường Bắc Kinh, phường Trần Hưng Đạo, Tp. Hải Dương, tỉnh Hải Dương</t>
  </si>
  <si>
    <t>0984 783 813</t>
  </si>
  <si>
    <t>Nguyễn Văn Phong</t>
  </si>
  <si>
    <t>0977 468 344; 0941 231 232</t>
  </si>
  <si>
    <t>12101280</t>
  </si>
  <si>
    <t>Nguyễn Bá Diện</t>
  </si>
  <si>
    <t>031 091 000 509</t>
  </si>
  <si>
    <t>Thai Nguyen University of Sciences</t>
  </si>
  <si>
    <t>No.2/16/200, Cat Linh Street, Trang Cat Ward, Hai An District, Hai Phong City</t>
  </si>
  <si>
    <t>2/16/200  Đường Cát Linh, Phường Tràng Cát, Quận Hải An, Tp. Hải Phòng</t>
  </si>
  <si>
    <t>2/16/200, Cat Linh Street, Trang Cat Ward, Hai An District, Hai Phong City</t>
  </si>
  <si>
    <t>0968 203 282</t>
  </si>
  <si>
    <t>Đồng Thị Ngọc</t>
  </si>
  <si>
    <t>0941 386 458</t>
  </si>
  <si>
    <t>12201404</t>
  </si>
  <si>
    <t>Phan Thanh Hằng</t>
  </si>
  <si>
    <t xml:space="preserve">Brand &amp; Marketing </t>
  </si>
  <si>
    <t>Brand &amp; Marketing Assistant Manager</t>
  </si>
  <si>
    <t>Phó phòng Xây dựng &amp; Phát triển Thương hiệu &amp; Marketing</t>
  </si>
  <si>
    <t>079 191 032 516</t>
  </si>
  <si>
    <t>Auckland University of Technology</t>
  </si>
  <si>
    <t xml:space="preserve">No. 27/36/75/12/28A, Bui Tu Toan Street, An Lac Ward, Binh Tan District, Ho Chi Minh City                                  </t>
  </si>
  <si>
    <t xml:space="preserve">Số 27/36/75/12/28A, Đường Bùi Tư Tòan, Phường An Lạc, Quận Bình Tân, Tp. Hồ Chí Minh                                 </t>
  </si>
  <si>
    <t>0909 350 023</t>
  </si>
  <si>
    <t>Phan Trọng Luật</t>
  </si>
  <si>
    <t>0909 775 567</t>
  </si>
  <si>
    <t>11600532</t>
  </si>
  <si>
    <t>Nhân viên Cấp trung Quản trị và Kế hoạch Tổng hợp</t>
  </si>
  <si>
    <t>225 524 852</t>
  </si>
  <si>
    <t>Ho Chi Minh City University of Social Sciences and Humanities</t>
  </si>
  <si>
    <t>08 Ngo Tat To, Cam Lam, Khanh Hoa</t>
  </si>
  <si>
    <t>08 Ngô Tất Tố, Cam Lâm, Khánh Hòa</t>
  </si>
  <si>
    <t>55/78A Nguyen Van Cong, Ward 3, Go Vap district, Ho Chi Minh city</t>
  </si>
  <si>
    <t>55/78A Nguyễn Văn Công, P3, Q. Gò Vấp Tp. HCM</t>
  </si>
  <si>
    <t>0126 850 0282</t>
  </si>
  <si>
    <t>Nguyễn Phú Hào</t>
  </si>
  <si>
    <t>0793 648 325</t>
  </si>
  <si>
    <t>12101122</t>
  </si>
  <si>
    <t>Nguyễn Phú Trường Sơn</t>
  </si>
  <si>
    <t>Entertainment allowance 5 mil/month (Claim)</t>
  </si>
  <si>
    <t>GA Partner - South</t>
  </si>
  <si>
    <t>271 531 267</t>
  </si>
  <si>
    <t>No.49/1C, Duc Long Street, Gia Tan Commune, Thong Nhat District, Dong Nai Province</t>
  </si>
  <si>
    <t xml:space="preserve">Nhà số 49/1C, Đường Đức Long, Xã Gia Tần 2, Huyện Thống Nhất, Tỉnh Đồng Nai </t>
  </si>
  <si>
    <t>Slot .B4, No. 1A-1B Nguyen Dinh Chieu Street, Da Kao Ward, District 1, Ho Chi Minh City</t>
  </si>
  <si>
    <t>Lô B4, 1A-1B Đường Nguyễn Đình Chiểu, Phường Đa Kao, Quận 1, Tp. Hồ Chí Minh</t>
  </si>
  <si>
    <t>0933 473 229</t>
  </si>
  <si>
    <t>Nguyễn Huỳnh Yên Phương</t>
  </si>
  <si>
    <t>0916 894 159</t>
  </si>
  <si>
    <t>LC Termination</t>
  </si>
  <si>
    <t>12201407</t>
  </si>
  <si>
    <t>Trần Ngọc Phượng</t>
  </si>
  <si>
    <t>Call Center Officer</t>
  </si>
  <si>
    <t>Chuyên viên trực Tổng đài</t>
  </si>
  <si>
    <t>025 365 097</t>
  </si>
  <si>
    <t>No. 1/2A, Bac Lan 1 Hamlet, Ba Diem Ward, Hoc Mon District, Ho Chi Minh City</t>
  </si>
  <si>
    <t>Số 1/2A, Ấp Bắc Lân 1, Xã Bà Điểm, Huyện Hóc Môn, Tp. Hồ Chí Minh</t>
  </si>
  <si>
    <t>0333 225 936</t>
  </si>
  <si>
    <t>Lê Sỹ Tỉnh</t>
  </si>
  <si>
    <t>0975 366 504</t>
  </si>
  <si>
    <t>12101211</t>
  </si>
  <si>
    <t>361 558 363</t>
  </si>
  <si>
    <t>No. 216/8, Tam Vu Street, Hung Loi Ward, Ninh Kieu District, Can Tho City</t>
  </si>
  <si>
    <t>Số 216/8, Đường Tầm Vu, Phường Hưng Lợi, Quận Ninh Kiều, Tp. Cần Thơ</t>
  </si>
  <si>
    <t>No. 216/8, Tam Vu Street, Hung Loi Ward, Ninh Kieu District, Can Tho Citi</t>
  </si>
  <si>
    <t>0939 586 470</t>
  </si>
  <si>
    <t>Ngũ Lệ Kiều</t>
  </si>
  <si>
    <t>0908 047 618</t>
  </si>
  <si>
    <t>11900877</t>
  </si>
  <si>
    <t>Ngô Nhật Toàn</t>
  </si>
  <si>
    <t>023 783 854</t>
  </si>
  <si>
    <t>Ho Chi Minh  City Vocational College</t>
  </si>
  <si>
    <t>Network</t>
  </si>
  <si>
    <t>No. 224, Nguyen Thuong Hien Street, Phu Nhuan District, Ho Chi Minh City</t>
  </si>
  <si>
    <t>Số 224, Đường Nguyễn Thượng Hiền, Quận Phú Nhuận, Tp. Hồ Chí Minh</t>
  </si>
  <si>
    <t>0913 606 598</t>
  </si>
  <si>
    <t>Ngô Ba</t>
  </si>
  <si>
    <t>0388 885 760</t>
  </si>
  <si>
    <t>12201333</t>
  </si>
  <si>
    <t>Đặng Thị Kim Anh</t>
  </si>
  <si>
    <t>022 969 481</t>
  </si>
  <si>
    <t>No.1012, National Route 1A, Tan Tao Ward, Binh Tan District, Ho Chi Minh City</t>
  </si>
  <si>
    <t>Số 1012, Quốc Lộ 1A, Phường Tân Tạo, Quận Bình Tân, Tp. Hồ Chí Minh</t>
  </si>
  <si>
    <t>No.1698/2/3, Provincial Highway 10, Tan Tao Ward, Binh Tan District, Ho Chi Minh City</t>
  </si>
  <si>
    <t>Số 1698/2/3,Tỉnh lộ 10, phường Tân Tạo, Quận Bình Tân, Tp. Hồ Chí Minh</t>
  </si>
  <si>
    <t>0989 224 965</t>
  </si>
  <si>
    <t>Trần Đặng Tường Vi</t>
  </si>
  <si>
    <t>0983 989 048</t>
  </si>
  <si>
    <t>12001087</t>
  </si>
  <si>
    <t>Nguyễn Quang Phước</t>
  </si>
  <si>
    <t>241 760 265</t>
  </si>
  <si>
    <t>Quantitative Finance</t>
  </si>
  <si>
    <t>No. 153, Nguyen Chi Thanh Street, Buon Ho Town, Dak Lak Province</t>
  </si>
  <si>
    <t>Số 153, Đường Nguyễn Chí Thanh, Thị Xã Buôn Hồ, Tỉnh Đăk Lăk</t>
  </si>
  <si>
    <t>No. 9/1, Tran Trong Cung Street, Tan Thuan Dong Ward, District 7, Ho Chi Minh City</t>
  </si>
  <si>
    <t>Số 9/1, Đường Trần Trọng Cung, Phường Tân Thuận Đông, Quận 7, Tp. Hồ Chí Minh</t>
  </si>
  <si>
    <t>0968 471 518</t>
  </si>
  <si>
    <t>Nguyễn Thị Thúy Quyên</t>
  </si>
  <si>
    <t>0961 824 197</t>
  </si>
  <si>
    <t>11800673</t>
  </si>
  <si>
    <t>Nguyễn Lý Thọ</t>
  </si>
  <si>
    <t>250 723 616</t>
  </si>
  <si>
    <t>Village 11, Loc Ngai, Bao Lam, Lam Dong</t>
  </si>
  <si>
    <t>Thôn 11, Lộc Ngãi, Bảo Lâm, Lâm Đồng</t>
  </si>
  <si>
    <t>0963 727 591</t>
  </si>
  <si>
    <t>Nguyễn Thị Hồng Đào</t>
  </si>
  <si>
    <t>0937 838 075</t>
  </si>
  <si>
    <t>12101235</t>
  </si>
  <si>
    <t>Trần Thị Ngọc Châu</t>
  </si>
  <si>
    <t>18/11/1983</t>
  </si>
  <si>
    <t>079 183 036 664</t>
  </si>
  <si>
    <t>No. 377/39 Le Quang Dinh Street, Ward 5, Binh Thanh District, Ho Chi Minh City</t>
  </si>
  <si>
    <t>Số 377/39, Đường Lê Quang Định, Phường 5, Q. Bình Thạnh, Tp. Hồ Chí Minh</t>
  </si>
  <si>
    <t>0907 582 461</t>
  </si>
  <si>
    <t>Trần Phạm Vũ</t>
  </si>
  <si>
    <t>0907 557 881</t>
  </si>
  <si>
    <t>12101131</t>
  </si>
  <si>
    <t>Phùng Như Ngọc</t>
  </si>
  <si>
    <t>001 191 019 474</t>
  </si>
  <si>
    <t>No. 11A, Ly Nam De Street, Hang Ma Ward, Hoan Kiem District, Ha Noi City</t>
  </si>
  <si>
    <t>Số 11A, Đường Lý Nam Đế, Phường Hàng Mã, Quận Hoàn Kiếm, Tp. Hà Nội</t>
  </si>
  <si>
    <t>Giai Viet Apartment, No. 856 Ta Quang Buu Street, District 8, Ho Chi Minh City</t>
  </si>
  <si>
    <t>Chung cư Giai Việt, số 856 Đường Tạ Quang Bửu, Quận 8, Tp. Hồ Chí Minh</t>
  </si>
  <si>
    <t>0943 428 888</t>
  </si>
  <si>
    <t>ĐInh Trà My</t>
  </si>
  <si>
    <t>0976 426 979</t>
  </si>
  <si>
    <t>12101294</t>
  </si>
  <si>
    <t>Trần Đức An</t>
  </si>
  <si>
    <t>026 080 002 699</t>
  </si>
  <si>
    <t>University of Finance</t>
  </si>
  <si>
    <t>Xuan Thuy Street, Lien Bao Ward, Vinh yen City, Vinh Phuc Province</t>
  </si>
  <si>
    <t>Đường Xuân Thủy, Phường Liên Bảo, Tp. Vĩnh Yên, Tỉnh Vĩnh Phúc</t>
  </si>
  <si>
    <t>0938 852 288</t>
  </si>
  <si>
    <t>Trần Thị Hồng Như</t>
  </si>
  <si>
    <t>0981 577 228</t>
  </si>
  <si>
    <t>GAD</t>
  </si>
  <si>
    <t>11100187</t>
  </si>
  <si>
    <t>Lạc Thị Thiên Trang</t>
  </si>
  <si>
    <t>079 182 037 799</t>
  </si>
  <si>
    <t>85/2 Tran Dinh Xu Street, Nguyen Cu Trinh Ward, District 1, Ho Chi Minh City</t>
  </si>
  <si>
    <t>85/2 Trần Đình Xu, phường Nguyễn Cư Trinh, quận 1, Tp.HCM</t>
  </si>
  <si>
    <t>493/31 Le Duc Tho, Ward 16, Go Vap District, Ho Chi Minh City</t>
  </si>
  <si>
    <t>493/31 Lê Đức Thọ, phường 16, quận Gò Vấp, TP. HCM</t>
  </si>
  <si>
    <t>0918 833 070</t>
  </si>
  <si>
    <t>Từ Trí Trung</t>
  </si>
  <si>
    <t>0909 025 546</t>
  </si>
  <si>
    <t>11900905</t>
  </si>
  <si>
    <t>Thìn Phổ Độ</t>
  </si>
  <si>
    <t>079 091 008 538</t>
  </si>
  <si>
    <t>International University</t>
  </si>
  <si>
    <t>No. 169, Linh Dong Street, Thu Duc District, Ho Chi Minh City</t>
  </si>
  <si>
    <t>Số 169, Đường Linh Đông, Quận Thủ Đức, Tp. Hồ Chí Minh</t>
  </si>
  <si>
    <t>0906 988 757</t>
  </si>
  <si>
    <t>Lê Nguyễn Minh Trâm</t>
  </si>
  <si>
    <t>0938 834 556</t>
  </si>
  <si>
    <t>12101108</t>
  </si>
  <si>
    <t>Hoàng Biên Thùy</t>
  </si>
  <si>
    <t>Sales - Central 6</t>
  </si>
  <si>
    <t>Central 6</t>
  </si>
  <si>
    <t>044 087 001 935</t>
  </si>
  <si>
    <t>Quang Trung Ward, Ba Don Town, Quang Bình Province</t>
  </si>
  <si>
    <t>Phường Quảng Trung, Thị Xã Ba Đồn, Tỉnh Quảng Bình</t>
  </si>
  <si>
    <t>0888 377 171</t>
  </si>
  <si>
    <t>0888 666 171</t>
  </si>
  <si>
    <t>12201341</t>
  </si>
  <si>
    <t>Nguyễn Kiều Ái My</t>
  </si>
  <si>
    <t>079 195 019 353</t>
  </si>
  <si>
    <t>No.126, Street 6, Binh Tri Dong B Ward, Binh Tan District, Ho Chi Minh City</t>
  </si>
  <si>
    <t>Số 126, Đường Số 6, Phường Bình Trị Đông B, Quận Bình Tân, Tp. Hồ Chí Minh</t>
  </si>
  <si>
    <t>0783 843 724</t>
  </si>
  <si>
    <t>Nguyễn Kiều Ái Trinh</t>
  </si>
  <si>
    <t>0764 251 937</t>
  </si>
  <si>
    <t>12101196</t>
  </si>
  <si>
    <t>Phạm Duy Tâm</t>
  </si>
  <si>
    <t>Graphic Designer and Studio Management</t>
  </si>
  <si>
    <t xml:space="preserve">Nhân viên Cấp trung Thiết kế và Quản lý Hoạt động Studio </t>
  </si>
  <si>
    <t>272 395 568</t>
  </si>
  <si>
    <t>No. 220, Ly Thai To Street, Long Tan Commune, Nhon Trach District, Dong Nai Province</t>
  </si>
  <si>
    <t>Số 220, Đường Lý Thái Tổ, Xã Long Tân, Huyện Nhơn Trạch, Tỉnh Đồng Nai</t>
  </si>
  <si>
    <t>Diamond Lotus Riverside, Le Quang Kim Street, Ward 8, District 8, Ho Chi Minh City</t>
  </si>
  <si>
    <t>Chung cư Diamond Lotus Riverside, Đường Lê Quang Kim, Phường 8, Quận 8, Tp. Hồ Chí Minh</t>
  </si>
  <si>
    <t>0777 402 454</t>
  </si>
  <si>
    <t>Lý Thị Kim Liên</t>
  </si>
  <si>
    <t>0933 096 423</t>
  </si>
  <si>
    <t>Agency</t>
  </si>
  <si>
    <t>12101177</t>
  </si>
  <si>
    <t>Thái Trà My</t>
  </si>
  <si>
    <t>201524141</t>
  </si>
  <si>
    <t xml:space="preserve"> Diplomatic Academy of Vietnam</t>
  </si>
  <si>
    <t>No. 273, Nguyen Chi Thanh Street, Phuoc Ninh Ward, Hai Chau District, Da Nang City</t>
  </si>
  <si>
    <t>Số 273, Đường Nguyễn Chí Thanh, Phường Phước Ninh, Quận Hải Châu, Tp. Đà Nẵng</t>
  </si>
  <si>
    <t>No. 62/22A1, Ha Huy Tap Street, Thanh Khe Dong District, Da Nang City</t>
  </si>
  <si>
    <t>Số 62/22A1, Đường Hà Huy Tập, Quận Thanh Khê Đông, Tp. Đà Nẵng</t>
  </si>
  <si>
    <t>0937 332 856</t>
  </si>
  <si>
    <t>Trương Thị Hoa</t>
  </si>
  <si>
    <t>0905 510 287</t>
  </si>
  <si>
    <t>12101239</t>
  </si>
  <si>
    <t>Nguyễn Bảo Ngọc</t>
  </si>
  <si>
    <t>Marketing Manager</t>
  </si>
  <si>
    <t>079 190 014 714</t>
  </si>
  <si>
    <t>20/03/2020</t>
  </si>
  <si>
    <t>B12B.04, T1 Tower, Masteri Thao Dien, No. 159, Xa Lo Ha Noi Street, Thao Dien Ward, Thu Duc District, Ho Chi Minh City</t>
  </si>
  <si>
    <t>B12B.04, Tháp T1, Masteri Thảo Điền, số 159 Xa Lộ Hà Nội, Phường Thảo Điền, Quận Thủ Đức, Tp. Hồ Chí Minh</t>
  </si>
  <si>
    <t>No. 44/26/57A, Ngo Thi Nham Street, Di An Ward, Di An, Binh Duong City</t>
  </si>
  <si>
    <t>Số 44/26/57A, Đường Ngô Thì Nhậm, Phường Dĩ An, Tp. Dĩ An, Bình Dương</t>
  </si>
  <si>
    <t>0907 682 705</t>
  </si>
  <si>
    <t>Huỳnh Thị Việt Hương</t>
  </si>
  <si>
    <t>0934 777 770</t>
  </si>
  <si>
    <t>12201355</t>
  </si>
  <si>
    <t>272 300 841</t>
  </si>
  <si>
    <t>No.12A14 Sky 9 Apartment, 61-63 , 1 Street, Quarter 2,Phu Huu Ward, Thu Duc City, Ho Chi Minh City</t>
  </si>
  <si>
    <t>Số nhà 12A14, Chung Cư Sky 9, 61-63, Đường Số 1, Khu Phố 2, Phường Phú Hữu, Tp. Thủ Đức, Tp. Hồ Chí Minh</t>
  </si>
  <si>
    <t>No.12A14 Sky 9 Apartment, 61-63 , 1 Street, Quarter 2, Phu Huu Ward, Thu Duc City, Ho Chi Minh City</t>
  </si>
  <si>
    <t>0902 495 291</t>
  </si>
  <si>
    <t>Trần Thị Phương Quỳnh</t>
  </si>
  <si>
    <t>0933 492 840</t>
  </si>
  <si>
    <t>12201454</t>
  </si>
  <si>
    <t>Lê Đình Trung</t>
  </si>
  <si>
    <t>001 086 003 340</t>
  </si>
  <si>
    <t xml:space="preserve">No. 30, Quarter 25, Phuc Tan Street, Ward Phuc Tan, Hoang Kiem District, Ha Noi City           </t>
  </si>
  <si>
    <t>Số 30, Tổ 25, Đường Phúc Tân, Phường Phúc Tân, Quận Hòang Kiếm, Tp. Hà Nội</t>
  </si>
  <si>
    <t>No. 139, Chuong Duong Do Street, Chuong Duong Do Ward, Hoan Kiem District, Ha Noi City</t>
  </si>
  <si>
    <t>Số 139, Đường Chương Dương Độ, Phường Chương Dương Độ, Quận Hoàn Kiếm, Tp. Hà Nội</t>
  </si>
  <si>
    <t>0961 332 609</t>
  </si>
  <si>
    <t>Hoàng Xuân Minh</t>
  </si>
  <si>
    <t>0945 082 280</t>
  </si>
  <si>
    <t>12101214</t>
  </si>
  <si>
    <t>Đào Thị Nương</t>
  </si>
  <si>
    <t>Acting Head of Corporate Communication, PR &amp; CSR</t>
  </si>
  <si>
    <t>Quyền Trưởng Bộ phận Truyền thông &amp; CSR</t>
  </si>
  <si>
    <t>079 185 018 223</t>
  </si>
  <si>
    <t>Ngu Van Bao Chi</t>
  </si>
  <si>
    <t>Masteri An Phu Apartment, Block Rio, No. 1, Vo Truong Toan Street, Thao Dien Ward, Thu Duc City</t>
  </si>
  <si>
    <t>Chung cư Masteri An Phú, Block RIO, Số 1, Đường Võ Trường Toản, Phường Thảo Điền, Tp. Thủ Đức</t>
  </si>
  <si>
    <t>0901 246 934</t>
  </si>
  <si>
    <t xml:space="preserve">Ugo Gazzola </t>
  </si>
  <si>
    <t>0938 479 785</t>
  </si>
  <si>
    <t>12101198</t>
  </si>
  <si>
    <t xml:space="preserve"> 183 677 042</t>
  </si>
  <si>
    <t>No. 22, Ho Chi Phan Street, Group 6, Thach Ha Town, Thach Ha District, Ha Tinh Province</t>
  </si>
  <si>
    <t xml:space="preserve">Số nhà 22, Đường Hồ Phi Chấn, Khối 6, Thị Trấn Thạch Hà, Huyện Thạch Hà, Tỉnh Hà Tĩnh </t>
  </si>
  <si>
    <t>No. 22, Ho Chi Phan Street, Group 6, Thach Ha Town, Thach Ha Di</t>
  </si>
  <si>
    <t>0915 003 668</t>
  </si>
  <si>
    <t>Phan Anh Đức</t>
  </si>
  <si>
    <t>0917 017 699</t>
  </si>
  <si>
    <t>12000941</t>
  </si>
  <si>
    <t>University of Electric</t>
  </si>
  <si>
    <t>No. 98B, Cao Ba Quat Street, Dong Tho Ward, Tp. Thanh Hoa, Thanh Hoa Province</t>
  </si>
  <si>
    <t>Số 98B, Đường Cao Bá Quát, Phường Đông Thọ, Tp. Thanh Hóa, Tỉnh Thanh Hóa</t>
  </si>
  <si>
    <t>Trần Hữu Hùng</t>
  </si>
  <si>
    <t xml:space="preserve"> 0986 186 978</t>
  </si>
  <si>
    <t>12000972</t>
  </si>
  <si>
    <t>Trần Quỳnh Anh</t>
  </si>
  <si>
    <t>031 187 005 937</t>
  </si>
  <si>
    <t>No. 268, Dong Khe Street, Ngo Quyen District, Hai Phong City, Hai Phong Province</t>
  </si>
  <si>
    <t>Số 268, Đường Đông Khê, Quận Ngô Quyền, Tp. Hải Phòng, Tỉnh Hải Phòng</t>
  </si>
  <si>
    <t>0936 533 888</t>
  </si>
  <si>
    <t>Trần Quang Hưng</t>
  </si>
  <si>
    <t>0946 883 222</t>
  </si>
  <si>
    <t>12101222</t>
  </si>
  <si>
    <t>Phạm Quang Vinh</t>
  </si>
  <si>
    <t>079 089 011 547</t>
  </si>
  <si>
    <t>Pediatrician</t>
  </si>
  <si>
    <t>No. 497, Binh Dong Street, Ward 13, District 8, Ho Chi Minh City</t>
  </si>
  <si>
    <t>Số 497, Đường Bình Đông, Phường 13, Quận 8, Tp. Hồ Chí Minh</t>
  </si>
  <si>
    <t>0989 910 900</t>
  </si>
  <si>
    <t>Trần Hương Lan</t>
  </si>
  <si>
    <t>0853 085 086</t>
  </si>
  <si>
    <t>11800721</t>
  </si>
  <si>
    <t>Nguyễn Văn Nam</t>
  </si>
  <si>
    <t>212 248 641</t>
  </si>
  <si>
    <t>Dong A College of Technology and Engineering</t>
  </si>
  <si>
    <t>Nhon Tan Village, Pho Nhon Commune, Duc Pho District, Quang Ngai Province</t>
  </si>
  <si>
    <t>Thôn Nhơn Tân, xã Phổ Nhơn, huyện Đức Phổ, tỉnh Quảng Ngãi</t>
  </si>
  <si>
    <t>0122 749 3860</t>
  </si>
  <si>
    <t>Nguyễn Thị Thu Tuyển</t>
  </si>
  <si>
    <t>0905 290 336; 0869 830 668</t>
  </si>
  <si>
    <t>12201439</t>
  </si>
  <si>
    <t>045 011 140</t>
  </si>
  <si>
    <t>Educational Management</t>
  </si>
  <si>
    <t>No. 204, Vo Nguyen Giap Street, Phong Tho Town, Phong Tho District, Lai Chau City</t>
  </si>
  <si>
    <t>Số. 204, Đường Võ Nguyên Giáp, Thị Trấn Phong Thổ, Huyện Phong Thổ, Tỉnh Lai Châu</t>
  </si>
  <si>
    <t>0983 534 900</t>
  </si>
  <si>
    <t>Lưu Thị Hiền</t>
  </si>
  <si>
    <t>0345 900 109</t>
  </si>
  <si>
    <t>12201373</t>
  </si>
  <si>
    <t>Nguyễn Hoàng Linh</t>
  </si>
  <si>
    <t>261 147 443</t>
  </si>
  <si>
    <t>Me Pu Ward, Duc Linh District, Binh Thuan Province</t>
  </si>
  <si>
    <t>Xã Mê Pu, Huyện Đức Linh, Tỉnh Bình Thuận</t>
  </si>
  <si>
    <t>No/47/57/6/24 Truong Luu Street, Tam Đa Quarter, Long Truong Ward, Thu Duc City, Ho Chi Minh City</t>
  </si>
  <si>
    <t>Số 47/57/6/24, Đường Trường Lưu, Khu Phố Tam Đa, Phường Long Trường, Tp.Thủ Đức, Tp. Hồ Chí Minh</t>
  </si>
  <si>
    <t>0983 224 639</t>
  </si>
  <si>
    <t>Nguyệt</t>
  </si>
  <si>
    <t>0981 674 579</t>
  </si>
  <si>
    <t>11100150</t>
  </si>
  <si>
    <t>Bùi Thị Minh Tâm</t>
  </si>
  <si>
    <t>Operation Excellence</t>
  </si>
  <si>
    <t>Director of Operation Excellence</t>
  </si>
  <si>
    <t>Giám đốc - Dự án trải nghiệm và Vận hành</t>
  </si>
  <si>
    <t>079 166 002 567</t>
  </si>
  <si>
    <t>63/5 Tran Huu Trang Street, Ward 11, Phu Nhuan District, Ho Chi Minh City</t>
  </si>
  <si>
    <t>63/5 Trần Hữu Trang, phường 11, quận Phú Nhuận, Tp. Hồ Chí Minh</t>
  </si>
  <si>
    <t>0918 247 782</t>
  </si>
  <si>
    <t>Bùi Quang Thiện Mỹ</t>
  </si>
  <si>
    <t>0909 898 651</t>
  </si>
  <si>
    <t>11900862</t>
  </si>
  <si>
    <t>Lâm Kim Thanh</t>
  </si>
  <si>
    <t>Underwriting Manager</t>
  </si>
  <si>
    <t>Trưởng phòng Thẩm định</t>
  </si>
  <si>
    <t>025 260 418</t>
  </si>
  <si>
    <t>No. 740/14, Vo Van Kiet Street, District 5, Ho Chi Minh City</t>
  </si>
  <si>
    <t>Số 740/14, Đường Võ Văn Kiệt, Quận 5, Tp. Hồ Chí Minh</t>
  </si>
  <si>
    <t>0948 727 399</t>
  </si>
  <si>
    <t>Phạm Trung Tín</t>
  </si>
  <si>
    <t>0918 123 523</t>
  </si>
  <si>
    <t>11800727</t>
  </si>
  <si>
    <t>Nguyễn Vũ Hải</t>
  </si>
  <si>
    <t>Actuarial Analyst Senior Executive</t>
  </si>
  <si>
    <t>Nhân viên Cấp trung cao Tính toán</t>
  </si>
  <si>
    <t>025 080 975</t>
  </si>
  <si>
    <t>Statistics and Actuarial Science</t>
  </si>
  <si>
    <t>No. 27/7, Pham Hung Street, Ward 9, District 8, Ho Chi Minh City</t>
  </si>
  <si>
    <t>Số 27/7, Đường Phạm Hùng, Phường 9, Quận 8, Tp. Hồ Chí Minh</t>
  </si>
  <si>
    <t>0165 248 4613</t>
  </si>
  <si>
    <t>Tô Thị Kim Phụng</t>
  </si>
  <si>
    <t>0374 677 112</t>
  </si>
  <si>
    <t>10900042</t>
  </si>
  <si>
    <t>Phan Ngọc Hải</t>
  </si>
  <si>
    <t>Acting Head of Distribution Admin</t>
  </si>
  <si>
    <t>Quyền Trưởng Bộ phận Hành chánh Đại lý &amp; Kênh Phân phối</t>
  </si>
  <si>
    <t>079 085 012 703</t>
  </si>
  <si>
    <t>19/36E Tran Binh Trong Street, Ward 5, Binh Thanh District, Ho Chi Minh City</t>
  </si>
  <si>
    <t>19/36E Trần Bình Trọng, phường 5, quận Bình Thạnh, Tp.HCM</t>
  </si>
  <si>
    <t>Opal Riverside Apartment, Street 10, Hiep Binh Chanh Ward, Thu Duc, Ho Chi Minh City</t>
  </si>
  <si>
    <t>Chung cư Opal Riverside, đường số 10, Phường Hiệp Bình Chánh, Thủ Đức, Tp.HCM</t>
  </si>
  <si>
    <t>0947 633 939</t>
  </si>
  <si>
    <t>Bùi Thị Xuân Hậu</t>
  </si>
  <si>
    <t>0918 871 177; 0919 172 468</t>
  </si>
  <si>
    <t>12001010</t>
  </si>
  <si>
    <t>Nguyễn Lâm Minh Trí</t>
  </si>
  <si>
    <t>079 088 014 067</t>
  </si>
  <si>
    <t>No. 30/26/4, Do Nhuan Street, Tan Phu District, Ho Chi Minh City</t>
  </si>
  <si>
    <t>Số 30/26/4, Đường Đỗ Nhuận, Quận Tân Phú, Tp. Hồ Chí Minh</t>
  </si>
  <si>
    <t>0933 688 390</t>
  </si>
  <si>
    <t>Phạm Thị Út Minh</t>
  </si>
  <si>
    <t>0933 012 184</t>
  </si>
  <si>
    <t>12101267</t>
  </si>
  <si>
    <t>Nguyễn Thị Thanh Nhanh</t>
  </si>
  <si>
    <t>Learning &amp; Organization Development</t>
  </si>
  <si>
    <t xml:space="preserve">Learning &amp; Development Manager </t>
  </si>
  <si>
    <t>Trưởng phòng Đào tạo &amp; Phát Triển</t>
  </si>
  <si>
    <t>260 949 962</t>
  </si>
  <si>
    <t xml:space="preserve">Chemistry </t>
  </si>
  <si>
    <t>A.12.07- Thu Thiem Xanh Apartment , 63 Street , Binh Trung Dong Ward , Thu Duc District, Ho Chi Minh City</t>
  </si>
  <si>
    <t>A.12.07- Chung Cư Thủ Thiêm Xanh  , Đường 63 , Phường  Bình Trung Đông  , Quận Thủ Đức , Tp. Hồ Chí Minh</t>
  </si>
  <si>
    <t>0909 636 426</t>
  </si>
  <si>
    <t>Nhất Triều</t>
  </si>
  <si>
    <t>0989 604 852</t>
  </si>
  <si>
    <t>12201335</t>
  </si>
  <si>
    <t>Hồ Thị Cẩm Chinh</t>
  </si>
  <si>
    <t>025 626 938</t>
  </si>
  <si>
    <t>No.21/18, Le Duy Nhuan Street, Ward 12, Tan Binh District, Ho Chi Minh City</t>
  </si>
  <si>
    <t>Số 21/18, Đường Lê Duy Nhuận, Phường 12, Quận Tân Bình, Tp. Hồ Chí Minh</t>
  </si>
  <si>
    <t>0918 484 464</t>
  </si>
  <si>
    <t>Nghĩa</t>
  </si>
  <si>
    <t>0942 445 522</t>
  </si>
  <si>
    <t>11900935</t>
  </si>
  <si>
    <t>Nguyễn Dương Thảo Huyền</t>
  </si>
  <si>
    <t>025 407 412</t>
  </si>
  <si>
    <t>No. 147, Avenue 15, Group 11A, Tan Thanh Dong Commune, Cu Chi District, Ho Chi Minh City</t>
  </si>
  <si>
    <t>Số 147, Tỉnh Lộ 15, Ấp 11A, Xã Tân Thạnh Đông, Huyện Củ Chi, Tp. Hồ Chí Minh</t>
  </si>
  <si>
    <t>No. 42/10/8, Hoang Hoa Tham Street, Ward 7, Binh Thanh District, Ho Chi Minh City</t>
  </si>
  <si>
    <t>Số 42/10/8, Đường Hoàng Hoa Thám, Phường 7, Quận Bình Thạnh, Tp. Hồ Chí Minh</t>
  </si>
  <si>
    <t>0987 363 870</t>
  </si>
  <si>
    <t>Nguyễn Dương Thảo Quyên</t>
  </si>
  <si>
    <t>0523 575 539</t>
  </si>
  <si>
    <t>12101161</t>
  </si>
  <si>
    <t>Hoàng Thiệu Hưng</t>
  </si>
  <si>
    <t>385 204 944</t>
  </si>
  <si>
    <t>Administration</t>
  </si>
  <si>
    <t>CC13, Street 12, Hung Thanh Ward, Can Tho City</t>
  </si>
  <si>
    <t>CC13, Đường 12, Phường Hưng Thạnh, Tp. Cần Thơ</t>
  </si>
  <si>
    <t>0918 601 621</t>
  </si>
  <si>
    <t>Lý Tú Như</t>
  </si>
  <si>
    <t>0908 776 566</t>
  </si>
  <si>
    <t>12201399</t>
  </si>
  <si>
    <t>Trần Võ Thông</t>
  </si>
  <si>
    <t>079 086 009 932</t>
  </si>
  <si>
    <t>Ho Chi Minh City Vocational College</t>
  </si>
  <si>
    <t>No.111K1/2, Binh Dong Street, Ward 14, District 8, Ho Chi Minh City</t>
  </si>
  <si>
    <t>Số 111K1/2, Đường Bình Đông, Phường 14, Quận 8, Tp. Hồ Chí Minh</t>
  </si>
  <si>
    <t>Group 4, Hamlet Kim Đien, Can Giuoc District, Long An Province</t>
  </si>
  <si>
    <t>Tập Đoàn 4, Ấp Kim Điền, Huyện Cần Giuộc, Tỉnh Long An</t>
  </si>
  <si>
    <t>0967 036 029</t>
  </si>
  <si>
    <t>Nguyễn Thị Thái</t>
  </si>
  <si>
    <t>0919 136 364</t>
  </si>
  <si>
    <t>12201465</t>
  </si>
  <si>
    <t>Phạm Ngọc Phương Thùy</t>
  </si>
  <si>
    <t>079 191 017 227</t>
  </si>
  <si>
    <t>No. 1568, Provincial Highway 10, Tan Tao Ward, Binh Tan, Ho Chi Minh City</t>
  </si>
  <si>
    <t>Số 1568, Tỉnh Lộ 10, Phường Tân Tạo, Quận Bình Tân, Tp. Hồ Chí Minh</t>
  </si>
  <si>
    <t>0909 970 573</t>
  </si>
  <si>
    <t>Lê Thành Hưng</t>
  </si>
  <si>
    <t>0934 040 391</t>
  </si>
  <si>
    <t>12201481</t>
  </si>
  <si>
    <t>Lê Việt Hoàng</t>
  </si>
  <si>
    <t>025 200 006 047</t>
  </si>
  <si>
    <t>03/06/2022</t>
  </si>
  <si>
    <t>No 63/5/24 Le Duc Tho Street, My Dinh 2 Ward, Nam Tu Liem District, Ha Noi City</t>
  </si>
  <si>
    <t>Số 63/5/24 Đường Lê Đức Thọ, Phường Mỹ Đình 2, Quận Nam Từ Liêm, TP. Hà Nội</t>
  </si>
  <si>
    <t>No. 63/5/24 Le Duc Tho Street, My Dinh 2 Ward, Nam Tu Liem District, Ha Noi City</t>
  </si>
  <si>
    <t>0339 815 100</t>
  </si>
  <si>
    <t>0983 237 464</t>
  </si>
  <si>
    <t>11200256</t>
  </si>
  <si>
    <t>Hứa Nguyễn Ngọc Thanh</t>
  </si>
  <si>
    <t>Learning &amp; Organization Development Coordinator</t>
  </si>
  <si>
    <t>Điều phối viên Đào tạo &amp; Phát triển Tổ chức</t>
  </si>
  <si>
    <t>079 188 011 669</t>
  </si>
  <si>
    <t>327 Cao Dat Street, Ward 1, District 5, Ho Chi Minh City</t>
  </si>
  <si>
    <t>327 Cao Đạt, phường 1, quận 5, Tp. HCM</t>
  </si>
  <si>
    <t>75/2 Tran Van Dang Street, Ward 9, District 3, Ho Chi Minh City</t>
  </si>
  <si>
    <t>75/2 Trần Văn Đang, Phường 9, Quận 3, Tp. HCM</t>
  </si>
  <si>
    <t xml:space="preserve">0908 428 855 </t>
  </si>
  <si>
    <t>0908 620 557</t>
  </si>
  <si>
    <t>12000954</t>
  </si>
  <si>
    <t>Nguyễn Thị Khánh Mai</t>
  </si>
  <si>
    <t>Learning &amp; Organization Development Senior Manager</t>
  </si>
  <si>
    <t>046 181 000 135</t>
  </si>
  <si>
    <t>No. 23/8/15, Street 38, Binh Trung Tay Ward, District 2, Tp. Ho Chi Minh</t>
  </si>
  <si>
    <t>Số 23/08/15, Đường 38, Phường Bình Trưng Tây, Quận 2, Tp. Hồ Chí Minh</t>
  </si>
  <si>
    <t>0938 699 336</t>
  </si>
  <si>
    <t>Khuất Tiến Chung</t>
  </si>
  <si>
    <t>0905 190 981</t>
  </si>
  <si>
    <t>12000937</t>
  </si>
  <si>
    <t>Bùi Hoàng Trúc Oanh</t>
  </si>
  <si>
    <t>241 392 470</t>
  </si>
  <si>
    <t>Hoa Thang Commune, Buon Me Thuot City, Dak Lak Province</t>
  </si>
  <si>
    <t>Xã Hòa Thắng, Tp. Buôn Mê Thuột, Tỉnh Đắk Lắk</t>
  </si>
  <si>
    <t>No. 265/14/18, Phan Huy Ich Street, Ward 12, Go Vap District, Ho Chi Minh City</t>
  </si>
  <si>
    <t>Số 256/14/18, Đường Phan Huy Ích, Phường 12, Quận Gò Vấp, Tp. Hồ Chí Minh</t>
  </si>
  <si>
    <t>0374 041 468</t>
  </si>
  <si>
    <t>Nguyễn Tuấn Anh</t>
  </si>
  <si>
    <t>0344 037 218</t>
  </si>
  <si>
    <t>11300306</t>
  </si>
  <si>
    <t>Lê Thị Mai Phương</t>
  </si>
  <si>
    <t>General Admin Senior Officer</t>
  </si>
  <si>
    <t>Chuyên viên Cấp cao Hành chánh</t>
  </si>
  <si>
    <t>024 210 893</t>
  </si>
  <si>
    <t>207/10 Nguyen Trong Tuyen Street, Phu Nhuan District, Ho Chi Minh City</t>
  </si>
  <si>
    <t>207/10 Nguyễn Trọng Tuyển, quận Phú Nhuận, Tp. HCM</t>
  </si>
  <si>
    <t>Duc Khai Apartment, Street 15B, Phu My Ward, District 1, Ho Chi Minh City</t>
  </si>
  <si>
    <t>Chung cư Đức Khải, Đường 15B, Phường Phú Mỹ, Quận 1, Tp. HCM</t>
  </si>
  <si>
    <t>0908 687 591; 0907 885 954</t>
  </si>
  <si>
    <t>Phạm Thị Tuyết Mai; Tô Thế Hà</t>
  </si>
  <si>
    <t>Mother; Husband</t>
  </si>
  <si>
    <t>0908 428 826</t>
  </si>
  <si>
    <t>12201362</t>
  </si>
  <si>
    <t>Nguyễn Thị Ngọc Ngân</t>
  </si>
  <si>
    <t>Operational Investment Senior Officer</t>
  </si>
  <si>
    <t>Chuyên viên Cấp cao Hỗ trợ Đầu tư</t>
  </si>
  <si>
    <t>037 191 001 298</t>
  </si>
  <si>
    <t>No.02/05, Street 54, Binh Trung Dong Ward,Thu Duc City, Ho Chi Minh City</t>
  </si>
  <si>
    <t>Số 02/05, Đường 54, Phường Bình Trưng Đông, Tp. Thủ Đức, Tp. Hồ Chí Minh</t>
  </si>
  <si>
    <t>D22.06, Jamila Apartment, Phu Huu Ward, Thu Duc City, Ho Chi Minh City</t>
  </si>
  <si>
    <t>D22.06, Chung Cư Jamila, Phường Phú Hữu, Tp.Thủ Đức, Tp. Hồ Chí Minh</t>
  </si>
  <si>
    <t>0945 661 887</t>
  </si>
  <si>
    <t>Võ Thái Hoàng</t>
  </si>
  <si>
    <t>0945 786 037</t>
  </si>
  <si>
    <t>10800022</t>
  </si>
  <si>
    <t>Nguyễn Nhã Ngọc Trâm Anh</t>
  </si>
  <si>
    <t>Chief Operating Officer</t>
  </si>
  <si>
    <t>Phó Tổng Giám Đốc Điều Hành</t>
  </si>
  <si>
    <t>079 173 012 026</t>
  </si>
  <si>
    <t>Ha Noi University of Foreign Languages</t>
  </si>
  <si>
    <t>80/153A Hoang Hoa Tham Street, Binh Thanh District, Ho Chi Minh City</t>
  </si>
  <si>
    <t>80/153A Hoàng Hoa Thám, quận Bình Thạnh, Tp.HCM</t>
  </si>
  <si>
    <t>587/2 Highway 13, Quarter 3, Hiep Binh Phuoc Ward, Thu Duc District, Ho Chi Minh City</t>
  </si>
  <si>
    <t>587/2 Quốc lộ 13, Khu phố 3, Hiệp Bình Phước, Thủ Đức, Tp. HCM</t>
  </si>
  <si>
    <t>(08) 3841 5334</t>
  </si>
  <si>
    <t>Văn Ngọc Anh</t>
  </si>
  <si>
    <t>0903 049 936</t>
  </si>
  <si>
    <t>12101147</t>
  </si>
  <si>
    <t>Lê Thị Thanh Nhàn</t>
  </si>
  <si>
    <t>321 521 421</t>
  </si>
  <si>
    <t>306/Glo, An Hiep Ward, Ba Tri District, Ben Tre Province</t>
  </si>
  <si>
    <t>306/Glo, Xã An Hiệp, Huyện Ba Tri, Tỉnh Bến Tre</t>
  </si>
  <si>
    <t>No. 158/7 Tran Huy Lieu Street, Phu Nhuan District, Ho Chi Minh City</t>
  </si>
  <si>
    <t>Số 158/7 Đường Trần Huy Liệu, Quận Phú Nhuận, Tp. Hồ Chí Minh</t>
  </si>
  <si>
    <t>0343 959 769</t>
  </si>
  <si>
    <t>Kim Anh</t>
  </si>
  <si>
    <t>0333 287 306</t>
  </si>
  <si>
    <t>12201383</t>
  </si>
  <si>
    <t>No. 42, Dao Cam Moc Street, Phu Tai Ward, Phan Thiet City, Binh Thuan Province</t>
  </si>
  <si>
    <t>Số 42, Đường Đào Cam Mộc, Phường Phú Tài, Tp. Phan Thiết, Tỉnh Bình Thuận</t>
  </si>
  <si>
    <t>12101255</t>
  </si>
  <si>
    <t>Phạm Thanh Hiền</t>
  </si>
  <si>
    <t>Ha Son Binh</t>
  </si>
  <si>
    <t>225 075 527</t>
  </si>
  <si>
    <t>No. 45A, Phu Dong Street, Phuoc Tien Ward, Nha Trang City, Khanh Hoa Province</t>
  </si>
  <si>
    <t>Số 45A, Đường Phù Đổng, Phường Phước Tiến, Tp. Nha Trang, Tỉnh Khánh Hòa</t>
  </si>
  <si>
    <t>Group 20, Phuoc Long A Urban Area, Phuoc Long Ward, Nha Trang City</t>
  </si>
  <si>
    <t>Lô 20, Khu Đô Thị Phước Long A, Phường Phước Long, Tp. Nha Trang</t>
  </si>
  <si>
    <t>0947 888 439</t>
  </si>
  <si>
    <t>Trương Minh Tùng</t>
  </si>
  <si>
    <t>0944 665 353</t>
  </si>
  <si>
    <t>12101149</t>
  </si>
  <si>
    <t>212 597 427</t>
  </si>
  <si>
    <t>Sunview Town, Go Dua Street, Hiep Binh Phuoc Ward, Thu Duc City</t>
  </si>
  <si>
    <t>Chung Cư Sunview Town, Đường Gò Dưa, Phường Hiệp Bình Phước, Tp. Thủ Đức</t>
  </si>
  <si>
    <t>0868 719 668</t>
  </si>
  <si>
    <t>0903 897 076</t>
  </si>
  <si>
    <t>Liberty Life</t>
  </si>
  <si>
    <t>12201471</t>
  </si>
  <si>
    <t>Nguyễn Thị Trâm</t>
  </si>
  <si>
    <t>212 309  069</t>
  </si>
  <si>
    <t>College of Foreign Economic Relations</t>
  </si>
  <si>
    <t xml:space="preserve">Hamlet 2, Phuoc Thien Village, Binh Son District, Quang Ngai City                                  </t>
  </si>
  <si>
    <t xml:space="preserve">Xóm 2, Thôn Phước Thiện, Huyện Bình Sơn, Tỉnh Quãng Ngãi                                  </t>
  </si>
  <si>
    <t>No.389, National Route 13, Ward Hiep Binh Phuoc, Thu Duc City, Ho Chi Minh City</t>
  </si>
  <si>
    <t>Số.389, Quốc Lộ 13, Phường Hiệp Bình Phước, Quận Thủ Đức, TP. Hồ Chí Minh</t>
  </si>
  <si>
    <t>0983 765 247</t>
  </si>
  <si>
    <t>0969 632 521</t>
  </si>
  <si>
    <t>11700635</t>
  </si>
  <si>
    <t>Đoàn Việt Phương</t>
  </si>
  <si>
    <t>025 149 383</t>
  </si>
  <si>
    <t>No. 254/16M Nguyen Van Luong Street, Ward 11, District 6, Ho Chi Minh City</t>
  </si>
  <si>
    <t>Số 254/16M Đường Nguyễn Văn Luông, Phường 11, Quận 6, Tp. HCM</t>
  </si>
  <si>
    <t>No. 227/9 Nguyen Trong Tuyen Street, Ward 8, Phu Nhuan District, Ho Chi Minh City</t>
  </si>
  <si>
    <t>Số 227/9 Đường Nguyễn Trọng Tuyển, Phường 8, Quận Phú Nhuận, Tp. HCM</t>
  </si>
  <si>
    <t>0913 954 180</t>
  </si>
  <si>
    <t>Phan Thị Cẩm Minh</t>
  </si>
  <si>
    <t>0937 903 924</t>
  </si>
  <si>
    <t>SAS Life</t>
  </si>
  <si>
    <t>12001002</t>
  </si>
  <si>
    <t>Mai Lê Huy</t>
  </si>
  <si>
    <t xml:space="preserve">Phân tích Định phí </t>
  </si>
  <si>
    <t>272 672 106</t>
  </si>
  <si>
    <t>Ruong Hoi Village, Bao Vinh Commune, Long Khanh Town, Dong Nai Province</t>
  </si>
  <si>
    <t>Ấp Ruộng Hời, Xã Bảo Vinh, Thị Xã Long Khánh, Tỉnh Đồng Nai</t>
  </si>
  <si>
    <t>No. 135B, Tran Hung Dao Street, District 1, Ho chi Minh City</t>
  </si>
  <si>
    <t>Số 135B, Đường Trần Hưng Đạo, Quận 1, Tp. Hồ Chí Minh</t>
  </si>
  <si>
    <t>0984 575 207</t>
  </si>
  <si>
    <t>Lê Như Lý</t>
  </si>
  <si>
    <t>036 555 7321</t>
  </si>
  <si>
    <t>Mirae Asset Prevoir Life</t>
  </si>
  <si>
    <t>12101179</t>
  </si>
  <si>
    <t>Trịnh Quế Sinh</t>
  </si>
  <si>
    <t>370 836 132</t>
  </si>
  <si>
    <t>No. 86 Cao Thang Street, Vinh Loi Commune, Rach Gia District, Kien Giang Province</t>
  </si>
  <si>
    <t>Số 86, Đường Cao Thắng, Xã Vĩnh Lợi, Huyện Rạch Giá, Tỉnh Kiên Giang</t>
  </si>
  <si>
    <t>No. 279 Phan Anh Street, Binh Trung Dong Ward, Binh Tan District, Ho Chi Minh City</t>
  </si>
  <si>
    <t>Số 279 Đường Phan Anh, Phường Bình Trị Đông, Quận Bình Tân, Tp. Hồ Chí Minh</t>
  </si>
  <si>
    <t>0915  885 992</t>
  </si>
  <si>
    <t>Nguyễn Thị Ngọc Quyên</t>
  </si>
  <si>
    <t>0949 952 408</t>
  </si>
  <si>
    <t>12000963</t>
  </si>
  <si>
    <t>Huỳnh Duy Tân</t>
  </si>
  <si>
    <t>072 090 000 869</t>
  </si>
  <si>
    <t xml:space="preserve">No. 26/6, Street 30/04, Tay Ninh City, Tay Ninh Province </t>
  </si>
  <si>
    <t>Số 26/6, Đường 30/04, Thành Phố Tây Ninh, Tỉnh Tây Ninh</t>
  </si>
  <si>
    <t>0937 619 957</t>
  </si>
  <si>
    <t>Lê Thị Kim Oanh</t>
  </si>
  <si>
    <t>0933 995 858</t>
  </si>
  <si>
    <t>12001000</t>
  </si>
  <si>
    <t>Nguyễn Thị Hoàng Yến</t>
  </si>
  <si>
    <t>GA Development Support Senior Staff</t>
  </si>
  <si>
    <t>Nhân viên Cấp cao Phát triển Văn phòng Tổng đại lý</t>
  </si>
  <si>
    <t>025 491 977</t>
  </si>
  <si>
    <t>No. 277H, Lương Dinh Của Street, District 2, Ho Chi Minh City</t>
  </si>
  <si>
    <t>Số 277H, Đường Lương Định Của, Quận 2, Tp. Hồ Chí Minh</t>
  </si>
  <si>
    <t>0939 752 110</t>
  </si>
  <si>
    <t>Nguyễn Minh Hương</t>
  </si>
  <si>
    <t>0772 609 010</t>
  </si>
  <si>
    <t>12201400</t>
  </si>
  <si>
    <t>045 184 001 140</t>
  </si>
  <si>
    <t>Kiet 11, Pham Hong Thai Street, Dong Luong Ward, Dong Ha City, Quang Tri Province</t>
  </si>
  <si>
    <t>Kiệt 11, Đường Phạm Hồng Thái, Phường Đông Lương, Tp. Đông Hà, Tỉnh Quảng Trị</t>
  </si>
  <si>
    <t>0986 056 555</t>
  </si>
  <si>
    <t>Đinh Ngọc Tú</t>
  </si>
  <si>
    <t>0967 494 555 - 0948 278 357</t>
  </si>
  <si>
    <t>12201450</t>
  </si>
  <si>
    <t>Nguyễn Văn Chính</t>
  </si>
  <si>
    <t>230 522 276</t>
  </si>
  <si>
    <t>Ho Chi Minh University of Law</t>
  </si>
  <si>
    <t>No. 83, Wuu Street, Ia Kring Ward, Pleiku City, Gia Lai Province</t>
  </si>
  <si>
    <t>Số 83, Đường Wừu, Phường IaKring, Tp. Pleiku, Tỉnh Gia Lai</t>
  </si>
  <si>
    <t>0905 633 000</t>
  </si>
  <si>
    <t>Giáp Thị Bắc</t>
  </si>
  <si>
    <t>0905 189 077</t>
  </si>
  <si>
    <t>12101244</t>
  </si>
  <si>
    <t>Đặng Thị Thủy</t>
  </si>
  <si>
    <t>281 348 944</t>
  </si>
  <si>
    <t>No. 288/8/81, Huynh Van Luy Street, Phu Loi Ward, Thu Dau Mot, Binh Duong City</t>
  </si>
  <si>
    <t>Số 288/8/81, Đường Huỳnh Văn Lũy, Phường Phú Lợi, Tp. Thủ Dầu Một, Bình Dương</t>
  </si>
  <si>
    <t>0973 272 020</t>
  </si>
  <si>
    <t>Hà Ngọc Chung</t>
  </si>
  <si>
    <t>0973 174 242</t>
  </si>
  <si>
    <t>11800662</t>
  </si>
  <si>
    <t>Hoàng Mạnh Hùng</t>
  </si>
  <si>
    <t>Transportation allowance: 17 Mil/month &amp; Entertainment allowance: 5 Mil/ month</t>
  </si>
  <si>
    <t>GA Partner - North</t>
  </si>
  <si>
    <t>North GA Development Director</t>
  </si>
  <si>
    <t>Giám Đốc Phát triển Tổng Đại lý Miền Bắc</t>
  </si>
  <si>
    <t>171 845 185</t>
  </si>
  <si>
    <t>Vietnam Commerce of University</t>
  </si>
  <si>
    <t>No. 93, Nguyen Hieu Street, Dong Huong Ward, Thanh Hoa City</t>
  </si>
  <si>
    <t>Số 93, Đường Nguyễn Hiệu, Phường Đông Hương, Tp.Thanh Hóa</t>
  </si>
  <si>
    <t>0911 259 222</t>
  </si>
  <si>
    <t>Lê Thị Kim Dung</t>
  </si>
  <si>
    <t>0912 023 829</t>
  </si>
  <si>
    <t>12201423</t>
  </si>
  <si>
    <t>Trịnh Thị Phương</t>
  </si>
  <si>
    <t>025 182 000 956</t>
  </si>
  <si>
    <t xml:space="preserve">Room 2424, Floor 24, HH4C Tower, Hoang Liet Ward, Hoang Mai District, Ha Noi City </t>
  </si>
  <si>
    <t>Phòng số 2424, Tầng 24, Toà nhà HH4C, Phường Hoàng Liệt, Quận Hoàng Mai, Tp. Hà Nội</t>
  </si>
  <si>
    <t>0904 111 935</t>
  </si>
  <si>
    <t>Hoàng Thị Minh Phương</t>
  </si>
  <si>
    <t>0979 092 108</t>
  </si>
  <si>
    <t>12201353</t>
  </si>
  <si>
    <t>Đinh Công Minh</t>
  </si>
  <si>
    <t>Digital &amp; Strategic Initiatives Support Senior Executive</t>
  </si>
  <si>
    <t>Nhân viên Cấp trung cao Hỗ trợ Chuyển đổi số và Sáng kiến Kinh doanh</t>
  </si>
  <si>
    <t>031 093 000 764</t>
  </si>
  <si>
    <t>Maritime Transportation</t>
  </si>
  <si>
    <t>No. 43, To Hieu Street, Trai Cau Ward, Le Chan District, Hai Phong City</t>
  </si>
  <si>
    <t>Số 43, Đường Tô Hiệu, Phường Trại Cau,Quận Lê Chân, Tp. Hải Phòng</t>
  </si>
  <si>
    <t>Sky Garden 3 Appartment, Pham Van Nghi Street, Tan Phong Ward, District 7, Ho Chi Minh City</t>
  </si>
  <si>
    <t>Chung Cư Sky Garden 3, Đường Phạm Văn Nghị, Phường Tân Phong, Quận 7, Tp. Hồ Chí Minh</t>
  </si>
  <si>
    <t>0904 920 924</t>
  </si>
  <si>
    <t>Phạm Thị Ánh Nga</t>
  </si>
  <si>
    <t xml:space="preserve">0902 048 385 </t>
  </si>
  <si>
    <t>11900786</t>
  </si>
  <si>
    <t>Nguyễn Thạch Anh</t>
  </si>
  <si>
    <t>Head of Audit</t>
  </si>
  <si>
    <t xml:space="preserve">Trưởng Bộ phận Kiểm toán &amp; Pháp chế Đại lý </t>
  </si>
  <si>
    <t>240 642 800</t>
  </si>
  <si>
    <t>University of Technology, Sydney</t>
  </si>
  <si>
    <t xml:space="preserve">Room 301, Apartment 52, No. 332, Chanh Hung Street, Ward 5, District 8. Ho Chi Minh City  </t>
  </si>
  <si>
    <t>Phòng 301, Chung Cư 52, Số 332, Đường Chánh Hưng, Phường 5, Quận 8. Tp. Hồ Chí Minh</t>
  </si>
  <si>
    <t>No.14, Street 14, Phu My Resident, Phu My Ward, District 7, Ho Chi Minh City</t>
  </si>
  <si>
    <t>Số 14, Đường 14, Khu Dân Cư Phú Mỹ, Phường Phú Mỹ, Quận 7, Tp. Ho Chi Minh</t>
  </si>
  <si>
    <t>0908 379 789</t>
  </si>
  <si>
    <t>Nguyễn Ngọc Hồng Bích</t>
  </si>
  <si>
    <t>0898 488 699</t>
  </si>
  <si>
    <t>11900799</t>
  </si>
  <si>
    <t>Dương Hoàng Bảo Ngọc</t>
  </si>
  <si>
    <t>Product Development Senior Staff</t>
  </si>
  <si>
    <t>Nhân viên Cấp cao Phát triển Sản phẩm</t>
  </si>
  <si>
    <t>272 564 412</t>
  </si>
  <si>
    <t>No. 53, Co Dau 1 Street, Cam My District, Dong Nai Province</t>
  </si>
  <si>
    <t>Số 53, Đường Cọ Dầu 1, Huyện Cẩm Mỹ, Tỉnh Đồng Nai</t>
  </si>
  <si>
    <t>No. A13, 2H Apartment, Dinh Bo Linh Street, Ward 15, Binh Thanh District, Ho Chi Minh City</t>
  </si>
  <si>
    <t>Số A13, Chung Cư 2H, Đường Đinh Bộ Lĩnh, Phường 15, Quận Bình Thạnh, Tp. Hồ Chí Minh</t>
  </si>
  <si>
    <t>0933 270 977</t>
  </si>
  <si>
    <t>Dương Thị Minh Khai</t>
  </si>
  <si>
    <t>0961 554 842</t>
  </si>
  <si>
    <t>11900839</t>
  </si>
  <si>
    <t>Bùi Đức Mạnh</t>
  </si>
  <si>
    <t>031 790 661</t>
  </si>
  <si>
    <t>No. 108, Garret 2, Cau Dat Street, Cau Dat Ward, Ngo Quyen District, Hai Phong City</t>
  </si>
  <si>
    <t>Số 108, Gác 2, Đường Cầu Đất, Phường Cầu Đất, Quận Ngô Quyền, Tp. Hải Phòng</t>
  </si>
  <si>
    <t>0936 484 773</t>
  </si>
  <si>
    <t>Hoàng Kim Yên</t>
  </si>
  <si>
    <t>0904 061 879</t>
  </si>
  <si>
    <t>12101323</t>
  </si>
  <si>
    <t>Phan Lan Hương</t>
  </si>
  <si>
    <t>272 244 868</t>
  </si>
  <si>
    <t>No.4414 National Route 1A, Bao Hoa Ward, Xuan Loc District, Dong Nai Province</t>
  </si>
  <si>
    <t>Số 4414 Quốc Lộ 1A, Xã Bảo Hòa, Huyện Xuân Lộc, Tỉnh Đồng Nai</t>
  </si>
  <si>
    <t>No.125/9/7, An Phu Dong 9 Street, An Phu Dong Ward, District 12, Ho Chi Minh City</t>
  </si>
  <si>
    <t>Số 125/9/7, Đường An Phú Đông 9, Phường An Phú Đông, Quận 12, Tp. Hồ Chí Minh</t>
  </si>
  <si>
    <t>0908 913 700</t>
  </si>
  <si>
    <t>Phan Lan Anh</t>
  </si>
  <si>
    <t>12201503</t>
  </si>
  <si>
    <t>Nguyễn Quốc Trung</t>
  </si>
  <si>
    <t>Customer Care Senior Officer</t>
  </si>
  <si>
    <t>Chuyên viên Cấp cao Chăm sóc Khách hàng</t>
  </si>
  <si>
    <t>084 091 004 204</t>
  </si>
  <si>
    <t>Ngo Van Kiet Hamlet, Tap Ngai Commune, Tieu Can District, Tra Vinh Province</t>
  </si>
  <si>
    <t xml:space="preserve">Ấp Ngô Văn Kiệt, Xã Tập Ngãi, Huyện Tiểu Cần, Tỉnh Trà Vinh, </t>
  </si>
  <si>
    <t>Block A HimLam Riverside Apartment, D1, Tan Hung Ward, 7 District, Ho Chi Minh city</t>
  </si>
  <si>
    <t xml:space="preserve">Block A,Cc Himlam Riverside, D1,Phường Tân Hưng,Quận 7, Tp.Hồ Chí Minh, </t>
  </si>
  <si>
    <t>0368 907 044</t>
  </si>
  <si>
    <t>Nguyễn Văn Quan</t>
  </si>
  <si>
    <t>0986 544 668</t>
  </si>
  <si>
    <t>12201515</t>
  </si>
  <si>
    <t>Bùi Đắc Phụng</t>
  </si>
  <si>
    <t>211 742 176</t>
  </si>
  <si>
    <t>CA Binh Dinh</t>
  </si>
  <si>
    <t>HCMC University of Technology and Education</t>
  </si>
  <si>
    <t>Electronic Engineering Technology</t>
  </si>
  <si>
    <t>No. 447, Hung Vuong Street, Nhon Phu Ward, Quy Nhon City, Binh Dinh</t>
  </si>
  <si>
    <t>Số 447, Đường Hùng Vương, Phường Nhơn Phú, Tp. Quy Nhơn, Tỉnh Bình Định</t>
  </si>
  <si>
    <t xml:space="preserve">0906 560 065 </t>
  </si>
  <si>
    <t>Nguyễn Phương Ái Nhi</t>
  </si>
  <si>
    <t>0905 846 246</t>
  </si>
  <si>
    <t>12101259</t>
  </si>
  <si>
    <t>Cao Thanh Phương Khanh</t>
  </si>
  <si>
    <t>025 251 861</t>
  </si>
  <si>
    <t>No. 269F/406, Nguyen Trai Street, Nguyen Cu Trinh Ward, District 1, Ho Chi Minh City</t>
  </si>
  <si>
    <t>Số 269F/406, Đường Nguyễn Trãi, Phường Nguyễn Cư Trinh, Quận 1, Tp. Hồ Chí Minh</t>
  </si>
  <si>
    <t>Apartment 518, Vo Van Kiet Street, Cau Kho Ward, District 1, Ho Chi Minh City</t>
  </si>
  <si>
    <t>Chung cư 518, Đường Võ Văn Kiệt, Phường Cầu Kho, Quận 1, Tp. Hồ Chí Minh</t>
  </si>
  <si>
    <t>0909 872 072</t>
  </si>
  <si>
    <t>Xuân Phương</t>
  </si>
  <si>
    <t>0902 756 618</t>
  </si>
  <si>
    <t>InsurTech</t>
  </si>
  <si>
    <t>11700594</t>
  </si>
  <si>
    <t>Nguyễn Thị Trung Phương</t>
  </si>
  <si>
    <t>264 362 302</t>
  </si>
  <si>
    <t>Group 14, Trieu Phong village, Quang Son ward, Ninh Son district, Ninh Thuan province</t>
  </si>
  <si>
    <t>Đội 14, thôn Triệu Phong, xã Quảng Sơn, huyện Ninh Sơn, tỉnh Ninh Thuận</t>
  </si>
  <si>
    <t>65 Tran Tuan Khai street, Ward 5, District 5, Ho Chi Minh city</t>
  </si>
  <si>
    <t>65 Trần Tuấn Khải, Phường 5, Quận 5, Tp. HCM</t>
  </si>
  <si>
    <t>0121 822 0699</t>
  </si>
  <si>
    <t>Phan Nguyễn Kiều My</t>
  </si>
  <si>
    <t>0395 769 890</t>
  </si>
  <si>
    <t>11900810</t>
  </si>
  <si>
    <t>Hoàng Mạnh Cường</t>
  </si>
  <si>
    <t>038 089 000 230</t>
  </si>
  <si>
    <t>Group 6, Quang Thang Ward, Thanh Hoa City, Thanh Hoa Province</t>
  </si>
  <si>
    <t>Phố 6, Phường Quảng Thắng, Tp. Thanh Hóa, Tỉnh Thanh Hóa</t>
  </si>
  <si>
    <t>0968 829 367</t>
  </si>
  <si>
    <t>Nguyễn Thị Huyền Trang</t>
  </si>
  <si>
    <t>0988 717 071</t>
  </si>
  <si>
    <t>11900861</t>
  </si>
  <si>
    <t>Hồ Thị Quỳnh Như</t>
  </si>
  <si>
    <t>301 628 878</t>
  </si>
  <si>
    <t>No. 261/3, Xuan Hoa 1 Street, Thanh Vinh Dong Commune, Chau Thanh District, Long An Province</t>
  </si>
  <si>
    <t>Số 261/3, Đường Xuân Hòa 1, Xã Thanh Vĩnh Đông, Huyện Châu Thành, Tỉnh Long An</t>
  </si>
  <si>
    <t>0969004464</t>
  </si>
  <si>
    <t>Hồ Anh Dũng</t>
  </si>
  <si>
    <t>0967 483 740</t>
  </si>
  <si>
    <t>12201408</t>
  </si>
  <si>
    <t>Nông Hương Thảo</t>
  </si>
  <si>
    <t>080 990 014</t>
  </si>
  <si>
    <t>Lang Son College of Education</t>
  </si>
  <si>
    <t>No. 27, Lane 238, Tran Quang Khai Street, Chi Lang Ward, Lang Son City</t>
  </si>
  <si>
    <t>Số 27, Ngõ 238, Đường Trần Quang Khải , Phường Chi Lăng, Tp. Lạng Sơn</t>
  </si>
  <si>
    <t>0913 277 823</t>
  </si>
  <si>
    <t>Đoàn Văn Hưng</t>
  </si>
  <si>
    <t>0343 645 238</t>
  </si>
  <si>
    <t>12201494</t>
  </si>
  <si>
    <t>Huỳnh Thị Diễm</t>
  </si>
  <si>
    <t>066 193 004 964</t>
  </si>
  <si>
    <t>2 Quarter, Pong Drang Ward, Krong Buk District, Đak Lak Province</t>
  </si>
  <si>
    <t>Tổ 2, Thôn 7, Xã Pơng Đrang, Huyện Krông Buk, Tỉnh Đăk Lăk</t>
  </si>
  <si>
    <t xml:space="preserve">No. A36/1 Cong Quynh District, Nguyen Cu Trinh Ward, 1 District, Ho Chi Minh City </t>
  </si>
  <si>
    <t>Số A36/1 Cống Quỳnh, Phường Nguyễn Cư Trinh, Quận 1, Tp. Hồ Chí Minh</t>
  </si>
  <si>
    <t>0375 070 339</t>
  </si>
  <si>
    <t>Huỳnh Thị Minh Kiều</t>
  </si>
  <si>
    <t>0338 289 638</t>
  </si>
  <si>
    <t>12201380</t>
  </si>
  <si>
    <t>Tưởng Trần Ngọc Thy</t>
  </si>
  <si>
    <t>077 187 000 407</t>
  </si>
  <si>
    <t>Quarter 34,Thach Long Village, Kim Long Ward, Chau Duc District, Ba Ria - Vung tau Province</t>
  </si>
  <si>
    <t>Tổ 34, Thôn Thạch Long, Xã Kim Long, Huyện Châu Dức, Tỉnh Bà Rịa - Vũng Tàu</t>
  </si>
  <si>
    <t>No.855/29, Nguyen Binh Street, Hamlet 2, Nhon Duc Ward, Nha Be District, Ho Chi Minh City</t>
  </si>
  <si>
    <t>Số 855/29, Đường Nguyễn Bình, Ấp 2, Xã Nhơn Đức, Huyện Nhà Bè, Tp. Hồ Chí Minh</t>
  </si>
  <si>
    <t>0914 942 768</t>
  </si>
  <si>
    <t>Đoàn Tuấn Đạt</t>
  </si>
  <si>
    <t>0938 016 446</t>
  </si>
  <si>
    <t>12201537</t>
  </si>
  <si>
    <t>Nhân viên Huấn luyện &amp; Phát triển Đại lý</t>
  </si>
  <si>
    <t>Maried</t>
  </si>
  <si>
    <t>Bong Mac Tower, Lien Mac Ward, Me Linh District, Ha Noi City</t>
  </si>
  <si>
    <t>11800696</t>
  </si>
  <si>
    <t>Trần Lê Vũ</t>
  </si>
  <si>
    <t>023 165 352</t>
  </si>
  <si>
    <t>No. 39/1, Nguyen Dinh Chieu Street, Ward 4, District 3, Ho Chi Minh City</t>
  </si>
  <si>
    <t>Số 39/1, Đường Nguyễn Đình Chiểu, Phường 4, Quận 3, Tp. Hồ Chí Minh</t>
  </si>
  <si>
    <t>No. 730/126, Le Duc Tho Street, Ward 15, Go Vap District, Ho Chi Minh City</t>
  </si>
  <si>
    <t>Số 730/126, Đường Lê Đức Thọ, Phường 15, Quận Gò Vấp, Tp. Hồ Chí Minh</t>
  </si>
  <si>
    <t>0909 828 469</t>
  </si>
  <si>
    <t>Phạm Thị Phương Nhiên</t>
  </si>
  <si>
    <t>0903 111 823</t>
  </si>
  <si>
    <t>12201359</t>
  </si>
  <si>
    <t>Nguyễn Hồng Ngọc</t>
  </si>
  <si>
    <t>Nhân viên Cấp Trung Lương thưởng &amp; Đãi ngộ</t>
  </si>
  <si>
    <t>273 479 731</t>
  </si>
  <si>
    <t>No. 65/16/15, Huyen Tran Cong Chua Street, Ward 8, Vung Tau City</t>
  </si>
  <si>
    <t>Số 65/16/15, Đường Huyền Trân Công Chúa, Phường 8, Tp. Vũng Tàu</t>
  </si>
  <si>
    <t xml:space="preserve"> PARCSpring Apartment, No. 537, Nguyen Duy Trinh Street, Binh Trung Đong Ward, Thu Duc City, Ho Chi Minh City</t>
  </si>
  <si>
    <t>Chung cư PARCSpring, số 537, Đường Nguyễn Duy Trinh, Phường Bình Trưng Đông, Tp.Thủ Đức, Tp. Hồ Chí Minh</t>
  </si>
  <si>
    <t>0944 104 715</t>
  </si>
  <si>
    <t>Nguyễn Thanh Vũ</t>
  </si>
  <si>
    <t>0797 235 335</t>
  </si>
  <si>
    <t>12001060</t>
  </si>
  <si>
    <t>Lê Thị Ngọc Thu</t>
  </si>
  <si>
    <t>301 567 680</t>
  </si>
  <si>
    <t>No. 23G/3, An Hoa 2 Hamlet, Binh An Commune, Thu Thua District, Long An Province</t>
  </si>
  <si>
    <t>Số 23G/3, Ấp An Hòa 2, Xã Bình An, Huyện Thủ Thừa, Tỉnh Long An</t>
  </si>
  <si>
    <t>No. 182/1/6C, De Tham Street, Ong Lanh Ward, District 1, Ho Chi Minh City</t>
  </si>
  <si>
    <t>Số 182/1/6C, Đường Đề Thám, Phường Cầu Ông Lãnh, Quận 1, Tp. Hồ Chí Minh</t>
  </si>
  <si>
    <t>0976 508 242</t>
  </si>
  <si>
    <t>Trần Thanh Thùy</t>
  </si>
  <si>
    <t>0388 253 506</t>
  </si>
  <si>
    <t>12201542</t>
  </si>
  <si>
    <t>Lê Quốc Trí</t>
  </si>
  <si>
    <t>Chuyên viên Kiểm soát Chất lượng Dịch vụ khách hàng</t>
  </si>
  <si>
    <t>079 088 022 116</t>
  </si>
  <si>
    <t>No. 234/34/5, Pham Phu Thu Ssreet, 4 Ward, 6 District, TP. Hồ Chid Mính</t>
  </si>
  <si>
    <t>Số 234/34/5, đường Phạm Phú Thứ, Phường 04, Quận 6, Thành phố Hồ Chí Minh</t>
  </si>
  <si>
    <t>0932 756 845</t>
  </si>
  <si>
    <t>Nguyễn Thái Kim Phụng</t>
  </si>
  <si>
    <t>0937 498  106</t>
  </si>
  <si>
    <t>12201520</t>
  </si>
  <si>
    <t>Phan Duy Kiên</t>
  </si>
  <si>
    <t>042 095 018 914</t>
  </si>
  <si>
    <t>Vietnam National University of Forestry</t>
  </si>
  <si>
    <t>Silviculture</t>
  </si>
  <si>
    <t>Tay Giang Village, Thach My Ward, Loc Ha District, Ha Tinh Province</t>
  </si>
  <si>
    <t>Thôn Tây Giang, Xã Thạch Mỹ, Huyện Lộc Hà, Tỉnh Hà Tĩnh</t>
  </si>
  <si>
    <t>No. 46, 40 Lane, Ngoc Truc Street, Dai Mo Ward, Nam Tu Liem District, Ha Noi</t>
  </si>
  <si>
    <t>Số 46 Ngõ 40, Đường Ngọc Trục, Phường Đại Mỗ, Quận Nam Từ Liêm, Hà Nội</t>
  </si>
  <si>
    <t>0966 780 775</t>
  </si>
  <si>
    <t>Phan Thị Tuyết Trinh</t>
  </si>
  <si>
    <t>0338 927 587</t>
  </si>
  <si>
    <t>12201445</t>
  </si>
  <si>
    <t>Lâm Duy Tân</t>
  </si>
  <si>
    <t>GA Management Manager</t>
  </si>
  <si>
    <t>Trưởng phòng Hỗ trợ Văn phòng Tổng Đại lý</t>
  </si>
  <si>
    <t>075 089 001 202</t>
  </si>
  <si>
    <t>No. 2295/8/48/8, Huynh Tan Phat Street, Nha Be District, Ho Chi Minh City</t>
  </si>
  <si>
    <t>Số 2295/8/48/8, Đường Huỳnh Tấn Phát, Huyện Nhà Bè, Tp. Hồ Chí Minh</t>
  </si>
  <si>
    <t>0916 040 719</t>
  </si>
  <si>
    <t>Lâm Linh Đan</t>
  </si>
  <si>
    <t>0919 076 456</t>
  </si>
  <si>
    <t>11600492</t>
  </si>
  <si>
    <t>Hồ Thị Hồng Mai</t>
  </si>
  <si>
    <t>361 923 880</t>
  </si>
  <si>
    <t>No. 69, Street no. 11, Thoi Nhut Residental Area, Group 1A, An Khanh Ward, Ninh Kieu District, Can Tho</t>
  </si>
  <si>
    <t>Số 69, Đường số 11, Khu Dân Cư Thới Nhựt, Lô 1A, Phường An Khánh, Ninh Kiều, Tp. Cần Thơ</t>
  </si>
  <si>
    <t>0122 584 4425</t>
  </si>
  <si>
    <t>Đinh Thị Thắm</t>
  </si>
  <si>
    <t>0939 123 399</t>
  </si>
  <si>
    <t>11800726</t>
  </si>
  <si>
    <t>Huỳnh Thị Kim Phụng</t>
  </si>
  <si>
    <t>215 140 317</t>
  </si>
  <si>
    <t>Nhon Thuan Village, Tay Vinh Ward, Tay Son District, Binh Dinh Province</t>
  </si>
  <si>
    <t>Thôn Nhơn Thuận, Xã Tây Vinh, Huyện Tây Sơn, Tỉnh Bình Định</t>
  </si>
  <si>
    <t>No. 8/12, Street No. 50, Hiep Binh Chanh Ward, Thu Duc District, Ho Chi Minh City</t>
  </si>
  <si>
    <t>Số 8/12, Đường 50, Phường Hiệp Bình Chánh, Quận Thủ Đức, Tp. Hồ Chí Minh</t>
  </si>
  <si>
    <t>0979 131 715</t>
  </si>
  <si>
    <t>Huỳnh Thị Kim Tuyền</t>
  </si>
  <si>
    <t>0393 929 596</t>
  </si>
  <si>
    <t>12001078</t>
  </si>
  <si>
    <t>Nguyễn Đình Anh</t>
  </si>
  <si>
    <t>077 091 003 034</t>
  </si>
  <si>
    <t>No. 511, Nguyen An Ninh Street, An Ninh Ward, Vung Tau City</t>
  </si>
  <si>
    <t>Số 511, Đường Nguyễn An Ninh, Phường Nguyễn An Ninh, Tp. Vũng Tàu</t>
  </si>
  <si>
    <t>No. 500/124, Doan Van Bo Street, Ward 14, District 4, Ho Chi Minh City</t>
  </si>
  <si>
    <t>Số 500/124, Đường Đoàn Văn Bơ, Phường 14, Quận 4, Tp. Hồ Chí Minh</t>
  </si>
  <si>
    <t>0968 903 773</t>
  </si>
  <si>
    <t>0707 075 491</t>
  </si>
  <si>
    <t>12101297</t>
  </si>
  <si>
    <t>Phạm Thị Hải Vân</t>
  </si>
  <si>
    <t>Corporate Learning</t>
  </si>
  <si>
    <t>Corporate Learning Officer - EL</t>
  </si>
  <si>
    <t>Chuyên viên Đào tạo - EL</t>
  </si>
  <si>
    <t>272 050 132</t>
  </si>
  <si>
    <t>No.207, Bui Van Hoa Street, Long Binh Tan District, Bien Hoa City, Dong Nai Province</t>
  </si>
  <si>
    <t>Số 207, Đường Bùi Văn Hòa, Phường long Bình Tân, Tp. Biên Hòa, Tỉnh Đồng Nai</t>
  </si>
  <si>
    <t>A2-1502, Tropic Garden Apartment, No 56, 56 Street, Thao Dien Ward, Thu Duc City, Ho Chi Minh City</t>
  </si>
  <si>
    <t>A2-1502,  Chung Cư Tropic Garden  Số 56, Đường 56, Phường Thảo Điền, Tp. Thủ Đức, Tp. Hồ Chí Minh</t>
  </si>
  <si>
    <t>Nguyễn Phúc Bảo Lân</t>
  </si>
  <si>
    <t>0389 960 872</t>
  </si>
  <si>
    <t>12101200</t>
  </si>
  <si>
    <t>Nguyễn Thị Chinh</t>
  </si>
  <si>
    <t>112 280 427</t>
  </si>
  <si>
    <t>CT3, KDT Van Khe, Ha Dong District, Ha Noi City</t>
  </si>
  <si>
    <t xml:space="preserve">CT3, KĐT Văn Khê, Quận Hà Đông, Tp. Hà Nội  </t>
  </si>
  <si>
    <t>0963 288 363</t>
  </si>
  <si>
    <t>Nguyễn Xuân Nam</t>
  </si>
  <si>
    <t>0989 131 287</t>
  </si>
  <si>
    <t>12201352</t>
  </si>
  <si>
    <t>Vũ Thị Hồng Nhung</t>
  </si>
  <si>
    <t>Internal Audit Senior Officer</t>
  </si>
  <si>
    <t>031 255 851</t>
  </si>
  <si>
    <t>No.3B/159, Dinh Dong Street, Dong Hai Ward, Le Chan District, Hai Phong City</t>
  </si>
  <si>
    <t>Số 3B/159, Đường Đình Đông, Phường Đông Hải, Quận Lê Chân, Tp. Hải Phòng</t>
  </si>
  <si>
    <t>No. 2020/50/2, Huynh Tan Phat Street, Nha Be Town, Nha Be District, Ho Chi Minh City</t>
  </si>
  <si>
    <t>Số  2020/50/2, Đường Huỳnh Tấn Phát, Thị Trấn Nhà Bè, Huyện Nhà Bè, Tp. Hồ Chí Minh</t>
  </si>
  <si>
    <t>0987 886 620</t>
  </si>
  <si>
    <t>Vũ Thị Ngân Hà</t>
  </si>
  <si>
    <t>0981 113 119</t>
  </si>
  <si>
    <t>12101121</t>
  </si>
  <si>
    <t>Bùi Mạnh Cường</t>
  </si>
  <si>
    <t>132 090 843</t>
  </si>
  <si>
    <t>Group 1, Son Vi, Lam Thao District, Phu Tho Province</t>
  </si>
  <si>
    <t>Khu 1, Sơn Vi, Huyện Lâm Thao, Tỉnh Phú Thọ</t>
  </si>
  <si>
    <t>0369 119 118</t>
  </si>
  <si>
    <t>0979 318 831</t>
  </si>
  <si>
    <t>12201475</t>
  </si>
  <si>
    <t>Nguyễn Thị Kim Châu</t>
  </si>
  <si>
    <t>6 months</t>
  </si>
  <si>
    <t>Talent Development</t>
  </si>
  <si>
    <t>Talent Development Manager</t>
  </si>
  <si>
    <t>Trưởng phòng Phát Triển Nhân tài</t>
  </si>
  <si>
    <t>079 179 009 819</t>
  </si>
  <si>
    <t>No. 12/5, Nguyen Tuan Street, Ward 3, Go Vap District, Ho Chi Minh City</t>
  </si>
  <si>
    <t>Số 12/5, Đường Nguyễn Tuân, Phường 3, Quận Gò Vấp, Tp. Hồ Chí Minh</t>
  </si>
  <si>
    <t>0903 950 414</t>
  </si>
  <si>
    <t>0908 245 021</t>
  </si>
  <si>
    <t>11900789</t>
  </si>
  <si>
    <t>Hoàng Việt Hưng</t>
  </si>
  <si>
    <t>131 447 134</t>
  </si>
  <si>
    <t>No.4, Group 35B, Hoa Phong Street, Gia Cam Ward, Viet Tri City, Phu Tho Province</t>
  </si>
  <si>
    <t>Số 4, Tổ 35B, Khu 16, Ngõ 40, Đường Hòa Phong, Phường Gia Cẩm, Tp Việt Trì, Tỉnh Phú Thọ</t>
  </si>
  <si>
    <t>0914 600 267</t>
  </si>
  <si>
    <t>Hà Thị Bích Hậu</t>
  </si>
  <si>
    <t>0865 363 889</t>
  </si>
  <si>
    <t>12201548</t>
  </si>
  <si>
    <t>Đặng Thu Nguyệt</t>
  </si>
  <si>
    <t>048 191 007 972</t>
  </si>
  <si>
    <t>No 8/22/1, 05 Street, Binh Hung Hoa Ward, Binh Tan District, Ho Chi Minh City</t>
  </si>
  <si>
    <t>Số 8/22/1, Đường số 5, Phường Bình Hưng Hòa, Quận Bình Tân, Tp. Hồ Chí Minh</t>
  </si>
  <si>
    <t>Số 8/22/1 Đường số 5, Phường Bình Hưng Hòa, Quận Bình Tân, Tp. Hồ Chí Minh</t>
  </si>
  <si>
    <t>0908 313 208</t>
  </si>
  <si>
    <t>Trịnh Thục Trang</t>
  </si>
  <si>
    <t>0908 867 162</t>
  </si>
  <si>
    <t>12101247</t>
  </si>
  <si>
    <t>049 195 000 121</t>
  </si>
  <si>
    <t>Group 8, Binh Quang Village, Binh Que Commune, Thang Binh District, Quang Nam Province</t>
  </si>
  <si>
    <t>Tổ 8, Thôn Bình Quang, Xã Bình Quế, Huyện Thăng Bình, Tỉnh Quảng Nam</t>
  </si>
  <si>
    <t>Tran Dai Nghia Street, Tan Thanh Ward, Tam Ky City, Quang Nam Province</t>
  </si>
  <si>
    <t>Đường Trần Đại Nghĩa, Phường Tân Thạnh, Tp. Tam Kỳ, Tỉnh Quảng Nam</t>
  </si>
  <si>
    <t>0354 023 849</t>
  </si>
  <si>
    <t>Triệu Thị Bông</t>
  </si>
  <si>
    <t>11800675</t>
  </si>
  <si>
    <t>241 290 197</t>
  </si>
  <si>
    <t xml:space="preserve">Ho Chi Minh University of Technology  </t>
  </si>
  <si>
    <t>No. 19, Y Wang, Eatam Ward, Buon Ma Thuot City, Daklak</t>
  </si>
  <si>
    <t>Số 19, Y Wang, Phường Eatam, Tp. Buôn Ma Thuột, Đắk Lắk</t>
  </si>
  <si>
    <t>0935 863 434</t>
  </si>
  <si>
    <t>12201384</t>
  </si>
  <si>
    <t>Hoàng Đại Thắng</t>
  </si>
  <si>
    <t>225 973 863</t>
  </si>
  <si>
    <t>C34, Cho Dam Apartment, Phan Boi Chau Street, Xuong Huan Ward, Nha Trang City, Khanh Hoa Province</t>
  </si>
  <si>
    <t>C34, Chung Cư Chợ Đầm, Đường Phan Bội Châu, Phường Xương Huân, Tp. Nha Trang, Tỉnh Khánh Hoà</t>
  </si>
  <si>
    <t>0817 477 487</t>
  </si>
  <si>
    <t>Nguyễn Thị Trung Hậu</t>
  </si>
  <si>
    <t>0914 192 528</t>
  </si>
  <si>
    <t>12201467</t>
  </si>
  <si>
    <t>Lê Thị Thanh Quyên</t>
  </si>
  <si>
    <t>056 179 001 092</t>
  </si>
  <si>
    <t>No. 27, Street No.30, Tan Phong Ward, District 7, Ho Chi Minh City</t>
  </si>
  <si>
    <t>Số 27, Đường Số 30, Phường Tân Phong, Quận 7, Tp. Hồ Chí Minh</t>
  </si>
  <si>
    <t>0903 397 755</t>
  </si>
  <si>
    <t>Nguyễn Ngọc Hà</t>
  </si>
  <si>
    <t>0793 331 553</t>
  </si>
  <si>
    <t>12201472</t>
  </si>
  <si>
    <t>Bùi Việt Dũng</t>
  </si>
  <si>
    <t>187 698 720</t>
  </si>
  <si>
    <t xml:space="preserve">Group 8, Cua Nam Ward, Vinh City, Nghe An Province </t>
  </si>
  <si>
    <t xml:space="preserve">Khối 8, Phường Cửa Nam, Tp. Vinh, Tỉnh Nghệ An </t>
  </si>
  <si>
    <t>Thinh Vuong Apartment, No. 531, Đường Nguyễn Duy Trinh, Phường Bình Trưng Đông, Quận 2, Tp. Hồ Chí Minh</t>
  </si>
  <si>
    <t>Cao Ốc Thịnh Vượng, Số.531, Đường Nguyễn Duy Trinh, Phường Bình Trưng Đông, Quận 2, Tp. Hồ Chí Minh</t>
  </si>
  <si>
    <t>0908 438 897</t>
  </si>
  <si>
    <t>Nguyễn Công Thành</t>
  </si>
  <si>
    <t>0776 667 777</t>
  </si>
  <si>
    <t>12101099</t>
  </si>
  <si>
    <t>Trần Thị Thu Mai</t>
  </si>
  <si>
    <t>special allowance: 23,000,000 as 13th month salary and 27,000,000 as performance bonus (paid when company pays out 13th month salary and march 2021 payroll respectively according to company polcy)</t>
  </si>
  <si>
    <t>Ha Bac</t>
  </si>
  <si>
    <t>121 621 382</t>
  </si>
  <si>
    <t>Group 3, Tran Nguyen Han Ward, Bac Giang City</t>
  </si>
  <si>
    <t>Tổ 5, Phường Trần Nguyên Hãn, Thành phố Bắc Giang</t>
  </si>
  <si>
    <t>0909 099 284</t>
  </si>
  <si>
    <t>Bùi Thị Ngọc Lan</t>
  </si>
  <si>
    <t>0937 378 689</t>
  </si>
  <si>
    <t>11400388</t>
  </si>
  <si>
    <t>Hứa Thảo Vy</t>
  </si>
  <si>
    <t>079 189 036 267</t>
  </si>
  <si>
    <t>189/20 Hoang Hoa Tham Street, Ward 6, Binh Thanh District, Ho Chi Minh City</t>
  </si>
  <si>
    <t>189/20 Hoàng Hoa Thám, phường 6, quận Bình Thạnh, TP. HCM</t>
  </si>
  <si>
    <t>270/69 Phan Dinh Phung, Ward 1, Phu Nhuan District, Ho Chi Minh City</t>
  </si>
  <si>
    <t>270/69 Phan Đình Phùng, Phường 1, quận Phú Nhuận, TP. HCM</t>
  </si>
  <si>
    <t>0976 586 623</t>
  </si>
  <si>
    <t>Huỳnh Ánh Nga</t>
  </si>
  <si>
    <t>0982 665 728</t>
  </si>
  <si>
    <t>12201545</t>
  </si>
  <si>
    <t>Lâm Thủy Trúc</t>
  </si>
  <si>
    <t>080 192 000 183</t>
  </si>
  <si>
    <t>No. 02, No 31 Street, Tan Kieng Ward, 7 District, Ho Chi Minh City</t>
  </si>
  <si>
    <t>Số 02, Đường số 31, Phường Tân Kiểng, Quận 7, Tp. Hồ Chí Minh</t>
  </si>
  <si>
    <t>No 200/21A/58, Xom Chieu Street, 15 Ward, 4 District, Ho Chi Minh City</t>
  </si>
  <si>
    <t>Số 200/21A/58 Đường Xóm Chiếu, Phường 15, Quận 4, TP HCM</t>
  </si>
  <si>
    <t>077 919 3427</t>
  </si>
  <si>
    <t>Hoàng Mạnh Tú</t>
  </si>
  <si>
    <t>0937 781 800</t>
  </si>
  <si>
    <t>12101225</t>
  </si>
  <si>
    <t>Trần Văn Phúc</t>
  </si>
  <si>
    <t>020 091 007 033</t>
  </si>
  <si>
    <t>Group 2, Dao Vien Commune, Trang Dinh District, Lang Son Province</t>
  </si>
  <si>
    <t>Thôn 2, Xã Đào Viên, Huyện Trảng Định, Tỉnh Lạng Sơn</t>
  </si>
  <si>
    <t>Số 2A, Deo Giang Street, Chi Lang Ward, Lang Son City</t>
  </si>
  <si>
    <t>Số 2A, Đường Đèo Giang, Phường Chi Lăng, Tp. Lạng Sơn</t>
  </si>
  <si>
    <t>0977 376 290</t>
  </si>
  <si>
    <t>Lăng Thị Ánh</t>
  </si>
  <si>
    <t>0972 858 487</t>
  </si>
  <si>
    <t>Transfer to GAD</t>
  </si>
  <si>
    <t>12101227</t>
  </si>
  <si>
    <t>Đỗ Thị Lý</t>
  </si>
  <si>
    <t>026 192 003 776</t>
  </si>
  <si>
    <t>Union University</t>
  </si>
  <si>
    <t>No. 31/2, Yet Kieu, Trung Trac Ward, Phuc Yen City, Vinh Phuc Province</t>
  </si>
  <si>
    <t>Số nhà 31, Ngõ 2, Yết Kiêu, Phường Trưng Trắc, Tp. Phúc Yên, Tỉnh Vĩnh Phúc</t>
  </si>
  <si>
    <t>0966 583 909</t>
  </si>
  <si>
    <t>Phạm Văn Tuấn</t>
  </si>
  <si>
    <t>0332 971 593</t>
  </si>
  <si>
    <t>12201561</t>
  </si>
  <si>
    <t>Hoàng Trúc Linh</t>
  </si>
  <si>
    <t>056 194 002 576</t>
  </si>
  <si>
    <t>Village 4, Ninh Son Commune, Ninh Hoa District, Khanh Hoa Province</t>
  </si>
  <si>
    <t>Thôn 4, Xã Ninh Sơn, Thị Xã Ninh Hòa, Tỉnh Khánh Hòa</t>
  </si>
  <si>
    <t>No. 336/2, Pham Huu Lau Street, Phu My Ward, District 7, Ho Chi Minh City</t>
  </si>
  <si>
    <t>Số 336/2, Đường Phạm Hữu Lầu, Phường Phú' Mỹ, Quận 7, Tp. Hồ Chí Minh</t>
  </si>
  <si>
    <t>0938 030 412</t>
  </si>
  <si>
    <t>Trương Hoài Thoại</t>
  </si>
  <si>
    <t>0934 115 832</t>
  </si>
  <si>
    <t>12201469</t>
  </si>
  <si>
    <t>Nguyễn Bùi Hoàng Hải</t>
  </si>
  <si>
    <t>024 593 440</t>
  </si>
  <si>
    <t xml:space="preserve">No. 13/2, Thuong Mai Street, Trung Chanh Ward, Hoc Mon District, Ho Chi Minh City             </t>
  </si>
  <si>
    <t>Số 13/2, Đường Thương Mại, Xã Trung Chánh, Huyện Hóc Môn, Tp. Hồ Chí Minh</t>
  </si>
  <si>
    <t>0937 272 149</t>
  </si>
  <si>
    <t>Nguyễn Bùi Mỹ Hiền</t>
  </si>
  <si>
    <t>0353 616 645</t>
  </si>
  <si>
    <t>12000995</t>
  </si>
  <si>
    <t>Trần Thị Kim Tuyến</t>
  </si>
  <si>
    <t>024 726 680</t>
  </si>
  <si>
    <t>No. 11/52, Nam Cao Street, Quarter 1, Tan Phu Ward, Thu Duc City, Ho Chi Minh City</t>
  </si>
  <si>
    <t>Số 11/52, Đường Nam Cao, Khu phố 1, Phường Tân Phú, Tp. Thủ Đức, Tp. Hồ Chí Minh</t>
  </si>
  <si>
    <t>0977 015 729</t>
  </si>
  <si>
    <t>Võ Nhật Nam</t>
  </si>
  <si>
    <t>0974 706 845</t>
  </si>
  <si>
    <t>Bank</t>
  </si>
  <si>
    <t>12000979</t>
  </si>
  <si>
    <t>Nguyễn Đình Văn</t>
  </si>
  <si>
    <t xml:space="preserve">Bac Ninh </t>
  </si>
  <si>
    <t>125 046 826</t>
  </si>
  <si>
    <t>Lo Bao Street, Noi Due Commune, Tien Du District, Bac Ninh Province</t>
  </si>
  <si>
    <t>Đường Lộ Bao, Xã Nội Duệ, Huyện Tiên Du, Tỉnh Bắc Ninh</t>
  </si>
  <si>
    <t>0911 318 681</t>
  </si>
  <si>
    <t>Nguyễn Thị Định</t>
  </si>
  <si>
    <t>0903 718 381</t>
  </si>
  <si>
    <t>12201427</t>
  </si>
  <si>
    <t>Trần Trung Nhựt</t>
  </si>
  <si>
    <t>Employer Branding &amp; Internal Communication</t>
  </si>
  <si>
    <t>Employer Branding &amp; Internal Communication Senior Officer</t>
  </si>
  <si>
    <t xml:space="preserve">Chuyên viên Cấp cao Phát triển Thương hiệu Tuyển dụng &amp; Truyền thông Nội bộ </t>
  </si>
  <si>
    <t>272 553 231</t>
  </si>
  <si>
    <t>No. 5/19, Nguyen Van Vinh, Ward 4, Tan Binh District, Ho Chi Minh City</t>
  </si>
  <si>
    <t>Số 5/19, Đường Nguyễn Văn Vĩnh, Phường 4, Quận Tân Bình, Tp. Hồ Chí Minh</t>
  </si>
  <si>
    <t>0966 300 369</t>
  </si>
  <si>
    <t>Lê Chiến Thắng</t>
  </si>
  <si>
    <t>0934 495 608</t>
  </si>
  <si>
    <t>Lazada</t>
  </si>
  <si>
    <t>12201507</t>
  </si>
  <si>
    <t>Nguyễn Hoàng Hải</t>
  </si>
  <si>
    <t>DakLak</t>
  </si>
  <si>
    <t>066 089 011 696</t>
  </si>
  <si>
    <t>No.101, Xuan Hoa Village, Phu Xuan Ward, Krông Năng, DakLak</t>
  </si>
  <si>
    <t>Số 101, Thôn Xuân Hòa, Phường Phú Xuân, Huyện Krông Năng, Tỉnh DakLak</t>
  </si>
  <si>
    <t>No. 101, Xuan Hoa Village, Phu Xuan Ward, Krông Năng, DakLak</t>
  </si>
  <si>
    <t>0978 003 167</t>
  </si>
  <si>
    <t>Hoàng Thị Ngọc Hà</t>
  </si>
  <si>
    <t>0973 998 332</t>
  </si>
  <si>
    <t>11200224</t>
  </si>
  <si>
    <t>Nguyễn Huỳnh Tú Anh</t>
  </si>
  <si>
    <t>079 189 007 454</t>
  </si>
  <si>
    <t>80/153 Hoang Hoa Tham Street, Ward 7, Binh Thanh District, Ho Chi Minh City</t>
  </si>
  <si>
    <t>80/153, Hoàng Hoa Thám, phường 7, quận Bình Thạnh, Tp. HCM</t>
  </si>
  <si>
    <t>(08) 3843 3602</t>
  </si>
  <si>
    <t>Huỳnh Thị Liên</t>
  </si>
  <si>
    <t>0903 007 741</t>
  </si>
  <si>
    <t>12201554</t>
  </si>
  <si>
    <t>Nguyễn Tấn Nhã</t>
  </si>
  <si>
    <t>Sales - Sai gon 2</t>
  </si>
  <si>
    <t>Sai gon 2</t>
  </si>
  <si>
    <t>083 079 000 064</t>
  </si>
  <si>
    <t>No. D3/101/2, Hamlet 4, Dai Phuoc Village, Binh Chanh District, Ho Chi Minh City</t>
  </si>
  <si>
    <t xml:space="preserve">Số D3/101/2, Ấp 4, Xã Đại Phước, Huyện Bình Chánh, Tp.Hồ Chí Minh, </t>
  </si>
  <si>
    <t>0964 715 533</t>
  </si>
  <si>
    <t>Thu</t>
  </si>
  <si>
    <t>0935 045 132</t>
  </si>
  <si>
    <t>12001068</t>
  </si>
  <si>
    <t>Dương Đình Hưng</t>
  </si>
  <si>
    <t>272 172 022</t>
  </si>
  <si>
    <t>No. 142, Group 5, Village 8, An Phuoc Commune, Long Thanh District, Dong Nai Province</t>
  </si>
  <si>
    <t>Số 142, Khu 5, Ấp 8, Xã An Phước, Huyện Long Thành, Tỉnh Đồng Nai</t>
  </si>
  <si>
    <t>No. 52/10, Tran Quoc Toan Street, Di An City, Binh Duong Province</t>
  </si>
  <si>
    <t>Số 52/10, Đường Trần Quốc Toản, Tp. Dĩ An, Tỉnh Bình Dương</t>
  </si>
  <si>
    <t>0984 024 072</t>
  </si>
  <si>
    <t>Dương Đình Hóa</t>
  </si>
  <si>
    <t>0909 957 088</t>
  </si>
  <si>
    <t>12101272</t>
  </si>
  <si>
    <t xml:space="preserve">Agency Training Coordinator Executive </t>
  </si>
  <si>
    <t>Nhân viên Cấp Trung Điều phối Huấn luyện Kênh Đại lý</t>
  </si>
  <si>
    <t>079 179 006 736</t>
  </si>
  <si>
    <t>Hoa Sen College</t>
  </si>
  <si>
    <t>Information Technology and Office Administration</t>
  </si>
  <si>
    <t>No.230/53, Thong Nhat Street, Ward 10, Go Vap District, Ho Chi Minh City</t>
  </si>
  <si>
    <t>230/53, Đường Thống Nhất, Phường 10, Quận Gò Vấp, Tp. Hồ Chí Minh</t>
  </si>
  <si>
    <t>0938 038 377</t>
  </si>
  <si>
    <t>12101230</t>
  </si>
  <si>
    <t>Vũ Thị Minh Tâm</t>
  </si>
  <si>
    <t>022 190 002 377</t>
  </si>
  <si>
    <t>No. 6B6-16, Pham Van Nghi Street, Tan Phong Ward, 7 District, Ho Chi Minh City</t>
  </si>
  <si>
    <t>Số 6B6/16, Đường Phạm Văn Nghị, Phường Tân Phong, Quận 7, Tp. Hồ Chí Minh</t>
  </si>
  <si>
    <t xml:space="preserve"> No. 4A-3-10 Sky Garden 2. Phú Mỹ Hưng. 
 Tân Phong Ward, 7 District, Ho Chi Minh City</t>
  </si>
  <si>
    <t xml:space="preserve"> Số 4A-3-10 Sky Garden 2. Phú Mỹ Hưng. 
Phường Tân Phong. Quận 7, Tp. HCM</t>
  </si>
  <si>
    <t>0984 442 225</t>
  </si>
  <si>
    <t>Vũ Thị Nga</t>
  </si>
  <si>
    <t>0902 420 990</t>
  </si>
  <si>
    <t xml:space="preserve">Prudential </t>
  </si>
  <si>
    <t>12101182</t>
  </si>
  <si>
    <t>Lê Thị Thanh Hương</t>
  </si>
  <si>
    <t>264 430 610</t>
  </si>
  <si>
    <t>Phuoc Minh Commune, Thuan Nam District, Ninh Thuan Province</t>
  </si>
  <si>
    <t>Xã Phước Minh, Huyện Thuận Nam, Tỉnh Ninh Thuận</t>
  </si>
  <si>
    <t>No. 22 Ngo Be Street, Ward 13, Tan Binh District, Ho Chi Minh City</t>
  </si>
  <si>
    <t>Số 22 Đường Ngô Bệ, Phường 13, Quận Tân Bình, Tp. Hồ Chí Minh</t>
  </si>
  <si>
    <t>0985 683 335</t>
  </si>
  <si>
    <t>Lê Thị Kim Thoa</t>
  </si>
  <si>
    <t>0968 847 965</t>
  </si>
  <si>
    <t>12101283</t>
  </si>
  <si>
    <t>Lý Trung Trực</t>
  </si>
  <si>
    <t xml:space="preserve">Public Relations &amp; Communication Assistant Manager </t>
  </si>
  <si>
    <t>Phó phòng Quan hệ Công chúng và Truyền thông</t>
  </si>
  <si>
    <t>079 088 024 275</t>
  </si>
  <si>
    <t>Master of MBA</t>
  </si>
  <si>
    <t>No.54/20, Le Quang Dinh Street, Ward 14, Binh Thanh District, Ho Chi Minh City</t>
  </si>
  <si>
    <t>54/20 Đường Lê Quang Định, Phường 14, Quận Bình Thạnh, Tp. Hồ Chí Minh</t>
  </si>
  <si>
    <t>54/20, Le Quang Dinh Street, Ward 14, Binh Thanh District, Ho Chi Minh City</t>
  </si>
  <si>
    <t>0778 744 544</t>
  </si>
  <si>
    <t>Trần Thị Thu Hằng</t>
  </si>
  <si>
    <t>0906 884 815</t>
  </si>
  <si>
    <t>12201473</t>
  </si>
  <si>
    <t>Nguyễn Sơn Vĩ</t>
  </si>
  <si>
    <t>Nhân viên Cấp trung Thiết kế Đa phương tiện</t>
  </si>
  <si>
    <t>079 092 028 086</t>
  </si>
  <si>
    <t>No. 341, Cao Dat Street, Ward 1, District 5, Ho Chi Minh City</t>
  </si>
  <si>
    <t>Số 341, Đường Cao Đạt, Phường 1, Quận 5, Tp. Hồ Chí Minh</t>
  </si>
  <si>
    <t>0932 068 559</t>
  </si>
  <si>
    <t>Đỗ Thị Mỹ Hạnh</t>
  </si>
  <si>
    <t>0792 190 168</t>
  </si>
  <si>
    <t>11900788</t>
  </si>
  <si>
    <t>Nguyễn Văn Thảo</t>
  </si>
  <si>
    <t>Transportation &amp; entertainment allowance 17 mil/month (Claim)</t>
  </si>
  <si>
    <t>Vice Regional Sales Director</t>
  </si>
  <si>
    <t>Phó Giám đốc Kinh doanh Miền</t>
  </si>
  <si>
    <t>024 087 000 341</t>
  </si>
  <si>
    <t>No. 21A1, 141/48 Nam Du Street, Linh Nam Ward, Hoang Mai District, Ha Noi City</t>
  </si>
  <si>
    <t>Số 21A1, Đường 141/48 Nam Dư, Phường Lĩnh Nam, Quận Hoàng Mai, Tp. Hà Nội</t>
  </si>
  <si>
    <t>0989 540 833</t>
  </si>
  <si>
    <t>0986 033 433</t>
  </si>
  <si>
    <t>11200244</t>
  </si>
  <si>
    <t>Ngô Văn Tài</t>
  </si>
  <si>
    <t>Sales - Song Lam</t>
  </si>
  <si>
    <t>Song Lam</t>
  </si>
  <si>
    <t>Territory Sales Director - Song Lam</t>
  </si>
  <si>
    <t>Giám đốc Kinh doanh Miền Sông Lam</t>
  </si>
  <si>
    <t>182 044 401</t>
  </si>
  <si>
    <t>Vinh University and Hue University</t>
  </si>
  <si>
    <t>Street D1, Hamlet 9, Nghi Phu, Vinh City, Nghe An Province</t>
  </si>
  <si>
    <t>Đường D1, xóm 9, Nghi Phú, Tp. Vinh, Nghệ An</t>
  </si>
  <si>
    <t>0963 144 669</t>
  </si>
  <si>
    <t>Kiều Thị Ngọc Hương</t>
  </si>
  <si>
    <t>0904 135 775</t>
  </si>
  <si>
    <t>11800638</t>
  </si>
  <si>
    <t>Phạm Thị Tú</t>
  </si>
  <si>
    <t>183 379 734</t>
  </si>
  <si>
    <t>Xuan My Village, Nghi Xuan Ward, Ha Tinh Province</t>
  </si>
  <si>
    <t>Xã Xuân Mỹ, Huyện Nghi Xuân, Tỉnh Hà Tĩnh</t>
  </si>
  <si>
    <t>No. 46, Ngo Sy Lien Street, Vinh City, Nghe An Province</t>
  </si>
  <si>
    <t>Số nhà 46, Đường Ngô Sỹ Liên, Tp. Vinh, Tỉnh Nghệ An</t>
  </si>
  <si>
    <t>0987 463 773</t>
  </si>
  <si>
    <t>0902 122 086</t>
  </si>
  <si>
    <t>11800742</t>
  </si>
  <si>
    <t>Trần Đắc Thế</t>
  </si>
  <si>
    <t>Acting Zone Sales Director</t>
  </si>
  <si>
    <t>Quyền Giám đốc Kinh doanh Vùng</t>
  </si>
  <si>
    <t>182 532 591</t>
  </si>
  <si>
    <t>Room 808, Trang An 2 Apartment, Vinh City, Nghe An Province</t>
  </si>
  <si>
    <t>Phòng 808, Chung Cư Tràng An 2, Tp. Vinh, Tỉnh Nghệ An</t>
  </si>
  <si>
    <t>0945 064 348</t>
  </si>
  <si>
    <t>Hồ Thị Thủy</t>
  </si>
  <si>
    <t>0977 891 981</t>
  </si>
  <si>
    <t>12201516</t>
  </si>
  <si>
    <t>Bùi Thị Hoài</t>
  </si>
  <si>
    <t>034 191 005 045</t>
  </si>
  <si>
    <t>No. 13, 011 Alley, 26ha, Xuan Loi, Phu Xuan Ward, Thai Binh City, Thai Binh</t>
  </si>
  <si>
    <t xml:space="preserve">Lô 31, Dãy O11, Khu 26ha, thôn Xuân Lôi, Phường Phú Xuân, Tp Thái Bình, Thái Bình         </t>
  </si>
  <si>
    <t>0363 826 150</t>
  </si>
  <si>
    <t>Nguyễn Thị Lĩnh</t>
  </si>
  <si>
    <t>0986 169 538</t>
  </si>
  <si>
    <t>12201573</t>
  </si>
  <si>
    <t>Đinh Kiều Trinh</t>
  </si>
  <si>
    <t>0260 9800 1501</t>
  </si>
  <si>
    <t>Yen Chung Village, Tam Quan Commune, Tam Dao District, Vinh Phuc Province</t>
  </si>
  <si>
    <t>Thôn Yên Chung, Xã Tam Quan, Huyện Tam Đảo, Tỉnh Vĩnh Phúc</t>
  </si>
  <si>
    <t>Thanh Binh Hamlet, Tan Xuan 1 Group, Xuan Dinh Ward, Bac Tu Liem District, Ha Noi</t>
  </si>
  <si>
    <t>Xóm Thanh Bình, TDP Tân Xuân 1, Phường Xuân Đỉnh, Quận Bắc Từ Liêm, Hà Nội</t>
  </si>
  <si>
    <t>0865 411 917</t>
  </si>
  <si>
    <t>0359 065 333</t>
  </si>
  <si>
    <t>12001038</t>
  </si>
  <si>
    <t>Tăng Thiên Phong</t>
  </si>
  <si>
    <t>Digital Sales and Transformation Project</t>
  </si>
  <si>
    <t>Digital Sales and Transformation Project Senior Manager</t>
  </si>
  <si>
    <t>Trưởng phòng Cấp cao Quản lý dự án chuyển đổi số và Kênh Kinh doanh trực tuyến</t>
  </si>
  <si>
    <t>250 696 445</t>
  </si>
  <si>
    <t>No. 854, Avenue 20, Duc Trong District, Lam Dong Province</t>
  </si>
  <si>
    <t>Số 854, Quốc Lộ 20, Huyện Đức Trọng, Tỉnh Lâm Đồng</t>
  </si>
  <si>
    <t>Feliz en Vista Apartment, Phan Van Dang Street, My Thanh Loi Ward, District 2, Ho Chi Minh City</t>
  </si>
  <si>
    <t>Căn Hộ Feliz en Vista, Số 1, Đường Phan Văn Đáng, Phường Thạnh Mỹ Lợi, Quận 2, Tp. Hồ Chí Minh</t>
  </si>
  <si>
    <t>0799 851 357</t>
  </si>
  <si>
    <t>Bùi Ngọc Thảo Vi</t>
  </si>
  <si>
    <t>0962 100 318</t>
  </si>
  <si>
    <t>12201595</t>
  </si>
  <si>
    <t>Lê Hồng Lam Anh</t>
  </si>
  <si>
    <t>Nhân viên Cấp trung cao Lập Kế hoạch Kênh Đối tác</t>
  </si>
  <si>
    <t>001 196 006 054</t>
  </si>
  <si>
    <t>Hanoi Vietnam National University</t>
  </si>
  <si>
    <t xml:space="preserve">No. 263, 88/13 Street, Kien Hung Ward, Ha Dong District, Ha Noi City            </t>
  </si>
  <si>
    <t xml:space="preserve">Số 263, Đường 88/13, Phường Kiến Hưng, Quận Hà Đông, Tp. Hà Nội             </t>
  </si>
  <si>
    <t>No. 163, Co Bac Street, Co Giang Ward, District 1, Ho Chi Minh City</t>
  </si>
  <si>
    <t>Số 163, Đường Cô Bắc, Phường Cô Giang, Quận 1, Tp. Hồ Chí Minh</t>
  </si>
  <si>
    <t>0989 398 683</t>
  </si>
  <si>
    <t>Đỗ Thị Huệ</t>
  </si>
  <si>
    <t>0976 271 829</t>
  </si>
  <si>
    <t>12201424</t>
  </si>
  <si>
    <t>Huỳnh Thái Uyên Khanh</t>
  </si>
  <si>
    <t>Digital &amp; Strategic Initiatives Planning Officer</t>
  </si>
  <si>
    <t>Chuyên viên Lập kế hoạch &amp; Sáng kiến Kinh doanh</t>
  </si>
  <si>
    <t>079 194 012 626</t>
  </si>
  <si>
    <t>No.321D/1, Tran Hung Dao Street, Nguyen Cu Trinh Ward, District 1, Ho Chi Minh City</t>
  </si>
  <si>
    <t>Số 321D/1, Đường Trần Hưng Đạo, Phường Nguyễn Cư Trinh, Quận 1, Tp. Hồ Chí Minh</t>
  </si>
  <si>
    <t>No. 77, Street 52, An Phu Ward, Thu Duc City, Ho Chi Minh City</t>
  </si>
  <si>
    <t>Số 77, Đường Số 52, Phường An Phú, Tp. Thủ Đức, Tp. Hồ Chí Minh</t>
  </si>
  <si>
    <t>0989 233 240</t>
  </si>
  <si>
    <t>Uyên</t>
  </si>
  <si>
    <t>0988 015 526</t>
  </si>
  <si>
    <t>12201376</t>
  </si>
  <si>
    <t>077 189 002 595</t>
  </si>
  <si>
    <t>Intermediate</t>
  </si>
  <si>
    <t>Vung Tau Tourism Vocational College</t>
  </si>
  <si>
    <t>Hotel Receptionist</t>
  </si>
  <si>
    <t>No. 35/1B, Ngo Quyen Street, Tan Tien Hamlet, Xuan Thoi Dong Ward, Hoc Mon District, Ho Chi Minh City</t>
  </si>
  <si>
    <t>Số 35/1B, Đường Ngô Quyền, Ấp Tân Tiến, Xã Xuân Thới Đông, Huyện Hóc Môn, Tp. Hồ Chí Minh</t>
  </si>
  <si>
    <t>12201501</t>
  </si>
  <si>
    <t>Nghiêm Đoàn Xuân Quang</t>
  </si>
  <si>
    <t>079 094 027 142</t>
  </si>
  <si>
    <t>No. 71/62E, Dien Bien Phu Street, 15 Ward, Binh Thanh District, Ho Chi Minh City</t>
  </si>
  <si>
    <t>Số 71/62E, Đường Điện Biên Phủ, Phường 15, Quận Bình Thạnh, TP. Ho Chi Minh</t>
  </si>
  <si>
    <t>No. 41, 10A Street, An Khanh Ward, 2 District, Thu Duc City, Ho Chi Minh City</t>
  </si>
  <si>
    <t>Số 41 Đường 10A, phường An Khánh, Quận 2, Tp Thủ Đức, Tp Hồ Chí Minh</t>
  </si>
  <si>
    <t>0918 193 369</t>
  </si>
  <si>
    <t>Đoàn Thị Hồng Hạnh</t>
  </si>
  <si>
    <t>0909 685 623</t>
  </si>
  <si>
    <t>12101277</t>
  </si>
  <si>
    <t>Lê Hữu Kim Thịnh</t>
  </si>
  <si>
    <t>Digital Performance &amp; Optimization Senior Executive</t>
  </si>
  <si>
    <t>Nhân viên Cấp trung cao Hiệu suất và Tối ưu hóa Tiếp thị Kĩ thuật số</t>
  </si>
  <si>
    <t>352 142 191</t>
  </si>
  <si>
    <t>Binh Hoa Street, Cai Dau Town, Chau Phu District, An Giang Province</t>
  </si>
  <si>
    <t>Ấp Bình Hòa, Thị Trấn Cái Dầu, Huyện Châu Phú, Tỉnh An Giang</t>
  </si>
  <si>
    <t>18b/80/15/Nguyen Thi Minh Khai Street, Da Kao Ward, District 1, Ho Chi Minh City</t>
  </si>
  <si>
    <t>18B/80/15 Đường Nguyễn Thị Minh Khai, Phường Đa Kao, Quận 1.</t>
  </si>
  <si>
    <t>0942 564 473</t>
  </si>
  <si>
    <t>Trần Công Phú</t>
  </si>
  <si>
    <t>0924 673 689</t>
  </si>
  <si>
    <t>12001067</t>
  </si>
  <si>
    <t>Phan Thị Hồng Phúc</t>
  </si>
  <si>
    <t>Talent Acquisition Business Partner Assistant Manager</t>
  </si>
  <si>
    <t>Phó phòng Đối tác Thu hút Nhân tài</t>
  </si>
  <si>
    <t>201 620 824</t>
  </si>
  <si>
    <t xml:space="preserve">La Trobe University </t>
  </si>
  <si>
    <t>T5 B07-04, Masteri Thao Dien Apartment, No. 159, Xa Lo Ha Noi, Thao Dien Ward, District 2, Ho Chi Minh City</t>
  </si>
  <si>
    <t>T5 B07-04, Chung Cư Masteri Thảo Điền, Số 159, Xa Lộ Hà Nội, Phường Thảo Điền, Quận 2, Tp. Hồ Chí Minh</t>
  </si>
  <si>
    <t>0792 411 416</t>
  </si>
  <si>
    <t>Lê Tấn Đình Chương</t>
  </si>
  <si>
    <t>0906 486 606</t>
  </si>
  <si>
    <t>12201514</t>
  </si>
  <si>
    <t>Hồ Thị Hồng Diễm</t>
  </si>
  <si>
    <t>Phó Phòng Xử lý Khiếu nại</t>
  </si>
  <si>
    <t>092 176 003 683</t>
  </si>
  <si>
    <t>English pedagogy</t>
  </si>
  <si>
    <t>No. A20-18 The Easter City, Chanh Hung Street, Binh Hung Ward, Binh Chanh District, Ho Chi Minh City</t>
  </si>
  <si>
    <t>Số A20-18 The Easter City, Đường Chánh Hưng, Xã Bình Hưng, Huyện Bình Chánh, Tp Hồ Chí Minh</t>
  </si>
  <si>
    <t>0908 954 538</t>
  </si>
  <si>
    <t>Nguyễn Hồ Nguyễn</t>
  </si>
  <si>
    <t>0347 249 404</t>
  </si>
  <si>
    <t>12000946</t>
  </si>
  <si>
    <t>Ngô Bảo Trung</t>
  </si>
  <si>
    <t>Head of Partnership cum Digital Task Force</t>
  </si>
  <si>
    <t>Trưởng Bộ phận phát triển Kênh Đối tác Kinh doanh kiêm Trưởng bộ phận Dự án Chuyển đổi Kỹ thuật số</t>
  </si>
  <si>
    <t>001 080 019 530</t>
  </si>
  <si>
    <t>Ohio State University</t>
  </si>
  <si>
    <t>No. T1-B10.06, Masteri Thao Dien Apartment, District 2, Ho Chi Minh City</t>
  </si>
  <si>
    <t>Sô T1-B10.06, Chung Cư Masteri Thảo Điền, Quận 2, Tp. Hồ Chí Minh</t>
  </si>
  <si>
    <t>0989 942 870</t>
  </si>
  <si>
    <t>0989 954 814</t>
  </si>
  <si>
    <t>12201592</t>
  </si>
  <si>
    <t>Nguyễn Thị Kim Anh</t>
  </si>
  <si>
    <t>072 191 011 195</t>
  </si>
  <si>
    <t>Dinh Than, Truong Mit Ward, Duong Minh Chau District, Tay Ninh City</t>
  </si>
  <si>
    <t>Đường Đình Thần, Xã Truông Mít, Huyện Dương Minh Châu, Tp. Tây Ninh</t>
  </si>
  <si>
    <t>The Manhattan Glory Vinhomes Grand Park, No. 712, Nguyen Xien Street, Long Thanh My, Thu Duc City,  Ho Chi Minh City</t>
  </si>
  <si>
    <t>The Manhattan Glory Vinhomes Grand Park, Số 712, Đường Nguyễn Xiển, Phường Long Thạnh Mỹ, Tp.Thủ Đức, Tp. Hồ Chí Minh</t>
  </si>
  <si>
    <t>0906 629 079</t>
  </si>
  <si>
    <t>Đỗ Hữu Hiền</t>
  </si>
  <si>
    <t>0905 513 047</t>
  </si>
  <si>
    <t>12301620</t>
  </si>
  <si>
    <t>Đỗ Nguyễn Như Ngọc</t>
  </si>
  <si>
    <t>079 190 000 455</t>
  </si>
  <si>
    <t>The Sai Gon College of Culture and Tourism</t>
  </si>
  <si>
    <t>No.120/24, Ton That Hiep Street, 13 Ward, District 11, Ho Chi Minh City</t>
  </si>
  <si>
    <t>Số 120/24, Đường Tôn Thất Hiệp, Phường 13, Quận 11, Tp. Hồ Chí Minh</t>
  </si>
  <si>
    <t>167, Đường Trần Trọng Cung, Phường Tân Thuận Đông, Quận 7, Tp. Hồ Chí Minh</t>
  </si>
  <si>
    <t>Số 167, Đường Trần Trọng Cung, Phường Tân Thuận Đông, Quận 7, Tp. Hồ Chí Minh</t>
  </si>
  <si>
    <t>0931 418 856</t>
  </si>
  <si>
    <t>0933 779 657</t>
  </si>
  <si>
    <t>12301624</t>
  </si>
  <si>
    <t>264 339 028</t>
  </si>
  <si>
    <t xml:space="preserve">Economic information Systems </t>
  </si>
  <si>
    <t>No. 34, Le Thi Hong Gam Street, Khanh Hai Ward, Ninh Hai District, Ninh Thuan Province</t>
  </si>
  <si>
    <t>Số 34, Đường  Lê Thị Hồng Gấm, Thị Trấn Khánh Hải, Huyện Ninh Hải, Tỉnh Ninh Thuận</t>
  </si>
  <si>
    <t>No. 89/36D,  Ngo Duc Ke Street, Ward 12, Binh Thanh District, Ho Chi Minh City</t>
  </si>
  <si>
    <t>Số 89/36D, Đường Ngô Đức Kế, Phường 12, Quận Bình Thạnh, Tp. Hồ Chí Minh</t>
  </si>
  <si>
    <t>0774 144 036</t>
  </si>
  <si>
    <t>Lê Kim Hồng</t>
  </si>
  <si>
    <t>0978 626 122</t>
  </si>
  <si>
    <t>12201348</t>
  </si>
  <si>
    <t>Lê Thị Thu Trang</t>
  </si>
  <si>
    <t>Head of Human Resources</t>
  </si>
  <si>
    <t>079 176 033 185</t>
  </si>
  <si>
    <t>Southwest American University</t>
  </si>
  <si>
    <t>No.193/64, Nam Ki Khoi Nghia Street, Vo Thi Sau Ward, District 3, Ho Chi Minh City</t>
  </si>
  <si>
    <t>Số 193/64, Đường Nam Kì Khởi Nghĩa, Phường Võ Thị Sáu, Quận 3, Tp. Hồ Chí Minh</t>
  </si>
  <si>
    <t>0937 186 189</t>
  </si>
  <si>
    <t>Nguyễn Hoài Trang</t>
  </si>
  <si>
    <t>0908 855 558</t>
  </si>
  <si>
    <t>11900816</t>
  </si>
  <si>
    <t>Nguyễn Đình Thanh</t>
  </si>
  <si>
    <t>Compensate 100 mil after probation for FAS exam from previous company, with commitment is working with HLV at least 1 year</t>
  </si>
  <si>
    <t>Appointed Actuary</t>
  </si>
  <si>
    <t>025 502 976</t>
  </si>
  <si>
    <t>Lyon 1 University, France</t>
  </si>
  <si>
    <t>Actuarial and Financial Science</t>
  </si>
  <si>
    <t>No. 258/7/22/3, Bong Sao Street, Ward 5, District 8, Ho Chi Minh City</t>
  </si>
  <si>
    <t>Số 258/7/22/3, Đường Bông Sao, Phường 5, Quận 8, Tp. Hồ Chí Minh</t>
  </si>
  <si>
    <t>0918 578 128</t>
  </si>
  <si>
    <t>Nguyễn Thị Cẩm Bình</t>
  </si>
  <si>
    <t>0938 768 782</t>
  </si>
  <si>
    <t>12201392</t>
  </si>
  <si>
    <t>Nguyễn Thị An</t>
  </si>
  <si>
    <t>183 859 462</t>
  </si>
  <si>
    <t>No.05, Lane C1, Tran Hung Nhuong Street, Hung Phuc Ward, Vinh City, Nghe An Province</t>
  </si>
  <si>
    <t>Số 05, Ngõ C1, Đường Trần Hưng Nhượng, Phường Hưng Phúc, Tp. Vinh, Tỉnh Nghệ An</t>
  </si>
  <si>
    <t>0373 038 585</t>
  </si>
  <si>
    <t>0932 312 797</t>
  </si>
  <si>
    <t>11600509</t>
  </si>
  <si>
    <t>Trần Thị Thanh Tú</t>
  </si>
  <si>
    <t xml:space="preserve">From 01/07/2016 - 01/12/2016, the guaranteed bonus at 30 Mil/ month beside the monthly Incentive Bonus (if any); from 01/01/2017 - 30/06/2017, the guaranteed sales bonus at the minimum 30 Mil/ month </t>
  </si>
  <si>
    <t>Regional Sales - Duyen Hai</t>
  </si>
  <si>
    <t>201 444 908</t>
  </si>
  <si>
    <t>Ong Ich Khiem High School</t>
  </si>
  <si>
    <t>Group 1 Thach Nham Tay, Hoa Nhon, Hoa Vang, Da Nang city</t>
  </si>
  <si>
    <t>Tổ 1 Thạch Nham Tây, Hòa Nhơn, Hòa Vang, Tp. Đà Nẵng</t>
  </si>
  <si>
    <t>Đặng Ngọc Vương</t>
  </si>
  <si>
    <t>0905 007 228</t>
  </si>
  <si>
    <t>12201402</t>
  </si>
  <si>
    <t>Cao Thị Thanh Loan</t>
  </si>
  <si>
    <t>079 188 018 317</t>
  </si>
  <si>
    <t>No.99, De Tham Street, Co Giang Ward, District 1, Ho Chi Minh City</t>
  </si>
  <si>
    <t>Số 99, Đường Đề Thám, Phường Cô Giang, Quận 1, Tp. Hồ Chí Minh</t>
  </si>
  <si>
    <t>No.17/13D, Tan Thuan Tay Street, Binh Thuan Ward, District 7, Ho Chi Minh City</t>
  </si>
  <si>
    <t>Số 17/13D, Đường Tân Thuận Tây, Phường Bình Thuận, District 7, Ho Chi Minh City</t>
  </si>
  <si>
    <t>0908 567 034</t>
  </si>
  <si>
    <t>Lê Kim Lan</t>
  </si>
  <si>
    <t>0937 800 145</t>
  </si>
  <si>
    <t>12101308</t>
  </si>
  <si>
    <t>Phan Đình Long</t>
  </si>
  <si>
    <t>Transportation 10mil/month, compensate 13th month salary (73 mil),This amount will be paid when the company pays out 13th month salary (2021 ) and commit to work with the company for at least 01 (one) Year from Joining date</t>
  </si>
  <si>
    <t>Regional Sales - South</t>
  </si>
  <si>
    <t>038 082 001 426</t>
  </si>
  <si>
    <t>No D22/609D, Trinh Quang Nghi Street, Hamlet 4, Phong Phu Ward, Binh Chanh District, Ho Chi Minh City</t>
  </si>
  <si>
    <t>Số D22/609D, Đường Trịnh Quang Nghị, Ấp 4, Xã Phong Phú, Huyện Bình Chánh, Tp. Hồ Chí Minh</t>
  </si>
  <si>
    <t>0909 819 505</t>
  </si>
  <si>
    <t>Bùi Kim Thụy</t>
  </si>
  <si>
    <t>0918 911 882</t>
  </si>
  <si>
    <t>12201528</t>
  </si>
  <si>
    <t>Corporate Learning Assistant Manager</t>
  </si>
  <si>
    <t>Phó phòng Đào tạo</t>
  </si>
  <si>
    <t>001 085 021 713</t>
  </si>
  <si>
    <t>Ninh Noi Tower, Tan Dan Ward, Soc Son District, Ha Noi City</t>
  </si>
  <si>
    <t>Thôn Ninh Nội, Xã Tân Dân, Huyện Sóc Sơn, Tp. Hà Nội</t>
  </si>
  <si>
    <t>No. 53, Nhat Tao Street, Ward 4, District 10, Ho Chi Minh City</t>
  </si>
  <si>
    <t>Số 53 Nhật Tảo, Phường 4, Quận 10, Tp Hồ Chí Minh</t>
  </si>
  <si>
    <t>090 871 389</t>
  </si>
  <si>
    <t>Trần Thủy Nguyên</t>
  </si>
  <si>
    <t>0833 186 886</t>
  </si>
  <si>
    <t>12201406</t>
  </si>
  <si>
    <t>Đào Trường Giang</t>
  </si>
  <si>
    <t xml:space="preserve"> Quản lý Kinh doanh</t>
  </si>
  <si>
    <t>001 089 038 613</t>
  </si>
  <si>
    <t>No.12, Phan Chu Trinh Street, Yet Kieu Ward, Ha Dong District, Ha Noi City</t>
  </si>
  <si>
    <t>Số 12, Đường Phan Chu Trinh, Phường Yết Kiêu, Quận Hà Đông, Tp. Hà Nội</t>
  </si>
  <si>
    <t>P2019A, Helios Apartment, No.75, Tam Trinh Street, Hoang Mai District, Ha Noi City.</t>
  </si>
  <si>
    <t>P2019A, Chung Cư Helios, số 75, Đường Tam Trinh, Quận Hoàng Mai, Tp. Hà Nội.</t>
  </si>
  <si>
    <t>0976 896 652</t>
  </si>
  <si>
    <t>Phạm Hồng Vân</t>
  </si>
  <si>
    <t>0906 398 893</t>
  </si>
  <si>
    <t>12101206</t>
  </si>
  <si>
    <t>Nguyễn Bảo Hưng</t>
  </si>
  <si>
    <t>Job allowance 50.000.000/month for the South Sales Development in the first six months (02/08/2021-31/01/2022). Will be entitled to monthly Incentive Bonus, based on the terms &amp; conditions set separately for Sales Force from the seventh month onward</t>
  </si>
  <si>
    <t>Territory Sales Director - South</t>
  </si>
  <si>
    <t>066 083 000 169</t>
  </si>
  <si>
    <t>University of Economic HCM City</t>
  </si>
  <si>
    <t xml:space="preserve">Commerce </t>
  </si>
  <si>
    <t>No. 788/18/3, Nguyen Kiem Street,Ward 3, Go Vap District, Ho Chi Minh City</t>
  </si>
  <si>
    <t>Số 788/18/3, Đường Nguyễn Kiệm, Phường 3, Quận Gò Vấp, Tp. Hồ Chí Minh</t>
  </si>
  <si>
    <t>No. 256/24, Street 6, Ward 7, Go Vap District, Ho Chi Minh City</t>
  </si>
  <si>
    <t>Số 256/24, Đường Số 6, Phường 7, Quận Gò Vấp, Tp. Hồ Chí Minh</t>
  </si>
  <si>
    <t xml:space="preserve">0906 303 193 </t>
  </si>
  <si>
    <t>Đỗ Thị Thúy Vân</t>
  </si>
  <si>
    <t>0906 303 182</t>
  </si>
  <si>
    <t>12101322</t>
  </si>
  <si>
    <t>Đoàn Thị Hiền</t>
  </si>
  <si>
    <t>Budget &amp; Reporting Part Leader</t>
  </si>
  <si>
    <t>Phó Bộ phận Tài chính Kế toán phụ trách Kế toán Ngân sách và Lập báo cáo</t>
  </si>
  <si>
    <t>022 722 967</t>
  </si>
  <si>
    <t>No.575/31/17B, Cach Mang Thang 8 Street, Ward 15, District 10, Ho Chi Minh City</t>
  </si>
  <si>
    <t>Số 575/31/17B, Đường Cách mạng Tháng 8, Phường 15, Quận 10, Tp. Hồ Chí Minh</t>
  </si>
  <si>
    <t>No.575/31/7, Cach Mang Thang 8 Street, Ward 15, District 10, Ho Chi Minh City</t>
  </si>
  <si>
    <t>Số 575/31/7, Đường Cách mạng Tháng 8, Phường 15, Quận 10, Tp. Hồ Chí Minh</t>
  </si>
  <si>
    <t>0918 417 589</t>
  </si>
  <si>
    <t>Nguyễn Hoàng Bảo Ân</t>
  </si>
  <si>
    <t>0938 567 847</t>
  </si>
  <si>
    <t>11900803</t>
  </si>
  <si>
    <t>Nguyễn Bỉnh Mạnh</t>
  </si>
  <si>
    <t>CTP</t>
  </si>
  <si>
    <t>Agency Training North</t>
  </si>
  <si>
    <t>182 394 591</t>
  </si>
  <si>
    <t>No. 12/22, Bui Huy Bich Street, Vinh City, Nghe An Province</t>
  </si>
  <si>
    <t>Số 12/22, Đường Bùi Huy Bích, Tp. Vinh, Tỉnh Nghệ An</t>
  </si>
  <si>
    <t>0961 050 928</t>
  </si>
  <si>
    <t>Lưu Thị Nguyên</t>
  </si>
  <si>
    <t>12201389</t>
  </si>
  <si>
    <t>Lý Hồng Tấn</t>
  </si>
  <si>
    <t>095 091 011 110</t>
  </si>
  <si>
    <t>No.149, Hamlet 1, Tan Phong Ward, Gia Rai District, Bac Lieu Province</t>
  </si>
  <si>
    <t>Số 149, Ấp 1, Xã Tân Phong, Huyện Giá Rai, Tỉnh Bạc Liêu</t>
  </si>
  <si>
    <t>C10.14, Block C, No. 49C, Le Quang Kim Street, Ward 8, District 8, Ho Chi Minh City</t>
  </si>
  <si>
    <t>C10.14, Block C,  Số 49C, Đường Lê Quang Kim, Phường 8, Quận 8, Tp. Hồ Chí Minh</t>
  </si>
  <si>
    <t>0944 111 561</t>
  </si>
  <si>
    <t>Lương Hoàng Việt Linh</t>
  </si>
  <si>
    <t>0835 678 333</t>
  </si>
  <si>
    <t>12301627</t>
  </si>
  <si>
    <t>Finance Accounting</t>
  </si>
  <si>
    <t>Group 2, An Long Village, Trieu Hoa Ward, Trieu Phong District, Quang Tri Province</t>
  </si>
  <si>
    <t>Đội 2, Thôn An Lộng, Xã Triệu Hòa, Huyện Triệu Phong, Tỉnh Quảng Trị</t>
  </si>
  <si>
    <t>hung.doan@hanwhalife.com.vn</t>
  </si>
  <si>
    <t>12201600</t>
  </si>
  <si>
    <t>Lê Thị Thu Thủy</t>
  </si>
  <si>
    <t>241 422 463</t>
  </si>
  <si>
    <t>No. 3, Hung Vuong Street, Easup Ward, Easup District, Dak Lak Province</t>
  </si>
  <si>
    <t>Số 3, Đường Hùng Vương, Thị trấn Easup, Huyện Easup, Tỉnh Đắk Lắk</t>
  </si>
  <si>
    <t>Sunview Town Apartment, Go Dua Street, Hiep Binh Phuoc Ward, Thu Duc City, Ho Chi Minh City</t>
  </si>
  <si>
    <t>Chung cư Sunview Town, Đường Gò Dưa, Phường Hiệp Bình Phước, Tp. Thủ Đức, Tp. Hồ Chí Minh</t>
  </si>
  <si>
    <t>0354 144 992</t>
  </si>
  <si>
    <t>Nguyễn Thế Danh</t>
  </si>
  <si>
    <t>0387 407 557</t>
  </si>
  <si>
    <t>thuthuy.le@hanwhalife.com.vn</t>
  </si>
  <si>
    <t>12301634</t>
  </si>
  <si>
    <t>Nguyễn Kiều Anh</t>
  </si>
  <si>
    <t>001 195 000 930</t>
  </si>
  <si>
    <t>Lane 185 Xuan Dinh, Xuan Dinh Ward, Bac Tu Liem District, Ha Noi City</t>
  </si>
  <si>
    <t>Ngõ 185 Xuân Đỉnh, Phường Xuân Đỉnh, Quận Bắc Từ Liêm, Tp. Hà Nội</t>
  </si>
  <si>
    <t>0903 206 247</t>
  </si>
  <si>
    <t>Nguyễn Xuân Dũng</t>
  </si>
  <si>
    <t>0982 116 926</t>
  </si>
  <si>
    <t>kieuanh.nguyen@hanwhalife.com.vn</t>
  </si>
  <si>
    <t>12201589</t>
  </si>
  <si>
    <t>Lê Mạnh Hảo</t>
  </si>
  <si>
    <t xml:space="preserve"> 077 097 001 015</t>
  </si>
  <si>
    <t>Spanish Linguistis and Literature</t>
  </si>
  <si>
    <t>No. 363/15, Dat Moi Street, Binh Tri Dong Ward, Binh Tan District, Ho Chi Minh City</t>
  </si>
  <si>
    <t>Số 363/15, Đường Đất Mới, Phường Bình Trị Đông, Quận Bình Tân, Tp. Hồ Chí Minh</t>
  </si>
  <si>
    <t>Số 363/15, Đường Đất Mới, Phường Bình Trị  Đông, Quận Bình Tân, Tp. Hồ Chí Minh</t>
  </si>
  <si>
    <t>0916 336 979</t>
  </si>
  <si>
    <t>Nguyễn Ngọc Giàu</t>
  </si>
  <si>
    <t>0903 359 738</t>
  </si>
  <si>
    <t>manhhao.le@hanwhalife.com.vn</t>
  </si>
  <si>
    <t>12201334</t>
  </si>
  <si>
    <t>Lê Bá Khương</t>
  </si>
  <si>
    <t>Partnership Planning Manager</t>
  </si>
  <si>
    <t>Trưởng phòng Lập kế hoạch Kênh đối tác</t>
  </si>
  <si>
    <t>046 089 000 054</t>
  </si>
  <si>
    <t>No. 130/13, Hong Lac Street, Ward 11, Tan Binh District, Ho Chi Minh City</t>
  </si>
  <si>
    <t>Số 130/13, Đường Hồng Lạc, Phường 11, Quận Tân Bình, Tp. Hồ Chí Minh</t>
  </si>
  <si>
    <t>0777 476 036</t>
  </si>
  <si>
    <t>Lê Thị Quỳnh Dư</t>
  </si>
  <si>
    <t>0932 564 081</t>
  </si>
  <si>
    <t>bakhuong.le@hanwhalife.com.vn</t>
  </si>
  <si>
    <t>12201607</t>
  </si>
  <si>
    <t>Nguyễn Thị Ninh</t>
  </si>
  <si>
    <t>036 188 015 853</t>
  </si>
  <si>
    <t>University of Natural Science</t>
  </si>
  <si>
    <t>T2, Loc Thanh Ward, Bao Lam District, Lam Dong Province</t>
  </si>
  <si>
    <t>T2, Xã Lộc Thành, Huyện Bảo Lâm, Tỉnh Lâm Đồng</t>
  </si>
  <si>
    <t>Oriental Plaza, No. 685, Au Co Street, Tan Thanh Ward, Tan Phu District, Ho Chi Minh City</t>
  </si>
  <si>
    <t>D807, Khu Căn Hộ và Trung Tâm Thương Mại Đông Phương, Số 685, Đường Âu Cơ, Phường Tân Thành, Quận Tân Phú, Tp. Hồ Chí Minh</t>
  </si>
  <si>
    <t>0973 729 273</t>
  </si>
  <si>
    <t>Nguyễn Văn Năng</t>
  </si>
  <si>
    <t>0909 576 045</t>
  </si>
  <si>
    <t>ninh.nguyen@hanwhalife.com.vn</t>
  </si>
  <si>
    <t>12101159</t>
  </si>
  <si>
    <t>Phạm Công Khang</t>
  </si>
  <si>
    <t>Regional Sales - Tay Nguyen</t>
  </si>
  <si>
    <t>187 030 722</t>
  </si>
  <si>
    <t>Nghia Minh Commune, Nghia Dan District, Nghe An Province</t>
  </si>
  <si>
    <t>Xã Nghĩa Minh, Huyện Nghĩa Đàn, Tỉnh Nghệ An</t>
  </si>
  <si>
    <t xml:space="preserve">Group 03, Nghia Thanh Ward, Gia Nghia City, Dak Nong City </t>
  </si>
  <si>
    <t>Tổ 03, Phường Nghĩa Thành, Tp. Gia Nghĩa, Tỉnh Đắk Nông</t>
  </si>
  <si>
    <t>0357 237 455</t>
  </si>
  <si>
    <t>Hoàng Mỹ Linh</t>
  </si>
  <si>
    <t>0973 840 896</t>
  </si>
  <si>
    <t>congkhang.pham@hanwhalife.com.vn</t>
  </si>
  <si>
    <t>12000940</t>
  </si>
  <si>
    <t>173 341 358</t>
  </si>
  <si>
    <t>No. 190, Thanh Thai Street, Dong Tho Ward, Thanh Hoa City, Thanh Hoa Province</t>
  </si>
  <si>
    <t>Số 190, Đường Thành Thái, Phường Đông Thọ, Tp. Thanh Hóa, Tỉnh Thanh Hóa</t>
  </si>
  <si>
    <t>No. 101, Trieu Quang Phuc Street, Dong Tho Ward, Thanh Hoa City, Thanh Hoa Province</t>
  </si>
  <si>
    <t>Số 101, Đường Triệu Quang Phục, Phường Đông Thọ, Tp. Thanh Hóa, Tỉnh Thanh Hóa</t>
  </si>
  <si>
    <t>0965 124 017</t>
  </si>
  <si>
    <t>Nguyễn Tuấn Trung</t>
  </si>
  <si>
    <t>0988 346 921</t>
  </si>
  <si>
    <t>vananh.truong@hanwhalife.com.vn</t>
  </si>
  <si>
    <t>12001041</t>
  </si>
  <si>
    <t>Trần Thị Hải Yến</t>
  </si>
  <si>
    <t>135 199 682</t>
  </si>
  <si>
    <t>No. 1/19/31, Le Thuc Hoach Street, Phu Tho Hoa Ward, Tan Phu District, Ho Chi Minh City</t>
  </si>
  <si>
    <t>Số 1/19/31, Đường Lê Thúc Hoạch, Phường Phú Thọ Hòa, Quận Tân Phú, Tp. Hồ Chí Minh</t>
  </si>
  <si>
    <t>0983 193 119</t>
  </si>
  <si>
    <t>Trần Minh Cường</t>
  </si>
  <si>
    <t>0985 337 428</t>
  </si>
  <si>
    <t>haiyen.tran@hanwhalife.com.vn</t>
  </si>
  <si>
    <t>12301628</t>
  </si>
  <si>
    <t>Hồ Thị Bích Ngọc</t>
  </si>
  <si>
    <t>351 863 358</t>
  </si>
  <si>
    <t>An Giang University</t>
  </si>
  <si>
    <t>No.290/14, Vinh An Street, Vinh Trach Ward, Thoai Son District, An Giang Province</t>
  </si>
  <si>
    <t>Số 290/14, Đường Vĩnh An, Xã Vĩnh Trạch, Huyện Thoại Sơn, Tỉnh An Giang</t>
  </si>
  <si>
    <t>No. 205/61/1, Tran Van Đang Street, District 3, Ho Chi Minh City</t>
  </si>
  <si>
    <t>Số 205/61/1, Đường Trần Văn Đang, Quận 3, Tp. Hồ Chí Minh</t>
  </si>
  <si>
    <t>0937 734 847</t>
  </si>
  <si>
    <t>0966 065 308</t>
  </si>
  <si>
    <t>bichngoc.ho@hanwhalife.com.vn</t>
  </si>
  <si>
    <t>12201552</t>
  </si>
  <si>
    <t>Trần Nam Anh</t>
  </si>
  <si>
    <t>3 months</t>
  </si>
  <si>
    <t>013 318 662</t>
  </si>
  <si>
    <t>No 641, Kim Nguu Street, Vinh Tuy Ward, Hai Ba Trung District, Ha Noi City</t>
  </si>
  <si>
    <t>Số 641, Đường Kim Ngưu, Xã Vĩnh Tuy, Quận Hai Ba Trưng, Tp. Hà Nội</t>
  </si>
  <si>
    <t>0915 062 228</t>
  </si>
  <si>
    <t>0839 966 167</t>
  </si>
  <si>
    <t>namanh.tran@hanwhalife.com.vn</t>
  </si>
  <si>
    <t>12201325</t>
  </si>
  <si>
    <t>Phạm Ngọc Tâm</t>
  </si>
  <si>
    <t>079 080 003 591</t>
  </si>
  <si>
    <t>Ho Chi Minh City University of Agriculture and Forestry</t>
  </si>
  <si>
    <t>Fisheries</t>
  </si>
  <si>
    <t>No.160/7/6, Street 4, Ward 16, Go Vap District, Ho Chi Minh City</t>
  </si>
  <si>
    <t>Số 160/7/6, Đường Số 4, Phường 16, Quận Gò Vấp, Tp. Hồ Chí Minh</t>
  </si>
  <si>
    <t>0907 197 200</t>
  </si>
  <si>
    <t>Vương Ngọc Diễm Loan</t>
  </si>
  <si>
    <t>0916 164 741</t>
  </si>
  <si>
    <t>ngoctam.pham@hanwhalife.com.vn</t>
  </si>
  <si>
    <t>12201586</t>
  </si>
  <si>
    <t>064 198 006 615</t>
  </si>
  <si>
    <t>Digital Art &amp; Designer</t>
  </si>
  <si>
    <t>No. 22, Nay Der Street, Tan Lap Ward, Buon Ma Thuot City, Dak Lak Province</t>
  </si>
  <si>
    <t>Số 22, Đường Nay Der, Phường Tân Lập, TP. Buôn Ma Thuột, Tỉnh Đắk Lắk</t>
  </si>
  <si>
    <t>Lavita Garden Apartment, No.17, No.3 Street, Truong Tho Ward, Thu Duc City, Ho Chi Minh City</t>
  </si>
  <si>
    <t>Lavita Garden, số 17, Đường Số 3, Phường Trường Thọ, TP.Thủ Đức, TP Hồ Chí Minh</t>
  </si>
  <si>
    <t>0368 977 392</t>
  </si>
  <si>
    <t>Mai Thị Hiền</t>
  </si>
  <si>
    <t>0974 357 011</t>
  </si>
  <si>
    <t>thuylinh.tran1@hanwhalife.com.vn</t>
  </si>
  <si>
    <t>12201521</t>
  </si>
  <si>
    <t>Nguyễn Tấn Hải</t>
  </si>
  <si>
    <t>Regional Sales - Mekong</t>
  </si>
  <si>
    <t>Mekong 2</t>
  </si>
  <si>
    <t>370 705 147</t>
  </si>
  <si>
    <t>No.90, Nguyen Binh Khiem Street, Vinh Quang Ward, Rach Gia City, Kien Giang Province</t>
  </si>
  <si>
    <t>Số 90 Nguyễn Bỉnh Khiêm, Phường Vĩnh Quang, Thành phố Rạch Giá, Tỉnh Kiên Giang</t>
  </si>
  <si>
    <t>No.19. Trinh Hoai Duc, Vinh Thanh Van Ward, Rach Gia City, Kien Giang Province</t>
  </si>
  <si>
    <t>Số 19 Đường Trịnh Hoài Đức, Phường Vĩnh Thanh Vân, Thành phố Rạch Giá, Tỉnh Kiên Giang</t>
  </si>
  <si>
    <t>0919 787 764</t>
  </si>
  <si>
    <t>Dương Mỹ Phương</t>
  </si>
  <si>
    <t>0918 404 065</t>
  </si>
  <si>
    <t>tanhai.nguyen@hanwhalife.com.vn</t>
  </si>
  <si>
    <t>12201574</t>
  </si>
  <si>
    <t>Mai Thế Vinh</t>
  </si>
  <si>
    <t>Regional Sales - Lam Son</t>
  </si>
  <si>
    <t>0310 9100 5738</t>
  </si>
  <si>
    <t>No.102, 3 Street, Him Lam, Hung Vuong Ward, Hong Bang District, Hai Phong City</t>
  </si>
  <si>
    <t>Lô 102, Đường số 3, Khu đô thị HimLam, Phường Hùng Vương, Quận Hồng Bàng, TP. Hải Phòng</t>
  </si>
  <si>
    <t>0916 860 366</t>
  </si>
  <si>
    <t>Vũ Thị Thu Hà</t>
  </si>
  <si>
    <t>0912 092 820</t>
  </si>
  <si>
    <t>thevinh.mai@hanwhalife.com.vn</t>
  </si>
  <si>
    <t>12201381</t>
  </si>
  <si>
    <t>Bùi Ngọc Khánh Quỳnh</t>
  </si>
  <si>
    <t>After 06 months from  joining date, monthly base salary will be increased to VNĐ 22,000,000 gross in case  complete all KPIs being set by Department Head.</t>
  </si>
  <si>
    <t>250 975 525</t>
  </si>
  <si>
    <t>Myungji University</t>
  </si>
  <si>
    <t>No.100/10, Van Hanh Street, Ward 8, Da Lat City, Lam Dong Province</t>
  </si>
  <si>
    <t>Số 100/10, Đường Vạn Hạnh, Phường 8, Tp. Đà Lạt, Tỉnh Lâm Đồng</t>
  </si>
  <si>
    <t>No.62, Phan Van Han Street, Ward 19, Binh Thanh District, Ho Chi Minh City</t>
  </si>
  <si>
    <t>Số 62, Đường Phan Văn Hân, Phường 19, Quận Bình Thạnh, Tp. Hồ Chí Minh</t>
  </si>
  <si>
    <t>0977 081 819</t>
  </si>
  <si>
    <t>Văn Thị  Phượng</t>
  </si>
  <si>
    <t>0869 908 095</t>
  </si>
  <si>
    <t>khanhquynh.bui@hanwhalife.com.vn</t>
  </si>
  <si>
    <t>12001072</t>
  </si>
  <si>
    <t>Đỗ Phước Hằng</t>
  </si>
  <si>
    <t>261 334 402</t>
  </si>
  <si>
    <t xml:space="preserve">No. 112, Group 1, Thanh Luong Village, Tuy Phong District, Binh Thuan Province </t>
  </si>
  <si>
    <t>Số 112, Xóm 1, Thông Thanh Lương, Huyện Tuy Phong, Tỉnh Bình Thuận</t>
  </si>
  <si>
    <t>No. 300/41/14, Nguyen Thai Son Street. Ward 4, Go Vap District, Ho Chi Minh City</t>
  </si>
  <si>
    <t>Số 300/41/14, Đường Nguyễn Thái Sơn, Phường 4, Quận Gò Vấp, Tp. Hồ Chí Minh</t>
  </si>
  <si>
    <t>0975 930 661</t>
  </si>
  <si>
    <t>Nguyễn Vương</t>
  </si>
  <si>
    <t xml:space="preserve">0336 553 924 </t>
  </si>
  <si>
    <t>phuochang.do@hanwhalife.com.vn</t>
  </si>
  <si>
    <t>12301644</t>
  </si>
  <si>
    <t>Nguyễn Thanh Ngọc</t>
  </si>
  <si>
    <t>095 195 007 588</t>
  </si>
  <si>
    <t>No.42, Saigonres Plaza, Street No.1, Ward 7, District 8, Ho Chi Minh City</t>
  </si>
  <si>
    <t>Số 42, KDC Saigonres,Đường số 1, Phường 7, Quận 8,Tp. Hồ Chí Minh</t>
  </si>
  <si>
    <t>No. 27/24/1, Dien Bien Phu Street, Ward 15, Binh Thanh District, Ho Chi Minh City</t>
  </si>
  <si>
    <t>Số 27/24/1, Đường Điện Biên Phủ, Phường 15, Quận Bình Thạnh, TP. Hồ Chí Minh</t>
  </si>
  <si>
    <t>0901 876 495</t>
  </si>
  <si>
    <t>Võ Hoà An</t>
  </si>
  <si>
    <t>0932 020 443</t>
  </si>
  <si>
    <t>thanhngoc.nguyen@hanwhalife.com.vn</t>
  </si>
  <si>
    <t>12301625</t>
  </si>
  <si>
    <t>Trần Văn Quyết</t>
  </si>
  <si>
    <t>036 092 024 483</t>
  </si>
  <si>
    <t>Environmental Engineering</t>
  </si>
  <si>
    <t>Village 17, Lam Son Street, Giao An Ward, Giao Thuy District, Nam Dinh Province</t>
  </si>
  <si>
    <t>Xóm 17, Đường Lam Sơn, Xã Giao An, Huyện Giao Thuỷ, Tỉnh Nam Định</t>
  </si>
  <si>
    <t>No.11B - U17/94, Lam Son Ward, Le Chan District, Hai Phong City</t>
  </si>
  <si>
    <t>Số 11B - U17/94, Phường Lam Sơn, Quận Lê Chân, Tp. Hải Phòng</t>
  </si>
  <si>
    <t>0392 031 687</t>
  </si>
  <si>
    <t>Đoàn Thị Hoa</t>
  </si>
  <si>
    <t>0977 880 951</t>
  </si>
  <si>
    <t>vanquyet.tran@hanwhalife.com.vn</t>
  </si>
  <si>
    <t>12301629</t>
  </si>
  <si>
    <t>Lê Chơn Quân</t>
  </si>
  <si>
    <t>079 091 032 185</t>
  </si>
  <si>
    <t>No. 212/89/18, Nguyen Thien Thuat Street, Ward 3, District 3, Ho Chi Minh City</t>
  </si>
  <si>
    <t>Số 212/89/18, Đường Nguyễn Thiện Thuật, Phường 3, Quận 3, Tp. Hồ Chí Minh</t>
  </si>
  <si>
    <t>No. 451/47, Xo Viet Nghe Tinh Street, Ward 26, Binh Thanh District, Ho Chi Minh City</t>
  </si>
  <si>
    <t>Số 451/47, Đường Xô Viết Nghệ Tĩnh, Phường 26, Quận Bình Thạnh, Tp. Hồ Chí Minh</t>
  </si>
  <si>
    <t>0902 381 115</t>
  </si>
  <si>
    <t>Lê Chơn Dũng</t>
  </si>
  <si>
    <t>0902 696 208</t>
  </si>
  <si>
    <t>chonquan.le@hanwhalife.com.vn</t>
  </si>
  <si>
    <t>12301632</t>
  </si>
  <si>
    <t>Trần Tấn Trung</t>
  </si>
  <si>
    <t>087 093 012 943</t>
  </si>
  <si>
    <t>No 223, Phu Thuan Hamlet, Tan Phu Dong Ward, Sa Dec City, Dong Thap Province</t>
  </si>
  <si>
    <t>Số 223, Ấp Phú Thuận, Xã Tân Phú Đông,Tp. Sa Đéc, Tỉnh Đồng Tháp</t>
  </si>
  <si>
    <t>No. 315, Nguyen Gia Tri Street, Ward 25, Binh Thanh District, Ho Chi Minh City</t>
  </si>
  <si>
    <t>Số 315, Đường Nguyễn Gia Trí, Phường 25, Quận Bình Thạnh, Tp. Hồ Chí Minh</t>
  </si>
  <si>
    <t>0933 777 910</t>
  </si>
  <si>
    <t>0335 487 144</t>
  </si>
  <si>
    <t>tantrung.tran@hanwhalife.com.vn</t>
  </si>
  <si>
    <t>12201523</t>
  </si>
  <si>
    <t>Phan Trâm Khanh</t>
  </si>
  <si>
    <t>Chuyên viên Triển khai Hiệu suất Kinh doanh Trực tuyến</t>
  </si>
  <si>
    <t>083 195 010 417</t>
  </si>
  <si>
    <t>No. 506, Tien Hung Street, Tien Long Ward, Chau Thanh District, Ben Tre Province</t>
  </si>
  <si>
    <t>Số 506, Đường Tiên Hưng, Xã Tiên Long, Huyện Châu Thành, Tình Bến Tre</t>
  </si>
  <si>
    <t>No. 338, Lanh Binh Thang Street, 11 Ward, 11 District, Ho Chi MInh City</t>
  </si>
  <si>
    <t>338 Lãnh Binh Thăng, Phường 11, Quận 11, Tp Hồ Chí Minh</t>
  </si>
  <si>
    <t>0985 570 385</t>
  </si>
  <si>
    <t>Phan Thanh Phong</t>
  </si>
  <si>
    <t>0986 131 407</t>
  </si>
  <si>
    <t>tramkhanh.phan@hanwhalife.com.vn</t>
  </si>
  <si>
    <t>12201543</t>
  </si>
  <si>
    <t>Trần Thị Tuyết Trinh</t>
  </si>
  <si>
    <t>079 193 016 295</t>
  </si>
  <si>
    <t>Human Resources Management</t>
  </si>
  <si>
    <t>No A2, 1A - 1B Apartment, Nguyen Dinh Chieu Street, Da Kao Ward, District 1, Ho Chi Minh City</t>
  </si>
  <si>
    <t>Lô A2, Chung cư 1A-1B, Đường Nguyễn Đình Chiểu, Phường Đa Kao, Quận 1, Tp. Hồ Chí Minh</t>
  </si>
  <si>
    <t>No 1225/40B, Huynh Tan Phat Street, Phu Thuan Ward, 7 Distric, Ho Chi Minh City</t>
  </si>
  <si>
    <t>Số 1225/40B Đường Huỳnh Tấn Phát, Phường Phú Thuận, Quận 7,Tp. Hồ Chí Minh</t>
  </si>
  <si>
    <t>0903 035 225</t>
  </si>
  <si>
    <t>Trương Thị Mỹ An</t>
  </si>
  <si>
    <t>0764 738 839</t>
  </si>
  <si>
    <t>tuyettrinh.tran@hanwhalife.com.vn</t>
  </si>
  <si>
    <t>11100178</t>
  </si>
  <si>
    <t>Trần Thị Minh Thư</t>
  </si>
  <si>
    <t>311 905 224</t>
  </si>
  <si>
    <t>Hamlet 16, Long Trung Commune, Cai Lay District, Tien Giang Province</t>
  </si>
  <si>
    <t>Ấp 16, xã Long Trung, huyện Cai Lậy, tỉnh Tiền Giang</t>
  </si>
  <si>
    <t>Nguyen Anh Thu Street, Hoc Mon District, Ho Chi Minh City</t>
  </si>
  <si>
    <t>Nguyễn Ảnh Thủ, Quận Hóc Môn, Tp. HCM</t>
  </si>
  <si>
    <t>0168 654 1115</t>
  </si>
  <si>
    <t>Trần Tấn Phát</t>
  </si>
  <si>
    <t>0944 067 756</t>
  </si>
  <si>
    <t>minhthu.tran@hanwhalife.com.vn</t>
  </si>
  <si>
    <t>12301653</t>
  </si>
  <si>
    <t>Nguyễn Khánh Huyền</t>
  </si>
  <si>
    <t>9339697</t>
  </si>
  <si>
    <t>001 194 045 253</t>
  </si>
  <si>
    <t>No.32b Alley670/46, Ngo Gia Tu Street, Duc Giang Ward, Long Bien District, Ha Noi City</t>
  </si>
  <si>
    <t>Số 32b Ngách 670/46, Đường Ngô Gia Tự, Phường Đức Giang, Quận Long Biên, Tp. Hà Nội</t>
  </si>
  <si>
    <t>Dong Ngac Ward, Bac Tu Liem District, Ha Noi City</t>
  </si>
  <si>
    <t>Phường Đông Ngạc, Quận Bắc Từ Liêm, Tp. Hà Nội</t>
  </si>
  <si>
    <t>0968 834 304</t>
  </si>
  <si>
    <t>Đỗ Thị Hường</t>
  </si>
  <si>
    <t>0961 649 489</t>
  </si>
  <si>
    <t>khanhhuyen.nguyen@hanwhalife.com.vn</t>
  </si>
  <si>
    <t>12301657</t>
  </si>
  <si>
    <t>Cam Hữu Bảo</t>
  </si>
  <si>
    <t>19037187546011</t>
  </si>
  <si>
    <t>079 095 039 862</t>
  </si>
  <si>
    <t>No. 88, Tran Binh Trong Street, Ward 1, District  5, Ho Chi Minh City</t>
  </si>
  <si>
    <t>Số 88, Đường Trần Bình Trọng, Phường 1, Quận 5, Tp. Hồ Chí Minh</t>
  </si>
  <si>
    <t>0938 067 252</t>
  </si>
  <si>
    <t>Hớn Bảo Phương</t>
  </si>
  <si>
    <t>0938 981 538</t>
  </si>
  <si>
    <t>huubao.cam@hanwhalife.com.vn</t>
  </si>
  <si>
    <t>12201432</t>
  </si>
  <si>
    <t>Đỗ Thị Thanh Xuân</t>
  </si>
  <si>
    <t>038 186 016 278</t>
  </si>
  <si>
    <t>University of Bedfordshire</t>
  </si>
  <si>
    <t>International Finance and Banking</t>
  </si>
  <si>
    <t xml:space="preserve">No. 64,Truc Khe Quarter, Lang Ha Ward, Dong Da District, Ha Noi City              </t>
  </si>
  <si>
    <t>Số 64, Khu Phố Trúc Khê, Phường Láng Hạ, Quận Đống Đa, Tp. Hà Nội</t>
  </si>
  <si>
    <t>No.17.4, CT1 Vimeco Tower, Nguyen Chanh Ward, Cau Giay District, Ha Noi City</t>
  </si>
  <si>
    <t>Số 17.4, Tòa CT1 Vimeco, Phường Nguyễn Chánh, Quận Cầu Giấy, Tp. Hà Nội</t>
  </si>
  <si>
    <t>0906 861 929</t>
  </si>
  <si>
    <t>Nguyễn Văn Tuyền</t>
  </si>
  <si>
    <t>0933 136 386</t>
  </si>
  <si>
    <t>thanhxuan.do@hanwhalife.com.vn</t>
  </si>
  <si>
    <t>12101286</t>
  </si>
  <si>
    <t>Nguyễn Xuân Tài</t>
  </si>
  <si>
    <t>040 088 005 769</t>
  </si>
  <si>
    <t>Nghe An College of Economics</t>
  </si>
  <si>
    <t>Hung Tay Hamlet, Tay Hieu Commune, Thai Hoa Town, Nghe An Province</t>
  </si>
  <si>
    <t>Xóm Hưng Tây, Xã Tây Hiếu, Thị Xã Thái Hòa, Tỉnh Nghệ An</t>
  </si>
  <si>
    <t>No 106. Dong Phat Apartment, Dong Son Ward, Thanh Hoa City, Thanh Hoa Province</t>
  </si>
  <si>
    <t>No.106, Chung Cư Đông Phát, Phường Đông Sơn, Tp. Thanh Hóa, Tỉnh Thanh Hóa</t>
  </si>
  <si>
    <t>0359 838 476</t>
  </si>
  <si>
    <t xml:space="preserve">Nguyễn Thị Hương </t>
  </si>
  <si>
    <t>0987 153 456</t>
  </si>
  <si>
    <t>xuantai.nguyen@hanwhalife.com.vn</t>
  </si>
  <si>
    <t>12201435</t>
  </si>
  <si>
    <t>Phạm Hạo Nhiên</t>
  </si>
  <si>
    <t>201 575 239</t>
  </si>
  <si>
    <t>Mahasarakham University</t>
  </si>
  <si>
    <t>Educational Administration</t>
  </si>
  <si>
    <t>No. K21/1, Dao Duy Tu Street, Vinh Trung Ward, Thanh Khe District, Da Nang City</t>
  </si>
  <si>
    <t>Số K21/1, Đường Đào Duy Từ, Phường Vĩnh Trung, Quận Thanh Khê, Tp. Đà Nẵng</t>
  </si>
  <si>
    <t>0793 589 442</t>
  </si>
  <si>
    <t>Lê Thị Hoài An</t>
  </si>
  <si>
    <t>0906 583 629</t>
  </si>
  <si>
    <t>haonhien.pham@hanwhalife.com.vn</t>
  </si>
  <si>
    <t>Workplace</t>
  </si>
  <si>
    <t>12201414</t>
  </si>
  <si>
    <t>Khương Thị Thùy Loan</t>
  </si>
  <si>
    <t>Mekong 1</t>
  </si>
  <si>
    <t>092 184 001 390</t>
  </si>
  <si>
    <t>No. 283, Pham Hung Street, Le Binh Ward, Cai Rang District, Can Tho City</t>
  </si>
  <si>
    <t>Số 283, Đường Phạm Hùng, Phường Lê Bình, Quận Cái Răng, Tp. Cần Thơ</t>
  </si>
  <si>
    <t>0989 007 121</t>
  </si>
  <si>
    <t>Trần Mỹ Thiện</t>
  </si>
  <si>
    <t>0907 196 818</t>
  </si>
  <si>
    <t>thuyloan.khuong@hanwhalife.com.vn</t>
  </si>
  <si>
    <t>12201527</t>
  </si>
  <si>
    <t>Hồ Mậu Lực</t>
  </si>
  <si>
    <t>040 086 001 047</t>
  </si>
  <si>
    <t>No.C7.3 CC, Huynh Tan Phat Street, Phu Xuan Ward, Nha Be District, Ho Chi Minh City</t>
  </si>
  <si>
    <t>Số C7.3 CC Đường Huỳnh Tấn Phát, Xã Phú Xuân, Huyện Nhà Bè, TP. Hồ Chí Minh</t>
  </si>
  <si>
    <t>No. E22.01 CC Sunrise Riverside, Nguyen Huu Tho Street, Phuoc Kien Ward, Nha Be District, Ho Chi Minh City</t>
  </si>
  <si>
    <t>Số E22. 01 CC Sunrise Riverside, Đường Nguyễn Hữu Thọ, Xã Phước Kiển, Huyện Nhà Bè, TP. Hồ Chí Minh</t>
  </si>
  <si>
    <t>0933 161 540</t>
  </si>
  <si>
    <t>Nguyễn Thị Hà</t>
  </si>
  <si>
    <t>0933 974 722</t>
  </si>
  <si>
    <t>mauluc.ho@hanwhalife.com.vn</t>
  </si>
  <si>
    <t>12201430</t>
  </si>
  <si>
    <t>Regional Sales - Song Lam</t>
  </si>
  <si>
    <t>184 460 999</t>
  </si>
  <si>
    <t>Dong Hung Village, Nghia My Ward, Thai Hoa Town, Nghe An Province</t>
  </si>
  <si>
    <t>Xóm Đông Hưng, Xã Nghĩa Mỹ, Thị Xã Thái Hòa, Tỉnh Nghệ An</t>
  </si>
  <si>
    <t>0962 044 124</t>
  </si>
  <si>
    <t>Trần Thị Minh Nhung</t>
  </si>
  <si>
    <t>0962 565 365</t>
  </si>
  <si>
    <t>minhtuan.nguyen@hanwhalife.com.vn</t>
  </si>
  <si>
    <t>12301656</t>
  </si>
  <si>
    <t>Nguyễn Hữu Trung Hậu</t>
  </si>
  <si>
    <t>0071002713712</t>
  </si>
  <si>
    <t>052 082 015 993</t>
  </si>
  <si>
    <t>General Accounting</t>
  </si>
  <si>
    <t>No. 9, Nguyen Lu Street, Ngo May Ward ,KV6, Quy Nhon City, Binh Dinh Province</t>
  </si>
  <si>
    <t>Số 9, Đường Nguyễn Lữ, Phường Ngô Mây,KV6, Tp.Quy Nhơn, Tỉnh Bình Định</t>
  </si>
  <si>
    <t>No.18, Cau Be Street, Vinh Thanh Ward, Nha Trang City, Khanh Hoa Province</t>
  </si>
  <si>
    <t>Số 18, Đường Cầu Bè, Xã Vĩnh Thạnh, Tp. Nha Trang, Tỉnh Khánh Hòa</t>
  </si>
  <si>
    <t>0372 867 749</t>
  </si>
  <si>
    <t>Bùi Thanh Loan</t>
  </si>
  <si>
    <t>0962 531 362</t>
  </si>
  <si>
    <t>trunghau.nguyen@hanwhalife.com.vn</t>
  </si>
  <si>
    <t>Inappropriate behavior</t>
  </si>
  <si>
    <t>12001054</t>
  </si>
  <si>
    <t>079 196 032 135</t>
  </si>
  <si>
    <t>Số 72, Đường 384, Ấp Cây Sộp, Xã Tân An Hội, Huyện Củ Chi, Tp. Hồ Chí Minh</t>
  </si>
  <si>
    <t>Alley 475, Cach Mang Thang 8 Street, Ward 13, District 10, Ho Chi Minh City</t>
  </si>
  <si>
    <t>Hẻm 475, Đường Cách Mạng Tháng 8, Phường 13, Quận 10, Tp. Hồ Chí Minh</t>
  </si>
  <si>
    <t>0985 922 273</t>
  </si>
  <si>
    <t>0378 446 098</t>
  </si>
  <si>
    <t>thao.nguyen1@hanwhalife.com.vn</t>
  </si>
  <si>
    <t>ng.phuongthao0396@gmail.com</t>
  </si>
  <si>
    <t>11800728</t>
  </si>
  <si>
    <t>Lê Đình Thủy</t>
  </si>
  <si>
    <t>0201000672943</t>
  </si>
  <si>
    <t>183 822 629</t>
  </si>
  <si>
    <t>Civil Engineering and Industry</t>
  </si>
  <si>
    <t>Group Tan Phu, Thach Trung Ward, Ha Tinh City, Ha Tinh Province</t>
  </si>
  <si>
    <t>Xóm Tân Phú, Xã Thạch Trung, Tp. Hà Tĩnh, Tỉnh Hà Tĩnh</t>
  </si>
  <si>
    <t>0985 200 246</t>
  </si>
  <si>
    <t>Phan Thị Thùy Hương</t>
  </si>
  <si>
    <t>0977 556 775; 0886 370 777</t>
  </si>
  <si>
    <t>dinhthuy.le@hanwhalife.com.vn</t>
  </si>
  <si>
    <t>12101261</t>
  </si>
  <si>
    <t>Nguyễn Thị Hường</t>
  </si>
  <si>
    <t xml:space="preserve"> Quản lý Kinh doanh (Đối tác Ngân hàng)</t>
  </si>
  <si>
    <t>5256668666</t>
  </si>
  <si>
    <t>033 192 003 657</t>
  </si>
  <si>
    <t>P1805 CT5A, Van Khe Urban Area, Ha Dong District, Ha Noi City</t>
  </si>
  <si>
    <t>P1805 CT5A KDT Văn Khê, Quận Hà Đông, Tp.Hà Nội</t>
  </si>
  <si>
    <t>0917 632 535</t>
  </si>
  <si>
    <t>Nguyễn Văn Bằng</t>
  </si>
  <si>
    <t>0971 612 364</t>
  </si>
  <si>
    <t>huong.nguyen1@hanwhalife.com.vn</t>
  </si>
  <si>
    <t>12301637</t>
  </si>
  <si>
    <t>Trương Thị Thu Thủy</t>
  </si>
  <si>
    <t>013341730041</t>
  </si>
  <si>
    <t>079 186 015 222</t>
  </si>
  <si>
    <t>No.249, Cach Mang Thang Tam Street, Ward 7, Tan Binh District, Ho Chi Minh City</t>
  </si>
  <si>
    <t>Số 249, Đường Cách Mạng Tháng Tám, Phường 7, Quận Tân Bình, Tp.Hồ Chí Minh</t>
  </si>
  <si>
    <t>No. B13F/87, Group 21,  Hamlet 2B, Vinh Loc B Ward, Binh Chanh District, Ho Chi Minh City</t>
  </si>
  <si>
    <t>Số B13F/87, Tổ 21, Ấp 2B, Phường Vĩnh Lộc B, Quận Bình Chánh, Tp.Hồ Chí Minh.</t>
  </si>
  <si>
    <t>0933 970 568</t>
  </si>
  <si>
    <t>Lê Ngọc Quốc</t>
  </si>
  <si>
    <t>0767 296 986</t>
  </si>
  <si>
    <t>thuthuy.truong@hanwhalife.com.vn</t>
  </si>
  <si>
    <t>11900888</t>
  </si>
  <si>
    <t>Tạ Thị Thùy Duyên</t>
  </si>
  <si>
    <t>21510001083665</t>
  </si>
  <si>
    <t>174 851 638</t>
  </si>
  <si>
    <t>Bai Say Village, Ha Tien Commune, Ha Trung District, Thanh Hoa Province</t>
  </si>
  <si>
    <t>Thôn Bãi Sậy, Xã Hà Tiến, Huyện Hà Trung, Tỉnh Thanh Hóa</t>
  </si>
  <si>
    <t>No. 38B6/274, Truong Dinh Street, Tuong Mai Ward, Hoang Mai District, Ha Noi City</t>
  </si>
  <si>
    <t>Số 38B6/274, Đường Trương Định, Phường Tương Mai, Quận Hoàng Mai, Tp. Hà Nội</t>
  </si>
  <si>
    <t>0366 073 463</t>
  </si>
  <si>
    <t>0836 400 236</t>
  </si>
  <si>
    <t>thuyduyen.ta@hanwhalife.com.vn</t>
  </si>
  <si>
    <t>12301645</t>
  </si>
  <si>
    <t>19026518230026</t>
  </si>
  <si>
    <t>054 090 011 086</t>
  </si>
  <si>
    <t>Ban Thach Village, Hoa Xuan Dong Ward, Huyện Đông Hòa, Tỉnh Phú Yên</t>
  </si>
  <si>
    <t>Thôn Bàn Thạch, Xã Hòa Xuân Đông, Huyện Đông Hòa, Tỉnh Phú Yên</t>
  </si>
  <si>
    <t>No.80, Street No. 49, Tan Quy Ward, District 7, Ho Chi Minh City</t>
  </si>
  <si>
    <t>Số 80, Đường 49, Phường Tân Quy, Quận 7, Tp.Hồ Chí Minh</t>
  </si>
  <si>
    <t>0977 715 460</t>
  </si>
  <si>
    <t>0908 158 079</t>
  </si>
  <si>
    <t>thanhhai.nguyen1@hanwhalife.com.vn</t>
  </si>
  <si>
    <t>12201330</t>
  </si>
  <si>
    <t>Đặng Thiện Mỹ</t>
  </si>
  <si>
    <t>022568030001</t>
  </si>
  <si>
    <t>LIENVIET POST BANK - 01357001</t>
  </si>
  <si>
    <t>361 734 573</t>
  </si>
  <si>
    <t>No. 95/12, Cach Mang Thang 8 Street, An Thoi Ward, Binh Thuy District, Can Tho City</t>
  </si>
  <si>
    <t>Số 95/12, Đường Cách Mạng Tháng 8, Phường An Thới, Quận Bình Thủy, Tp. Cần Thơ</t>
  </si>
  <si>
    <t>0982 828 700</t>
  </si>
  <si>
    <t>0908 539 616</t>
  </si>
  <si>
    <t>thienmy.dang@hanwhalife.com.vn</t>
  </si>
  <si>
    <t>12301646</t>
  </si>
  <si>
    <t>Đào Tiến Dũng</t>
  </si>
  <si>
    <t>3510155228888</t>
  </si>
  <si>
    <t>025 088 007 736</t>
  </si>
  <si>
    <t>University of Economics &amp; Business Administration</t>
  </si>
  <si>
    <t>Thuy Van Apartment, Thuy Van Ward, Viet Tri City, Phu Tho Province</t>
  </si>
  <si>
    <t>Chung Cư Thụy Vân, Xã Thụy Vân, Tp. Việt Trì, Tỉnh Phú Thọ</t>
  </si>
  <si>
    <t>0764 939 888</t>
  </si>
  <si>
    <t>Mạc Thị Như Quỳnh</t>
  </si>
  <si>
    <t>0866 902 868</t>
  </si>
  <si>
    <t>tiendung.dao@hanwhalife.com.vn</t>
  </si>
  <si>
    <t>12201448</t>
  </si>
  <si>
    <t>Policy Owner Services Senior Excecutive</t>
  </si>
  <si>
    <t>165915151</t>
  </si>
  <si>
    <t>285 247 013</t>
  </si>
  <si>
    <t>No. 356, Quarter 6, Hamlet 2, Loc Ninh District, Binh Phuoc Province</t>
  </si>
  <si>
    <t>Số 356, Tổ 6, Ấp 2, Huyện Lộc Ninh, Tỉnh Bình Phước</t>
  </si>
  <si>
    <t>No. 417/95/35b, Quang Trung Street, Ward 10, Go Vap District, Ho Chi Minh City</t>
  </si>
  <si>
    <t>Số 417/95/35b, Đường Quang Trung, Phường 10, Quận Gò Vấp, Tp. Hồ Chí Minh</t>
  </si>
  <si>
    <t>0763 236 330</t>
  </si>
  <si>
    <t>Trịnh Kim Hà</t>
  </si>
  <si>
    <t>0776 747 146</t>
  </si>
  <si>
    <t>yen.nguyen@hanwhalife.com.vn</t>
  </si>
  <si>
    <t>12001058</t>
  </si>
  <si>
    <t>Đinh Thị Tân Mỹ</t>
  </si>
  <si>
    <t>013048301041</t>
  </si>
  <si>
    <t>077 182 002 841</t>
  </si>
  <si>
    <t>No. 579, Truong Chinh Street, Tan Thoi Nhat Ward, District 12, Ho Chi Minh City</t>
  </si>
  <si>
    <t>579 Trường Chinh, Phường Tân Thới Nhất, Q12, TpHCM</t>
  </si>
  <si>
    <t>Phạm Thị Thúy Hằng</t>
  </si>
  <si>
    <t>0903 142 468</t>
  </si>
  <si>
    <t>tanmy.dinh@hanwhalife.com.vn</t>
  </si>
  <si>
    <t>dinhtanmy0403@gmail.com</t>
  </si>
  <si>
    <t>12301649</t>
  </si>
  <si>
    <t>Phan Bảo Tài</t>
  </si>
  <si>
    <t>19033597560016</t>
  </si>
  <si>
    <t>089 091 025 183</t>
  </si>
  <si>
    <t>Tourism Hospitality Management</t>
  </si>
  <si>
    <t>No.199, Group 9, Phu Lam Ward, Phu Tan District, An Giang Provice</t>
  </si>
  <si>
    <t>Số 199, Tổ 9, Xã Phú Lâm, Huyện Phú Tân, Tỉnh An Giang</t>
  </si>
  <si>
    <t>No. 243/16 A, Chu Van An Street, Ward 12, Binh Thanh District, Ho Chi Minh City</t>
  </si>
  <si>
    <t>Số 243/16 A, Đường Chu Văn An, Phường 12, Quận Bình Thạnh, Tp. Hồ Chí Minh</t>
  </si>
  <si>
    <t>0939 336 453</t>
  </si>
  <si>
    <t>Trần Mộng Tuyền</t>
  </si>
  <si>
    <t>0909 491 213</t>
  </si>
  <si>
    <t>baotai.phan@hanwhalife.com.vn</t>
  </si>
  <si>
    <t>12301670</t>
  </si>
  <si>
    <t>Huỳnh Minh Hoàng</t>
  </si>
  <si>
    <t>700012140178</t>
  </si>
  <si>
    <t>079 089 009 094</t>
  </si>
  <si>
    <t>No.1162/1, Truong Sa Street, Ward 13, Phu Nhuan District, Ho Chi Minh City</t>
  </si>
  <si>
    <t>Số 1162/1, Đường Trường Sa, Phường 13, Quận Phú Nhuận, Tp. Hồ Chí Minh</t>
  </si>
  <si>
    <t>0902 817 351</t>
  </si>
  <si>
    <t>Huỳnh Hưng</t>
  </si>
  <si>
    <t>minhhoang.huynh@hanwhalife.com.vn</t>
  </si>
  <si>
    <t>hmhoang209@gmai.com</t>
  </si>
  <si>
    <t>12301613</t>
  </si>
  <si>
    <t>19030212558017</t>
  </si>
  <si>
    <t>079 094 010 839</t>
  </si>
  <si>
    <t>No. 93/6/12, Xo Viet Nghe Tinh Street, Ward 17, Binh Thanh District, Ho Chi Minh City</t>
  </si>
  <si>
    <t>93/6/12 Xô Viết Nghệ Tĩnh, Phường 17, Quận Bình Thạnh, TP.HCM</t>
  </si>
  <si>
    <t>0909 113 037</t>
  </si>
  <si>
    <t>Tài</t>
  </si>
  <si>
    <t>0797 996 113</t>
  </si>
  <si>
    <t>anhtuan.mai1@hanwhalife.com.vn</t>
  </si>
  <si>
    <t>dannymai2012@gmail.com</t>
  </si>
  <si>
    <t>11900767</t>
  </si>
  <si>
    <t>Trần Thị Mai Liên</t>
  </si>
  <si>
    <t>19031897468666</t>
  </si>
  <si>
    <t>027 188 000 757</t>
  </si>
  <si>
    <t>No. 987 Tam Trinh Street, Hoang Mai District, Ha Noi City</t>
  </si>
  <si>
    <t>Số 987, Đường Tam Trinh, Quận Hoàng Mai, Tp Hà Nội</t>
  </si>
  <si>
    <t>0988 987 080</t>
  </si>
  <si>
    <t>Đỗ Tiến Dũng</t>
  </si>
  <si>
    <t>0974 089 147</t>
  </si>
  <si>
    <t>mailien.tran@hanwhalife.com.vn</t>
  </si>
  <si>
    <t>mailien.ktqd@gmail.com</t>
  </si>
  <si>
    <t>12201449</t>
  </si>
  <si>
    <t>Đinh Văn Mạnh</t>
  </si>
  <si>
    <t>109868151970</t>
  </si>
  <si>
    <t>017 080 001 260</t>
  </si>
  <si>
    <t xml:space="preserve">No. 48, Co Nhue Street, Co Nhue 2 Ward, Bac Tu Liem District, Ho Chi Minh City      </t>
  </si>
  <si>
    <t xml:space="preserve">Số 48, Đường Cổ Nhuế, Phường Cổ Nhuế 2, Quận Bắc Từ Liêm, Tp. Hà Nội  </t>
  </si>
  <si>
    <t>0964 902 299</t>
  </si>
  <si>
    <t>0983 380 387</t>
  </si>
  <si>
    <t>vanmanh.dinh@hanwhalife.com.vn</t>
  </si>
  <si>
    <t>11800695</t>
  </si>
  <si>
    <t>Tiêu Đức Thông</t>
  </si>
  <si>
    <t xml:space="preserve">Chuyên viên Cấp cao Phát hành Hợp đồng </t>
  </si>
  <si>
    <t>608704060202245</t>
  </si>
  <si>
    <t>066 090 003 811</t>
  </si>
  <si>
    <t>Ho Chi Minh Institude of Applied Science &amp; Technology</t>
  </si>
  <si>
    <t>No. 05, Han Mac Tu Street, Tan An Ward, Buon Ma Thuot City, DakLak Province</t>
  </si>
  <si>
    <t>05 Hàn Mạc Tử, P. Tân An, Tp. Buôn Ma Thuột, ĐăkLăk</t>
  </si>
  <si>
    <t>No I.1606, Tecco Town Apartment, No. 4449, Nguyen Cuu Phu Street, Tan Tao A Ward, Binh Tan District, Ho Chi Minh City</t>
  </si>
  <si>
    <t>I.1606 Chung cư Tecco Town, 4449 Nguyễn Cửu Phú, P. Tân Tạo A, Q. Bình Tân, HCM</t>
  </si>
  <si>
    <t>0905 121 529</t>
  </si>
  <si>
    <t>Tiêu Văn Cường</t>
  </si>
  <si>
    <t>0903 095 903</t>
  </si>
  <si>
    <t>ducthong.tieu@hanwhalife.com.vn</t>
  </si>
  <si>
    <t>tieuthong@gmail.com</t>
  </si>
  <si>
    <t>12301668</t>
  </si>
  <si>
    <t>Nguyễn Quý Trí</t>
  </si>
  <si>
    <t>0181003352564</t>
  </si>
  <si>
    <t>054 088 007 727</t>
  </si>
  <si>
    <t>No.513/2, Tran Hung Dao Street, Ward 1,Tuy Hoa City, Phu Yen Province</t>
  </si>
  <si>
    <t>Số 513/2, Đường Trần Hưng Đạo, Phường 1, Tp.Tuy Hòa, Tỉnh Phú Yên</t>
  </si>
  <si>
    <t>I1-12.01, Iris 1 Building, Hado Centrosa Apartment, Ward 12, District 10, Ho Chi Minh City</t>
  </si>
  <si>
    <t>Căn hộ I1-12.01, Tòa Iris 1, Chung Cư Hado Centrosa, Phường 12, Quận 10, Tp. Hồ Chí Minh</t>
  </si>
  <si>
    <t>0905 824 741</t>
  </si>
  <si>
    <t>Quách Thị Vũ Sinh</t>
  </si>
  <si>
    <t>0909 087 390</t>
  </si>
  <si>
    <t>quytri.nguyen@hanwhalife.com.vn</t>
  </si>
  <si>
    <t>nguyenquytri@gmail.com</t>
  </si>
  <si>
    <t>12101310</t>
  </si>
  <si>
    <t>Nguyễn Quý Hiếu</t>
  </si>
  <si>
    <t>3600188688888</t>
  </si>
  <si>
    <t>001 086 017 537</t>
  </si>
  <si>
    <t>Ha Noi Aptech</t>
  </si>
  <si>
    <t>Programmer</t>
  </si>
  <si>
    <t>No.18, Thanh Xuan Ward, Soc Son District, Ha Noi City</t>
  </si>
  <si>
    <t>Số 18, Phường Thanh Xuân, Phường Sóc Sơn, Tp. Hà Nội</t>
  </si>
  <si>
    <t>Village 4, Nong Tien Ward, Tuyen Quang City, Tuyen Quang Province</t>
  </si>
  <si>
    <t>Tổ 4, Phường Nông Tiến, Tp. Tuyên Quang, Tỉnh Tuyên Quang</t>
  </si>
  <si>
    <t>0988 467 267</t>
  </si>
  <si>
    <t>Nguyễn Quý Quân</t>
  </si>
  <si>
    <t>quyhieu.nguyen@hanwhalife.com.vn</t>
  </si>
  <si>
    <t>12000938</t>
  </si>
  <si>
    <t>Hồ Nguyên Thảo</t>
  </si>
  <si>
    <t xml:space="preserve">Sai Gon Customer Services Center </t>
  </si>
  <si>
    <t>0911000021235</t>
  </si>
  <si>
    <t>070 195 005 336</t>
  </si>
  <si>
    <t>Phu Xuan Group, Tan Phu Ward, Dong Xoai City, Binh Phuoc Province</t>
  </si>
  <si>
    <t>KP PHÚ XUÂN, TÂN PHÚ, THÀNH PHỐ ĐỒNG XOÀI, BÌNH PHƯỚC</t>
  </si>
  <si>
    <t>No. 688/57/99, SAI GON COOP HOME Apartment, Le Duc Tho Street, Ward 15, Go Vap District, Ho Chi Minh City</t>
  </si>
  <si>
    <t>688/57/99, CHUNG CƯ SÀI GÒN COOP HOME, LÊ ĐỨC THỌ, P15, GÒ VẤP, HỒ CHÍ MINH</t>
  </si>
  <si>
    <t>0961 902 903</t>
  </si>
  <si>
    <t>Hoàng Tiến Đạt</t>
  </si>
  <si>
    <t>0365 652 879</t>
  </si>
  <si>
    <t>nguyenthao.ho@hanwhalife.com.vn</t>
  </si>
  <si>
    <t>nguyenthao7795@gmail.com</t>
  </si>
  <si>
    <t>12201535</t>
  </si>
  <si>
    <t>Lương Khiết Phương</t>
  </si>
  <si>
    <t>19020220649018</t>
  </si>
  <si>
    <t>079 184 018 359</t>
  </si>
  <si>
    <t>No. 440/26/22, Nguyen Kiem Street, Ward 3, Phu Nhuan District, Ho Chi Minh City</t>
  </si>
  <si>
    <t>Số 440/26/22, Đường Nguyễn Kiệm, Phường 3, Quận Phú Nhuận, TP.HCM</t>
  </si>
  <si>
    <t>0908 293 516</t>
  </si>
  <si>
    <t>Lương Khiết Băng</t>
  </si>
  <si>
    <t>0908 970 355</t>
  </si>
  <si>
    <t>khietphuong.luong@hanwhalife.com.vn</t>
  </si>
  <si>
    <t>12101312</t>
  </si>
  <si>
    <t>Phan Thị Thanh Thúy</t>
  </si>
  <si>
    <t>7888997789</t>
  </si>
  <si>
    <t>079 190 024 684</t>
  </si>
  <si>
    <t>No. 209/88I/1, Ben Van Đon Street, Ward 2, District 4, Ho Chi Minh City</t>
  </si>
  <si>
    <t>KHÔNG THAY ĐỔI</t>
  </si>
  <si>
    <t>No. 48 ,1 Street , Binh Thuan Ward, District 7, Ho Chi Minh City</t>
  </si>
  <si>
    <t>0906 643 261</t>
  </si>
  <si>
    <t>Phan Thanh Hùng</t>
  </si>
  <si>
    <t>0768 174 717</t>
  </si>
  <si>
    <t>thanhthuy.phan@hanwhalife.com.vn</t>
  </si>
  <si>
    <t>thuyphan2431990@gmail.com</t>
  </si>
  <si>
    <t>11400405</t>
  </si>
  <si>
    <t>Nguyễn Hoàng Anh Phương</t>
  </si>
  <si>
    <t>0041000208146</t>
  </si>
  <si>
    <t>048 192 005 468</t>
  </si>
  <si>
    <t>University of Foreign Language Studies - The University of Da Nang</t>
  </si>
  <si>
    <t>K46/29 Dung Si Thanh Khe Street, Thanh Khe District, Da Nang City</t>
  </si>
  <si>
    <t>K46/29 Dũng Sĩ Thanh Khê, quận Thanh Khê, Tp. Đà Nẵng</t>
  </si>
  <si>
    <t>0787 515 070</t>
  </si>
  <si>
    <t>Huỳnh Tư Miễn</t>
  </si>
  <si>
    <t>0789 472 074</t>
  </si>
  <si>
    <t>anhphuong.nguyen@hanwhalife.com.vn</t>
  </si>
  <si>
    <t>anhphuong1310@gmail.com</t>
  </si>
  <si>
    <t>12101164</t>
  </si>
  <si>
    <t>Phạm Đình Oai</t>
  </si>
  <si>
    <t>0171003493727</t>
  </si>
  <si>
    <t>040 091 018 837</t>
  </si>
  <si>
    <t>Master - Doctor</t>
  </si>
  <si>
    <t>No. 15/17, Thuy Loi Street, Phuoc Long A Ward, Thu Duc City, Ho Chi Minh City</t>
  </si>
  <si>
    <t>15/17 Thủy Lợi, Phường Phước Long A, TP. Thủ Đức, TP.HCM</t>
  </si>
  <si>
    <t>No. 15/17 Thuy Loi, Phuoc Long A Ward, Thu Duc City</t>
  </si>
  <si>
    <t>0386 205 679</t>
  </si>
  <si>
    <t>Phan thị thanh trà</t>
  </si>
  <si>
    <t>0769 985 391</t>
  </si>
  <si>
    <t>dinhoai.pham@hanwhalife.com.vn</t>
  </si>
  <si>
    <t>oaiphamdinh@gmail.com</t>
  </si>
  <si>
    <t>12101136</t>
  </si>
  <si>
    <t>Lê Quang</t>
  </si>
  <si>
    <t>0231000570626</t>
  </si>
  <si>
    <t>241 096 216</t>
  </si>
  <si>
    <t>Vien Dong College of Advanced Technology</t>
  </si>
  <si>
    <t>Group 2, Eatu Ward, Buon Ma Thuoc City, Dak Lak Province</t>
  </si>
  <si>
    <t>Thôn 2, Xã Eatu, Tp. Buôn Ma Thuột, TỈnh Đăk Lăk</t>
  </si>
  <si>
    <t>0772 559 026</t>
  </si>
  <si>
    <t>Lê Như</t>
  </si>
  <si>
    <t>0905 484 480</t>
  </si>
  <si>
    <t>quang.le@hanwhalife.com.vn</t>
  </si>
  <si>
    <t>Le Quang</t>
  </si>
  <si>
    <t>12201398</t>
  </si>
  <si>
    <t>Nguyễn Minh Thuận</t>
  </si>
  <si>
    <t>31010002206593</t>
  </si>
  <si>
    <t>026 099 356</t>
  </si>
  <si>
    <t>No. 422, An Hoa 2 Apartment, Nam Long Residental Area, 3A Street, Tan Thuan Dong Ward, District 7, Ho Chi Minh City</t>
  </si>
  <si>
    <t>Số 422, Chung Cư An Hòa 2, Khu Dân Cư Nam Long, Đường Số 3A, Phường Tân Thuận Đông, Quận 7, Tp. Hồ Chí Minh</t>
  </si>
  <si>
    <t>0905 298 185</t>
  </si>
  <si>
    <t>Nguyễn Văn Huân</t>
  </si>
  <si>
    <t>0907 690 633</t>
  </si>
  <si>
    <t>minhthuan.nguyen@hanwhalife.com.vn</t>
  </si>
  <si>
    <t>Nguyen Minh Thuan</t>
  </si>
  <si>
    <t>12201591</t>
  </si>
  <si>
    <t>Nguyễn Thanh Quý Phi</t>
  </si>
  <si>
    <t xml:space="preserve"> 060030509903</t>
  </si>
  <si>
    <t>079 189 005 318</t>
  </si>
  <si>
    <t xml:space="preserve">No.237/62, Trinh Dinh Trong Street, Phu Trung Ward, Tan Phu, Ho Chi Minh City  </t>
  </si>
  <si>
    <t>237/62 Trịnh Đình Trọng, Phường Phú Trung, Quận Tân Phú, TP. Hồ Chí Minh</t>
  </si>
  <si>
    <t>No. 131/28, Kinh Duong Vuong Street, Ward 12, District 6, Ho Chi Minh City</t>
  </si>
  <si>
    <t>131/28 Kinh Dương Vương, Phường 12 Quận 6</t>
  </si>
  <si>
    <t>0779 229 124</t>
  </si>
  <si>
    <t>Từ Thị Chung</t>
  </si>
  <si>
    <t>0919 744 981</t>
  </si>
  <si>
    <t>quyphi.nguyen@hanwhalife.com.vn</t>
  </si>
  <si>
    <t>phi.nguyen.acc@gmail.com</t>
  </si>
  <si>
    <t>Nguyen Thanh Quy Phi</t>
  </si>
  <si>
    <t>11800743</t>
  </si>
  <si>
    <t>Nguyễn Lê Hạnh Nhân</t>
  </si>
  <si>
    <t>16643277777</t>
  </si>
  <si>
    <t>051 194 017 419</t>
  </si>
  <si>
    <t>No. 79, Nguyen Chi Thanh Street, Quang Phu Ward, Quang Ngai City, Quang Ngai Province</t>
  </si>
  <si>
    <t>Số 79, Đường Nguyễn Chí Thanh, Phường Quảng Phú, Tp. Quảng Ngãi, Tỉnh Quảng Ngãi</t>
  </si>
  <si>
    <t>No. 34/6, Street No. 07, Hiep Binh Phuoc Ward, Thu Duc District, Ho Chi Minh City</t>
  </si>
  <si>
    <t>Số 34/6, Đường Số 07, Phường Hiệp Bình Phước, Quận Thủ Đức, Tp. Hồ Chí Minh</t>
  </si>
  <si>
    <t>0762 676 132</t>
  </si>
  <si>
    <t>Nguyễn Lê Đức Nhân</t>
  </si>
  <si>
    <t>hanhnhan.nguyen@hanwhalife.com.vn</t>
  </si>
  <si>
    <t>Nguyen Le Hanh Nhan</t>
  </si>
  <si>
    <t>12301655</t>
  </si>
  <si>
    <t>Nguyễn Thị Quỳnh Anh</t>
  </si>
  <si>
    <t>6999194999</t>
  </si>
  <si>
    <t>040 194 035 563</t>
  </si>
  <si>
    <t xml:space="preserve"> Nghe An College of Economics</t>
  </si>
  <si>
    <t>Room 252, B2, Nam Nguyen Sy Sach Apartment, Hung Dung Ward, Vinh City, Nghe An Province</t>
  </si>
  <si>
    <t>Số Phòng 252, B2, Chung cư Nam Nguyễn Sỹ Sách, Phường Hưng Dũng,Tp. Vinh, Tỉnh Nghệ An</t>
  </si>
  <si>
    <t>0822 429 191</t>
  </si>
  <si>
    <t>Dương Hoài Phương</t>
  </si>
  <si>
    <t>0886 469 494</t>
  </si>
  <si>
    <t>quynhanh.nguyen@hanwhalife.com.vn</t>
  </si>
  <si>
    <t>Nguyen Thi Quynh Anh</t>
  </si>
  <si>
    <t>12201387</t>
  </si>
  <si>
    <t>Nguyễn Tiến Mạnh</t>
  </si>
  <si>
    <t>0343197222</t>
  </si>
  <si>
    <t>034 090 024 634</t>
  </si>
  <si>
    <t>In Transport Construction Engineering</t>
  </si>
  <si>
    <t>Hamlet 3, Vo Ngai Village, Tam Quang Ward, Vu Thu District, Thai Binh Province</t>
  </si>
  <si>
    <t>Xóm 3, thôn Vô Ngại, xã Tam Quang, huyện Vũ Thư, tỉnh Thái Bình</t>
  </si>
  <si>
    <t>0984 365 299</t>
  </si>
  <si>
    <t>Nguyễn Khả Trị</t>
  </si>
  <si>
    <t>0343 197 222</t>
  </si>
  <si>
    <t>tienmanh.nguyen@hanwhalife.com.vn</t>
  </si>
  <si>
    <t>tienmanh0103@gmail.com</t>
  </si>
  <si>
    <t>Nguyen Tien Manh</t>
  </si>
  <si>
    <t>11900776</t>
  </si>
  <si>
    <t>Phạm Như Lượng</t>
  </si>
  <si>
    <t>Increase to VND 15 Mil/month after 4 months based on the evaluation of Department Head</t>
  </si>
  <si>
    <t>0781000485272</t>
  </si>
  <si>
    <t>038 093 000 376</t>
  </si>
  <si>
    <t>Viet Hung University</t>
  </si>
  <si>
    <t>Group 5, Ha Chau Commune, Ha Trung District, Thanh Hoa City</t>
  </si>
  <si>
    <t>Xóm 5, Xã Hà Châu, Huyện Hà Trung, Tp. Thanh Hóa</t>
  </si>
  <si>
    <t>Xóm 5, Đường Hà Châu, Huyện Hà Trung, Tp. Thanh Hóa</t>
  </si>
  <si>
    <t>02376 584 617</t>
  </si>
  <si>
    <t>Hoàng Thị Hảo</t>
  </si>
  <si>
    <t>0853 568 333</t>
  </si>
  <si>
    <t>nhuluong.pham@hanwhalife.com.vn</t>
  </si>
  <si>
    <t>Pham Nhu Luong</t>
  </si>
  <si>
    <t>12301675</t>
  </si>
  <si>
    <t>Trần Thị Ngọc Diễm</t>
  </si>
  <si>
    <t>005704060351218</t>
  </si>
  <si>
    <t>049 197 003 423</t>
  </si>
  <si>
    <t>No. 6, DT 717 Street, Bac Ruong Ward, Tanh Linh District, Binh Thuan Province</t>
  </si>
  <si>
    <t>Số 6, Đường DT 717, Xã Bắc Ruộng, Huyện Tánh Linh, Tỉnh Bình Thuận</t>
  </si>
  <si>
    <t>No.14/16, No. 9 Street, Ward 9, Go Vap District, Ho Chi Minh City</t>
  </si>
  <si>
    <t>Số 14/16, Đường số 9, Phường 9, Quận Gò Vấp, Tp. Hồ Chí Minh</t>
  </si>
  <si>
    <t>0353 336 242</t>
  </si>
  <si>
    <t xml:space="preserve">Trần Quốc Dũng </t>
  </si>
  <si>
    <t>0348 762 327</t>
  </si>
  <si>
    <t>ngocdiem.tran@hanwhalife.com.vn</t>
  </si>
  <si>
    <t>diemtran2526@gmail.com</t>
  </si>
  <si>
    <t>Tran Thi Ngoc Diem</t>
  </si>
  <si>
    <t>12301621</t>
  </si>
  <si>
    <t>Đặng Thái Sơn</t>
  </si>
  <si>
    <t>0011004306756</t>
  </si>
  <si>
    <t>015 082 000 221</t>
  </si>
  <si>
    <t>P1505 D3 - Rung Co, Ecopark Urban Area, Rung co, Xuan Quan Ward, Van Giang District, Hung Yen Province</t>
  </si>
  <si>
    <t>P1505 D3 - Rừng Cọ, Khu đô thị Ecopark, Rừng Cọ, Xã Xuân Quan, Huyện Văn Giang, Tỉnh Hưng Yên</t>
  </si>
  <si>
    <t>0978 190 666</t>
  </si>
  <si>
    <t>Đinh Thị Hồng Loan</t>
  </si>
  <si>
    <t>0986 050 666</t>
  </si>
  <si>
    <t>thaison.dang@hanwhalife.com.vn</t>
  </si>
  <si>
    <t>Dang Thai Son</t>
  </si>
  <si>
    <t>12201375</t>
  </si>
  <si>
    <t>Phạm Lê Khánh Duyên</t>
  </si>
  <si>
    <t>0061001070935</t>
  </si>
  <si>
    <t>056 197 007 806</t>
  </si>
  <si>
    <t>No. 19B, Vo Thi Sau Street, Vinh Truong, Nha Trang City, Khanh Hoa Province</t>
  </si>
  <si>
    <t>19B Võ Thị Sáu, Vĩnh Trường, Nha Trang, Khánh Hoà</t>
  </si>
  <si>
    <t>No. 210/18/5, Cach Mang Thang 8 Street, Ward 10, District 3, Ho Chi Minh City</t>
  </si>
  <si>
    <t>210/18/5 Cách Mạng Tháng Tám, Phường 10, Quận 3, TP.HCM</t>
  </si>
  <si>
    <t>0919 042 856</t>
  </si>
  <si>
    <t>Ngọc Lễ</t>
  </si>
  <si>
    <t>0981 032 904</t>
  </si>
  <si>
    <t>khanhduyen.pham@hanwhalife.com.vn</t>
  </si>
  <si>
    <t>khanhduyen97.nt@gmail.com</t>
  </si>
  <si>
    <t>Pham Le Khanh Duyen</t>
  </si>
  <si>
    <t>12101251</t>
  </si>
  <si>
    <t>Nguyễn Nữ Bảo Ngân</t>
  </si>
  <si>
    <t>19036287531015</t>
  </si>
  <si>
    <t>079 187 013 548</t>
  </si>
  <si>
    <t>No. 688/53, Le Duc Tho Street, Ward 15, Go Vap District, Ho Chi Minh City</t>
  </si>
  <si>
    <t>Số 688/53, Đường Lê Đức Thọ, Phường 15, Quận Gò Vấp, Tp. Ho Chi Minh</t>
  </si>
  <si>
    <t>0763 948 615</t>
  </si>
  <si>
    <t>Nguyễn Đình Phương</t>
  </si>
  <si>
    <t>0333 128 799</t>
  </si>
  <si>
    <t>baongan.nguyen@hanwhalife.com.vn</t>
  </si>
  <si>
    <t>Nguyen Nu Bao Ngan</t>
  </si>
  <si>
    <t>12101165</t>
  </si>
  <si>
    <t>Ngô Nguyễn Thị Kim Giàu</t>
  </si>
  <si>
    <t>Nhân viên Cấp trung Thẩm định</t>
  </si>
  <si>
    <t>104868603662</t>
  </si>
  <si>
    <t>272 476 438</t>
  </si>
  <si>
    <t>No. 147, Lo Than Hamlet, Bao Binh Commune, Cam My District, Dong Nai Province</t>
  </si>
  <si>
    <t>Số 147, Ấp Lò Than, Xã Bảo Bình, Huyện Cẩm Mỹ, Tỉnh Đồng Nai</t>
  </si>
  <si>
    <t>No. 397, Tran Xuan Soan, Tan Kieng Ward, District 7, Ho Chi Minh City</t>
  </si>
  <si>
    <t>Số 397, Đường Trần Xuân Soạn, Phường Tân Kiểng, Quận 7, Tp. Hồ Chí Minh</t>
  </si>
  <si>
    <t>0353 510 767</t>
  </si>
  <si>
    <t>Triều Dâng</t>
  </si>
  <si>
    <t>0376 952 117</t>
  </si>
  <si>
    <t>kimgiau.ngo@hanwhalife.com.vn</t>
  </si>
  <si>
    <t>Ngo Nguyen Thi Kim Giau</t>
  </si>
  <si>
    <t>12201422</t>
  </si>
  <si>
    <t>Nguyễn Minh Nhựt</t>
  </si>
  <si>
    <t>0541000295911</t>
  </si>
  <si>
    <t>C9443948</t>
  </si>
  <si>
    <t>No. 54/2, Hoa Phu Street, Xuan Hoa Ward, Ke Sach District, Soc Trang Province</t>
  </si>
  <si>
    <t>Số 54/2, Đường Hòa Phú, Xã Xuân Hòa, Huyện Kế Sách, Tỉnh Sóc Trăng</t>
  </si>
  <si>
    <t>No.69, Street 9, Van Phuc Urban Area, Hiep Binh Phuoc Ward, Thu Duc District, Ho Chi Minh City</t>
  </si>
  <si>
    <t>Số 69, Đường số 9, Khu Đô Thị  Vạn Phúc, Phường Hiệp Bình Phước, Quận Thủ Đức, Tp. Hồ Chí Minh</t>
  </si>
  <si>
    <t>0911 134 733</t>
  </si>
  <si>
    <t>Nguyễn Minh Tường</t>
  </si>
  <si>
    <t>0917 235 325</t>
  </si>
  <si>
    <t>nhut.nguyen@hanwhalife.com.vn</t>
  </si>
  <si>
    <t>Nguyen Minh Nhut</t>
  </si>
  <si>
    <t>12301681</t>
  </si>
  <si>
    <t>Trần Nguyệt Thảo</t>
  </si>
  <si>
    <t>000000701572</t>
  </si>
  <si>
    <t>079 197 023 226</t>
  </si>
  <si>
    <t>No. 8A, No.2 Street, Lu Gia Housing Project, Ward 15, District 11, Ho Chi Minh City</t>
  </si>
  <si>
    <t>Số 8A, Đường số 2, Cư Xá Lữ Gia, Phường 15, Quận 11, Tp. Hồ Chí Minh</t>
  </si>
  <si>
    <t>0938 697 296</t>
  </si>
  <si>
    <t>0944 199 304</t>
  </si>
  <si>
    <t>nguyetthao.tran@hanwhalife.com.vn</t>
  </si>
  <si>
    <t>trannguyetthao.0911@gmail.com</t>
  </si>
  <si>
    <t>Tran Nguyet Thao</t>
  </si>
  <si>
    <t>12101133</t>
  </si>
  <si>
    <t>Phạm Anh Kiệt</t>
  </si>
  <si>
    <t>101004612568</t>
  </si>
  <si>
    <t>191 504 844</t>
  </si>
  <si>
    <t>No. 34, Dao  Tan Street, Truong An Ward, Hue City</t>
  </si>
  <si>
    <t>Số 34 Đường Đào Tấn, Phường Trường An, Tp. Huế</t>
  </si>
  <si>
    <t>0934 889 488</t>
  </si>
  <si>
    <t>Trịnh Thị Định</t>
  </si>
  <si>
    <t>0798 586 686</t>
  </si>
  <si>
    <t>anhkiet.pham@hanwhalife.com.vn</t>
  </si>
  <si>
    <t>Pham Anh Kiet</t>
  </si>
  <si>
    <t>12201426</t>
  </si>
  <si>
    <t>Lý Thuy Quỳnh</t>
  </si>
  <si>
    <t>0060100012525005</t>
  </si>
  <si>
    <t>381 676 390</t>
  </si>
  <si>
    <t>No. 31, Street 10, Ward 1, Ca Mau City, Ca Mau Province</t>
  </si>
  <si>
    <t>Số 31, Đường  Số 10, Phường 1, Tp. Cà Mau, Tỉnh Cà Mau</t>
  </si>
  <si>
    <t>0938 250 511</t>
  </si>
  <si>
    <t>0946 801 123</t>
  </si>
  <si>
    <t>thuyquynh.ly@hanwhalife.com.vn</t>
  </si>
  <si>
    <t>Ly Thuy Quynh</t>
  </si>
  <si>
    <t>12301708</t>
  </si>
  <si>
    <t>0051000496380</t>
  </si>
  <si>
    <t>052 084 004 295</t>
  </si>
  <si>
    <t>9B Hamlet, Nhon Thuan Village, Tay Vinh Ward, Tay Son District, Binh Đinh Province</t>
  </si>
  <si>
    <t>Xóm 9B,Thôn Nhơn Thuận, Xã Tây Vinh, Huyện Tây Sơn, Tỉnh Bình Định</t>
  </si>
  <si>
    <t>No.334/6/7, Hoang Van Thu Street, Ngo May Ward, Quy Nhon City, Binh Dinh Province</t>
  </si>
  <si>
    <t>Số 334/6/7, Đường Hoàng Văn Thụ, Phường Ngô Mây, Tp.Quy Nhơn, Tỉnh Bình Định</t>
  </si>
  <si>
    <t>0986 554 357</t>
  </si>
  <si>
    <t xml:space="preserve">Trần Khánh Chi </t>
  </si>
  <si>
    <t>0975 332 468</t>
  </si>
  <si>
    <t>xuanthang.bui@hanwhalife.com.vn</t>
  </si>
  <si>
    <t>louis.thang@gmail.com</t>
  </si>
  <si>
    <t>Bui Xuan Thang</t>
  </si>
  <si>
    <t>12201394</t>
  </si>
  <si>
    <t>Nguyễn Thị Ngọc Nhã</t>
  </si>
  <si>
    <t>Sales Training Strategy</t>
  </si>
  <si>
    <t>19030501264013</t>
  </si>
  <si>
    <t>075 196 007 352</t>
  </si>
  <si>
    <t>Provincial Highway 768, Tri An Ward, Vinh Cuu District, Dong Nai Province</t>
  </si>
  <si>
    <t>Tỉnh Lộ 768, Xã Trị An, Huyện Vĩnh Cửu, Tỉnh Đồng Nai</t>
  </si>
  <si>
    <t>No.60/78/8, Lam Van Ben Street, Tan Kieng Ward, District 7, Ho Chi Minh City</t>
  </si>
  <si>
    <t>Số 60/78/8, Đường Lâm Văn Bền, Phường Tân Kiểng, Quận 7, Tp. Hồ Chí Minh</t>
  </si>
  <si>
    <t>0383 643 879</t>
  </si>
  <si>
    <t>Nguyễn Bảo Toàn</t>
  </si>
  <si>
    <t>0348 769 219</t>
  </si>
  <si>
    <t>ngocnha.nguyen@hanwhalife.com.vn</t>
  </si>
  <si>
    <t>ngocnha2911@gmail.com</t>
  </si>
  <si>
    <t>Nguyen Thi Ngoc Nha</t>
  </si>
  <si>
    <t>11800752</t>
  </si>
  <si>
    <t>Nguyễn Đức Trường</t>
  </si>
  <si>
    <t>01/02/2023</t>
  </si>
  <si>
    <t>0451001958759</t>
  </si>
  <si>
    <t>034 082 018 840</t>
  </si>
  <si>
    <t>No. 36, Floor 26, Block CT11, Kim Van Kim Lu Urban Area, Dai Kim Ward, Hoang Mai District, Ha Noi City</t>
  </si>
  <si>
    <t>Số nhà 36 tầng 26, Tòa CT11, KĐT Kim Văn Kim Lũ , P. Đại Kim, Q. Hoàng Mai,  Tp Hà Nội</t>
  </si>
  <si>
    <t>No.16, Floor 41, Building CT12A,  Kim Van Kim Lu Urban Area, Dai Kim Ward, Hoang Mai District, Ha Noi City</t>
  </si>
  <si>
    <t>Số nhà 16 tầng 41, Tòa CT12A - KĐT Kim Văn Kim Lũ - P. Đại Kim, Q. Hoàng Mai, TP Hà Nội</t>
  </si>
  <si>
    <t>0987 627 642</t>
  </si>
  <si>
    <t>Đoàn Thị Hồng Liên</t>
  </si>
  <si>
    <t>0966 742 468</t>
  </si>
  <si>
    <t>ductruong.nguyen@hanwhalife.com.vn</t>
  </si>
  <si>
    <t>dtruong.ceo@gmail.com</t>
  </si>
  <si>
    <t>Nguyen Duc Truong</t>
  </si>
  <si>
    <t>12301726</t>
  </si>
  <si>
    <t>Nguyễn Thị Tuyết Thanh</t>
  </si>
  <si>
    <t>107867987110</t>
  </si>
  <si>
    <t>079 195 028 978</t>
  </si>
  <si>
    <t>Restaurant and Catering Management</t>
  </si>
  <si>
    <t>No. 05/21, Nguyen Trung Ngan Street, Ben Nghe Ward, District 1, Ho Chi Minh City</t>
  </si>
  <si>
    <t xml:space="preserve"> Số 05/21, Đường Nguyễn Trung Ngạn, Phường Bến Nghé, Quận 1, Tp. Hồ Chí Minh</t>
  </si>
  <si>
    <t>Binh Khanh Apartment, An Phu Ward, District 2, Ho Chi Minh City</t>
  </si>
  <si>
    <t>Chung cư Bình Khánh, Phường An Phú, Quận 2, Tp. Hồ Chí Minh</t>
  </si>
  <si>
    <t>0937 927 106</t>
  </si>
  <si>
    <t>0879 451 686</t>
  </si>
  <si>
    <t>tuyetthanh.nguyen@hanwhalife.com.vn</t>
  </si>
  <si>
    <t>thanh.ntt0409@gmail.com</t>
  </si>
  <si>
    <t>Nguyen Thi Tuyet Thanh</t>
  </si>
  <si>
    <t>11900890</t>
  </si>
  <si>
    <t>19037084785018</t>
  </si>
  <si>
    <t>087 186 000 094</t>
  </si>
  <si>
    <t>No. D22/609D, Trinh Quang Nghi Street, Binh Chanh District, Ho Chi Minh City</t>
  </si>
  <si>
    <t>Số D22/609D, Đường Trịnh Quang Nghị, Huyện Bình Chánh, Tp. Hồ Chí Minh</t>
  </si>
  <si>
    <t>Long</t>
  </si>
  <si>
    <t>0878 515 686</t>
  </si>
  <si>
    <t>kimthuy.bui@hanwhalife.com.vn</t>
  </si>
  <si>
    <t>thuybuics@gmail.com.vn</t>
  </si>
  <si>
    <t>Bui Kim Thuy</t>
  </si>
  <si>
    <t>11900907</t>
  </si>
  <si>
    <t>Nguyễn Thị Ngọc Hạnh</t>
  </si>
  <si>
    <t>0071000985655</t>
  </si>
  <si>
    <t>024 414 878</t>
  </si>
  <si>
    <t>Tat Thanh University</t>
  </si>
  <si>
    <t>No. 88/11/12, Nguyen Khoai Street, District 4, Ho Chi Minh City</t>
  </si>
  <si>
    <t>Số 88/11/12 , Đường Nguyễn Khoái, Quận 4, Tp. Hồ Chí Minh</t>
  </si>
  <si>
    <t>0906 767 862</t>
  </si>
  <si>
    <t>Phan Trung Hiếu</t>
  </si>
  <si>
    <t>0934 061 106</t>
  </si>
  <si>
    <t>ngochanh.nguyen@hanwhalife.com.vn</t>
  </si>
  <si>
    <t>Nguyen Thi Ngoc Hanh</t>
  </si>
  <si>
    <t>944/HR-23</t>
  </si>
  <si>
    <t>12201493</t>
  </si>
  <si>
    <t>Nguyễn Thị Hồng Hải</t>
  </si>
  <si>
    <t>000009900085</t>
  </si>
  <si>
    <t>001 196 031 949</t>
  </si>
  <si>
    <t>Hanoi-University of Medicine and Pharmacy</t>
  </si>
  <si>
    <t xml:space="preserve"> Doctor of Preventive Medicine</t>
  </si>
  <si>
    <t>Van Diem Village, Van Ha Ward, Dong Anh District, Ha Noi City</t>
  </si>
  <si>
    <t>Thôn Vân Điềm, Xã Vân Hà, Huyện Đông Anh, Tp.Hà Nội</t>
  </si>
  <si>
    <t>No.54/5/13A Bach Dang Street, 2 Ward, Tan Binh District, Ho Chi Minh City</t>
  </si>
  <si>
    <t>Số 54/5/13A Đường Bạch Đằng, Phường 2, Quận Tân Bình, Tp.Hồ Chí Minh</t>
  </si>
  <si>
    <t>0393 977 331</t>
  </si>
  <si>
    <t>Nguyễn Thuận Yến</t>
  </si>
  <si>
    <t>0962 743 753</t>
  </si>
  <si>
    <t>honghai.nguyen@hanwhalife.com.vn</t>
  </si>
  <si>
    <t>Nguyen Thi Hong Hai</t>
  </si>
  <si>
    <t>948/HR-23</t>
  </si>
  <si>
    <t>12301723</t>
  </si>
  <si>
    <t>Nguyễn Quỳnh Như</t>
  </si>
  <si>
    <t>66518905586</t>
  </si>
  <si>
    <t>080 195 005 985</t>
  </si>
  <si>
    <t>No. 71D/ 5, Area 7, Song Hanh Street, Trung My Tay Ward, District 12, Ho Chi Minh City</t>
  </si>
  <si>
    <t>Số 71D/ 5, Khu phố 7, Đường Song Hành, Phường Trung Mỹ Tây, Quận 12, Tp. Hồ Chí Minh</t>
  </si>
  <si>
    <t>0798 339 406</t>
  </si>
  <si>
    <t>Trần Thị Thanh Đoan</t>
  </si>
  <si>
    <t>0966 518 905</t>
  </si>
  <si>
    <t>quynhnhu.nguyen@hanwhalife.com.vn</t>
  </si>
  <si>
    <t>nhunguyen1995.12@gmail.com</t>
  </si>
  <si>
    <t>Nguyen Quynh Nhu</t>
  </si>
  <si>
    <t>12301699</t>
  </si>
  <si>
    <t>Phan Thị Lệ Thu</t>
  </si>
  <si>
    <t>21410002686769</t>
  </si>
  <si>
    <t>001 195 009 228</t>
  </si>
  <si>
    <t>Preschool education</t>
  </si>
  <si>
    <t xml:space="preserve">No. 232, Nhi Village, No. 23B Street, Van Noi Ward, Dong Anh District, Ha Noi City </t>
  </si>
  <si>
    <t xml:space="preserve">Số 232, Xóm Nhì, Đường số 23B, Xã Vân Nội, Huyện Đông Anh, Tp. Hà Nội </t>
  </si>
  <si>
    <t xml:space="preserve">Số 232, xóm Nhì, Đường số 23B, Xã Vân Nội, Huyện Đông Anh, Tp. Hà Nội </t>
  </si>
  <si>
    <t>0981 405 294</t>
  </si>
  <si>
    <t>Trương Công Lợi</t>
  </si>
  <si>
    <t>0988 165 930</t>
  </si>
  <si>
    <t>lethu.phan@hanwhalife.com.vn</t>
  </si>
  <si>
    <t>phanlethu33@gmail.com</t>
  </si>
  <si>
    <t>Phan Thi Le Thu</t>
  </si>
  <si>
    <t>12301652</t>
  </si>
  <si>
    <t>Trần Thị Quỳnh Giang</t>
  </si>
  <si>
    <t>109868733646</t>
  </si>
  <si>
    <t>080 199 008 491</t>
  </si>
  <si>
    <t>No. 9, DT 825 Street, Hoa Khanh Tay Ward, Duc Hoa District, Long An Province</t>
  </si>
  <si>
    <t>Số 9, Đường ĐT 825, Xã Hòa Khánh Tây, Huyện Đức Hòa, Tỉnh Long An</t>
  </si>
  <si>
    <t>No.318, Hoa Hao Street, Ward 4, District 10, Ho Chi Minh City</t>
  </si>
  <si>
    <t>Số 318, Đường Hòa Hảo, Phường 4, Quận 10, Tp. Hồ Chí Minh</t>
  </si>
  <si>
    <t>0944 665 670</t>
  </si>
  <si>
    <t>0965 324 858</t>
  </si>
  <si>
    <t>quynhgiang.tran@hanwhalife.com.vn</t>
  </si>
  <si>
    <t>Tran Thi Quynh Giang</t>
  </si>
  <si>
    <t>950/HR-23</t>
  </si>
  <si>
    <t>Better Opportunity</t>
  </si>
  <si>
    <t>12201452</t>
  </si>
  <si>
    <t>Phạm Thành Nhân</t>
  </si>
  <si>
    <t>56610000295916</t>
  </si>
  <si>
    <t>201 314 255</t>
  </si>
  <si>
    <t xml:space="preserve">No. K363H1/4, Ton DucThang Street, Hoa Minh Ward, Lien Chieu District, Da Nang City    </t>
  </si>
  <si>
    <t xml:space="preserve">Số K363H1/4 , Đường Tôn Đức Thắng, Phường Hòa Minh, Quận Liên Chiêu, Tp. Đà Nẵng     </t>
  </si>
  <si>
    <t>No. 98, Pham Van Dong Street, Tan An Ward, Hoi An City, Quang Nam province</t>
  </si>
  <si>
    <t>Số 98, Đường Phạm Văn Đồng, Phường Tân An, Tp. Hội An, Tỉnh Quảng Nam</t>
  </si>
  <si>
    <t>0905 790 970</t>
  </si>
  <si>
    <t>Trân</t>
  </si>
  <si>
    <t>0905 692 168</t>
  </si>
  <si>
    <t>thanhnhan.pham@hanwhalife.com.vn</t>
  </si>
  <si>
    <t>Pham Thanh Nhan</t>
  </si>
  <si>
    <t>12301640</t>
  </si>
  <si>
    <t>Vũ Tuấn Anh</t>
  </si>
  <si>
    <t>0291000277246</t>
  </si>
  <si>
    <t>017 089 009 802</t>
  </si>
  <si>
    <t>Central University of Construction</t>
  </si>
  <si>
    <t xml:space="preserve">No. 11/19, Hoang Van Thai Street, Hoa Lu Ward, Pleiku City, Gia Lai Province                   </t>
  </si>
  <si>
    <t>Số 11/19, Đường Hoàng Văn Thái, Phường Hoa Lư ,Tp. Pleiku,Tỉnh Gia Lai</t>
  </si>
  <si>
    <t>No. 11/19, Hoang Van Thai Street, Hoa Lu Ward, Pleiku City, Gia Lai Province</t>
  </si>
  <si>
    <t xml:space="preserve">Số 11/19, Đường Hoàng Văn Thái, Phường Hoa Lư ,Tp. Pleiku,Tỉnh Gia Lai               </t>
  </si>
  <si>
    <t>Nguyễn Hồ Thị Kiều Trinh</t>
  </si>
  <si>
    <t>0963 792 259 - 0906 537 177</t>
  </si>
  <si>
    <t>tuananh.vu@hanwhalife.com.vn</t>
  </si>
  <si>
    <t>Vu Tuan Anh</t>
  </si>
  <si>
    <t>12101191</t>
  </si>
  <si>
    <t>19020156897010</t>
  </si>
  <si>
    <t>040 180 000 236</t>
  </si>
  <si>
    <t>No. 2824, CT10A, KDT Đại Thanh, Phan rong Tue Street, Ta Thanh Oai Commune, Thanh Tri District, Ha Noi City</t>
  </si>
  <si>
    <t>Phòng 2824 CT10A KĐT Đại Thanh, Tả Thanh Oai, Thanh Trì Hà Nội</t>
  </si>
  <si>
    <t>0378 525 959</t>
  </si>
  <si>
    <t>Phạm Hồng Phương</t>
  </si>
  <si>
    <t>0988 905 455</t>
  </si>
  <si>
    <t>hoaithu.nguyen1@hanwhalife.com.vn</t>
  </si>
  <si>
    <t>nguyenthu.cdc@gmail.com</t>
  </si>
  <si>
    <t>11900819</t>
  </si>
  <si>
    <t>Đinh Sơn Hải</t>
  </si>
  <si>
    <t>104870144113</t>
  </si>
  <si>
    <t>079 090 002 927</t>
  </si>
  <si>
    <t>Oxford Brookers University</t>
  </si>
  <si>
    <t>No. 24/12, Ly Thuong Kiet Street, Ward 9, Tan Binh District, Ho Chi Minh City</t>
  </si>
  <si>
    <t>Số 24/12, Đường Lý Thường Kiệt, Phường 9, Quận Tân Bình, Tp. Hồ Chí Minh</t>
  </si>
  <si>
    <t>No. 53/97/27, Street 4, Binh Hung Hoa Street, Binh Tan District, Ho Chi Minh City</t>
  </si>
  <si>
    <t>53/97/27 Đường Số 4, Phường Bình Hưng Hòa B, Quận Bình Tân</t>
  </si>
  <si>
    <t>0906 360 991</t>
  </si>
  <si>
    <t>Trần Thị Phương thảo</t>
  </si>
  <si>
    <t>0979 525 082</t>
  </si>
  <si>
    <t>sonhai.dinh@hanwhalife.com.vn</t>
  </si>
  <si>
    <t>joseph.hai1909@gmail.com</t>
  </si>
  <si>
    <t>Dinh Son Hai</t>
  </si>
  <si>
    <t>12301650</t>
  </si>
  <si>
    <t>Vũ Thị Kim Trang</t>
  </si>
  <si>
    <t>0411000690887</t>
  </si>
  <si>
    <t>079 183 002 780</t>
  </si>
  <si>
    <t>No.1, Street No.57, Ward 10, District 6, Ho Chi Minh City</t>
  </si>
  <si>
    <t>Số 1, Đường Số 57, Phường 10, Quận 6, Tp. Hồ Chí Minh</t>
  </si>
  <si>
    <t>0908 352 258</t>
  </si>
  <si>
    <t>Đoàn Văn Trọn</t>
  </si>
  <si>
    <t>0937 527 009</t>
  </si>
  <si>
    <t>kimtrang.vu@hanwhalife.com.vn</t>
  </si>
  <si>
    <t>Vu Thi Kim Trang</t>
  </si>
  <si>
    <t>12301740</t>
  </si>
  <si>
    <t>1015316870</t>
  </si>
  <si>
    <t>070 096 009 174</t>
  </si>
  <si>
    <t>Ho Chi Minh University of Banking</t>
  </si>
  <si>
    <t>No. 40/12, Mai Xuan Thuong Street, Ward 21, Binh Thanh District, Ho Chi Minh City</t>
  </si>
  <si>
    <t>Số 40/12, Đường Mai Xuân Thưởng, Phường 21, Quận Bình Thạnh, Tp. Hồ Chí Minh</t>
  </si>
  <si>
    <t>033 306 7262</t>
  </si>
  <si>
    <t>Nguyễn Trọng Trường</t>
  </si>
  <si>
    <t>0977 524 780</t>
  </si>
  <si>
    <t>vantrong.nguyen@hanwhalife.com.vn</t>
  </si>
  <si>
    <t>trongnguyen10296@gmail.com</t>
  </si>
  <si>
    <t>Nguyen Van Trong</t>
  </si>
  <si>
    <t>12201517</t>
  </si>
  <si>
    <t>0353952937</t>
  </si>
  <si>
    <t>068 195 001 668</t>
  </si>
  <si>
    <t xml:space="preserve">HCMC University of Medicine &amp; Pharmacy </t>
  </si>
  <si>
    <t>Traditional Medicine</t>
  </si>
  <si>
    <t>No. 45, Dong Do Street, Tan Nghia Commune, Di Linh District, Lam Dong</t>
  </si>
  <si>
    <t>Số 45, Đường Đồng Đò, Xã Tân Nghĩa, Huyện Di Linh, Lâm Đồng</t>
  </si>
  <si>
    <t>No. 91/5B, 48 Street, 3 Branch, Hiep Binh Ward, Thu Duc City, Ho Chi Minh City</t>
  </si>
  <si>
    <t>Số 91/5B đường 48, nhánh 3, phường Hiệp Bình Chánh, TP Thủ Đức, TP HCM</t>
  </si>
  <si>
    <t xml:space="preserve">0382 027 519 </t>
  </si>
  <si>
    <t>Quỳnh Khánh Trương</t>
  </si>
  <si>
    <t>0353 952 937</t>
  </si>
  <si>
    <t>maiphuong.le1@hanwhalife.com.vn</t>
  </si>
  <si>
    <t>Le Thi Mai Phuong</t>
  </si>
  <si>
    <t>12101318</t>
  </si>
  <si>
    <t>Nguyễn Khánh Dự</t>
  </si>
  <si>
    <t>0501000213076</t>
  </si>
  <si>
    <t>079 098 011 636</t>
  </si>
  <si>
    <t>No.730/10B, Tinh Lo 15 Street, Tan Thanh Dong Ward, Cu Chi District, Ho Chi Minh City</t>
  </si>
  <si>
    <t>Số 730/10B, Đường Tỉnh Lộ 15, Xã Tân Thạnh Đông, Huyện Củ Chi, Tp. Hồ Chí Minh</t>
  </si>
  <si>
    <t>No. 195/14B, Ton That Thuyet Street, Ward 3, District 4, Ho Chi Minh City</t>
  </si>
  <si>
    <t>195/14B Tôn Thất Thuyết, Phường 3, Quận 4, HCM</t>
  </si>
  <si>
    <t>0973 959 753</t>
  </si>
  <si>
    <t>0383 197 711</t>
  </si>
  <si>
    <t>khanhdu.nguyen@hanwhalife.com.vn</t>
  </si>
  <si>
    <t>nguyenkhanhdu802@gmail.com</t>
  </si>
  <si>
    <t>Nguyen Khanh Du</t>
  </si>
  <si>
    <t>12001070</t>
  </si>
  <si>
    <t>Nguyễn Hải Bình</t>
  </si>
  <si>
    <t>53110001104783</t>
  </si>
  <si>
    <t>046 087 000 247</t>
  </si>
  <si>
    <t>Nakhon Pathom Rejabhat University</t>
  </si>
  <si>
    <t>No. 109, Ly Thanh Tong Street, Dong Hoi City, Quang Binh Province</t>
  </si>
  <si>
    <t>Số 109, Đường Lý Thánh Tông, Tp. Đồng Hới, Tỉnh Quảng Bình</t>
  </si>
  <si>
    <t>0912 581 616</t>
  </si>
  <si>
    <t>Đỗ Thị Xuân</t>
  </si>
  <si>
    <t>0912 203 773</t>
  </si>
  <si>
    <t>haibinh.nguyen@hanwhalife.com.vn</t>
  </si>
  <si>
    <t>Nguyen Hai Binh</t>
  </si>
  <si>
    <t>Passed away</t>
  </si>
  <si>
    <t>12301718</t>
  </si>
  <si>
    <t>Đỗ Thành Tấn</t>
  </si>
  <si>
    <t>Central 7</t>
  </si>
  <si>
    <t>0061000730326</t>
  </si>
  <si>
    <t>225 385 253</t>
  </si>
  <si>
    <t>No. 59/2/8, Lac Thien Street, Vinh Tho Street, Nha Trang City, Khanh Hoa Province</t>
  </si>
  <si>
    <t>Số 59/2/8, Đường Lạc Thiện, Phường Vĩnh Thọ, Tp. Nha Trang, Tỉnh Khánh Hòa</t>
  </si>
  <si>
    <t>No.155, Hung Vuong Avenue, Ward 5, Tuy Hoa City, Phu Yen Province</t>
  </si>
  <si>
    <t>Số 155,  Đại Lộ Hùng Vương, Phường 5, Tp. Tuy Hòa, Tỉnh Phú Yên</t>
  </si>
  <si>
    <t>0984 947 973</t>
  </si>
  <si>
    <t xml:space="preserve"> Đỗ Thành</t>
  </si>
  <si>
    <t>0942 926 464</t>
  </si>
  <si>
    <t>thanhtan.do@hanwhalife.com.vn</t>
  </si>
  <si>
    <t>dothanhtan1009@gmail.com</t>
  </si>
  <si>
    <t>Do Thanh Tan</t>
  </si>
  <si>
    <t>12201328</t>
  </si>
  <si>
    <t>Đào Ngọc Tuân</t>
  </si>
  <si>
    <t>0041000140785</t>
  </si>
  <si>
    <t>201 455 854</t>
  </si>
  <si>
    <t>No. 180, Tran Bach Dang Street, My An Ward, Ngu Hanh Son District, Da Nang City</t>
  </si>
  <si>
    <t>Số 180, Đường Trần Bạch Đằng, Phường Mỹ An, Phường Ngũ Hành Sơn, Tp. Đà Nẵng</t>
  </si>
  <si>
    <t>0905 289 252</t>
  </si>
  <si>
    <t>Trịnh Thị Hoàng</t>
  </si>
  <si>
    <t>0973 298 777</t>
  </si>
  <si>
    <t>ngoctuan.dao@hanwhalife.com.vn</t>
  </si>
  <si>
    <t>Dao Ngoc Tuan</t>
  </si>
  <si>
    <t>None</t>
  </si>
  <si>
    <t>11800690</t>
  </si>
  <si>
    <t>Nguyễn Cao Hoàng</t>
  </si>
  <si>
    <t xml:space="preserve">Acting Zone Sales Director </t>
  </si>
  <si>
    <t xml:space="preserve">Quyền Giám đốc Kinh doanh Vùng </t>
  </si>
  <si>
    <t>0291000159415</t>
  </si>
  <si>
    <t>230 675 843</t>
  </si>
  <si>
    <t>No. 23, Ngo Thoi Nham Street, Group 12, Phu Dong Ward, Pleiku, Gia Lai</t>
  </si>
  <si>
    <t>Số 23, Đường Ngô Thời Nhậm, Tổ 12, Phường Phù Đổng, Pleiku, Gia Lai</t>
  </si>
  <si>
    <t>0981 411 279</t>
  </si>
  <si>
    <t>0935 760 456</t>
  </si>
  <si>
    <t>caohoang.nguyen@hanwhalife.com.vn</t>
  </si>
  <si>
    <t>Nguyen Cao Hoang</t>
  </si>
  <si>
    <t>12301733</t>
  </si>
  <si>
    <t>Lê Ngọc Tuyết Nhung</t>
  </si>
  <si>
    <t>0121001574176</t>
  </si>
  <si>
    <t>079 184 024 917</t>
  </si>
  <si>
    <t>No. 1/40/33A, Dinh Bo Linh Street, Ward 15, Binh Thanh District, Ho Chi Minh City</t>
  </si>
  <si>
    <t>Số 1/40/33A, Đường Đinh Bộ Lĩnh, Phường 15, Quận Bình Thạnh, Tp. Hồ Chí Minh</t>
  </si>
  <si>
    <t>302 Block G2, Hung Vuong Apartment, Ward 11, District 5, Ho Chi Minh City</t>
  </si>
  <si>
    <t>302 Lô G2, Chung Cư Hùng Vương, Phường  11, Quận 5, Tp. Hồ Chí Minh</t>
  </si>
  <si>
    <t>0983 319 175</t>
  </si>
  <si>
    <t>Nguyễn Trung Hậu</t>
  </si>
  <si>
    <t>0934 119 149</t>
  </si>
  <si>
    <t>tuyetnhung.le@hanwhalife.com.vn</t>
  </si>
  <si>
    <t>nhunglengoctuyet@gmail.com</t>
  </si>
  <si>
    <t>Le Ngoc Tuyet Nhung</t>
  </si>
  <si>
    <t>12201474</t>
  </si>
  <si>
    <t>Nguyễn Hùng Anh Tuấn</t>
  </si>
  <si>
    <t>0071004219410</t>
  </si>
  <si>
    <t>079 076 028 345</t>
  </si>
  <si>
    <t>No. 44/14, Nha Tho Street, Thu Thiem Ward, Thu Duc City, Ho Chi Minh City</t>
  </si>
  <si>
    <t>Số 44/14, Đường Nhà Thờ, Phường Thủ Thiêm, Tp. Thủ Đức, Tp. Hồ Chí Minh</t>
  </si>
  <si>
    <t>No.1135/25/13, Huynh Tan Phat Street, Phu Thuan Ward, District 7, Ho Chi Minh City</t>
  </si>
  <si>
    <t>Số 1135/25/13, Đường Huỳnh Tấn Phát, Phường Phú Thuận, Quận 7, Tp. Hồ Chí Minh</t>
  </si>
  <si>
    <t>0386 974 608</t>
  </si>
  <si>
    <t>Nga</t>
  </si>
  <si>
    <t>0947 529 410</t>
  </si>
  <si>
    <t>anhtuan.nguyen3@hanwhalife.com.vn</t>
  </si>
  <si>
    <t>Nguyen Hung Anh Tuan</t>
  </si>
  <si>
    <t>Management Style</t>
  </si>
  <si>
    <t>12301636</t>
  </si>
  <si>
    <t>Ngô Lý Phát</t>
  </si>
  <si>
    <t>19036298094016</t>
  </si>
  <si>
    <t>371 916 990</t>
  </si>
  <si>
    <t>FPT Polytechnic College</t>
  </si>
  <si>
    <t>No.1397, My Hiep Son Ward, Hon Dat District, Kien Giang Province</t>
  </si>
  <si>
    <t>Số 1397, Xã Mỹ Hiệp Sơn, Huyện Hòn Đất, Tỉnh Kiên Giang</t>
  </si>
  <si>
    <t>No.117, Nguyen Huu Canh Street, Ward 22, Binh Thanh District, Ho Chi Minh City</t>
  </si>
  <si>
    <t>Số 117, Đường Nguyễn Hữu Cảnh, Phường 22, Quận Bình Thạnh, Tp. Hồ Chí Minh</t>
  </si>
  <si>
    <t>0868 924 052</t>
  </si>
  <si>
    <t>Ngô Thị Thùy Dương</t>
  </si>
  <si>
    <t>0378 501 030</t>
  </si>
  <si>
    <t>lyphat.ngo@hanwhalife.com.vn</t>
  </si>
  <si>
    <t>Ngo Ly Phat</t>
  </si>
  <si>
    <t>12001037</t>
  </si>
  <si>
    <t>Nguyễn Thị Mỹ Thành</t>
  </si>
  <si>
    <t>Compensation &amp; Reward Senior Officer</t>
  </si>
  <si>
    <t>Chuyên viên Cấp cao Lương thưởng &amp; Đãi ngộ</t>
  </si>
  <si>
    <t>03564515201</t>
  </si>
  <si>
    <t>051 193 000 172</t>
  </si>
  <si>
    <t>Cuc Truong Cuc Canh sat - Quan ly Hanh Chinh ve Dan cu</t>
  </si>
  <si>
    <t>No. 140/48/16A, Dien Bien Phu Street, Binh Thanh District, Ho Chi Minh City</t>
  </si>
  <si>
    <t>Số 140/48/16A, Đường Điện Biên Phủ, Quận Bình Thạnh, Tp. Hồ Chí Minh</t>
  </si>
  <si>
    <t>River Panorama Apartment, No.89 Hoang Quoc Viet stress, Phu Thuan Ward, District 7, Ho Chi Minh city</t>
  </si>
  <si>
    <t>Chung cư River Panorama, Số 89 đường Hoàng Quốc Việt, phường Phú Thuận, Quận 7, Tp. Hồ Chí Minh</t>
  </si>
  <si>
    <t>0937 083 452</t>
  </si>
  <si>
    <t>Lê Thị Xuân Hồng</t>
  </si>
  <si>
    <t>0908 924 452</t>
  </si>
  <si>
    <t>mythanh.nguyen@hanwhalife.com.vn</t>
  </si>
  <si>
    <t>Nguyen Thi My Thanh</t>
  </si>
  <si>
    <t>12001079</t>
  </si>
  <si>
    <t>Nguyễn Ngọc Phương Thảo</t>
  </si>
  <si>
    <t>Sign-on Bonus: 135,450,000 Mil pay on March 2021 payslip</t>
  </si>
  <si>
    <t>Training Quality Assurance Senior Manager</t>
  </si>
  <si>
    <t>Trưởng phòng Cấp cao Quản lý Chất lượng Huấn luyện</t>
  </si>
  <si>
    <t>0331000431421</t>
  </si>
  <si>
    <t>079 182 031 592</t>
  </si>
  <si>
    <t>No. 487/1D, Huynh Tan Phat Street, Tan Thuan Dong Ward, District 7, Ho Chi Minh City</t>
  </si>
  <si>
    <t>Số 487/1D, Đường Huỳnh Tấn Phát, Phường Tân Thuận Đông, Quận 7, Tp. Hồ Chí Minh</t>
  </si>
  <si>
    <t>0906 563 595</t>
  </si>
  <si>
    <t>Nguyễn Hoàng Phong</t>
  </si>
  <si>
    <t>0901 338 663</t>
  </si>
  <si>
    <t>thao.nguyen2@hanwhalife.com.vn</t>
  </si>
  <si>
    <t>thaophuongngocnguyen@gmail.com</t>
  </si>
  <si>
    <t>Nguyen Ngoc Phuong Thao</t>
  </si>
  <si>
    <t>12301683</t>
  </si>
  <si>
    <t>9017041425809</t>
  </si>
  <si>
    <t>037 198 003 109</t>
  </si>
  <si>
    <t>Group 10, An Son Hamlet, Thanh An Ward, Hon Quan District, Binh Phuoc Proivnce</t>
  </si>
  <si>
    <t>Tổ 10, Ấp An Sơn, Xã Thanh An, Huyện Hớn Quản, Tỉnh Bình Phước</t>
  </si>
  <si>
    <t>No. 31, No.30 Street, Cat Lai Ward, Thu Duc City, Ho Chi Minh City</t>
  </si>
  <si>
    <t>Số 31, Đường Số 30, Phường Cát Lái, Tp Thủ Đức, Tp. Hồ Chí Minh</t>
  </si>
  <si>
    <t>0355 103 420</t>
  </si>
  <si>
    <t>Vũ Thị Thiệm</t>
  </si>
  <si>
    <t>0353 988 042</t>
  </si>
  <si>
    <t>ngoclan.nguyen1@hanwhalife.com.vn</t>
  </si>
  <si>
    <t>lannguyen290298@gmail.com</t>
  </si>
  <si>
    <t>Nguyen Thi Ngoc Lan</t>
  </si>
  <si>
    <t>12301746</t>
  </si>
  <si>
    <t>Nguyễn Thị Linh</t>
  </si>
  <si>
    <t>HR Operations Executive</t>
  </si>
  <si>
    <t>Nhân viên Cấp trung Quản lý Vận hành Nhân sự</t>
  </si>
  <si>
    <t>0881000476532</t>
  </si>
  <si>
    <t>051 196 005 915</t>
  </si>
  <si>
    <t>Human Resources Administration</t>
  </si>
  <si>
    <t>No. 11, Street No.11, Long Binh Ward, District 9, Ho Chi Minh City</t>
  </si>
  <si>
    <t>Số 11, Đường Số  11, Phường Long Bình, Quận 9, Tp. Hồ Chí Minh</t>
  </si>
  <si>
    <t>0987 510 581</t>
  </si>
  <si>
    <t>Nguyễn Thanh Máy</t>
  </si>
  <si>
    <t>0364 555 890</t>
  </si>
  <si>
    <t>linh.nguyen@hanwhalife.com.vn</t>
  </si>
  <si>
    <t>linhnguyenou2601@gmail.com</t>
  </si>
  <si>
    <t>Nguyen Thi Linh</t>
  </si>
  <si>
    <t>12301755</t>
  </si>
  <si>
    <t>Lê Thị Liên</t>
  </si>
  <si>
    <t>Rewards &amp; Data Analysis Officer</t>
  </si>
  <si>
    <t>Chuyên viên Phúc lợi và Phân tích dữ liệu</t>
  </si>
  <si>
    <t>2820103081003</t>
  </si>
  <si>
    <t>079 193 027 601</t>
  </si>
  <si>
    <t>No.32, To Ky Street, Trung My Tay Ward, District 12, Ho Chi Minh City</t>
  </si>
  <si>
    <t>Số 32, Đường Tô Ký, Phường Trung Mỹ Tây, Quận 12, Tp. Hồ Chí Minh</t>
  </si>
  <si>
    <t>0948 995 599</t>
  </si>
  <si>
    <t>Lê Thị Lâm</t>
  </si>
  <si>
    <t xml:space="preserve">0945 033 919 </t>
  </si>
  <si>
    <t>lien.le@hanwhalife.com.vn</t>
  </si>
  <si>
    <t>lienle9793@gmail.com</t>
  </si>
  <si>
    <t>Le Thi Lien</t>
  </si>
  <si>
    <t>12201483</t>
  </si>
  <si>
    <t>Phan Hoài Nhi</t>
  </si>
  <si>
    <t>934905017</t>
  </si>
  <si>
    <t>191 837 339</t>
  </si>
  <si>
    <t>No 14/41 Le Quy Don Street, Phu Hoi Ward, Hue City, Thua Thien Hue Province</t>
  </si>
  <si>
    <t>Số 14/42 Đường Lê Qúy Đôn, phường Phú Hội, TP.Huế, Tỉnh Thừa Thiên Huế</t>
  </si>
  <si>
    <t>No 1135/83/13 Huynh Tan Phat Street, Phu Thuan Ward, 7 District, Ho Chi Minh City</t>
  </si>
  <si>
    <t>Số 1135/83/13, Đường Huỳnh Tấn Phát, Phường Phú Thuận, Quận 7, Tp. Hồ Chí Minh</t>
  </si>
  <si>
    <t>0989 320 670</t>
  </si>
  <si>
    <t>Phạm Thị Hường</t>
  </si>
  <si>
    <t>0934 905 017</t>
  </si>
  <si>
    <t>hoainhi.phan@hanwhalife.com.vn</t>
  </si>
  <si>
    <t>Phan Hoai Nhi</t>
  </si>
  <si>
    <t>12301682</t>
  </si>
  <si>
    <t>Nguyễn Thị Minh Huệ</t>
  </si>
  <si>
    <t>28727067</t>
  </si>
  <si>
    <t>077 190 007 561</t>
  </si>
  <si>
    <t>Hong Bang International University</t>
  </si>
  <si>
    <t>No. 324/4, Binh Gia Street, Nguyen An Ninh Street, Vung Tau City</t>
  </si>
  <si>
    <t>Số 324/4, Đường Bình Giã, Phường Nguyễn An Ninh, Tp. Vũng Tàu</t>
  </si>
  <si>
    <t>0908 414 416</t>
  </si>
  <si>
    <t xml:space="preserve">Nguyễn Thị Minh Hoàng </t>
  </si>
  <si>
    <t>0964 946 187</t>
  </si>
  <si>
    <t>minhhue.nguyen@hanwhalife.com.vn</t>
  </si>
  <si>
    <t>huenguyenminh187@gmail.com</t>
  </si>
  <si>
    <t>Nguyen Thi Minh Hue</t>
  </si>
  <si>
    <t>12301731</t>
  </si>
  <si>
    <t>Lê Phụng Khánh An</t>
  </si>
  <si>
    <t>31810000028432</t>
  </si>
  <si>
    <t>079 193 035 592</t>
  </si>
  <si>
    <t>No. 140/12, Kenh Tan Hoa Street, Phu Trung Ward, Tan Phu District, Ho Chi Minh City</t>
  </si>
  <si>
    <t>Số 140/12, Đường Kênh Tân Hóa, Phường Phú Trung, QuậnTân Phú, Tp. Hồ Chí Minh</t>
  </si>
  <si>
    <t>0919 179 791</t>
  </si>
  <si>
    <t>Lê Cao Vỹ</t>
  </si>
  <si>
    <t>0974 943 132</t>
  </si>
  <si>
    <t>khanhan.le@hanwhalife.com.vn</t>
  </si>
  <si>
    <t>kanle93@gmail.com</t>
  </si>
  <si>
    <t>Le Phung Khanh An</t>
  </si>
  <si>
    <t>12201339</t>
  </si>
  <si>
    <t>Đỗ Thành Toại</t>
  </si>
  <si>
    <t>Phát triển Hệ thống</t>
  </si>
  <si>
    <t>060128462549</t>
  </si>
  <si>
    <t>230 914 161</t>
  </si>
  <si>
    <t>No. 38/5, A Ma Quang Street, Hoa Lu Ward, Pleiku City, Gia Lai Province</t>
  </si>
  <si>
    <t>Số 38/5, Đường A Ma Quang, Phường Hoa Lư, Tp. Pleiku, Tỉnh Gia Lai</t>
  </si>
  <si>
    <t>No.136/33,  Nguyen Thuong Hien Street, Ward 1, Go Vap District, Ho Chi Minh City</t>
  </si>
  <si>
    <t>Số 136/33, Đường Nguyễn Thượng Hiền, Phường 1, Quận Gò Vấp, Tp. Hồ Chí Minh</t>
  </si>
  <si>
    <t>0934 720 359</t>
  </si>
  <si>
    <t>Lê Thị Kim Liên</t>
  </si>
  <si>
    <t>0905 947 746</t>
  </si>
  <si>
    <t>thanhtoai.do@hanwhalife.com.vn</t>
  </si>
  <si>
    <t>thanhtoai.pk@gmail.com</t>
  </si>
  <si>
    <t>Do Thanh Toai</t>
  </si>
  <si>
    <t>965/HR-23</t>
  </si>
  <si>
    <t>Nguyễn Phạm Tường Vy</t>
  </si>
  <si>
    <t>050054722361</t>
  </si>
  <si>
    <t>060 197 011 965</t>
  </si>
  <si>
    <t>No. 139, Le Phung Hieu Street, Phu Tai Ward, Phan Thiet City, Binh Thuan Province</t>
  </si>
  <si>
    <t>Số 139, Đường Lê Phụng Hiểu, Phường Phú Tài, Tp. Phan Thiết, Tỉnh Bình Thuận</t>
  </si>
  <si>
    <t>No.80/66/38, Duong Quang Ham Street, Ward 5, Go Vap District, Ho Chi Minh City</t>
  </si>
  <si>
    <t>Số 80/66/38, Đường Dương Quảng Hàm, Phường 5, Quận Gò Vấp, Tp. Hồ Chí Minh</t>
  </si>
  <si>
    <t>0989 508 205</t>
  </si>
  <si>
    <t>Nguyễn Phạm Đăng Khang</t>
  </si>
  <si>
    <t>0362 278 934</t>
  </si>
  <si>
    <t>tuongvy.nguyen@hanwhalife.com.vn</t>
  </si>
  <si>
    <t>nptuongvy6@gmail.com</t>
  </si>
  <si>
    <t>Nguyen Pham Tuong Vy</t>
  </si>
  <si>
    <t>12301701</t>
  </si>
  <si>
    <t>Lý Quốc Nhã Phượng</t>
  </si>
  <si>
    <t>1037098215</t>
  </si>
  <si>
    <t>052 190 020 855</t>
  </si>
  <si>
    <t>No.1349-1351, Huynh Tan Phat Street, Phu Thuan Ward, District 7, Ho Chi Minh City</t>
  </si>
  <si>
    <t>Số 1349-1351, Đường Huỳnh Tấn Phát, Phường Phú Thuận, Quận 7, Tp.Hồ Chí Minh</t>
  </si>
  <si>
    <t>0913 447 479</t>
  </si>
  <si>
    <t>Lê Hoàng Giang</t>
  </si>
  <si>
    <t>0979 104 253</t>
  </si>
  <si>
    <t>nhaphuong.ly@hanwhalife.com.vn</t>
  </si>
  <si>
    <t>nhaphuongly@gmail.com</t>
  </si>
  <si>
    <t>Ly Quoc Nha Phuong</t>
  </si>
  <si>
    <t>966/HR-23</t>
  </si>
  <si>
    <t>12301749</t>
  </si>
  <si>
    <t>Huỳnh Ngọc Bên</t>
  </si>
  <si>
    <t>0103207838</t>
  </si>
  <si>
    <t>DONGABANK - 79304001</t>
  </si>
  <si>
    <t>083 088 006 981</t>
  </si>
  <si>
    <t>No. 330, Hamlet 1, Phuoc Long Ward, Giong Trom District, Ben Tre Province</t>
  </si>
  <si>
    <t>Số 330, Ấp 1, Xã Phước Long, Huyện Giồng Trôm, Tỉnh Bến Tre</t>
  </si>
  <si>
    <t>0968 426 879</t>
  </si>
  <si>
    <t>0973 999 683</t>
  </si>
  <si>
    <t>ngocben.huynh@hanwhalife.com.vn</t>
  </si>
  <si>
    <t>huynhngocben88@gmail.com</t>
  </si>
  <si>
    <t>Huynh Ngoc Ben</t>
  </si>
  <si>
    <t>12301759</t>
  </si>
  <si>
    <t>Lê Hoàng Vũ</t>
  </si>
  <si>
    <t>4700205631162</t>
  </si>
  <si>
    <t>056 093 012 637</t>
  </si>
  <si>
    <t>Khanh Hoa University</t>
  </si>
  <si>
    <t>CT1 Apartment, Vinh Diem Trung Urban Area, Street No.19/5, Vinh Hiep Ward, Nha Trang City, Khanh Hoa Province</t>
  </si>
  <si>
    <t>Chung Cư CT1 - KĐT Vĩnh Điềm Trung, Đường số19/5, Xã Vĩnh Hiệp, Tp. Nha Trang, Tỉnh Khánh Hòa</t>
  </si>
  <si>
    <t>0974 711 747</t>
  </si>
  <si>
    <t>Lê Hoàng Phong</t>
  </si>
  <si>
    <t>0706 078 595</t>
  </si>
  <si>
    <t>hoangvu.le@hanwhalife.com.vn</t>
  </si>
  <si>
    <t>lhvunt@gmail.com</t>
  </si>
  <si>
    <t>Le Hoang Vu</t>
  </si>
  <si>
    <t>12301745</t>
  </si>
  <si>
    <t>Phạm Đình Sanh</t>
  </si>
  <si>
    <t>19035752749018</t>
  </si>
  <si>
    <t>066 089 010 508</t>
  </si>
  <si>
    <t>No. 22/36, Bui Thi Xuan Street, Tu An Ward, Buon Ma Thuot City, Dak Lak Province</t>
  </si>
  <si>
    <t>Số 22/36, Đường Bùi Thị Xuân, Phường Tự An,Tp. Buôn Ma Thuột, Tỉnh Đăk Lăk</t>
  </si>
  <si>
    <t>0339 963 746</t>
  </si>
  <si>
    <t>0913 312 121</t>
  </si>
  <si>
    <t>dinhsanh.pham@hanwhalife.com.vn</t>
  </si>
  <si>
    <t>sanhpham1002@gmail.com</t>
  </si>
  <si>
    <t>Pham Dinh Sanh</t>
  </si>
  <si>
    <t>Probation End</t>
  </si>
  <si>
    <t>12301747</t>
  </si>
  <si>
    <t>Hồ Thế Hải</t>
  </si>
  <si>
    <t>0161001726706</t>
  </si>
  <si>
    <t>046 097 012 182</t>
  </si>
  <si>
    <t>Doctor of Veterinary Medicine</t>
  </si>
  <si>
    <t>No. 530, Bui Thi Xuan Street, Thuy Bieu Ward, Hue City, Thua Thien Hue Province</t>
  </si>
  <si>
    <t>Số 530, Đường Bùi Thị Xuân,Phường Thủy Biều,Thành Phố Huế, Tỉnh Thừa Thiên Huế</t>
  </si>
  <si>
    <t>0818 037 103</t>
  </si>
  <si>
    <t>Hồ Hưng</t>
  </si>
  <si>
    <t>0702 399 638</t>
  </si>
  <si>
    <t>thehai.ho@hanwhalife.com.vn</t>
  </si>
  <si>
    <t>thehai.ho9999@gmail.com</t>
  </si>
  <si>
    <t>Ho The Hai</t>
  </si>
  <si>
    <t>12101229</t>
  </si>
  <si>
    <t>Đặng Thị Hương</t>
  </si>
  <si>
    <t>19036228797011</t>
  </si>
  <si>
    <t>125 960 368</t>
  </si>
  <si>
    <t>No. 594, Nguyen Trai Street, Vo Cuong Ward, Bac Ninh City, Bac Ninh Province</t>
  </si>
  <si>
    <t>Số 594, Đường Nguyễn Trãi, Phường Võ Cường, Tp. Bắc Ninh, Tỉnh Bắc Ninh</t>
  </si>
  <si>
    <t>No. 25, Group 7, Dong Mai Ward, Ha Dong District, Ha Noi City</t>
  </si>
  <si>
    <t>Số nhà 25 Tổ 7, Phường Đồng Mai, Quận Hà Đông, TP. Hà Nội</t>
  </si>
  <si>
    <t>0364 197 186</t>
  </si>
  <si>
    <t>Đặng Đình Hiệp</t>
  </si>
  <si>
    <t>0931 586 188</t>
  </si>
  <si>
    <t>huong.dang@hanwhalife.com.vn</t>
  </si>
  <si>
    <t>selenahuong86@gmail.com</t>
  </si>
  <si>
    <t>Dang Thi Huong</t>
  </si>
  <si>
    <t>969/HR-23</t>
  </si>
  <si>
    <t>12201443</t>
  </si>
  <si>
    <t>Hoàng Trọng Tân</t>
  </si>
  <si>
    <t>0531002507239</t>
  </si>
  <si>
    <t>072 092 002 615</t>
  </si>
  <si>
    <t>University of Economic Ho Chi Minh City &amp; Erasmus University Rotterdam</t>
  </si>
  <si>
    <t>No. 227/5, Go Dau Street, Tan Quy Ward, Tan Phu District, Ho Chi Minh City</t>
  </si>
  <si>
    <t>Số 227/5, Đường Gò Dầu, Phường Tân Qúy, Quận Tân Phú, Tp. Hồ Chí Minh</t>
  </si>
  <si>
    <t>No.1N, Đinh Bo Linh Street,  Ward 15, Binh Thanh District, Ho Chi Minh City</t>
  </si>
  <si>
    <t>Số 1N, Đường Đinh Bộ Lĩnh, Phường 15, Quận Bình Thạnh, Tp. Hồ Chí Minh</t>
  </si>
  <si>
    <t>0964 006 750</t>
  </si>
  <si>
    <t>Hoàng Văn Nghĩa</t>
  </si>
  <si>
    <t>0989 813 950</t>
  </si>
  <si>
    <t>trongtan.hoang@hanwhalife.com.vn</t>
  </si>
  <si>
    <t>Hoang Trong Tan</t>
  </si>
  <si>
    <t>970/HR-23</t>
  </si>
  <si>
    <t>11800648</t>
  </si>
  <si>
    <t>Trần Đình Kiên</t>
  </si>
  <si>
    <t>0341007020460</t>
  </si>
  <si>
    <t>030 086 001 586</t>
  </si>
  <si>
    <t>Hanoi University of Pedagogy</t>
  </si>
  <si>
    <t>Group 10, Quang Giang Village, Dai Hop Commune, Tu Ky District, Hai Duong Province</t>
  </si>
  <si>
    <t>Đội 10, thôn Quảng Giang, xã Đại Hợp, huyện Tứ Kỳ, tỉnh Hải Dương</t>
  </si>
  <si>
    <t>0936 962 686</t>
  </si>
  <si>
    <t>Phạm Thị Tuy</t>
  </si>
  <si>
    <t>0915 181 012</t>
  </si>
  <si>
    <t>dinhkien.tran@hanwhalife.com.vn</t>
  </si>
  <si>
    <t>trandinhkien1986@gmail.com</t>
  </si>
  <si>
    <t>Tran Dinh Kien</t>
  </si>
  <si>
    <t>967/HR-23</t>
  </si>
  <si>
    <t>12001073</t>
  </si>
  <si>
    <t>Đặng Trung Hiếu</t>
  </si>
  <si>
    <t>Increase to 18 Mil/month after 4 months, based on KPIs evaluated by Department Head</t>
  </si>
  <si>
    <t>060143336266</t>
  </si>
  <si>
    <t>068 094 000 136</t>
  </si>
  <si>
    <t>No. 7/5D, Ly Te Xuyen Street, Thu Duc District, Ho Chi Minh City</t>
  </si>
  <si>
    <t>Số 7/5D, Đường Lý Tế Xuyên, Quận Thủ Đức, Tp. Hồ Chí Minh</t>
  </si>
  <si>
    <t>0988 223 349</t>
  </si>
  <si>
    <t>Đặng Văn Hiển</t>
  </si>
  <si>
    <t>0988 812 007</t>
  </si>
  <si>
    <t>trunghieu.dang@hanwhalife.com.vn</t>
  </si>
  <si>
    <t>dangtrunghieu.law@gmail.com</t>
  </si>
  <si>
    <t>Dang Trung Hieu</t>
  </si>
  <si>
    <t>968/HR-23</t>
  </si>
  <si>
    <t>12201470</t>
  </si>
  <si>
    <t>Đỗ Hoàng Duy Linh</t>
  </si>
  <si>
    <t>19036149324017</t>
  </si>
  <si>
    <t>080 187 002 816</t>
  </si>
  <si>
    <t>Electronics Telecommunications</t>
  </si>
  <si>
    <t>No. 247, Zone 4, Phuoc Tinh Quarter, Long Hiep Ward, Ben Luc District, Long An Province</t>
  </si>
  <si>
    <t>Số 247, Khu 4, Ấp Phước Tỉnh, Xã Long Hiệp, Huyện Bến Lức, Tỉnh Long An</t>
  </si>
  <si>
    <t>0909 084 232</t>
  </si>
  <si>
    <t>Đỗ Hoàng Kim Tuyến</t>
  </si>
  <si>
    <t>0784 870 512
0987 08 3134</t>
  </si>
  <si>
    <t>duylinh.do@hanwhalife.com.vn</t>
  </si>
  <si>
    <t>dldolinh4@gmail.com</t>
  </si>
  <si>
    <t>Do Hoang Duy Linh</t>
  </si>
  <si>
    <t>12201526</t>
  </si>
  <si>
    <t>12510001557784</t>
  </si>
  <si>
    <t>038 085 003 812</t>
  </si>
  <si>
    <t>No.2, Kim Giang Street, Kim Giang Ward, Thanh Xuan District, Ha Noi</t>
  </si>
  <si>
    <t>Số 2 Đường Kim Giang, Phường Kim Giang, Quận Thanh Xuân, Hà Nội</t>
  </si>
  <si>
    <t>No.30 Tran Huu Duc Street, Cau Dien Ward, Nam Tu Liem District, Ha Noi</t>
  </si>
  <si>
    <t>Số 30, Đường Trần Hữu Dực, Phường Cầu Diễn, Quận Nam Từ Liêm, Hà Nội</t>
  </si>
  <si>
    <t>0971 080 190</t>
  </si>
  <si>
    <t>0096 001 007</t>
  </si>
  <si>
    <t>vanthanh.nguyen@hanwhalife.com.vn</t>
  </si>
  <si>
    <t>Nguyen Van Thanh</t>
  </si>
  <si>
    <t>978/HR-23</t>
  </si>
  <si>
    <t>12201530</t>
  </si>
  <si>
    <t>Phan Thanh Bình</t>
  </si>
  <si>
    <t>Acting Head of Marketing</t>
  </si>
  <si>
    <t>Quyền Trưởng Bộ Phận Marketing</t>
  </si>
  <si>
    <t>1589607</t>
  </si>
  <si>
    <t>079 078 006 829</t>
  </si>
  <si>
    <t>Southern California University for Professional Studies</t>
  </si>
  <si>
    <t>No.37, M7 Street, Long Binh Ward, Thu Duc City</t>
  </si>
  <si>
    <t>Số 37, Đường M7, Phường Long Bình, TP.Thủ Đức</t>
  </si>
  <si>
    <t>0903 961 330</t>
  </si>
  <si>
    <t>thanhbinh.phan@hanwhalife.com.vn</t>
  </si>
  <si>
    <t>Phan Thanh Binh</t>
  </si>
  <si>
    <t>973/HR-23</t>
  </si>
  <si>
    <t>None Exit Interview</t>
  </si>
  <si>
    <t>12101273</t>
  </si>
  <si>
    <t>700004639485</t>
  </si>
  <si>
    <t>194 472 761</t>
  </si>
  <si>
    <t>The University of Foreign LanguageStudies</t>
  </si>
  <si>
    <t>Korean Language</t>
  </si>
  <si>
    <t>Sky 9 Apartment, Lien Phuog Street, Phu Huu Ward, Thu Duc City, Ho Chi Minh City</t>
  </si>
  <si>
    <t>Chung Cư Sky 9, Đườn Liên Phường, Phường Phú Hữu, Thành Phố Thủ Đức, Thành Phố Hồ Chí Minh</t>
  </si>
  <si>
    <t>0823 898 204</t>
  </si>
  <si>
    <t>Nguyễn Văn Tài</t>
  </si>
  <si>
    <t>0377 110 917</t>
  </si>
  <si>
    <t>ha.nguyen1@hanwhalife.com.vn</t>
  </si>
  <si>
    <t>Nguyen Thi Ha</t>
  </si>
  <si>
    <t>976/HR-23</t>
  </si>
  <si>
    <t>12301757</t>
  </si>
  <si>
    <t>Cao Thái Ngọc</t>
  </si>
  <si>
    <t>070005573473</t>
  </si>
  <si>
    <t>087 182 002 646</t>
  </si>
  <si>
    <t>Ho Chi Minh University of Technical Education</t>
  </si>
  <si>
    <t>Printing Technology</t>
  </si>
  <si>
    <t>No.1/132, Hoa Khanh Village, Ward 2, Sa Dec City, Dong Thap Province</t>
  </si>
  <si>
    <t>Số 1/132, Khóm Hoà Khánh, Phường 2,Tp. Sa Đéc,Tỉnh Đồng Tháp</t>
  </si>
  <si>
    <t>No.336/17, Nguyen Van Cu Street, An Hoa Ward, Ninh Kieu District, Can Tho City</t>
  </si>
  <si>
    <t>Số 336/17, Đường Nguyễn Văn Cừ, Phường An Hoà, Quận Ninh Kiều, Tp. Cần Thơ</t>
  </si>
  <si>
    <t xml:space="preserve"> 0983 949 332</t>
  </si>
  <si>
    <t>Cao Trí Dũng</t>
  </si>
  <si>
    <t>0939 693 015</t>
  </si>
  <si>
    <t>thaingoc.cao@hanwhalife.com.vn</t>
  </si>
  <si>
    <t>caothaingoc015@gmail.com</t>
  </si>
  <si>
    <t>Cao Thai Ngoc</t>
  </si>
  <si>
    <t>12101210</t>
  </si>
  <si>
    <t>Nguyễn Văn Huệ</t>
  </si>
  <si>
    <t>Territory Sales Director - Thang Long</t>
  </si>
  <si>
    <t>Giám đốc Kinh doanh Miền Thăng Long</t>
  </si>
  <si>
    <t>19026502892010</t>
  </si>
  <si>
    <t>013 476 450</t>
  </si>
  <si>
    <t>No. 503-6E, Trung Tu Street, Dong Da District, Ha Noi City</t>
  </si>
  <si>
    <t>Số 503-6E, Phố Trung Tự, Quận Đống Đa, Tp. Hà Nội</t>
  </si>
  <si>
    <t>0368 222 503</t>
  </si>
  <si>
    <t>Nguyễn Văn Quang</t>
  </si>
  <si>
    <t>0912 062 009</t>
  </si>
  <si>
    <t>vanhue.nguyen@hanwhalife.com.vn</t>
  </si>
  <si>
    <t>Nguyen Van Hue</t>
  </si>
  <si>
    <t>972/HR-23</t>
  </si>
  <si>
    <t>12201541</t>
  </si>
  <si>
    <t>Lò Văn Hải</t>
  </si>
  <si>
    <t>7901205202877</t>
  </si>
  <si>
    <t>014 088 014 584</t>
  </si>
  <si>
    <t>3 Hamlet, Muong Giang Commune, Quynh Nhai District, Son La</t>
  </si>
  <si>
    <t>Xóm 3, Xã Mường Giàng, Huyện Quỳnh Nhai, Tỉnh Sơn La</t>
  </si>
  <si>
    <t>0961 772 689</t>
  </si>
  <si>
    <t>Lò Thị Hạnh</t>
  </si>
  <si>
    <t>0983 429 758</t>
  </si>
  <si>
    <t>vanhai.lo@hanwhalife.com.vn</t>
  </si>
  <si>
    <t>vanhaiqnsl@gmail.com</t>
  </si>
  <si>
    <t>Lo Van Hai</t>
  </si>
  <si>
    <t>974/HR-23</t>
  </si>
  <si>
    <t>12301743</t>
  </si>
  <si>
    <t>Nguyễn Thụy Thanh Tuyền</t>
  </si>
  <si>
    <t>2101218888</t>
  </si>
  <si>
    <t>079 190 023 637</t>
  </si>
  <si>
    <t>Ngo Gia Tu Apartment, Ward 2, District 10, Ho Chi Minh City</t>
  </si>
  <si>
    <t>Chung Cư Ngô Gia Tự, Phường 2, Quận 10, Tp. Hồ Chí Minh</t>
  </si>
  <si>
    <t>Le Thanh An Lac Apartment, No. 223, Le Tan Be Street, An Lac Ward, Binh Tan District, Ho Chi Minh City</t>
  </si>
  <si>
    <t>Chung cư Lê Thành An Lạc, Số 223, Đường Lê Tấn Bê, Phường An Lạc, Quận Bình Tân, Tp. Hồ Chí Minh</t>
  </si>
  <si>
    <t>0938 489 006</t>
  </si>
  <si>
    <t>Gian Thiệu Nguyên</t>
  </si>
  <si>
    <t>0937 575 621</t>
  </si>
  <si>
    <t>thanhtuyen.nguyen1@hanwhalife.com.vn</t>
  </si>
  <si>
    <t>tuyennguyen2808@gmail.com</t>
  </si>
  <si>
    <t>Nguyen Thuy Thanh Tuyen</t>
  </si>
  <si>
    <t>977/HR-23</t>
  </si>
  <si>
    <t>12101248</t>
  </si>
  <si>
    <t>Trương Thị Bích Hảo</t>
  </si>
  <si>
    <t>4040156868888</t>
  </si>
  <si>
    <t>001 180 022 096</t>
  </si>
  <si>
    <t>Thanh Dong University</t>
  </si>
  <si>
    <t>No. 2, Group 5, Quang Minh Ward, Me Linh District, Ha Noi City</t>
  </si>
  <si>
    <t>Số 2, Tổ 5, Phường Quang Minh, Huyện Mê Linh, Tp. Hà Nội</t>
  </si>
  <si>
    <t>0986 656 907</t>
  </si>
  <si>
    <t>Nguyễn Thị Thiềng</t>
  </si>
  <si>
    <t>0988 151 698</t>
  </si>
  <si>
    <t>bichhao.truong@hanwhalife.com.vn</t>
  </si>
  <si>
    <t>Truong Thi Bich Hao</t>
  </si>
  <si>
    <t>12301773</t>
  </si>
  <si>
    <t>Đỗ Thế Hoàng Phong</t>
  </si>
  <si>
    <t>000008604827</t>
  </si>
  <si>
    <t>066 093 010 907</t>
  </si>
  <si>
    <t>Village10, Hoa Son Ward, Krong Bong District, Dak Lak Province</t>
  </si>
  <si>
    <t>Thôn 10, Xã Hòa Sơn, Huyện Krông Bông, Tỉnh Đắk Lắk</t>
  </si>
  <si>
    <t>No.1/7, Nguyen Dinh Khoi Street, Ward 4, Tan Binh District, Ho Chi Minh City</t>
  </si>
  <si>
    <t>Số 1/7, Đường Nguyễn Đình Khơi, Phường 4, Quận Tân Bình, Tp. Hồ Chí Minh</t>
  </si>
  <si>
    <t>0365 827 796</t>
  </si>
  <si>
    <t>Đỗ Thế Hoàng</t>
  </si>
  <si>
    <t>0383 733 870</t>
  </si>
  <si>
    <t>hoangphong.do@hanwhalife.com.vn</t>
  </si>
  <si>
    <t xml:space="preserve"> Hoangphong.dh.ueh@mail.com</t>
  </si>
  <si>
    <t>Do The Hoang Phong</t>
  </si>
  <si>
    <t>12201546</t>
  </si>
  <si>
    <t>Nguyễn Quốc Đại</t>
  </si>
  <si>
    <t>Chuyên viên Cấp cao Huấn luyện và Phát triển Kênh  Đối tác Chiến lược</t>
  </si>
  <si>
    <t>1030129859008</t>
  </si>
  <si>
    <t>096 085 000 168</t>
  </si>
  <si>
    <t>Nantes University</t>
  </si>
  <si>
    <t>Project management</t>
  </si>
  <si>
    <t>No. 3-01 (An Gia Riverside), Quarter 4, Phu Thuan Ward, District 7, Ho Chi Minh City</t>
  </si>
  <si>
    <t>Căn hộ 3-01 (An Gia Riverside), Khu phố 4, Phường Phú Thuận, Quận 7, Tp.HCM</t>
  </si>
  <si>
    <t>D8.12 EhomeS Phu Huu Apartment, Phu Huu Ward, Thu Duc City, Ho Chi Minh City</t>
  </si>
  <si>
    <t>D8.12 Chung cư EhomeS Phú Hữu, Phường Phú Hữu, TP. Thủ Đức, TP. Hồ Chí Minh</t>
  </si>
  <si>
    <t>0937 904 396</t>
  </si>
  <si>
    <t>0931 349 934</t>
  </si>
  <si>
    <t>quocdai.nguyen@hanwhalife.com.vn</t>
  </si>
  <si>
    <t>Nguyen Quoc Dai</t>
  </si>
  <si>
    <t>979/HR-23</t>
  </si>
  <si>
    <t>11900770</t>
  </si>
  <si>
    <t>Lê Ngọc Dẫn</t>
  </si>
  <si>
    <t>0211000444302</t>
  </si>
  <si>
    <t>034 090 020 757</t>
  </si>
  <si>
    <t>Hung Nhuong, Vu Hoi, Vu Thu District, Thai Binh Province</t>
  </si>
  <si>
    <t>Vũ Hội, Vũ Thư, Thái Bình</t>
  </si>
  <si>
    <t>0965 719 951</t>
  </si>
  <si>
    <t>Nguyễn Thúy Hà</t>
  </si>
  <si>
    <t>0984 654 600</t>
  </si>
  <si>
    <t>ngocdan.le@hanwhalife.com.vn</t>
  </si>
  <si>
    <t>lengocdan1990@gmail.com</t>
  </si>
  <si>
    <t>Le Ngoc Dan</t>
  </si>
  <si>
    <t>988/HR-23</t>
  </si>
  <si>
    <t>12301664</t>
  </si>
  <si>
    <t>Đoàn Hữu Thọ</t>
  </si>
  <si>
    <t>Head of Sales Team</t>
  </si>
  <si>
    <t>0191000380186</t>
  </si>
  <si>
    <t>096 085 019 958</t>
  </si>
  <si>
    <t>No. 03, Tan Hung Street, Hoang Tam Area, Ly Van Lam Ward, Ca Mau City, Ca Mau Province</t>
  </si>
  <si>
    <t>Số 03, Đường Tân Hưng, Đô Thị Hoàng Tâm, Xã Lý Văn Lâm, Tp. Cà Mau, Tỉnh Cà Mau</t>
  </si>
  <si>
    <t>0943 989 972</t>
  </si>
  <si>
    <t>Trần Tú Thanh</t>
  </si>
  <si>
    <t>0916 060 918</t>
  </si>
  <si>
    <t>huutho.doan@hanwhalife.com.vn</t>
  </si>
  <si>
    <t>doanhuutho.camau@gmail.com</t>
  </si>
  <si>
    <t>Doan Huu Tho</t>
  </si>
  <si>
    <t>981/HR-23</t>
  </si>
  <si>
    <t>12201555</t>
  </si>
  <si>
    <t>Phạm Minh Đức</t>
  </si>
  <si>
    <t>53110000401375</t>
  </si>
  <si>
    <t>044 090 001 284</t>
  </si>
  <si>
    <t>Phu Quy Village, Duy Ninh Commune, Quang Binh Province</t>
  </si>
  <si>
    <t>Thôn Phú Vinh, Xã Duy Ninh, Tỉnh Quảng Bình</t>
  </si>
  <si>
    <t>0868 535 758</t>
  </si>
  <si>
    <t>Nguyễn Thị Xướng</t>
  </si>
  <si>
    <t>0888 928 338</t>
  </si>
  <si>
    <t>minhduc.pham@hanwhalife.com.vn</t>
  </si>
  <si>
    <t>Pham Minh duc</t>
  </si>
  <si>
    <t>980/HR-23</t>
  </si>
  <si>
    <t>Restructure</t>
  </si>
  <si>
    <t>12101116</t>
  </si>
  <si>
    <t>Giang Hồng Ý Nhi</t>
  </si>
  <si>
    <t>060124520692</t>
  </si>
  <si>
    <t>094 197 008 338</t>
  </si>
  <si>
    <t>No. 28A/8, Pham Viet Chanh Street, Binh Thanh District, Ho Chi Minh City</t>
  </si>
  <si>
    <t>Sô 28A/8, Đường Phạm Viết Chánh, Quận Bình Thạnh, Tp. Hồ Chí Minh</t>
  </si>
  <si>
    <t>No. 180/77/9, Nguyen Huu Canh Street,  Ward 22, Binh Thanh District, Ho Chi Minh City</t>
  </si>
  <si>
    <t>180/77/9 Nguyễn Hữu Cảnh, P22, quận Bình Thạnh, TP. HCM</t>
  </si>
  <si>
    <t>0917 824 737</t>
  </si>
  <si>
    <t>Nguyễn Trí Tâm</t>
  </si>
  <si>
    <t>0378 060 397</t>
  </si>
  <si>
    <t>ynhi.giang@hanwhalife.com.vn</t>
  </si>
  <si>
    <t>ynhigianghong@gmail.com</t>
  </si>
  <si>
    <t>Giang Hong Y Nhi</t>
  </si>
  <si>
    <t>987/HR-23</t>
  </si>
  <si>
    <t>12301694</t>
  </si>
  <si>
    <t>Ngô Lưu Nguyễn</t>
  </si>
  <si>
    <t>050127257288</t>
  </si>
  <si>
    <t>046 076 018 827</t>
  </si>
  <si>
    <t>PH Apartment, No. 11, Vo Thi Sau Street, Vinh Truong Ward, Nha Trang District, Khanh Hoa Province</t>
  </si>
  <si>
    <t>Chung Cư PH, Số 11, Đường Võ Thị Sáu, Phường Vĩnh Trường, Tp. Nha Trang, Tỉnh Khánh Hòa</t>
  </si>
  <si>
    <t>0945 071 699</t>
  </si>
  <si>
    <t xml:space="preserve"> 0905 678 099</t>
  </si>
  <si>
    <t>luunguyen.ngo@hanwhalife.com.vn</t>
  </si>
  <si>
    <t>luunguyenngo@gmail.com</t>
  </si>
  <si>
    <t>Ngo Luu Nguyen</t>
  </si>
  <si>
    <t>989/HR-23</t>
  </si>
  <si>
    <t>11800657</t>
  </si>
  <si>
    <t>Đặng Phước Cường</t>
  </si>
  <si>
    <t>Transportation &amp; entertainment allowance 22 Mil/ month</t>
  </si>
  <si>
    <t>0071001218757</t>
  </si>
  <si>
    <t>023 775 784</t>
  </si>
  <si>
    <t>No. 63/15, Pho Duc Chinh Street, Nguyen Thai Binh Ward, District 1, Ho Chi Minh City</t>
  </si>
  <si>
    <t>Số 63/15, Đường Phó Đức Chính, Phường Nguyễn Thái Bình, Quận 1, Tp.HCM</t>
  </si>
  <si>
    <t>0908 024 002</t>
  </si>
  <si>
    <t>Phạm Thị Kim Chiến</t>
  </si>
  <si>
    <t>0903 865 226</t>
  </si>
  <si>
    <t>phuoccuong.dang@hanwhalife.com.vn</t>
  </si>
  <si>
    <t>Dang Phuoc Cuong</t>
  </si>
  <si>
    <t>990/HR-23</t>
  </si>
  <si>
    <t>12301638</t>
  </si>
  <si>
    <t>Nguyễn Quang Ánh</t>
  </si>
  <si>
    <t>109874155888</t>
  </si>
  <si>
    <t>040 074 010 712</t>
  </si>
  <si>
    <t>No. 94, Nguyen Duc Dat Street, Ben Thuy Ward, Vinh City, Nghe An Province</t>
  </si>
  <si>
    <t>Số 94, Đường Nguyễn Đức Đạt, Phường Bến Thủy,Tp. Vinh, Tỉnh Nghệ An</t>
  </si>
  <si>
    <t>0868 615 225</t>
  </si>
  <si>
    <t>Nguyễn Thị La</t>
  </si>
  <si>
    <t>0904 229 055</t>
  </si>
  <si>
    <t>quanganh.nguyen1@hanwhalife.com.vn</t>
  </si>
  <si>
    <t>Nguyen Quang anh</t>
  </si>
  <si>
    <t>992/HR-23</t>
  </si>
  <si>
    <t>12101197</t>
  </si>
  <si>
    <t>Phạm An Viên</t>
  </si>
  <si>
    <t>0011002133819</t>
  </si>
  <si>
    <t>141 927 295</t>
  </si>
  <si>
    <t xml:space="preserve">University of Commercial </t>
  </si>
  <si>
    <t>LK 6 - 18A, Ecopark Group, Hai Tan District, Hai Duong City</t>
  </si>
  <si>
    <t>LK 6 -18A, Khu Đô Thị Ecopark, Quận Hải Tân, Tp. Hải Dương</t>
  </si>
  <si>
    <t>0976 466 468</t>
  </si>
  <si>
    <t>0908 780 000</t>
  </si>
  <si>
    <t>anvien.pham@hanwhalife.com.vn</t>
  </si>
  <si>
    <t>Pham An Vien</t>
  </si>
  <si>
    <t>991/HR-23</t>
  </si>
  <si>
    <t>12201559</t>
  </si>
  <si>
    <t>Lê Trung Tín</t>
  </si>
  <si>
    <t>0271001016807</t>
  </si>
  <si>
    <t>051 092 012 262</t>
  </si>
  <si>
    <t>Pham Van Dong University</t>
  </si>
  <si>
    <t>Group 9, Commune 4B, My Hue II Village, Binh Duong Ward, Binh Son District,Quang Ngai Province</t>
  </si>
  <si>
    <t>Đội 9, Xóm 4B, Thôn Mỹ Huệ II, Xã Bình Dương, Huyện Bình Sơn,Tỉnh Quảng Ngãi</t>
  </si>
  <si>
    <t>0349 795 645</t>
  </si>
  <si>
    <t>Võ Thị Oanh Kiều</t>
  </si>
  <si>
    <t>0988 532 671</t>
  </si>
  <si>
    <t>trungtin.le@hanwhalife.com.vn</t>
  </si>
  <si>
    <t>trungtin92qng@gmail.com</t>
  </si>
  <si>
    <t>Le Trung Tin</t>
  </si>
  <si>
    <t>984/HR-23</t>
  </si>
  <si>
    <t>12201560</t>
  </si>
  <si>
    <t>0060100070106666</t>
  </si>
  <si>
    <t>381 135 593</t>
  </si>
  <si>
    <t>No. 96, To Hien Thanh Street, Group 8, Ward 5, Ca Mau City</t>
  </si>
  <si>
    <t>Số 96, Đường Tô Hiến Thành, Khóm 8, Phường 5, Tp. Cà Mau</t>
  </si>
  <si>
    <t>0839 024 952</t>
  </si>
  <si>
    <t>Trần Thị Năm</t>
  </si>
  <si>
    <t>tinh.nguyen@hanwhalife.com.vn</t>
  </si>
  <si>
    <t>Nguyen Thi Tinh</t>
  </si>
  <si>
    <t>985/HR-23</t>
  </si>
  <si>
    <t>12301776</t>
  </si>
  <si>
    <t>Đinh Thị Thương Thương</t>
  </si>
  <si>
    <t>Management Reporting Analysis Senior Officer</t>
  </si>
  <si>
    <t>Chuyên viên Cấp cao Quản trị và Phân tích Báo cáo</t>
  </si>
  <si>
    <t>012792738</t>
  </si>
  <si>
    <t>042 196 005 078</t>
  </si>
  <si>
    <t>No.17/17/12,  Luong The Vinh Street, Ward 9, Vung Tau City</t>
  </si>
  <si>
    <t>Số 17/17/12, Đường Lương Thế Vinh, Phường 9, Tp. Vũng Tàu</t>
  </si>
  <si>
    <t>No. 114, Nam Chau Street, Ward 12, Tan Binh District, Ho Chi Minh City</t>
  </si>
  <si>
    <t>Số 114, Đường Năm Châu, Phường 12, Quận Tân Bình, Tp. Hồ Chí Minh</t>
  </si>
  <si>
    <t>0936 550 337</t>
  </si>
  <si>
    <t>Đinh Đức Tùng</t>
  </si>
  <si>
    <t>0792 264 398</t>
  </si>
  <si>
    <t>thuongthuong.dinh@hanwhalife.com.vn</t>
  </si>
  <si>
    <t>thuongdinh1410@gmail.com</t>
  </si>
  <si>
    <t>Dinh Thi Thuong Thuong</t>
  </si>
  <si>
    <t>12201564</t>
  </si>
  <si>
    <t>Trương Trọng Trường</t>
  </si>
  <si>
    <t>3508205083670</t>
  </si>
  <si>
    <t>038 087 015 265</t>
  </si>
  <si>
    <t>Pho Moi, Vinh Tien Commune, Vinh Loc District, Thanh Hoa Province</t>
  </si>
  <si>
    <t>Phố Mới, Xã Vĩnh Tiến, Huyện Vĩnh Lộc, Tỉnh Thanh Hóa</t>
  </si>
  <si>
    <t>0912 161 772</t>
  </si>
  <si>
    <t>Hà Thị Loan</t>
  </si>
  <si>
    <t>0834 001 168</t>
  </si>
  <si>
    <t>trongtruong.truong@hanwhalife.com.vn</t>
  </si>
  <si>
    <t>Truong Trong Truong</t>
  </si>
  <si>
    <t>986/HR-23</t>
  </si>
  <si>
    <t>12201566</t>
  </si>
  <si>
    <t>58110000949214</t>
  </si>
  <si>
    <t>052 198 010 132</t>
  </si>
  <si>
    <t>Village Thiet Trang, Nhon My Commune, An Nhon District, Binh Dinh Province</t>
  </si>
  <si>
    <t>Thôn Thiết Tràng, Xã Nhơn Mỹ, Thị Xã An Nhơn, Tỉnh Bình Định.</t>
  </si>
  <si>
    <t>Linh Dong 4S Apartment, Street 30, Linh Dong Ward, Thu Duc City</t>
  </si>
  <si>
    <t>Chung cư 4S Linh Đông, Đường số 30, Phường Linh Đông, Thành Phố Thủ Đức, Hồ Chí Minh.</t>
  </si>
  <si>
    <t>0376 447 491</t>
  </si>
  <si>
    <t>Nguyễn Thị Thúy Diễm</t>
  </si>
  <si>
    <t>0342 759 459</t>
  </si>
  <si>
    <t>thuykieu.nguyen@hanwhalife.com.vn</t>
  </si>
  <si>
    <t>thuykieu032@gmail.com</t>
  </si>
  <si>
    <t>Nguyen Thi Thuy Kieu</t>
  </si>
  <si>
    <t>1021/HR-23</t>
  </si>
  <si>
    <t>11700566</t>
  </si>
  <si>
    <t>Increase to 33 Mil/ month once new GA Office are opened</t>
  </si>
  <si>
    <t>19029723641011</t>
  </si>
  <si>
    <t>004 083 004 974</t>
  </si>
  <si>
    <t>No. 206, Group 8, Hop Giang Ward, Cao Bang City, Cao Bang Province</t>
  </si>
  <si>
    <t>Số 206, tổ 8, phường Hợp Giang, Tp.Cao Bằng, tỉnh Cao Bằng</t>
  </si>
  <si>
    <t>21/2A Group 8, Tan Phong Ward, Bien Hoa City, Dong Nai Province</t>
  </si>
  <si>
    <t>21/2A KP8, phường Tân Phong, Tp.Biên Hòa, tỉnh Đồng Nai</t>
  </si>
  <si>
    <t>0912 528 686</t>
  </si>
  <si>
    <t>Nguyễn Hồng Thúy</t>
  </si>
  <si>
    <t>0946 310 383</t>
  </si>
  <si>
    <t>tuananh.nguyen@hanwhalife.com.vn</t>
  </si>
  <si>
    <t>tuananhvn026@gmail.com</t>
  </si>
  <si>
    <t>Nguyen Tuan Anh</t>
  </si>
  <si>
    <t>993/HR-23</t>
  </si>
  <si>
    <t>11700578</t>
  </si>
  <si>
    <t>Dương Minh Quang</t>
  </si>
  <si>
    <t>37110000206538</t>
  </si>
  <si>
    <t>060 589 863</t>
  </si>
  <si>
    <t>Group 11, Yen Binh Town, Yen Binh District, Yen Bai Province</t>
  </si>
  <si>
    <t>Tổ 11, Thị trấn Yên Bình, Huyện Yên Bình, Tỉnh Yên Bái</t>
  </si>
  <si>
    <t>Triệu Thanh Tâm</t>
  </si>
  <si>
    <t>0356 313 631</t>
  </si>
  <si>
    <t>minhquang.duong@hanwhalife.com.vn</t>
  </si>
  <si>
    <t>Duong Minh Quang</t>
  </si>
  <si>
    <t>994/HR-23</t>
  </si>
  <si>
    <t>11700606</t>
  </si>
  <si>
    <t>Hoàng Quang Trường</t>
  </si>
  <si>
    <t>0771000283999</t>
  </si>
  <si>
    <t>Binh Tri Thien</t>
  </si>
  <si>
    <t>197 090 499</t>
  </si>
  <si>
    <t>8/27 Ham Nghi Street, Cam Lo Village, Cam Lo District, Quang Tri Province</t>
  </si>
  <si>
    <t>8/27 Đường Hàm Nghi, Thị trấn Cam Lộ, Huyện Cam Lộ, Tỉnh Quảng Trị</t>
  </si>
  <si>
    <t>0163 454 2091</t>
  </si>
  <si>
    <t>Lê Thị Xoa</t>
  </si>
  <si>
    <t>0941 283 999</t>
  </si>
  <si>
    <t>quangtruong.hoang@hanwhalife.com.vn</t>
  </si>
  <si>
    <t>Hoang Quang Truong</t>
  </si>
  <si>
    <t>995/HR-23</t>
  </si>
  <si>
    <t>12000961</t>
  </si>
  <si>
    <t>Thái Trường Giang</t>
  </si>
  <si>
    <t>00274517001</t>
  </si>
  <si>
    <t>365 729 259</t>
  </si>
  <si>
    <t>Inforworld  School</t>
  </si>
  <si>
    <t>No. 55/10, Ton Duc Thang Street, Soc Trang City, Soc Trang Province</t>
  </si>
  <si>
    <t>Số 55/10, Đường Tôn Đức Thắng, Tp. Sóc Trăng, Tỉnh Sóc Trăng</t>
  </si>
  <si>
    <t>No. 308, Ung Van Khiem Street, Ward 25, Binh Thanh District, Ho Chi Minh City</t>
  </si>
  <si>
    <t>Số 308, Đường Ung Văn Khiêm, Phường 25, Quận Bình Thạnh, Tp. Hồ Chí Minh</t>
  </si>
  <si>
    <t>0987 654 351</t>
  </si>
  <si>
    <t>Thái Kim Duy</t>
  </si>
  <si>
    <t>truonggiang.thai@hanwhalife.com.vn</t>
  </si>
  <si>
    <t>Thai Truong Giang</t>
  </si>
  <si>
    <t>1023/HR-23</t>
  </si>
  <si>
    <t>12101199</t>
  </si>
  <si>
    <t>Nguyễn Văn Minh</t>
  </si>
  <si>
    <t>52010000401162</t>
  </si>
  <si>
    <t>184 266 437</t>
  </si>
  <si>
    <t>No. 147, Ngo Phuc Van Street, Can Loc District, Ha Tinh Province</t>
  </si>
  <si>
    <t>Số 147, Đường Ngô Phúc Vạn, Huyện Can Lộc, Tỉnh Hà Tĩnh</t>
  </si>
  <si>
    <t>037 5300 546</t>
  </si>
  <si>
    <t>Phạm Thị Nguyệt</t>
  </si>
  <si>
    <t>0398 002 494</t>
  </si>
  <si>
    <t>vanminh.nguyen@hanwhalife.com.vn</t>
  </si>
  <si>
    <t>Nguyen Van Minh</t>
  </si>
  <si>
    <t>996/HR-23</t>
  </si>
  <si>
    <t>12101219</t>
  </si>
  <si>
    <t>Lê Đình Vinh</t>
  </si>
  <si>
    <t>3708333357999</t>
  </si>
  <si>
    <t>042 088 001 072</t>
  </si>
  <si>
    <t>Xanhpetecbua University</t>
  </si>
  <si>
    <t>An Tien group, Xuan Giang Commune, Nghi Xuan District, Ha Tinh Province</t>
  </si>
  <si>
    <t>Thôn An Tiên , X. Xuân Giang , H. Nghi Xuân , T. Hà Tĩnh</t>
  </si>
  <si>
    <t>Thôn An Tiên , X. Xuân Giang, H. Nghi Xuân , T. Hà Tĩnh</t>
  </si>
  <si>
    <t>0987 327 045</t>
  </si>
  <si>
    <t>Lê Đình Thông</t>
  </si>
  <si>
    <t>0918 754 777</t>
  </si>
  <si>
    <t>dinhvinh.le@hanwhalife.com.vn</t>
  </si>
  <si>
    <t>Ldvinh0610@gmail.com</t>
  </si>
  <si>
    <t>Le Dinh Vinh</t>
  </si>
  <si>
    <t>997/HR-23</t>
  </si>
  <si>
    <t>12101237</t>
  </si>
  <si>
    <t>Nguyễn Đình Tân</t>
  </si>
  <si>
    <t>0101001116696</t>
  </si>
  <si>
    <t>186 744 328</t>
  </si>
  <si>
    <t>No. 17, Nguyen Tai Street, Truong Thi Ward, Vinh - Nghe An City</t>
  </si>
  <si>
    <t>Số 17, Đường Nguyễn Tài, Phường Trường Thi, Tp. Vinh - Nghệ An</t>
  </si>
  <si>
    <t>0989 125 393</t>
  </si>
  <si>
    <t>Nguyễn Đinh Trường</t>
  </si>
  <si>
    <t>0976 296 967</t>
  </si>
  <si>
    <t>dinhtan.nguyen@hanwhalife.com.vn</t>
  </si>
  <si>
    <t>Nguyen Dinh Tan</t>
  </si>
  <si>
    <t>998/HR-23</t>
  </si>
  <si>
    <t>12101253</t>
  </si>
  <si>
    <t>Nguyễn Ngọc Thông</t>
  </si>
  <si>
    <t>011001060001686</t>
  </si>
  <si>
    <t>BAC A BANK - 01313007</t>
  </si>
  <si>
    <t>040 092 037 411</t>
  </si>
  <si>
    <t>Danang Architecture University</t>
  </si>
  <si>
    <t>Construction Industry</t>
  </si>
  <si>
    <t>Tan Long Group, Long Son Ward, Thai Hoa Town, Nghe An Province</t>
  </si>
  <si>
    <t xml:space="preserve">Khối Tân Long - Phường Long Sơn - Thị Xã Thái Hòa - Tỉnh Nghệ An </t>
  </si>
  <si>
    <t>0981 628 373</t>
  </si>
  <si>
    <t xml:space="preserve">Cao Thị Hoài </t>
  </si>
  <si>
    <t>0989 090 912</t>
  </si>
  <si>
    <t>ngocthong.nguyen@hanwhalife.com.vn</t>
  </si>
  <si>
    <t>ngocthongnguyen1903@gmail.com</t>
  </si>
  <si>
    <t>Nguyen Ngoc Thong</t>
  </si>
  <si>
    <t>999/HR-23</t>
  </si>
  <si>
    <t>12101256</t>
  </si>
  <si>
    <t>Nguyễn Lê Quỳnh Trang</t>
  </si>
  <si>
    <t>2715205075780</t>
  </si>
  <si>
    <t>025 187 003 454</t>
  </si>
  <si>
    <t>Lane 1, Tan Thinh Group, Thanh Son Town, Thanh Son District, Phu Tho Province</t>
  </si>
  <si>
    <t>Ngõ 1, Khu Tân Thịnh, Thị Trấn Thanh Sơn, Huyện Thanh Sơn, Tỉnh Phú Thọ</t>
  </si>
  <si>
    <t>Lane 2, Tan Thinh Street, Thanh Son Town, Thanh Son District, Phu Tho Province</t>
  </si>
  <si>
    <t>0858 365 388</t>
  </si>
  <si>
    <t>Phạm Đức Thịnh</t>
  </si>
  <si>
    <t>0352 852 258</t>
  </si>
  <si>
    <t>quynhtrang.nguyen@hanwhalife.com.vn</t>
  </si>
  <si>
    <t>smthanhson@gmail.com</t>
  </si>
  <si>
    <t>Nguyen Le Quynh Trang</t>
  </si>
  <si>
    <t>1000/HR-23</t>
  </si>
  <si>
    <t>12101311</t>
  </si>
  <si>
    <t>0271001056343</t>
  </si>
  <si>
    <t>051 089 016 301</t>
  </si>
  <si>
    <t>Ho Chi Minh City Institute of Applied Science &amp; Technology</t>
  </si>
  <si>
    <t>Nang Tay 3 Hamlet,  Nghia Phuong Ward, Tu Nghia District, Quang Ngai Province</t>
  </si>
  <si>
    <t>THÔN NĂNG TÂY 3, XÃ NGHĨA PHƯƠNG, HUYỆN TƯ NGHĨA, TỈNH QUẢNG NGÃI</t>
  </si>
  <si>
    <t>vanduc.le@hanwhalife.com.vn</t>
  </si>
  <si>
    <t>karick.le@gmail.com</t>
  </si>
  <si>
    <t>Le Van Duc</t>
  </si>
  <si>
    <t>1001/HR-23</t>
  </si>
  <si>
    <t>12201349</t>
  </si>
  <si>
    <t>Cao Đại Chiến</t>
  </si>
  <si>
    <t>0561000507367</t>
  </si>
  <si>
    <t>033 080 011 356</t>
  </si>
  <si>
    <t>No. 12A, Xuan Dieu Street, Loc Chau Ward, Bao Loc City, Lam Dong Province</t>
  </si>
  <si>
    <t>Số 12A, Đường Xuân Diệu, Xã Lộc Châu, Tp. Bảo Lộc, Tỉnh Lâm Đồng</t>
  </si>
  <si>
    <t>0908 500 449</t>
  </si>
  <si>
    <t>Ngô Thị Thương</t>
  </si>
  <si>
    <t>0919 380 500</t>
  </si>
  <si>
    <t>daichien.cao@hanwhalife.com.vn</t>
  </si>
  <si>
    <t>Cao Dai Chien</t>
  </si>
  <si>
    <t>1002/HR-23</t>
  </si>
  <si>
    <t>12201388</t>
  </si>
  <si>
    <t>Trần Ngọc An</t>
  </si>
  <si>
    <t>51210000525461</t>
  </si>
  <si>
    <t>040 093 004 261</t>
  </si>
  <si>
    <t>Nghe An University of Economics</t>
  </si>
  <si>
    <t>Lien Son Hamlet, Phuc Thanh Commune, Yen Thanh District, Nghe An Province</t>
  </si>
  <si>
    <t>xóm Liên Sơn, xã Phúc Thành, huyện Yên Thành, tỉnh Nghệ An</t>
  </si>
  <si>
    <t>0833 396 369</t>
  </si>
  <si>
    <t>Phan Thị Nhung</t>
  </si>
  <si>
    <t>0842 888 678</t>
  </si>
  <si>
    <t>ngocan.tran@hanwhalife.com.vn</t>
  </si>
  <si>
    <t>tranngocan.bh.19@gmail.com</t>
  </si>
  <si>
    <t>Tran Ngoc An</t>
  </si>
  <si>
    <t>1003/HR-23</t>
  </si>
  <si>
    <t>12201397</t>
  </si>
  <si>
    <t>Ngô Văn Minh</t>
  </si>
  <si>
    <t>0301000312307</t>
  </si>
  <si>
    <t>033 083 062 379</t>
  </si>
  <si>
    <t>Thuy Loi University</t>
  </si>
  <si>
    <t>Water Resources Engineering</t>
  </si>
  <si>
    <t>Village 1, Bat Trang Ancient Village, Bat Trang, Gia Lam District, Ha Noi City</t>
  </si>
  <si>
    <t xml:space="preserve"> Thôn 1, Làng cổ Bát Tràng, Bát Tràng, Gia Lâm, Hà Nội</t>
  </si>
  <si>
    <t>No. 34, Village 2, Bat Trang, Bat Trang, Gia Lam District, Ha Noi City</t>
  </si>
  <si>
    <t>Số nhà 34, Thôn 2, Bát Tràng, Bát Tràng, Gia Lâm, Hà Nội</t>
  </si>
  <si>
    <t>0368 708 720</t>
  </si>
  <si>
    <t>Trần Thị Thu Hoài</t>
  </si>
  <si>
    <t>0986 728 699</t>
  </si>
  <si>
    <t>vanminh.ngo@hanwhalife.com.vn</t>
  </si>
  <si>
    <t>ngominh.bhnt@gmail.com</t>
  </si>
  <si>
    <t>Ngo Van Minh</t>
  </si>
  <si>
    <t>1004/HR-23</t>
  </si>
  <si>
    <t>12201417</t>
  </si>
  <si>
    <t>Hà Thị Thu Hương</t>
  </si>
  <si>
    <t>19028932665010</t>
  </si>
  <si>
    <t>186 880 931</t>
  </si>
  <si>
    <t>Yen Xa Village, Hung Dong Ward, Vinh City, Nghe An Province</t>
  </si>
  <si>
    <t>Xóm Yên Xá, Xã Hưng Đông, Tp. Vinh, Tỉnh Nghệ An</t>
  </si>
  <si>
    <t>No.14, Lane 78, Nguyen Duy Trinh Street, Vinh City, Nghe An Province</t>
  </si>
  <si>
    <t>Số 14, Ngõ 78, Đường Nguyễn Duy Trinh, Tp. Vinh, Tỉnh Nghệ An</t>
  </si>
  <si>
    <t>0984 979 393</t>
  </si>
  <si>
    <t>Hoàng Văn Hảo</t>
  </si>
  <si>
    <t>0973 544 919</t>
  </si>
  <si>
    <t>thuhuong.ha@hanwhalife.com.vn</t>
  </si>
  <si>
    <t>Ha Thi Thu Huong</t>
  </si>
  <si>
    <t>1005/HR-23</t>
  </si>
  <si>
    <t>12201420</t>
  </si>
  <si>
    <t>0341007114017</t>
  </si>
  <si>
    <t>142 715 600</t>
  </si>
  <si>
    <t>Group 7, Quang Giang Village, Dai Hop Ward, Tu ky District, Hai Duong Province</t>
  </si>
  <si>
    <t>Đội 7, Thôn Quảng Giang, Xã Đại Hợp, Huyện Tứ Kỳ, Tỉnh Hải Dương</t>
  </si>
  <si>
    <t>No. 20, Le  Quy Don Street, Hai Tan Ward, Hai Duong Province</t>
  </si>
  <si>
    <t>Số 20, Đường Lê Quý Đôn, Phường Hải Tân, Tp. Hải Dương</t>
  </si>
  <si>
    <t>0932 291 392</t>
  </si>
  <si>
    <t>Lê Đinh Cẩn</t>
  </si>
  <si>
    <t>0349 665 570</t>
  </si>
  <si>
    <t>huong.le1@hanwhalife.com.vn</t>
  </si>
  <si>
    <t>1006/HR-23</t>
  </si>
  <si>
    <t>12201463</t>
  </si>
  <si>
    <t>Nguyễn Việt Hải</t>
  </si>
  <si>
    <t>5208111157777</t>
  </si>
  <si>
    <t>230 703 755</t>
  </si>
  <si>
    <t>Dat Hieu 5 Quarter, Dat Hieu Ward, Buon Ho District, Dak Lak Province</t>
  </si>
  <si>
    <t>Tổ Dân Phố Đạt Hiếu 5, Phường Đạt Hiếu,Thị Xã Buôn Hồ, Tỉnh Đắk Lắk</t>
  </si>
  <si>
    <t>No. 04 Ham Nghi,  Quarter 1,  Doan Ket Ward, Buon Ho Ward, Dak Lak Province</t>
  </si>
  <si>
    <t>Số 04 Hàm Nghi, Tổ Dân Phố 1, Phường Đoàn Kết, Thị Xã Buôn Hồ, Tỉnh Đắk Lắk</t>
  </si>
  <si>
    <t>0977 024 924</t>
  </si>
  <si>
    <t>Trương Thị Kiều Nương</t>
  </si>
  <si>
    <t>0945 399 991</t>
  </si>
  <si>
    <t>viethai.nguyen@hanwhalife.com.vn</t>
  </si>
  <si>
    <t>Nguyen Viet Hai</t>
  </si>
  <si>
    <t>1007/HR-23</t>
  </si>
  <si>
    <t>12201482</t>
  </si>
  <si>
    <t>Lê Anh Tâm</t>
  </si>
  <si>
    <t>2261992888888</t>
  </si>
  <si>
    <t>042 092 006 237</t>
  </si>
  <si>
    <t>VietNamese - German Technical College of Ha Tinh</t>
  </si>
  <si>
    <t>Network Administrator</t>
  </si>
  <si>
    <t>Village Thong Nhat, Ich Hau, Loc Ha District, Ha Tinh Province</t>
  </si>
  <si>
    <t>Thôn Thống Nhất, Xã Ích Hậu, Huyện Lộc Hà, Tỉnh Hà Tĩnh</t>
  </si>
  <si>
    <t>0967 083 279</t>
  </si>
  <si>
    <t>Ngô Thị Phương Thảo</t>
  </si>
  <si>
    <t>0918 178 885</t>
  </si>
  <si>
    <t>anhtam.le@hanwhalife.com.vn</t>
  </si>
  <si>
    <t>anhtam.le226@gmail.com</t>
  </si>
  <si>
    <t>Le Anh Tam</t>
  </si>
  <si>
    <t>1008/HR-23</t>
  </si>
  <si>
    <t>12201576</t>
  </si>
  <si>
    <t>1026582666</t>
  </si>
  <si>
    <t>Machenical Enginerring Technology</t>
  </si>
  <si>
    <t>Thanh Luong Village, Tan Thinh Commune, Yen Bai City, Yen Bai Province</t>
  </si>
  <si>
    <t>Thôn Thanh Lương, Xã Tân Thịnh, TP. Yên Bái, Tỉnh Yên Bái</t>
  </si>
  <si>
    <t>0375 020 786</t>
  </si>
  <si>
    <t>chithanh.pham@hanwhalife.com.vn</t>
  </si>
  <si>
    <t>Pham Chi Thanh</t>
  </si>
  <si>
    <t>1009/HR-23</t>
  </si>
  <si>
    <t>12301615</t>
  </si>
  <si>
    <t>Lê Thanh Thuận</t>
  </si>
  <si>
    <t>Nhân viên Cấp trung cao Huấn luyện &amp; Hỗ trợ Đại lý</t>
  </si>
  <si>
    <t>65010000006325</t>
  </si>
  <si>
    <t>074 079 004 497</t>
  </si>
  <si>
    <t>Ho Chi Minh City Pedagogical University</t>
  </si>
  <si>
    <t>No. 259,HL 601, Lai Hung Ward, Bau Bang, Binh Duong Province</t>
  </si>
  <si>
    <t>Số 259,HL 601, Xã Lai Hưng, Huyện Bàu Bàng, Tỉnh Bình Dương</t>
  </si>
  <si>
    <t>0913 681 758</t>
  </si>
  <si>
    <t>Nguyễn Thị Phương Nga</t>
  </si>
  <si>
    <t>0918 970 093</t>
  </si>
  <si>
    <t>thanhthuan.le@hanwhalife.com.vn</t>
  </si>
  <si>
    <t>thuan.pa79@gmail.com</t>
  </si>
  <si>
    <t>Le Thanh Thuan</t>
  </si>
  <si>
    <t>1010/HR-23</t>
  </si>
  <si>
    <t>12301626</t>
  </si>
  <si>
    <t>Viên Ngọc Sơn</t>
  </si>
  <si>
    <t>070720189999</t>
  </si>
  <si>
    <t>173 248 204</t>
  </si>
  <si>
    <t>No.01/205,Trinh Kha Street, Dong Ve Ward, Thanh Hoa City, Thanh Hoa Province</t>
  </si>
  <si>
    <t>Số 01/205, Đường Trịnh Khả, Phường Đông Vệ, Tp.Thanh Hóa, Tỉnh Thanh Hóa</t>
  </si>
  <si>
    <t>0967 214 212</t>
  </si>
  <si>
    <t>Lê Thị Linh</t>
  </si>
  <si>
    <t>0974 993 041</t>
  </si>
  <si>
    <t>ngocson.vien@hanwhalife.com.vn</t>
  </si>
  <si>
    <t>Vien Ngoc Son</t>
  </si>
  <si>
    <t>1011/HR-23</t>
  </si>
  <si>
    <t>12301630</t>
  </si>
  <si>
    <t>Vũ Ngọc Khiết</t>
  </si>
  <si>
    <t>0481000911884</t>
  </si>
  <si>
    <t>033 093 015 797</t>
  </si>
  <si>
    <t>No. 62/3Q, Quarter 2, Village 21, Thanh Hoa Hamlet, Ho Nai 3 Ward, Trang Bom District, Dong Nai Province</t>
  </si>
  <si>
    <t>Số 62/3Q, Khu 2, Tổ 21, Ấp Thanh Hóa, Xã Hố Nai 3, Huyện Trảng Bom, Tỉnh Đồng Nai</t>
  </si>
  <si>
    <t>0918 436 528</t>
  </si>
  <si>
    <t>Vũ Hoàng Khương</t>
  </si>
  <si>
    <t>0938 245 440</t>
  </si>
  <si>
    <t>ngockhiet.vu@hanwhalife.com.vn</t>
  </si>
  <si>
    <t>Vu Ngoc Khiet</t>
  </si>
  <si>
    <t>1012/HR-23</t>
  </si>
  <si>
    <t>12301654</t>
  </si>
  <si>
    <t>Nguyễn Xuân Mạnh</t>
  </si>
  <si>
    <t>19026073712017</t>
  </si>
  <si>
    <t>040 086 030 460</t>
  </si>
  <si>
    <t>No. 92/4, Tran Quy Cap Street, Ea Tam Ward, Buon Ma Thuot City, Dak Lak Province</t>
  </si>
  <si>
    <t>Số 92/4, Đường Trần Quý Cáp, Phường Ea Tam,Tp. Buôn Ma Thuột, Tỉnh Đắk Lắk</t>
  </si>
  <si>
    <t>0906 216 011</t>
  </si>
  <si>
    <t>0977 544 556</t>
  </si>
  <si>
    <t>xuanmanh.nguyen@hanwhalife.com.vn</t>
  </si>
  <si>
    <t>Nguyen Xuan Manh</t>
  </si>
  <si>
    <t>1013/HR-23</t>
  </si>
  <si>
    <t>12301658</t>
  </si>
  <si>
    <t>Nguyễn Đình Mẫn</t>
  </si>
  <si>
    <t>1018297124</t>
  </si>
  <si>
    <t>068 092 012 052</t>
  </si>
  <si>
    <t>No. 98C, Group 2, Thai Phien Street, Ward 12, Da Lat City, Lam Dong Province</t>
  </si>
  <si>
    <t>Số 98C, Tổ 2, Đường Thái Phiên, Phường 12,Tp. Đà Lạt, Tỉnh Lâm Đồng</t>
  </si>
  <si>
    <t>0968 343 494</t>
  </si>
  <si>
    <t>0938 365 479</t>
  </si>
  <si>
    <t>dinhman.nguyen@hanwhalife.com.vn</t>
  </si>
  <si>
    <t>Nguyen Dinh Man</t>
  </si>
  <si>
    <t>1014/HR-23</t>
  </si>
  <si>
    <t>12301662</t>
  </si>
  <si>
    <t>Trần Đình Vịnh</t>
  </si>
  <si>
    <t>60110001288456</t>
  </si>
  <si>
    <t>054 091 006 364</t>
  </si>
  <si>
    <t>No.50/36/1, Vo Thi Sau Street, Phuoc Long Ward, Nha Trang City, Khanh Hoa Province</t>
  </si>
  <si>
    <t>Số 50/36/1, Đường Võ Thị Sáu, Phường Phước Long, Tp.Nha Trang, Tỉnh Khánh Hòa</t>
  </si>
  <si>
    <t>0332 399 005</t>
  </si>
  <si>
    <t>Phan Thị Ngọc Thọ</t>
  </si>
  <si>
    <t>0702 280 590</t>
  </si>
  <si>
    <t>dinhvinh.tran1@hanwhalife.com.vn</t>
  </si>
  <si>
    <t>vinh.sunlife@gmail.com</t>
  </si>
  <si>
    <t>Tran Dinh Vinh</t>
  </si>
  <si>
    <t>1015/HR-23</t>
  </si>
  <si>
    <t>12301692</t>
  </si>
  <si>
    <t>Phan Văn Trang</t>
  </si>
  <si>
    <t>3700205175381</t>
  </si>
  <si>
    <t>042 088 017 630</t>
  </si>
  <si>
    <t>Nguyen Du Colleage</t>
  </si>
  <si>
    <t>Musicology</t>
  </si>
  <si>
    <t>C1 Vinhomes Ha Tinh Apartment, Ham Nghi Street, Thach Linh Ward, Ha Tinh City</t>
  </si>
  <si>
    <t>Chung cư C1 Vinhomes Hà Tĩnh, Đường Hàm Nghi, Phường Thạch Linh,Tp. Hà Tĩnh</t>
  </si>
  <si>
    <t>0974 510 321</t>
  </si>
  <si>
    <t>Phan Văn Ngạc</t>
  </si>
  <si>
    <t>0984 321 289</t>
  </si>
  <si>
    <t>vantrang.phan@hanwhalife.com.vn</t>
  </si>
  <si>
    <t>Phantrang88htt@gmail.com</t>
  </si>
  <si>
    <t>Phan Van Trang</t>
  </si>
  <si>
    <t>1016/HR-23</t>
  </si>
  <si>
    <t>12301706</t>
  </si>
  <si>
    <t>Nguyễn Phước Lập</t>
  </si>
  <si>
    <t>18610000277552</t>
  </si>
  <si>
    <t>351 233 461</t>
  </si>
  <si>
    <t>Long Thanh 2 Hamlet, Long Hoa Ward, Phu Tan District, An Giang Province, Tỉnh An Giang</t>
  </si>
  <si>
    <t>Ấp Long Thạnh 2, Xã Long Hòa, Huyện Phú Tân, An Giang, Tỉnh An Giang</t>
  </si>
  <si>
    <t>No.A2/6/9, Le Thanh Apartment, An Lac Ward, Binh Tan District, Ho Chi Minh City</t>
  </si>
  <si>
    <t>Số A2/6/9 Chung Cư Lê Thành, Phường An Lạc, Quận Bình Tân, Tp. Hồ Chí Minh</t>
  </si>
  <si>
    <t>0789 127 616</t>
  </si>
  <si>
    <t>Nguyễn An Khương</t>
  </si>
  <si>
    <t>0559 968 839</t>
  </si>
  <si>
    <t>phuoclap.nguyen@hanwhalife.com.vn</t>
  </si>
  <si>
    <t>phuoclap2005@gmail.com</t>
  </si>
  <si>
    <t>Nguyen Phuoc Lap</t>
  </si>
  <si>
    <t>1020/HR-23</t>
  </si>
  <si>
    <t>12301713</t>
  </si>
  <si>
    <t>Huỳnh Thị Tuyết Trinh</t>
  </si>
  <si>
    <t>060284136066</t>
  </si>
  <si>
    <t>051 184 000 311</t>
  </si>
  <si>
    <t>No. 51/47, Group 13A, Hamlet 6, Le Thi Kim Street, Xuan Thoi Son Ward, Hoc Mon District, Ho Chi Minh City</t>
  </si>
  <si>
    <t>Số 51/47 Tổ 13A, Ấp 6, Đường Lê Thị Kim, Xã Xuân Thới Sơn, Huyện Hóc Môn, Tp. Hồ Chí Minh</t>
  </si>
  <si>
    <t>Alley 25, No.164 Street, Hamlet 5, Binh My Ward, Cu Chi District, Ho Chi Minh City</t>
  </si>
  <si>
    <t>Hẻm 25, Đường 164, Ấp 5, Xã Bình Mỹ, Huyện Củ Chi, Tp. Hồ Chí Minh</t>
  </si>
  <si>
    <t>0931 922 512</t>
  </si>
  <si>
    <t>Bùi Huỳnh Ngọc Nhi</t>
  </si>
  <si>
    <t>0777 662 628</t>
  </si>
  <si>
    <t>tuyettrinh.huynh@hanwhalife.com.vn</t>
  </si>
  <si>
    <t>huynh.tuyettrinh2@gmail.com</t>
  </si>
  <si>
    <t>Huynh Thi Tuyet Trinh</t>
  </si>
  <si>
    <t>1022/HR-23</t>
  </si>
  <si>
    <t>12301724</t>
  </si>
  <si>
    <t>Đào Thị Tươi</t>
  </si>
  <si>
    <t>47110000697706</t>
  </si>
  <si>
    <t xml:space="preserve">18/11/1989                                </t>
  </si>
  <si>
    <t>034 189 021 471</t>
  </si>
  <si>
    <t>College of Hospitality and Tourism Engineering</t>
  </si>
  <si>
    <t>No.10, Lane 3, Group 15, Bui Si Tiem Ward, Tien Phong Ward, Thai Binh City, Thai Binh Province</t>
  </si>
  <si>
    <t>Số 10, Ngõ 3, Tổ 15, Đường Bùi Sĩ Tiêm, Phường Tiền Phong, Tp. Thái Bình,Tỉnh Thái Bình</t>
  </si>
  <si>
    <t>0972 471 706</t>
  </si>
  <si>
    <t>Đào Thị Sim</t>
  </si>
  <si>
    <t>0974 607 645</t>
  </si>
  <si>
    <t>tuoi.dao@hanwhalife.com.vn</t>
  </si>
  <si>
    <t>daotuoitptb@gmail.com</t>
  </si>
  <si>
    <t>Dao Thi Tuoi</t>
  </si>
  <si>
    <t>1017/HR-23</t>
  </si>
  <si>
    <t>12301727</t>
  </si>
  <si>
    <t>Nguyễn Văn Thân</t>
  </si>
  <si>
    <t>75010000353428</t>
  </si>
  <si>
    <t>371 300 678</t>
  </si>
  <si>
    <t xml:space="preserve">Intermediate </t>
  </si>
  <si>
    <t>Can Tho Pham Ngoc Thach College</t>
  </si>
  <si>
    <t>Physician Assistant</t>
  </si>
  <si>
    <t>No. 40B, Thanh Ngoc Street, Thanh Hung Ward, Giong Rieng District, Kien Giang Province</t>
  </si>
  <si>
    <t>Số 40B, Đường Thạnh Ngọc, Xã Thạnh Hưng, Huyện Giồng Riềng, Tỉnh Kiên Giang</t>
  </si>
  <si>
    <t>0702 816 788</t>
  </si>
  <si>
    <t xml:space="preserve">Bùi Thị Kim Loan </t>
  </si>
  <si>
    <t>0943 596 934</t>
  </si>
  <si>
    <t>vanthan.nguyen@hanwhalife.com.vn</t>
  </si>
  <si>
    <t>thannhukg1991@gmail.com</t>
  </si>
  <si>
    <t>Nguyen Van Than</t>
  </si>
  <si>
    <t>1018/HR-23</t>
  </si>
  <si>
    <t>12301741</t>
  </si>
  <si>
    <t>Nguyễn Thị Việt</t>
  </si>
  <si>
    <t>0401001363087</t>
  </si>
  <si>
    <t>001 181 044 055</t>
  </si>
  <si>
    <t>Group 4, Hamlet 1, Lien Ap Street, Bau Can Ward, Long Thanh District, Dong Nai Province</t>
  </si>
  <si>
    <t>Tổ 4, Ấp 1,Đường Liên ấp, Xã Bàu Cạn, Huyện Long Thành, Tỉnh Đồng Nai</t>
  </si>
  <si>
    <t>No. 1505/64/39/14, Bui Huu Nghia Street, Quarter 3, Tan Hanh Ward,  Bien Hoa City,  Dong Nai Province</t>
  </si>
  <si>
    <t>Số 1505/64/39/14, Đường Bùi Hữu Nghĩa, KP3, Phường Tân Hạnh, Tp. Biên Hòa, Tỉnh Đồng Nai</t>
  </si>
  <si>
    <t>0898 534 510</t>
  </si>
  <si>
    <t>0961 494 307</t>
  </si>
  <si>
    <t>viet.nguyen@hanwhalife.com.vn</t>
  </si>
  <si>
    <t>Nguyenviet1508@gmail.com</t>
  </si>
  <si>
    <t>Nguyen Thi Viet</t>
  </si>
  <si>
    <t>1019/HR-23</t>
  </si>
  <si>
    <t>12201578</t>
  </si>
  <si>
    <t>Hoàng Thị Thu Vân</t>
  </si>
  <si>
    <t>Trưởng phòng Hỗ trợ Văn phòng Tổng đại lý</t>
  </si>
  <si>
    <t>19022330905012</t>
  </si>
  <si>
    <t>046 173 000 347</t>
  </si>
  <si>
    <t>University of Southern California</t>
  </si>
  <si>
    <t>No. 387/2 Cach Mang Thang 8 Street, Ward 13, District 10, Ho Chi Minh City</t>
  </si>
  <si>
    <t>Số 387/2 Đường Cách Mạng Tháng 8, Phường 13, Quận 10, TP. Hồ Chí Minh</t>
  </si>
  <si>
    <t>No. 130 Dong Nai Street, Ward 15, District 10, Ho Chi Minh City</t>
  </si>
  <si>
    <t>Số130 Đường Đồng Nai, Phường 15, Quận 10, TP. Hồ Chí Minh</t>
  </si>
  <si>
    <t>0903 615 531</t>
  </si>
  <si>
    <t>Hoàng Di</t>
  </si>
  <si>
    <t>0903 755 554</t>
  </si>
  <si>
    <t>thuvan.hoang@hanwhalife.com.vn</t>
  </si>
  <si>
    <t>Hoang Thi Thu Van</t>
  </si>
  <si>
    <t>1025/HR-24</t>
  </si>
  <si>
    <t>12201583</t>
  </si>
  <si>
    <t>Trần Khánh Đạt</t>
  </si>
  <si>
    <t>Employer Branding &amp; Employee Experience Assistant Manager</t>
  </si>
  <si>
    <t>Phó phòng Phát triển Thương hiệu Tuyển dụng &amp; Trải nghiệm Nhân viên</t>
  </si>
  <si>
    <t>1307150591</t>
  </si>
  <si>
    <t>079 091 030 224</t>
  </si>
  <si>
    <t>Central Washington University</t>
  </si>
  <si>
    <t>No. 15/10, Cam Ba Thuoc, Ward 7, Phu Nhuan District, Ho Chi Minh City</t>
  </si>
  <si>
    <t>Số 15/10, Đường Cầm Bá Thước, Phường 7, Quận Phú Nhuận, TP. Hồ Chí Minh</t>
  </si>
  <si>
    <t>0903 949 855</t>
  </si>
  <si>
    <t>Trần Thị Thảo</t>
  </si>
  <si>
    <t>0903 087 400</t>
  </si>
  <si>
    <t>khanhdat.tran@hanwhalife.com.vn</t>
  </si>
  <si>
    <t>dattran1551@gmail.com</t>
  </si>
  <si>
    <t>Tran Khanh dat</t>
  </si>
  <si>
    <t>1027/HR-24</t>
  </si>
  <si>
    <t>12101303</t>
  </si>
  <si>
    <t>Trần Hồng Trân</t>
  </si>
  <si>
    <t>Sáng tạo Nội dung</t>
  </si>
  <si>
    <t>1016859514</t>
  </si>
  <si>
    <t>096 195 007 491</t>
  </si>
  <si>
    <t>No.129B/13, lam Thanh Mau Street, Ward 4, Ca Mau City, Ca Mau Province</t>
  </si>
  <si>
    <t>Số 129B/13, Đường Lâm Thành Mậu, Phường 4, Tp. Cà Mau, Tỉnh Cà Mau</t>
  </si>
  <si>
    <t>Lucky Palace Apartment, No. 50, Phan Van Khoe Street, Ward 2, District 6, Ho Chi Minh City</t>
  </si>
  <si>
    <t>Chung cư Lucky Palace, 50 Phan Văn Khỏe, Phường 2, Quận 6, TPHCM</t>
  </si>
  <si>
    <t>0919 816 546</t>
  </si>
  <si>
    <t>Trần Vĩnh Phúc</t>
  </si>
  <si>
    <t>0939 776 181</t>
  </si>
  <si>
    <t>hongtran.tran@hanwhalife.com.vn</t>
  </si>
  <si>
    <t>buh.thtran@gmail.com</t>
  </si>
  <si>
    <t>Tran Hong Tran</t>
  </si>
  <si>
    <t>1026/HR-24</t>
  </si>
  <si>
    <t>12201580</t>
  </si>
  <si>
    <t>Corporate Compliance Staff</t>
  </si>
  <si>
    <t>Nhân viên Kiểm soát tuân thủ</t>
  </si>
  <si>
    <t>0371000490737</t>
  </si>
  <si>
    <t>052 200 011 761</t>
  </si>
  <si>
    <t>Giang Bac Tower, Phuoc Hiep Ward, Tuy Phuoc District, Binh Dinh Province</t>
  </si>
  <si>
    <t>Thôn Giang Bắc, Xã Phước Hiệp, Huyện Tuy Phước, Tỉnh Bình Định</t>
  </si>
  <si>
    <t>808/5/1/41 National Route 13, Ward Hiep Binh Phuoc, Thu Duc City</t>
  </si>
  <si>
    <t>Số 808/5/1/41 Quốc lộ 13, Phường Hiệp Bình Phước, Tp. Thủ Đức</t>
  </si>
  <si>
    <t>0935 398 726</t>
  </si>
  <si>
    <t>Nguyễn Mạnh Hảo</t>
  </si>
  <si>
    <t>0368 649 633</t>
  </si>
  <si>
    <t>thanhnhan.nguyen1@hanwhalife.com.vn</t>
  </si>
  <si>
    <t>12/01/2024</t>
  </si>
  <si>
    <t>1024/HR-24</t>
  </si>
  <si>
    <t>12201338</t>
  </si>
  <si>
    <t>Trần Lê Nguyên Vũ</t>
  </si>
  <si>
    <t>Digital Sales Performance Assistant Manager</t>
  </si>
  <si>
    <t>Phó phòng Hiệu suất kênh Kinh doanh Trực tuyến</t>
  </si>
  <si>
    <t>19029115467017</t>
  </si>
  <si>
    <t>072 088 002 743</t>
  </si>
  <si>
    <t>KP2/99,Noi O A Quarter, Go Dau Town, Go Dau District, Tay Ninh Province</t>
  </si>
  <si>
    <t>KP2/99, Khu Phố Nội ô A, Thị Trấn Gò Dầu, Huyện Gò Dầu, Tỉnh Tây Ninh</t>
  </si>
  <si>
    <t>No.189/47, Hoang Hoa Tham Street, Ward 6, Binh Thanh District, Ho Chi Minh City</t>
  </si>
  <si>
    <t>Số 189/47, Đường Hoàng Hoa Thám, Phường 6, Quận Bình Thạnh, Tp. Hồ Chí Minh</t>
  </si>
  <si>
    <t>0913 647 887</t>
  </si>
  <si>
    <t>Trần Vũ Quang</t>
  </si>
  <si>
    <t>0932 755 778</t>
  </si>
  <si>
    <t>nguyenvu.tran@hanwhalife.com.vn</t>
  </si>
  <si>
    <t>tranlenguyenvu911@gmail.com</t>
  </si>
  <si>
    <t>Tran Le Nguyen Vu</t>
  </si>
  <si>
    <t>1033/HR-24</t>
  </si>
  <si>
    <t>12301781</t>
  </si>
  <si>
    <t>Mã Công Hậu</t>
  </si>
  <si>
    <t>1013680570</t>
  </si>
  <si>
    <t>093 094 000 026</t>
  </si>
  <si>
    <t>No. 364/13, Cach Mang Thang 8 Street, Bui Huu Nghia Ward, Binh Thuy District, Can Tho Province</t>
  </si>
  <si>
    <t>Số 364/13, Đường Cách Mạng Tháng 8, Phường Bùi Hữu Nghĩa, Quận Bình Thủy, Tp. Cần Thơ</t>
  </si>
  <si>
    <t xml:space="preserve">0949 292 066 </t>
  </si>
  <si>
    <t>Võ Thị Phương Thảo</t>
  </si>
  <si>
    <t xml:space="preserve">0973 037 202 </t>
  </si>
  <si>
    <t>conghau.ma@hanwhalife.com.vn</t>
  </si>
  <si>
    <t xml:space="preserve">Ma.conghau2802@gmail.com </t>
  </si>
  <si>
    <t>Ma Cong Hau</t>
  </si>
  <si>
    <t>End Probation, Poor Performance</t>
  </si>
  <si>
    <t>11900834</t>
  </si>
  <si>
    <t>Trần Kim Ngọc</t>
  </si>
  <si>
    <t>19034286450019</t>
  </si>
  <si>
    <t>079 185 015 538</t>
  </si>
  <si>
    <t>No. 130/4, Phan Van Khoe Street, Ward 5, District 6, Ho Chi Minh City</t>
  </si>
  <si>
    <t>130/4 Phan Văn Khỏe, P5, Q6, TP.Hồ Chí Minh</t>
  </si>
  <si>
    <t>Ehome 3 Tay Sai Gon, Ho Hoc Lam Street, An Lac Ward, Binh Tan District, Ho Chi Minh City</t>
  </si>
  <si>
    <t>Ehome 3 Tây Sài Gòn, đường Hồ Học Lãm, P. An Lạc, Q. Bình Tân, TP.HCM</t>
  </si>
  <si>
    <t>0938 725 912</t>
  </si>
  <si>
    <t>Trần Thị Thanh Xuân</t>
  </si>
  <si>
    <t>0916 062 683</t>
  </si>
  <si>
    <t>kimngoc.tran@hanwhalife.com.vn</t>
  </si>
  <si>
    <t>trankimngoc85@gmail.com</t>
  </si>
  <si>
    <t>Tran Kim Ngoc</t>
  </si>
  <si>
    <t>1031/HR-24</t>
  </si>
  <si>
    <t>12201468</t>
  </si>
  <si>
    <t>Nguyễn Lê Quang Anh</t>
  </si>
  <si>
    <t xml:space="preserve">19031265453019‬ </t>
  </si>
  <si>
    <t>079 090 032 972</t>
  </si>
  <si>
    <t xml:space="preserve">No. 84A, Tran Quoc Toan Street, Vo Thi Sau Ward, District 3, Ho Chi Minh City                                   </t>
  </si>
  <si>
    <t xml:space="preserve">Số 84A, Đường Trần Quốc Tỏan, Phường Võ Thị Sáu, Quận 3, Tp. Hồ Chí Minh                                   </t>
  </si>
  <si>
    <t>0933 056 664</t>
  </si>
  <si>
    <t>Lê Thị Hồng Nhan</t>
  </si>
  <si>
    <t>0903 300 681</t>
  </si>
  <si>
    <t>quanganh.nguyen@hanwhalife.com.vn</t>
  </si>
  <si>
    <t>nlqanh@gmail.com</t>
  </si>
  <si>
    <t>Nguyen Le Quang Anh</t>
  </si>
  <si>
    <t>1034/HR-24</t>
  </si>
  <si>
    <t>12201354</t>
  </si>
  <si>
    <t>Lê Võ Thúy Phượng</t>
  </si>
  <si>
    <t>107006379325</t>
  </si>
  <si>
    <t>225 441 595</t>
  </si>
  <si>
    <t>No. 30, Huong Lo 39 Street, Dien Lam Ward, Dien Khanh District, Khanh Hoa Province</t>
  </si>
  <si>
    <t>Số 30, Đường Hương Lộ 39, Xã Diên Lâm, Huyện Diên Khánh, Tỉnh Khánh Hòa</t>
  </si>
  <si>
    <t>No. 89, Nguyen Xien Street, Long Thanh My Ward, Thu Duc City, Ho Chi Minh City</t>
  </si>
  <si>
    <t>Số 89, Đường Nguyễn Xiển, Phường Long Thạnh Mỹ, Tp. Thủ Đức, Tp. Hồ Chí Minh</t>
  </si>
  <si>
    <t>0832 060 618</t>
  </si>
  <si>
    <t>Thái Thống Chí</t>
  </si>
  <si>
    <t>0935 316 682</t>
  </si>
  <si>
    <t>thuyphuong.le@hanwhalife.com.vn</t>
  </si>
  <si>
    <t>Le Vo Thuy Phuong</t>
  </si>
  <si>
    <t>1030/HR-24</t>
  </si>
  <si>
    <t>12201462</t>
  </si>
  <si>
    <t>Phạm Thành Khoa</t>
  </si>
  <si>
    <t>0061001024339</t>
  </si>
  <si>
    <t>052 090 015 434</t>
  </si>
  <si>
    <t>Thai Binh Duong University</t>
  </si>
  <si>
    <t>Dien Khanh Quarter, Hoai Duc Ward, Hoai Nhon District, Binh Dinh Province</t>
  </si>
  <si>
    <t>Khu Phố Diễn Khánh, Xã Hoài Đức, Huyện Hoài Nhơn, Tỉnh Bình Định</t>
  </si>
  <si>
    <t>Lot 26, No.3, Dat Lanh Resettlement, Vinh Thai Ward, Nha Trang City, Khanh Hoa Province</t>
  </si>
  <si>
    <t>Lô 26, Ô 3, Tái Định Cư Đất Lành, Xã Vĩnh Thái, Tp. Nha Trang, Tỉnh Khánh Hòa</t>
  </si>
  <si>
    <t>0935 574 258</t>
  </si>
  <si>
    <t>Lê Thị Minh Thùy</t>
  </si>
  <si>
    <t>0964 790 898</t>
  </si>
  <si>
    <t>thanhkhoa.pham@hanwhalife.com.vn</t>
  </si>
  <si>
    <t>Pham Thanh Khoa</t>
  </si>
  <si>
    <t>1028/HR-24</t>
  </si>
  <si>
    <t>12301705</t>
  </si>
  <si>
    <t>0071003925571</t>
  </si>
  <si>
    <t>001 172 011 608</t>
  </si>
  <si>
    <t>No. 115/7, Ngo Tat To Street, Ward 22, Binh Thanh District, Ho Chi Minh City</t>
  </si>
  <si>
    <t>Số 115/7, Đường Ngô Tất Tố, Phường 22, Quận Bình Thạnh, Tp. Hồ Chí Minh</t>
  </si>
  <si>
    <t>0918 531 001</t>
  </si>
  <si>
    <t>Võ Ngọc Tường Vy</t>
  </si>
  <si>
    <t>0878 889 688</t>
  </si>
  <si>
    <t>ngocdiep.phi1@hanwhalife.com.vn</t>
  </si>
  <si>
    <t>phingocdiep2902@gmail.com</t>
  </si>
  <si>
    <t>Phi Ngoc Diep</t>
  </si>
  <si>
    <t>1029/HR-24</t>
  </si>
  <si>
    <t>12301707</t>
  </si>
  <si>
    <t>Trần Việt Phương</t>
  </si>
  <si>
    <t>0331000399807_x000D_</t>
  </si>
  <si>
    <t>040 073 000 266</t>
  </si>
  <si>
    <t>No. 43/4Q, Pham Van Chieu Street, Ward 8, Go Vap District, Ho Chi Minh City</t>
  </si>
  <si>
    <t>43/4Q, Đường Phạm Văn Chiêu, Phường 8, Quận Gò Vấp, Tp. Hồ Chí Minh</t>
  </si>
  <si>
    <t>C402 Thoi An Apartment, Thoi An Ward, Le Thi Rieng Street, District 12, Ho Chi Minh City</t>
  </si>
  <si>
    <t>C402 Chung cư Thới An, Phường Thới An, Đường Lê Thị Riêng, Quận 12, Tp. Hồ Chí Minh</t>
  </si>
  <si>
    <t>0939 042 711</t>
  </si>
  <si>
    <t>Trần Thái Dương</t>
  </si>
  <si>
    <t>0908 957 879</t>
  </si>
  <si>
    <t>vietphuong.tran@hanwhalife.com.vn</t>
  </si>
  <si>
    <t>vietphuongtran73@gmail.com</t>
  </si>
  <si>
    <t>Tran Viet Phuong</t>
  </si>
  <si>
    <t>1032/HR-24</t>
  </si>
  <si>
    <t>12301725</t>
  </si>
  <si>
    <t>Nguyễn Thị Phương Uyên</t>
  </si>
  <si>
    <t>19033784714019</t>
  </si>
  <si>
    <t>080 193 007 967</t>
  </si>
  <si>
    <t>Internal Relations</t>
  </si>
  <si>
    <t>No. 96/20/9, Huynh Viet Thanh Street, Ward 2, Tan An City, Long An Province</t>
  </si>
  <si>
    <t>Số 96/20/9, Đường Huỳnh Việt Thanh, Phường 2, Tp. Tân An, Tỉnh Long An</t>
  </si>
  <si>
    <t>No. 769/11, Cach Mang Thang Tam Street, Ward 6, Tan Binh District, Ho Chi Minh City</t>
  </si>
  <si>
    <t>Số 769/11, Đường Cách Mạng Tháng Tám, Phường 6, QuậnTân Bình, Tp. Hồ Chí Minh</t>
  </si>
  <si>
    <t>0908 358 666</t>
  </si>
  <si>
    <t>0909 042 679</t>
  </si>
  <si>
    <t>phuonguyen.nguyen1@hanwhalife.com.vn</t>
  </si>
  <si>
    <t>phuonguyen.ntpu@gmail.com</t>
  </si>
  <si>
    <t>Nguyen Thi Phuong Uyen</t>
  </si>
  <si>
    <t>1035/HR-24</t>
  </si>
  <si>
    <t>12101250</t>
  </si>
  <si>
    <t>Vũ Thị Phúc</t>
  </si>
  <si>
    <t>060233454391</t>
  </si>
  <si>
    <t>250 825 281</t>
  </si>
  <si>
    <t>Finacial Banking</t>
  </si>
  <si>
    <t>Thang Long Market, Nam Ban Town, Lam Ha District, Lam Dong Province</t>
  </si>
  <si>
    <t>Chợ Thăng Long, Thị Trấn Nam Ban, Huyện Lâm Hà, Tỉnh Lâm Đồng</t>
  </si>
  <si>
    <t>No. 127/9, Hoang Hoa Tham Street, Ward 13, Tan Binh District, Ho Chi Minh City</t>
  </si>
  <si>
    <t>Số 127/9, Đường Hoàng Hoa Thám, Phường 13, Quận Tân Bình, Tp. Hồ Chí Minh</t>
  </si>
  <si>
    <t>0973 512 507</t>
  </si>
  <si>
    <t>0961 716 211</t>
  </si>
  <si>
    <t>phuc.vu@hanwhalife.com.vn</t>
  </si>
  <si>
    <t>Vu Thi Phuc</t>
  </si>
  <si>
    <t>1036/HR-24</t>
  </si>
  <si>
    <t>12201608</t>
  </si>
  <si>
    <t>Trần Thị Cẩm Bình</t>
  </si>
  <si>
    <t>10100013959888</t>
  </si>
  <si>
    <t>074 184 003 920</t>
  </si>
  <si>
    <t>No.1/6C, DT 743 Street, Dong Tac Quarter, Tan Dong Hiep Ward, Di An City, Binh Duong Province</t>
  </si>
  <si>
    <t>Số 1/6C, Đường DT 743, Khu Phố Đông Tác, Phường Tân Đông Hiệp, Tp. Dĩ An, Tỉnh Bình Dương</t>
  </si>
  <si>
    <t>Trần Hoàng Khải</t>
  </si>
  <si>
    <t>0908 758 345</t>
  </si>
  <si>
    <t>cambinh.tran@hanwhalife.com.vn</t>
  </si>
  <si>
    <t>BINHTTC02@GMAIL.COM</t>
  </si>
  <si>
    <t>Tran Thi Cam Binh</t>
  </si>
  <si>
    <t>1038/HR-24</t>
  </si>
  <si>
    <t>12201609</t>
  </si>
  <si>
    <t>Nguyễn Văn Dũng</t>
  </si>
  <si>
    <t>43210003148998</t>
  </si>
  <si>
    <t>027 090 002 030</t>
  </si>
  <si>
    <t>Infantry Officer Tranining College Number 1</t>
  </si>
  <si>
    <t>Army Staff Commanding</t>
  </si>
  <si>
    <t>Phu Man, Cho Town, Yen Phong District, Bac Ninh Province</t>
  </si>
  <si>
    <t>Phú Mẫn, Thị trấn Chờ, Huyện Yên Phong, Tỉnh Bắc Ninh</t>
  </si>
  <si>
    <t>No.139, Area 6, Dap Cau Ward, Bac Ninh City, Bac Ninh Province</t>
  </si>
  <si>
    <t>Số nhà 139, Khu 6, Phường Đáp Cầu, TP Bắc Ninh, Tỉnh Bắc Ninh</t>
  </si>
  <si>
    <t>0867 110 396</t>
  </si>
  <si>
    <t>Nguyễn Thị Dinh</t>
  </si>
  <si>
    <t>0969 187 888</t>
  </si>
  <si>
    <t>vandung.nguyen@hanwhalife.com.vn</t>
  </si>
  <si>
    <t>nguyendunglq2010@gmail.com</t>
  </si>
  <si>
    <t>Nguyen Van Dung</t>
  </si>
  <si>
    <t>1039/HR-24</t>
  </si>
  <si>
    <t>12201611</t>
  </si>
  <si>
    <t>Nguyễn Hoài Thùy Nhi</t>
  </si>
  <si>
    <t>0068 0529 001</t>
  </si>
  <si>
    <t>079 189 015 042</t>
  </si>
  <si>
    <t>UBIS University</t>
  </si>
  <si>
    <t>No.86, Nam Hoa Street, Phuoc Long A Ward, Thu Duc City, Ho Chi Minh City</t>
  </si>
  <si>
    <t>Số 86, Đường Nam Hòa, Phường Phước Long A,Tp.Thủ Đức, Tp. Hồ Chí Minh</t>
  </si>
  <si>
    <t>0938 032 699</t>
  </si>
  <si>
    <t>Đinh Công Tuấn</t>
  </si>
  <si>
    <t>0902 373 395</t>
  </si>
  <si>
    <t>thuynhi.nguyen@hanwhalife.com.vn</t>
  </si>
  <si>
    <t>Nguyen Hoai Thuy Nhi</t>
  </si>
  <si>
    <t>1041/HR-24</t>
  </si>
  <si>
    <t>12101254</t>
  </si>
  <si>
    <t>Phạm Thị Như Quỳnh</t>
  </si>
  <si>
    <t>601704060477579</t>
  </si>
  <si>
    <t>051 189 012 129</t>
  </si>
  <si>
    <t>Bachelor in Accounting</t>
  </si>
  <si>
    <t>No. 62, Phan Huy Ich Street, Group 4, Tran Hung Dao Ward, Quang Ngai City, Quang Ngai Province</t>
  </si>
  <si>
    <t>Số 62, Đường Phan Huy Ích, Tổ 4, Phường Trần Hưng Đạo, Tp. Quãng Ngãi, Tỉnh Quảng Ngãi</t>
  </si>
  <si>
    <t>No. 59/37 Duong so 9, Phuong Linh Chieu, TP Thu Duc, TP. Ho Chi Minh</t>
  </si>
  <si>
    <t>59/37 Đường số 9, Phường Linh Chiểu, TP Thủ Đức, TP. Hồ Chí Minh</t>
  </si>
  <si>
    <t>0947 755 113</t>
  </si>
  <si>
    <t>Nguyễn Văn Việt</t>
  </si>
  <si>
    <t>0906 786 096</t>
  </si>
  <si>
    <t>nhuquynh.pham@hanwhalife.com.vn</t>
  </si>
  <si>
    <t>quynhptn.info@gmail.com</t>
  </si>
  <si>
    <t>Pham Thi Nhu Quynh</t>
  </si>
  <si>
    <t>1040/HR-24</t>
  </si>
  <si>
    <t>12101233</t>
  </si>
  <si>
    <t>Ngô Xuân Hưởng</t>
  </si>
  <si>
    <t>13081990001</t>
  </si>
  <si>
    <t>001 090 035 230</t>
  </si>
  <si>
    <t>Military Academic of Logistics</t>
  </si>
  <si>
    <t xml:space="preserve"> 408C, Imperia Garden, No. 203 Nguyen Huy Tuong Street, Thanh Xuan Trung Ward, Thanh Xuan District, Ha Noi City</t>
  </si>
  <si>
    <t>Số 408C, Imperia Garden, Đường 203 Nguyễn Huy Tưởng, Phường Thanh Xuân Trung, Huyện Thanh Xuân, Tp.Hà Nội</t>
  </si>
  <si>
    <t xml:space="preserve"> 408C, Imperia Garden, 203 Nguyen Huy Tuong Street, Thanh Xuan Trung Ward, Thanh Xuan District, Ha Noi City</t>
  </si>
  <si>
    <t>408C, Imperia Garden, Đường 203 Nguyễn Huy Tưởng, Phường Thanh Xuân Trung, Huyện Thanh Xuân, Tp.Hà Nội</t>
  </si>
  <si>
    <t>0977 276 561</t>
  </si>
  <si>
    <t>Trần Phương Thảo</t>
  </si>
  <si>
    <t>0969 130 890</t>
  </si>
  <si>
    <t>xuanhuong.ngo@hanwhalife.com.vn</t>
  </si>
  <si>
    <t>Ngo Xuan Huong</t>
  </si>
  <si>
    <t>1044/HR-24</t>
  </si>
  <si>
    <t>12301643</t>
  </si>
  <si>
    <t>Bùi Minh Dương</t>
  </si>
  <si>
    <t>101867906388</t>
  </si>
  <si>
    <t>001 193 038 248</t>
  </si>
  <si>
    <t>Geology</t>
  </si>
  <si>
    <t>No.107/49, 4-5 Interregional , Binh Hung Hoa Ward, Tan Binh District, Ho Chi Minh City</t>
  </si>
  <si>
    <t>Số 107/49, Liên Khu 4-5, Phường Bình Hưng Hòa, Quận Tân Bình,Tp. Hồ Chí Minh</t>
  </si>
  <si>
    <t>0984 966 156</t>
  </si>
  <si>
    <t>0938 386 195</t>
  </si>
  <si>
    <t>minhduong.bui@hanwhalife.com.vn</t>
  </si>
  <si>
    <t>Bui Minh Duong</t>
  </si>
  <si>
    <t>1042/HR-24</t>
  </si>
  <si>
    <t>12401795</t>
  </si>
  <si>
    <t>Nguyễn Thị Ánh Nguyệt</t>
  </si>
  <si>
    <t>0814999960</t>
  </si>
  <si>
    <t>075 194 017 284</t>
  </si>
  <si>
    <t>No.A4/86, Area 4, Bui Huu Nghia Street, Tan Van Ward, Bien Hoa City, Dong Nai Province</t>
  </si>
  <si>
    <t>Số A4/86, Khu Phố 4, Đường Bùi Hữu Nghĩa, Phường Tân Vạn, Tp. Biên Hòa, Tỉnh Đồng Nai</t>
  </si>
  <si>
    <t>Alley 124, Ward 21, Xo Viet Nghe Tinh Street, Binh Thanh District, Ho Chi Minh City</t>
  </si>
  <si>
    <t>Hẻm 124, Phường 21, Đường Xô Viết Nghệ Tĩnh, Quận Bình Thạnh, Tp. Hồ Chí Minh</t>
  </si>
  <si>
    <t>0919 196 291</t>
  </si>
  <si>
    <t>Nguyễn Tấn Lợi</t>
  </si>
  <si>
    <t>0814 999 960</t>
  </si>
  <si>
    <t>anhnguyet.nguyen@hanwhalife.com.vn</t>
  </si>
  <si>
    <t>moonnguyen270594@gmail.com</t>
  </si>
  <si>
    <t>Nguyen Thi Anh Nguyet</t>
  </si>
  <si>
    <t>12201374</t>
  </si>
  <si>
    <t>Lưu Tuyết San</t>
  </si>
  <si>
    <t>0181003619932</t>
  </si>
  <si>
    <t>079 197 015 788</t>
  </si>
  <si>
    <t>No.100/6, Phong Phu Street, Ward 12, District 8, Ho Chi Minh City</t>
  </si>
  <si>
    <t>Số 100/6, Đường Phong Phú, Phường 12, Quận 8, Tp. Hồ Chí Minh</t>
  </si>
  <si>
    <t>0767 673 210</t>
  </si>
  <si>
    <t>Đoàn Ngọc Dương</t>
  </si>
  <si>
    <t>0907 463 121</t>
  </si>
  <si>
    <t>tuyetsan.luu@hanwhalife.com.vn</t>
  </si>
  <si>
    <t>sansan.150397@gmail.com</t>
  </si>
  <si>
    <t>Luu Tuyet San</t>
  </si>
  <si>
    <t>1046/HR-24</t>
  </si>
  <si>
    <t>12401794</t>
  </si>
  <si>
    <t>Nguyễn Hoàng Duy</t>
  </si>
  <si>
    <t>Nhân viên Sáng tạo Nội dung</t>
  </si>
  <si>
    <t>03328125301</t>
  </si>
  <si>
    <t>086 200 006 016</t>
  </si>
  <si>
    <t>Southeast Asian Studies</t>
  </si>
  <si>
    <t>No. 213E, Street No. 14/9, Ward 5, Vinh Long City, Vinh Long Province</t>
  </si>
  <si>
    <t>Số 213E, Đường 14/9, Phường 5, Tp. Vĩnh Long, Tỉnh Vĩnh Long</t>
  </si>
  <si>
    <t>No. 17/7A,  Phan Dinh Thong Street,  An Lac Ward, Binh Tan District, Ho Chi Minh City</t>
  </si>
  <si>
    <t>Số 17/7A, Đường Phan Đình Thông, Phường An Lạc, Quận Bình Tân, Tp. Hồ Chí Minh</t>
  </si>
  <si>
    <t>0909 417 800</t>
  </si>
  <si>
    <t>Hồ Ngọc Trinh Em</t>
  </si>
  <si>
    <t>0845 533 551</t>
  </si>
  <si>
    <t>hoangduy.nguyen@hanwhalife.com.vn</t>
  </si>
  <si>
    <t>nh.duy0201@gmail.com</t>
  </si>
  <si>
    <t>Nguyen Hoang Duy</t>
  </si>
  <si>
    <t>12301715</t>
  </si>
  <si>
    <t>Đặng Thái Khánh Như</t>
  </si>
  <si>
    <t>0371000414968</t>
  </si>
  <si>
    <t>079 191 015 045</t>
  </si>
  <si>
    <t>No.19/13, Lam Son Street, Ward 5, Phu Nhuan District, Ho Chi Minh City</t>
  </si>
  <si>
    <t xml:space="preserve">Số 19/13, Đường Lam Sơn, Phường 5, Quận Phú Nhuận, Tp. Hồ Chí Minh </t>
  </si>
  <si>
    <t>0946 753 357</t>
  </si>
  <si>
    <t xml:space="preserve">Phan Ngọc Bảo Trâm  </t>
  </si>
  <si>
    <t>0772 990 254</t>
  </si>
  <si>
    <t>khanhnhu.dang@hanwhalife.com.vn</t>
  </si>
  <si>
    <t>nhudang804@gmail.com</t>
  </si>
  <si>
    <t>Dang Thai Khanh Nhu</t>
  </si>
  <si>
    <t>1047/HR-24</t>
  </si>
  <si>
    <t>Line Manager’s Management style</t>
  </si>
  <si>
    <t>11900793</t>
  </si>
  <si>
    <t>Nguyễn Thanh Hoài</t>
  </si>
  <si>
    <t>Transportation allowance: 11Mil/month (Salary)</t>
  </si>
  <si>
    <t>97100014146789</t>
  </si>
  <si>
    <t>096 085 021 516</t>
  </si>
  <si>
    <t>No. 26, Nguyen Thi Nho Street, Group 5, Ward 1, Ca Mau City</t>
  </si>
  <si>
    <t>Số 26, Đường Nguyễn Thị Nho, Khóm 5, Phường 1, Tp. Cà Mau</t>
  </si>
  <si>
    <t>No. 50 - 52 Nguyen Thi Nho,  Hamlet 5, Ward 1, Ca Mau City, Ca Mau Province</t>
  </si>
  <si>
    <t>Số 50 - 52 Nguyễn Thị Nho, Khóm 5, Phường 1, TP. Cà Mau, Tỉnh Cà Mau</t>
  </si>
  <si>
    <t>0979 243 454</t>
  </si>
  <si>
    <t>Phạm Thị Mịnh</t>
  </si>
  <si>
    <t>0911 420 520</t>
  </si>
  <si>
    <t>thanhhoai.nguyen@hanwhalife.com.vn</t>
  </si>
  <si>
    <t>nguyenthanhhoaicamau@gmail.com</t>
  </si>
  <si>
    <t>Nguyen Thanh Hoai</t>
  </si>
  <si>
    <t>1048/HR-24</t>
  </si>
  <si>
    <t>12101317</t>
  </si>
  <si>
    <t>Nguyễn Ngọc Trinh</t>
  </si>
  <si>
    <t>Sales Support Senior Executive</t>
  </si>
  <si>
    <t>Nhân viên Cấp trung cao Hỗ trợ Phát triển Kinh Doanh</t>
  </si>
  <si>
    <t>0191000343320</t>
  </si>
  <si>
    <t>096 191 006 597</t>
  </si>
  <si>
    <t>No.216, Nguyen Dinh Chieu Street, 8 Ward, Ca Mau City , Ca Mau Province</t>
  </si>
  <si>
    <t>216 Nguyễn Đình Chiểu, Phường 8, TP. Cà Mau, Tỉnh Cà Mau</t>
  </si>
  <si>
    <t>0983 389 092</t>
  </si>
  <si>
    <t>Nguyễn Ngọc Trân</t>
  </si>
  <si>
    <t>0946 228 847</t>
  </si>
  <si>
    <t>ngoctrinh.nguyen@hanwhalife.com.vn</t>
  </si>
  <si>
    <t>nguyenngoctrinh219@gmail.com</t>
  </si>
  <si>
    <t>Nguyen Ngoc Trinh</t>
  </si>
  <si>
    <t>1049/HR-24</t>
  </si>
  <si>
    <t>Conflict</t>
  </si>
  <si>
    <t>12101271</t>
  </si>
  <si>
    <t>Huỳnh Thị Thúy Nga</t>
  </si>
  <si>
    <t>246849789</t>
  </si>
  <si>
    <t>089 190 030 226</t>
  </si>
  <si>
    <t>No.78, Ton That Tung Street, Chau long 7 Ward, Chau Phu B District, Chau Doc Town</t>
  </si>
  <si>
    <t xml:space="preserve">78 Đường Tôn Thất Tùng , Xã Châu Long7, Huyện Châu Phú B, Thị Xã Châu Đốc. </t>
  </si>
  <si>
    <t>No.496/1 Duong Quang Ham, Ward 6, Go Vap District, Ho Chi Minh City .</t>
  </si>
  <si>
    <t>496/1 Đường Dương Quảng Hàm, Phường 6, Quận Gò Vấp, Tp. Hồ Chí Minh</t>
  </si>
  <si>
    <t>0932 191 506</t>
  </si>
  <si>
    <t>Huỳnh Kim Xuân</t>
  </si>
  <si>
    <t>0938 375 506</t>
  </si>
  <si>
    <t>thuynga.huynh@hanwhalife.com.vn</t>
  </si>
  <si>
    <t>hnga1225@gmail.com</t>
  </si>
  <si>
    <t>Huynh Thi Thuy Nga</t>
  </si>
  <si>
    <t>1051/HR-24</t>
  </si>
  <si>
    <t>12101293</t>
  </si>
  <si>
    <t>Trần Mạnh Tùng</t>
  </si>
  <si>
    <t>19032727773010</t>
  </si>
  <si>
    <t>020 095 006 130</t>
  </si>
  <si>
    <t>Ha Noi Univerity of Business and Technology</t>
  </si>
  <si>
    <t>No. 31 Ba Trieu Street, Block 3, Dong Kinh Commune, Lang Son City, Lang Son Province</t>
  </si>
  <si>
    <t>Số 31 Đường Bà Triệu, Khối 3, Xã Đông Kinh TP. Lạng Sơn, Tỉnh Lạng Sơn</t>
  </si>
  <si>
    <t>S202 Vinhome Smart City Tay Mo Building, Nam Tu Liem District, Hanoi City</t>
  </si>
  <si>
    <t>Tòa s202 Vinhome Smart City Tây Mỗ, Quận Nam Từ Liêm, Hà Nội</t>
  </si>
  <si>
    <t>0943 089 298</t>
  </si>
  <si>
    <t>Trần Việt Dũng</t>
  </si>
  <si>
    <t>0982 261 234</t>
  </si>
  <si>
    <t>manhtung.tran@hanwhalife.com.vn</t>
  </si>
  <si>
    <t>Tranmanhtung195@gmail.com</t>
  </si>
  <si>
    <t>Tran Manh Tung</t>
  </si>
  <si>
    <t>1052/HR-24</t>
  </si>
  <si>
    <t>12301766</t>
  </si>
  <si>
    <t>Nguyễn Trần Bảo Phương</t>
  </si>
  <si>
    <t>107872545850</t>
  </si>
  <si>
    <t>079 195 022 267</t>
  </si>
  <si>
    <t>Arcada University of Applied Sciences</t>
  </si>
  <si>
    <t>No. 540, Nguyen Oanh Street, Ward 6, Go Vap District, Ho Chi Minh City</t>
  </si>
  <si>
    <t>Số 540, Đường Nguyễn Oanh, Phường 6, Quận Gò Vấp,  Tp. Hồ Chí Minh</t>
  </si>
  <si>
    <t>0934 406 739</t>
  </si>
  <si>
    <t>Nguyễn Đệ</t>
  </si>
  <si>
    <t>baophuong.nguyen@hanwhalife.com.vn</t>
  </si>
  <si>
    <t>baophuongnguyen2101@gmail.com</t>
  </si>
  <si>
    <t>Nguyen Tran Bao Phuong</t>
  </si>
  <si>
    <t>1056/HR-24</t>
  </si>
  <si>
    <t>12401797</t>
  </si>
  <si>
    <t>Đặng Thị Hiếu Hòa</t>
  </si>
  <si>
    <t>04301010682294</t>
  </si>
  <si>
    <t xml:space="preserve"> 079 191 024 600</t>
  </si>
  <si>
    <t>D2/12, Group 2, Hamlet 4, Le Minh Xuan Ward, Binh Chanh District, Ho Chi Minh City</t>
  </si>
  <si>
    <t>D2/12, Tổ 2, Ấp 4, Xã Lê Minh Xuân, Huyện Bình Chánh, Tp. Hồ Chí Minh</t>
  </si>
  <si>
    <t xml:space="preserve"> A2-26, Khang An Residential Quarter, Tan Tao A Ward, Binh Tan District, Ho Chi Minh City</t>
  </si>
  <si>
    <t xml:space="preserve"> A2-26 Khu Dân Cư Khang An, Phường 
Tân Tạo A, Quận Bình Tân, Tp. Hồ Chí Minh</t>
  </si>
  <si>
    <t>0988 896 748</t>
  </si>
  <si>
    <t>Đặng Thị Hòa 
Thuận_x000D_</t>
  </si>
  <si>
    <t xml:space="preserve"> 0764 682 367</t>
  </si>
  <si>
    <t>hieuhoa.dang@hanwhalife.com.vn</t>
  </si>
  <si>
    <t xml:space="preserve"> hoadth1705@gmail.com</t>
  </si>
  <si>
    <t>Dang Thi Hieu Hoa</t>
  </si>
  <si>
    <t>12101104</t>
  </si>
  <si>
    <t>Bùi Quang Nam</t>
  </si>
  <si>
    <t>Special allowance: + 1,001,880,000 for 2020 bonus (or lower depending on the actual ratio for 2020 announced by current employer) + 512,325,000 for Long Term Incentive. These allowances will be paid together with the payroll after probationary period and commit to work with the Company at least 01 year. Otherwise, Mr. Nam has to return full amount of this special allowance.</t>
  </si>
  <si>
    <t>0491001485071</t>
  </si>
  <si>
    <t>025 077 004 521</t>
  </si>
  <si>
    <t>No. 5/11/389, Group 11 Dich Vong, Cau Giay District, Ha Noi City</t>
  </si>
  <si>
    <t>Số 5/11/389 Tổ 11 Dịch Vọng, Cầu Giấy, Hà Nội</t>
  </si>
  <si>
    <t>No. B2509, T1 Masteri Thao Dien, Thu Duc City</t>
  </si>
  <si>
    <t>Phòng B2509 T1 Masteri Thảo Điền, Tp Thủ Đức</t>
  </si>
  <si>
    <t>0902 220 969</t>
  </si>
  <si>
    <t>Phạm Thị Thu Loan</t>
  </si>
  <si>
    <t>0912 113 636</t>
  </si>
  <si>
    <t>quangnam.bui@hanwhalife.com.vn</t>
  </si>
  <si>
    <t>quangnam.ajj@gmail.com</t>
  </si>
  <si>
    <t>Bui Quang Nam</t>
  </si>
  <si>
    <t>1057/HR-24</t>
  </si>
  <si>
    <t>12301783</t>
  </si>
  <si>
    <t>19031266369011</t>
  </si>
  <si>
    <t>052 090 003 719</t>
  </si>
  <si>
    <t xml:space="preserve">No.943/10, Tran Hung Dao Street, Dong Da Ward, Quy Nhon City. Binh Dinh Province  </t>
  </si>
  <si>
    <t xml:space="preserve">Số 943/10, Đường Trần Hưng Đạo, Phường Đống Đa,Tp. Quy Nhơn. Tỉnh Bình Định  </t>
  </si>
  <si>
    <t xml:space="preserve">No.943/10, Tran Hung Dao Street, Dong Da Ward , Quy Nhon City. Binh Dinh Province  </t>
  </si>
  <si>
    <t>0935 099 738</t>
  </si>
  <si>
    <t>Hoàng Thanh Thảo</t>
  </si>
  <si>
    <t>0935 777 742</t>
  </si>
  <si>
    <t>thanhhai.hoang1@hanwhalife.com.vn</t>
  </si>
  <si>
    <t>thanhhai.hoang2209@gmail.com</t>
  </si>
  <si>
    <t>Hoang Thanh Hai</t>
  </si>
  <si>
    <t>1058/HR-24</t>
  </si>
  <si>
    <t>12301677</t>
  </si>
  <si>
    <t>Huỳnh Phạm Nguyên</t>
  </si>
  <si>
    <t>99295295</t>
  </si>
  <si>
    <t>054 097 011 879</t>
  </si>
  <si>
    <t>Lot K, Thanh Da Housing Estate, Ward 27, Binh Thanh District, Ho Chi Minh City</t>
  </si>
  <si>
    <t>Lô K, Cư xá Thanh Đa, Phường 27, Quận Bình Thạnh, Tp. Hồ Chí Minh</t>
  </si>
  <si>
    <t>0972 327 878</t>
  </si>
  <si>
    <t>Huỳnh Đứng</t>
  </si>
  <si>
    <t>0383 030 232</t>
  </si>
  <si>
    <t>phamnguyen.huynh@hanwhalife.com.vn</t>
  </si>
  <si>
    <t>buh.phamnguyen@gmail.com</t>
  </si>
  <si>
    <t>Huynh Pham Nguyen</t>
  </si>
  <si>
    <t>1059/HR-24</t>
  </si>
  <si>
    <t>11800710</t>
  </si>
  <si>
    <t>Trịnh Trần Anh Thi</t>
  </si>
  <si>
    <t>0071000878841</t>
  </si>
  <si>
    <t>023 034 750</t>
  </si>
  <si>
    <t>No. 206/54, Xo Viet Nghe Tinh Street, Ward 21, Binh Thanh District, Ho Chi Minh City</t>
  </si>
  <si>
    <t>Số 206/54, Đường Xô Viết Nghệ Tĩnh, Phường 21, Quận Bình Thạnh, Tp. Hồ Chí Minh</t>
  </si>
  <si>
    <t>No. 4/23/13, No. 3 Street, Hiep Binh Phuoc Ward, Thu Duc District, Ho Chi Minh City</t>
  </si>
  <si>
    <t>Số 4/23/13, Đường Số 3, Phường Hiệp Bình Phước, Quận Thủ Đức, Tp. Hồ Chí Minh</t>
  </si>
  <si>
    <t>0903 658 865</t>
  </si>
  <si>
    <t>Trần Như Tùng</t>
  </si>
  <si>
    <t>0902 658 865</t>
  </si>
  <si>
    <t>anhthi.trinh@hanwhalife.com.vn</t>
  </si>
  <si>
    <t>Trinh Tran Anh Thi</t>
  </si>
  <si>
    <t>1050/HR-24</t>
  </si>
  <si>
    <t>12401798</t>
  </si>
  <si>
    <t>5317311177</t>
  </si>
  <si>
    <t>044 073 001 501</t>
  </si>
  <si>
    <t>No.01, Lane 67, Nguyen Cong Hoan Street, Bac Ly Ward, Dong Hoi City, Quang Binh Province</t>
  </si>
  <si>
    <t>Số 1, Ngõ 67, Đường Nguyễn Công Hoan, Phường Bắc Lý, Tp. Đồng Hới, Tỉnh Quảng Bình</t>
  </si>
  <si>
    <t>0837 079 968</t>
  </si>
  <si>
    <t>Phan Thu Hiền</t>
  </si>
  <si>
    <t>0945 810 666/ 0836 811 177</t>
  </si>
  <si>
    <t>anhduc.phan@hanwhalife.com.vn</t>
  </si>
  <si>
    <t>ducpaqb@gmail.com</t>
  </si>
  <si>
    <t>Phan Anh Duc</t>
  </si>
  <si>
    <t>12301738</t>
  </si>
  <si>
    <t>Cao Nữ Trân Trân</t>
  </si>
  <si>
    <t>0451001916126</t>
  </si>
  <si>
    <t>001 188 009 545</t>
  </si>
  <si>
    <t xml:space="preserve">Phu My Apartment, Area 1, Phu My Ward, District 7, Ho Chi Minh City </t>
  </si>
  <si>
    <t xml:space="preserve">Chung cư Phú Mỹ, Khu phố 1, Phường Phú Mỹ, Quận 7,Tp. Hồ Chí Minh </t>
  </si>
  <si>
    <t>0966 968 824</t>
  </si>
  <si>
    <t>Nguyễn Tuấn Anh Vũ</t>
  </si>
  <si>
    <t>0983 091 218</t>
  </si>
  <si>
    <t>trantran.cao@hanwhalife.com.vn</t>
  </si>
  <si>
    <t>caonutrantran@gmail.com</t>
  </si>
  <si>
    <t>Cao Nu Tran Tran</t>
  </si>
  <si>
    <t>1066/HR-24</t>
  </si>
  <si>
    <t>12301722</t>
  </si>
  <si>
    <t>Võ Tùng Hưng</t>
  </si>
  <si>
    <t>207514519</t>
  </si>
  <si>
    <t>001 090 056 942</t>
  </si>
  <si>
    <t xml:space="preserve">Villanova University </t>
  </si>
  <si>
    <t>P5-C11, Nam Dong Collective Area, Nam Dong Ward, Dong Da District, Ha Noi City</t>
  </si>
  <si>
    <t>P5-C11, Khu Tập Thể Nam Đồng, Phường Nam Đồng, Quận Đống Đa, Tp. Hà Nội</t>
  </si>
  <si>
    <t>No.6/1, Nguyen Huy Tưong Street, Ward 6, Binh Thanh District, Ho Chi Minh City</t>
  </si>
  <si>
    <t>Số 6/1, Đường Nguyễn Huy Tưởng, Phường 6, Quận Bình Thạnh, Tp. Hồ Chí Minh</t>
  </si>
  <si>
    <t>0913 554 316</t>
  </si>
  <si>
    <t>Trần Quỳnh Mai</t>
  </si>
  <si>
    <t>0982 516 321</t>
  </si>
  <si>
    <t>tunghung.vo@hanwhalife.com.vn</t>
  </si>
  <si>
    <t xml:space="preserve">hungvo@outlook.com </t>
  </si>
  <si>
    <t>Vo Tung Hung</t>
  </si>
  <si>
    <t>1060/HR-24</t>
  </si>
  <si>
    <t>Red Capital</t>
  </si>
  <si>
    <t>12301748</t>
  </si>
  <si>
    <t>Phạm Minh Triết</t>
  </si>
  <si>
    <t>Head of Sales Training Planning</t>
  </si>
  <si>
    <t>Trưởng Bộ phận Kế hoạch Huấn luyện Kinh doanh</t>
  </si>
  <si>
    <t>1031565555</t>
  </si>
  <si>
    <t>079 073 005 222</t>
  </si>
  <si>
    <t>Ho Chi Minh University of Technology - Open University of Malaysia</t>
  </si>
  <si>
    <t xml:space="preserve">   No. 4/6, Tran Khac Chan Street, Tan Dinh Ward, District 1, Ho Chi Minh City</t>
  </si>
  <si>
    <t>Số 4/6, Đường Trần Khắc Chân, Phường Tân Định, Quận 1, Tp. Hồ Chí Minh</t>
  </si>
  <si>
    <t>0972 661 828</t>
  </si>
  <si>
    <t>Mai Thụy Thanh Trúc</t>
  </si>
  <si>
    <t>0986 212 288</t>
  </si>
  <si>
    <t>minhtriet.pham@hanwhalife.com.vn</t>
  </si>
  <si>
    <t>trietpm@gmail.com</t>
  </si>
  <si>
    <t>Pham Minh Triet</t>
  </si>
  <si>
    <t>1061/HR-24</t>
  </si>
  <si>
    <t>12201331</t>
  </si>
  <si>
    <t>Đỗ Duy Ninh</t>
  </si>
  <si>
    <t>Compensate 142,900,000 as 13th month salary in 2021, will be paid when the Company pay out 13th month salary in 2021, commit to work at least 1 year.</t>
  </si>
  <si>
    <t>Chief Sales Training Principal</t>
  </si>
  <si>
    <t>Giám đốc Cấp cao Huấn Luyện Kinh doanh</t>
  </si>
  <si>
    <t>0071000713345</t>
  </si>
  <si>
    <t>001 074 019 794</t>
  </si>
  <si>
    <t>Solvay Business School</t>
  </si>
  <si>
    <t>EE1, Bach Ma Street,Bac Hai Housing Estate, Ward 15, District 10, Ho Chi Minh City</t>
  </si>
  <si>
    <t>EE1, Đường Bạch Mã, Cư Xá Bắc Hải, Phường 15, Quận 10, Tp. Hồ Chí Minh</t>
  </si>
  <si>
    <t>0913 927 471</t>
  </si>
  <si>
    <t>Đoàn Ngọc Anh Chi</t>
  </si>
  <si>
    <t>0903 173 332</t>
  </si>
  <si>
    <t>duyninh.do@hanwhalife.com.vn</t>
  </si>
  <si>
    <t>Do Duy Ninh</t>
  </si>
  <si>
    <t>1062/HR-24</t>
  </si>
  <si>
    <t>12101265</t>
  </si>
  <si>
    <t>Đoàn Thị Trân</t>
  </si>
  <si>
    <t>Talent Acquisition Business Partner Staff</t>
  </si>
  <si>
    <t>Nhân Viên Đối tác Thu hút Nhân tài</t>
  </si>
  <si>
    <t>014356846</t>
  </si>
  <si>
    <t>064 198 007 111</t>
  </si>
  <si>
    <t xml:space="preserve">Ho Chi Minh City University of Technology  </t>
  </si>
  <si>
    <t>No.122D Nguyen Duong Street, Iakring Ward, Pleiku City, Gia Lai Province</t>
  </si>
  <si>
    <t>Số 122D Nguyễn Đường, Phường Iakring,Tp.Pleiku, Tỉnh Gia Lai</t>
  </si>
  <si>
    <t>No.45/2/3, Do Xuan Hop Street,Phuoc Long B Ward, Thu Duc city, Ho Chi Minh City</t>
  </si>
  <si>
    <t>Số 45/2/3, Đường Đỗ Xuân Hợp, Phường Phước Long B , Tp. Thủ Đức ,Tp.Hồ Chí Minh</t>
  </si>
  <si>
    <t>0776 716 445</t>
  </si>
  <si>
    <t xml:space="preserve">Đoàn Văn Lý </t>
  </si>
  <si>
    <t>0899 470 623</t>
  </si>
  <si>
    <t>tran.doan@hanwhalife.com.vn</t>
  </si>
  <si>
    <t>doanthitran1998@gmail.com</t>
  </si>
  <si>
    <t>Doan Thi Tran</t>
  </si>
  <si>
    <t>1063/HR-24</t>
  </si>
  <si>
    <t>12301641</t>
  </si>
  <si>
    <t>Nguyễn Đình Thảo Nguyên</t>
  </si>
  <si>
    <t>Chuyên viên Cấp cao Dịch vụ Kỹ thuật số</t>
  </si>
  <si>
    <t>19029009660010</t>
  </si>
  <si>
    <t>079 196 021 787</t>
  </si>
  <si>
    <t>Viet Nam National University Ho Chi Minh City</t>
  </si>
  <si>
    <t>No. 453/80KC, Le Van Sy Street, Ward 12, District 03, Ho Chi Minh City</t>
  </si>
  <si>
    <t>Số 453/80KC, Đường Lê Văn Sỹ, Phường 12, Quận 03, Tp. Hồ Chí Minh</t>
  </si>
  <si>
    <t xml:space="preserve">No. 185/17, Pham Van Chieu Street, Ward 14, Go Vap District, Ho Chi Minh City </t>
  </si>
  <si>
    <t xml:space="preserve">Số 185/17, Đường Phạm Văn Chiêu, Phường 14, Quận Gò Vấp, Tp. Hồ Chí Minh </t>
  </si>
  <si>
    <t>0933 854 973</t>
  </si>
  <si>
    <t>0933854973</t>
  </si>
  <si>
    <t>0778 695 088</t>
  </si>
  <si>
    <t>thaonguyen.nguyen1@hanwhalife.com.vn</t>
  </si>
  <si>
    <t>ndtn175@gmail.com</t>
  </si>
  <si>
    <t>Nguyen Dinh Thao Nguyen</t>
  </si>
  <si>
    <t>1064/HR-24</t>
  </si>
  <si>
    <t>12201368</t>
  </si>
  <si>
    <t>Nguyễn Văn Xuyên</t>
  </si>
  <si>
    <t>0191000270610</t>
  </si>
  <si>
    <t>096 085 009 100</t>
  </si>
  <si>
    <t>No. 143, 3 Thang 2 Street, Ward 5, Ca Mau City, Ca Mau Province</t>
  </si>
  <si>
    <t>Số 143, Đường 3 Tháng 2, Phường 5, Tp. Cà Mau, Tỉnh Cà Mau</t>
  </si>
  <si>
    <t>0916 677 772</t>
  </si>
  <si>
    <t>Trần Bé Bắc</t>
  </si>
  <si>
    <t>0916 677 773</t>
  </si>
  <si>
    <t>vanxuyen.nguyen@hanwhalife.com.vn</t>
  </si>
  <si>
    <t>nguyenvanxuyencm1985@gmail.com</t>
  </si>
  <si>
    <t>Nguyen Van Xuyen</t>
  </si>
  <si>
    <t>1065/HR-24</t>
  </si>
  <si>
    <t>12301778</t>
  </si>
  <si>
    <t>Đỗ Ngọc Tân</t>
  </si>
  <si>
    <t>040110703203</t>
  </si>
  <si>
    <t>054 095 011 247</t>
  </si>
  <si>
    <t>Mien Trung Industry and Trade College</t>
  </si>
  <si>
    <t>Mau Than Street, Ninh Tinh 1 Quarter, Ward 9, Tuy Hoa City, Phu Yen Province</t>
  </si>
  <si>
    <t>Đường Mậu Thân, Khu Phố Ninh Tịnh 1, Phường 9,  Tp.Tuy Hòa,Tỉnh Phú Yên</t>
  </si>
  <si>
    <t>0935 017 124</t>
  </si>
  <si>
    <t>Đỗ Kim Thành</t>
  </si>
  <si>
    <t>0987 424 257</t>
  </si>
  <si>
    <t>ngoctan.do@hanwhalife.com.vn</t>
  </si>
  <si>
    <t>tando.8868@gmail.com</t>
  </si>
  <si>
    <t>Do Ngoc Tan</t>
  </si>
  <si>
    <t>1071/HR-24</t>
  </si>
  <si>
    <t>11900844</t>
  </si>
  <si>
    <t>Trần Sáng Tạo</t>
  </si>
  <si>
    <t>Territory Sales Director</t>
  </si>
  <si>
    <t>0231000007641</t>
  </si>
  <si>
    <t>033 075 010 198</t>
  </si>
  <si>
    <t>No. 18/02, Vo Thi Sau Street, Buon Me Thuot City, Dak Lak Province</t>
  </si>
  <si>
    <t>Số 18/02, Đường Võ Thị Sáu, Tp. Buôn Mê Thuột, Tỉnh Đăk Lắk</t>
  </si>
  <si>
    <t>0973 387 228</t>
  </si>
  <si>
    <t>Nguyện Thị Hương</t>
  </si>
  <si>
    <t>0962 041 075</t>
  </si>
  <si>
    <t>sangtao.tran@hanwhalife.com.vn</t>
  </si>
  <si>
    <t>Staobmt@gmail.com</t>
  </si>
  <si>
    <t>Tran Sang Tao</t>
  </si>
  <si>
    <t>1069/HR-24</t>
  </si>
  <si>
    <t>12101285</t>
  </si>
  <si>
    <t>Vũ Như Quỳnh</t>
  </si>
  <si>
    <t>0381000572534</t>
  </si>
  <si>
    <t>070 197 005 108</t>
  </si>
  <si>
    <t>No. 02, To Ma Khuong Street, Long Phuoc District, Phuoc Long Town, Binh Phuoc City</t>
  </si>
  <si>
    <t>02, Đường Tô Ma Khương, Phường Long Phước, Thị Xã Phước Long, Tỉnh Bình Phước</t>
  </si>
  <si>
    <t>No.34/9, 16 Street,  1 Quarter, Linh Chieu Ward, Thu Duc City</t>
  </si>
  <si>
    <t>34/9,  Đường 16, Khu Phố 1, Phường Linh Chiểu</t>
  </si>
  <si>
    <t>0975 309 756</t>
  </si>
  <si>
    <t>Tường</t>
  </si>
  <si>
    <t>0913 520 772</t>
  </si>
  <si>
    <t>nhuquynh.vu@hanwhalife.com.vn</t>
  </si>
  <si>
    <t>vunhuquynh1901@gmail.com</t>
  </si>
  <si>
    <t>Vu Nhu Quynh</t>
  </si>
  <si>
    <t>1067/HR-24</t>
  </si>
  <si>
    <t>12201587</t>
  </si>
  <si>
    <t>Hồ Thị Thùy Dung</t>
  </si>
  <si>
    <t>171356652</t>
  </si>
  <si>
    <t>040 193 033 420</t>
  </si>
  <si>
    <t>Tampere University of Applied Sciences</t>
  </si>
  <si>
    <t xml:space="preserve">No.52, Alley 7, Trung Nu Vuong Street, Ward 1, Tay Ninh City  </t>
  </si>
  <si>
    <t>Số 52, Hẻm 7, Đường Trưng Nữ Vương, Phường 1, Tp. Tây Ninh</t>
  </si>
  <si>
    <t>C508, Blook C, Florita Apartment, Tan Hung Ward, District 7, Ho Chi Minh City</t>
  </si>
  <si>
    <t>C508, Blook C, Chung Cư Florita, Phường Tân Hưng, Quận 7, Tp. Hồ Chí Minh</t>
  </si>
  <si>
    <t>0989 805 521</t>
  </si>
  <si>
    <t>Hồ Văn Thích</t>
  </si>
  <si>
    <t>0333 367 035</t>
  </si>
  <si>
    <t>thuydung.ho@hanwhalife.com.vn</t>
  </si>
  <si>
    <t>Ho Thi Thuy Dung</t>
  </si>
  <si>
    <t>1068/HR-24</t>
  </si>
  <si>
    <t>12201518</t>
  </si>
  <si>
    <t>Nguyễn Thu Phiến</t>
  </si>
  <si>
    <t>Local Valuation</t>
  </si>
  <si>
    <t>0181003440141</t>
  </si>
  <si>
    <t>082 192 015 406</t>
  </si>
  <si>
    <t>Mathametics &amp; Information Technology</t>
  </si>
  <si>
    <t>No. 111, Binh Thanh Street, Binh Trung Commune, Chau Thanh District, Tien Giang</t>
  </si>
  <si>
    <t>Số 111, Đường Bình Thạnh, Xã Bình Trưng, Huyện Châu Thành, Tỉnh Tiền Giang</t>
  </si>
  <si>
    <t>No. A53, Hoang Quoc Viet Street, Phu Thuan Ward, 7 District, Ho Chi Minh City</t>
  </si>
  <si>
    <t>Số A53 Hoàng Quốc Việt phường Phú Thuận, Quận 7, Tp Hồ Chí Minh</t>
  </si>
  <si>
    <t>0973 334 561</t>
  </si>
  <si>
    <t>Phiên</t>
  </si>
  <si>
    <t>0396 539 575</t>
  </si>
  <si>
    <t>thuphien.nguyen@hanwhalife.com.vn</t>
  </si>
  <si>
    <t>Nguyen Thu Phien</t>
  </si>
  <si>
    <t>1070/HR-24</t>
  </si>
  <si>
    <t>12201480</t>
  </si>
  <si>
    <t>Lê Bảo Phương Thục</t>
  </si>
  <si>
    <t>Content Marketing Officer</t>
  </si>
  <si>
    <t>Chuyên Viên Sáng Tạo Nội Dung</t>
  </si>
  <si>
    <t>625704060116320</t>
  </si>
  <si>
    <t>049 192 002 253</t>
  </si>
  <si>
    <t>No 375, Hung Vuong Street, An Xuan Ward, Tam Ky District, Quang Nam Province</t>
  </si>
  <si>
    <t>Số 375 Đường Hùng Vương, Xã An Xuân, Huyện Tam Kỳ, Tỉnh Quảng Nam</t>
  </si>
  <si>
    <t>No. 23, Le Quy Don Street, Vo Thị Sau Ward, 3 District, Ho Chi Minh City</t>
  </si>
  <si>
    <t>Số 23 Lê Qúy Đôn, Phường Võ Thị Sáu, Quận 3, Tp. Hồ Chí Minh</t>
  </si>
  <si>
    <t>0935 155 726</t>
  </si>
  <si>
    <t>0356 910 799</t>
  </si>
  <si>
    <t>phuongthuc.le@hanwhalife.com.vn</t>
  </si>
  <si>
    <t>phuongthuc.qtkd@gmail.com</t>
  </si>
  <si>
    <t>Le Bao Phuong Thuc</t>
  </si>
  <si>
    <t>1072/HR-24</t>
  </si>
  <si>
    <t>12201357</t>
  </si>
  <si>
    <t>Phó phòng Bảo mật &amp; An toàn Thông tin</t>
  </si>
  <si>
    <t>0071005686251</t>
  </si>
  <si>
    <t>No. E44, Nhat tao Street,  District 11, Ho Chi Minh City</t>
  </si>
  <si>
    <t>Số E44, Đường Nhật Tảo, Quận 11, Tp. Hồ Chí Minh</t>
  </si>
  <si>
    <t>thanhtrung.mai@hanwhalife.com.vn</t>
  </si>
  <si>
    <t>Mai Thanh Trung</t>
  </si>
  <si>
    <t>1073/HR-24</t>
  </si>
  <si>
    <t>Not shared yet</t>
  </si>
  <si>
    <t>11800762</t>
  </si>
  <si>
    <t>Nguyễn Thị Mai Hương</t>
  </si>
  <si>
    <t>0231000672179</t>
  </si>
  <si>
    <t>241 290 402</t>
  </si>
  <si>
    <t>No. 75, Group 4, Area 7, Khanh Xuan Ward, Buon Ma Thuot City, Daklak Province</t>
  </si>
  <si>
    <t>Số 75, Tổ 4, Khối 7, Phường Khánh Xuân, Tp. Buôn Ma Thuột, Tỉnh Đăk Lăk</t>
  </si>
  <si>
    <t>0378 351 442</t>
  </si>
  <si>
    <t>Nguyễn Thị Hồng Linh</t>
  </si>
  <si>
    <t>0368 235 606</t>
  </si>
  <si>
    <t>maihuong.nguyen@hanwhalife.com.vn</t>
  </si>
  <si>
    <t>Nguyen Thi Mai Huong</t>
  </si>
  <si>
    <t>1076/HR-24</t>
  </si>
  <si>
    <t>12101193</t>
  </si>
  <si>
    <t>19034993126015</t>
  </si>
  <si>
    <t>049 197 012 969</t>
  </si>
  <si>
    <t>Ea Chieu Village, Ea Tan Commune, Krong Năng District, Dak Lak Province</t>
  </si>
  <si>
    <t>Thôn Ea Chiêu, Xã Ea Tân, Huyện Krong Năng, Tỉnh Đăk Lắk</t>
  </si>
  <si>
    <t>3B.19 CT2, Sky 9 Apartment, Phu Huu Ward, Thu Duc City, Ho Chi Minh City</t>
  </si>
  <si>
    <t>3B.19 CT2, Chung cư Sky 9, Phường Phú Hữu, Tp. Thủ Đức, Tp. Hồ Chí Minh</t>
  </si>
  <si>
    <t>0989 157 395</t>
  </si>
  <si>
    <t>Võ Hồng Đức</t>
  </si>
  <si>
    <t>0966 408 919</t>
  </si>
  <si>
    <t>tram.nguyen@hanwhalife.com.vn</t>
  </si>
  <si>
    <t>Nguyen Thi Tram</t>
  </si>
  <si>
    <t>1080/HR-24</t>
  </si>
  <si>
    <t>12401810</t>
  </si>
  <si>
    <t>2010162702001</t>
  </si>
  <si>
    <t>089 196 005 714</t>
  </si>
  <si>
    <t>No. 700, Long Hoa 1 Hamlet, Long Dien Ward A, Cho Moi District, An Giang Province</t>
  </si>
  <si>
    <t>Số 700, Ấp Long Hòa 1, Xã Long Điền A, Huyện Chợ Mới, Tỉnh An Giang</t>
  </si>
  <si>
    <t>No. 130C, Street No. 28, Ward 6, Go Vap District, Ho Chi Minh City</t>
  </si>
  <si>
    <t>Số 130C, Đường Số 28, Phường 6, Quận Gò Vấp, Tp. Hồ Chí Minh</t>
  </si>
  <si>
    <t>0528 822 365</t>
  </si>
  <si>
    <t>Nguyễn Văn Sang</t>
  </si>
  <si>
    <t>0986 036 694</t>
  </si>
  <si>
    <t>thuyduong.nguyen1@hanwhalife.com.vn</t>
  </si>
  <si>
    <t>thuyduong101296@gmail.com</t>
  </si>
  <si>
    <t>12201476</t>
  </si>
  <si>
    <t>Partnership Distribution Design &amp; Development Assistant Manager</t>
  </si>
  <si>
    <t xml:space="preserve">Phó phòng Thiết kế và Phát triển Chương trình Huấn luyện Kênh Đối tác </t>
  </si>
  <si>
    <t>0421000450988</t>
  </si>
  <si>
    <t>066 186 000 162</t>
  </si>
  <si>
    <t>Orchid 2, 10-09, No. 200 3/2 Street, Ward 12, District 10, Ho Chi Minh City</t>
  </si>
  <si>
    <t>Orchid 2, 10-09, 200 đường 3/2, phường 12, Q.10, TP. HCM</t>
  </si>
  <si>
    <t>0909 795 589</t>
  </si>
  <si>
    <t>Nguyễn Đắc Khúc</t>
  </si>
  <si>
    <t>0937 795 589</t>
  </si>
  <si>
    <t>minhthu.do@hanwhalife.com.vn</t>
  </si>
  <si>
    <t>dotmthu@gmail.com</t>
  </si>
  <si>
    <t>1074/HR-24</t>
  </si>
  <si>
    <t>At home</t>
  </si>
  <si>
    <t>12301651</t>
  </si>
  <si>
    <t>Đậu Thị Hằng</t>
  </si>
  <si>
    <t>Nhân viên Cấp trung Kế toán Ngân Sách</t>
  </si>
  <si>
    <t>203393237</t>
  </si>
  <si>
    <t>038 196 002 579</t>
  </si>
  <si>
    <t>Truong Giang Ward, Nong Cong District, Thanh Hoa Province</t>
  </si>
  <si>
    <t>Xã Trường Giang, Huyện Nông Cống, Tỉnh Thanh Hóa</t>
  </si>
  <si>
    <t>No.102, Le Thi Hong Street, Ward 17, Go Vap District, Ho Chi Minh City</t>
  </si>
  <si>
    <t>Số 102, Đường Lê Thị Hồng, Phường 17, Quận Gò Vấp, Tp. Hồ Chí Minh</t>
  </si>
  <si>
    <t>0398 534 563</t>
  </si>
  <si>
    <t>Đậu Thị Thúy</t>
  </si>
  <si>
    <t>0384 191 823</t>
  </si>
  <si>
    <t>hang.dau@hanwhalife.com.vn</t>
  </si>
  <si>
    <t>Dau Thi Hang</t>
  </si>
  <si>
    <t>1075/HR-24</t>
  </si>
  <si>
    <t>12201390</t>
  </si>
  <si>
    <t>Trưởng phòng Đầu tư</t>
  </si>
  <si>
    <t>700006691826</t>
  </si>
  <si>
    <t>Vinh</t>
  </si>
  <si>
    <t>040 086 009 301</t>
  </si>
  <si>
    <t>T1-27.01 Palm Heights Apartment, An Phu Ward, Thu Duc City, Ho Chi Minh City</t>
  </si>
  <si>
    <t>T1-27.01 Chung cư Palm Heights, Phường An Phú, TP. Thủ Đức, TP. Hồ Chí Minh</t>
  </si>
  <si>
    <t>Building 1, Palm Heights Apartment, Street 2, Group 3, An Phu Ward, Thu Duc City, Ho Chi Minh City</t>
  </si>
  <si>
    <t>Tháp 1, Chung cư Palm Heights, Đường số 2, KP3, Phường An Phú, TP. Thủ Đức, TP. Hồ Chí Minh</t>
  </si>
  <si>
    <t>0989 989 882</t>
  </si>
  <si>
    <t>Trần Thùy Trang</t>
  </si>
  <si>
    <t>0909 121 105</t>
  </si>
  <si>
    <t>pk.hoang@gmail.com</t>
  </si>
  <si>
    <t>Phan Khanh Hoang</t>
  </si>
  <si>
    <t>1077/HR-24</t>
  </si>
  <si>
    <t>11600475</t>
  </si>
  <si>
    <t>Trần Anh Pha</t>
  </si>
  <si>
    <t>0161000273479</t>
  </si>
  <si>
    <t>043 085 019 443</t>
  </si>
  <si>
    <t>183/10 Phan Boi Chau, Hue City, Thua Thien Hue Province</t>
  </si>
  <si>
    <t>183/10 Phan Bội Châu, Tp. Huế, tỉnh Thừa Thiên Huế</t>
  </si>
  <si>
    <t>0901 120 901</t>
  </si>
  <si>
    <t>Trần Thị Phương Chi</t>
  </si>
  <si>
    <t>0905 692 345</t>
  </si>
  <si>
    <t>anhpha.tran@hanwhalife.com.vn</t>
  </si>
  <si>
    <t>trananhpha.vn@gmail.com.vn</t>
  </si>
  <si>
    <t>Tran Anh Pha</t>
  </si>
  <si>
    <t>1078/HR-24</t>
  </si>
  <si>
    <t>12301719</t>
  </si>
  <si>
    <t>Đoàn Hải Đăng</t>
  </si>
  <si>
    <t>54010000182320</t>
  </si>
  <si>
    <t>045 089 008 270</t>
  </si>
  <si>
    <t>Informatics Technology Software Engineering</t>
  </si>
  <si>
    <t>No. 21, Nguyen Huu Than Street, Ward 5, Dong Ha District, Quang Tri Province</t>
  </si>
  <si>
    <t>Số 21, Đường Nguyễn Hữu Thận, Phường 5, Tp. Đông Hà, Tỉnh Quảng Trị</t>
  </si>
  <si>
    <t>0982 440 678</t>
  </si>
  <si>
    <t>Phan Thị Diệu Hương</t>
  </si>
  <si>
    <t>0976 113 678</t>
  </si>
  <si>
    <t>haidang.doan@hanwhalife.com.vn</t>
  </si>
  <si>
    <t>doanhaidangit@gmail.com</t>
  </si>
  <si>
    <t>Doan Hai Dang</t>
  </si>
  <si>
    <t>1079/HR-24</t>
  </si>
  <si>
    <t>12401812</t>
  </si>
  <si>
    <t>Nguyễn Diệu Ly Ly</t>
  </si>
  <si>
    <t>00063503001</t>
  </si>
  <si>
    <t>024 191 019 860</t>
  </si>
  <si>
    <t>Lane 14, Ca Trong Village, Phon Xuong Ward, Yen The District, Bac Giang Province</t>
  </si>
  <si>
    <t>Ngõ 14,Phố Cả Trọng, Xã Phồn Xương, Huyện Yên Thế, Tỉnh Bắc Giang</t>
  </si>
  <si>
    <t>Q7 Riverside Residents Complex, No.04, Dao Tri Street, Phu My Ward, District 7, Ho Chi Minh City</t>
  </si>
  <si>
    <t>Q7 Riverside Residents Complex, Số 04, Đường Đào Trí, Phường Phú Mỹ, Quận 7, Tp. Hồ Chí Minh</t>
  </si>
  <si>
    <t>0912 901 919</t>
  </si>
  <si>
    <t>Nguyễn Tường Anh Minh</t>
  </si>
  <si>
    <t>0913 073 268</t>
  </si>
  <si>
    <t>lyly.nguyen1@hanwhalife.com.vn</t>
  </si>
  <si>
    <t>dieulyly.nguyen@gmail.com</t>
  </si>
  <si>
    <t>Nguyen Dieu Ly Ly</t>
  </si>
  <si>
    <t>A bank</t>
  </si>
  <si>
    <t>12401833</t>
  </si>
  <si>
    <t>Nguyễn Trung Hoàng</t>
  </si>
  <si>
    <t>Regional sales - Thang Long</t>
  </si>
  <si>
    <t>0982566512</t>
  </si>
  <si>
    <t>001093035262</t>
  </si>
  <si>
    <t>Thai Nguyen University of Economics and Business Administration</t>
  </si>
  <si>
    <t>TDP Tam Thai, Hoa Thuong Ward, Dong Hy District, Thai Nguyen Province</t>
  </si>
  <si>
    <t xml:space="preserve">TDP Tam Thái, xã Hóa Thượng, huyện Đồng Hỷ, Thái Nguyên </t>
  </si>
  <si>
    <t>0328486468</t>
  </si>
  <si>
    <t>Nguyễn Khắc Đinh</t>
  </si>
  <si>
    <t>Other (Uncle)</t>
  </si>
  <si>
    <t>0982 566 512</t>
  </si>
  <si>
    <t>trunghoang.nguyen@hanwhalife.com.vn</t>
  </si>
  <si>
    <t>trunghoang.tng@gmail.com</t>
  </si>
  <si>
    <t>Nguyen Trung Hoang</t>
  </si>
  <si>
    <t>12001027</t>
  </si>
  <si>
    <t>Nguyễn Phú Hải</t>
  </si>
  <si>
    <t>45510000385678</t>
  </si>
  <si>
    <t>017 090 011 593</t>
  </si>
  <si>
    <t>No. 84, Nguyen Bieu Street, Group 11, Huu Nghi Ward, Hoa Binh City, Hoa Binh Province</t>
  </si>
  <si>
    <t>Số 84, Đường Nguyễn Biểu, Tổ 11, Phường Hữu Nghị, Tp. Hòa Bình, Tỉnh Hòa Bình</t>
  </si>
  <si>
    <t>0989 225 521</t>
  </si>
  <si>
    <t xml:space="preserve">Nguyễn Ngọc Mai </t>
  </si>
  <si>
    <t>0949 296 986</t>
  </si>
  <si>
    <t>phuhai.nguyen@hanwhalife.com.vn</t>
  </si>
  <si>
    <t>Nguyen Phu Hai</t>
  </si>
  <si>
    <t>1090/HR-24</t>
  </si>
  <si>
    <t>12201451</t>
  </si>
  <si>
    <t>Phạm Châu Hải</t>
  </si>
  <si>
    <t>62510000092807</t>
  </si>
  <si>
    <t>062 084 004 756</t>
  </si>
  <si>
    <t>Thua Thie Hue College Education</t>
  </si>
  <si>
    <t>Music</t>
  </si>
  <si>
    <t>No. 155, Phan Chu Trinh Street, Group 1, Thang Loi Ward, Kon Tum City, Kon Tum Province</t>
  </si>
  <si>
    <t>155 Phan Chu Trinh, tổ 1, phường Thắng Lợi, TP Kon Tum, tỉnh Kon Tum</t>
  </si>
  <si>
    <t>0984 863 638</t>
  </si>
  <si>
    <t>Phan Thị Tường Vi</t>
  </si>
  <si>
    <t>0905 192 228</t>
  </si>
  <si>
    <t>chauhai.pham@hanwhalife.com.vn</t>
  </si>
  <si>
    <t>chauhai232ktu@gmail.com</t>
  </si>
  <si>
    <t>Pham Chau Hai</t>
  </si>
  <si>
    <t>1089/HR-24</t>
  </si>
  <si>
    <t>12201405</t>
  </si>
  <si>
    <t>Huỳnh Thị Bích Thủy</t>
  </si>
  <si>
    <t>AD-DT Development Senior Officer</t>
  </si>
  <si>
    <t>Chuyên viên Cấp cao Phát triển Đội ngũ Huấn luyện và Phát triển Kinh Doanh</t>
  </si>
  <si>
    <t>62978643</t>
  </si>
  <si>
    <t>091 189 005 200</t>
  </si>
  <si>
    <t>No. 392/4/1A, Tran Khanh Du Street, An Hoa Ward, Rach Gia City, Kien Giang Province</t>
  </si>
  <si>
    <t>Số 392/4/1A, Đường Trần Khánh Dư, Phường An Hòa, Tp. Rạch Giá, Tỉnh Kiên Giang</t>
  </si>
  <si>
    <t>25/19 Thang Long, Ward 4, Tan Binh District, Ho Chi Minh City</t>
  </si>
  <si>
    <t>25/19 Thăng Long, Phường 4, Quận Tân Bình, TP. Hồ Chí Minh</t>
  </si>
  <si>
    <t>0834 561 003</t>
  </si>
  <si>
    <t>Huỳnh Cẩm Thúy</t>
  </si>
  <si>
    <t>0902 389 259</t>
  </si>
  <si>
    <t>bichthuy.huynh@hanwhalife.com.vn</t>
  </si>
  <si>
    <t>antigone19@gmail.com</t>
  </si>
  <si>
    <t>Huynh Thi Bich Thuy</t>
  </si>
  <si>
    <t>1086/HR-24</t>
  </si>
  <si>
    <t>12301770</t>
  </si>
  <si>
    <t>Nguyễn Xuân Cương</t>
  </si>
  <si>
    <t>0781000395599</t>
  </si>
  <si>
    <t>038 076 000 327</t>
  </si>
  <si>
    <t>No. 9/8, Nguyen Cong Tru Street, Dong Son Ward, Thanh Hoa City</t>
  </si>
  <si>
    <t>Số 9/8, Đường Nguyễn Công Trứ, Phường  Đông Sơn, Tp. Thanh Hóa</t>
  </si>
  <si>
    <t>0942 304 082</t>
  </si>
  <si>
    <t>Trịnh Thị Hằng</t>
  </si>
  <si>
    <t>0903 470 798</t>
  </si>
  <si>
    <t>xuancuong.nguyen1@hanwhalife.com.vn</t>
  </si>
  <si>
    <t>nxcuong1976@gmail.com</t>
  </si>
  <si>
    <t>Nguyen Xuan Cuong</t>
  </si>
  <si>
    <t>1091/HR-24</t>
  </si>
  <si>
    <t>12101107</t>
  </si>
  <si>
    <t>Vũ Thị Hằng</t>
  </si>
  <si>
    <t>Special allowance VND199,600,000 will be paid in March 2021 payroll</t>
  </si>
  <si>
    <t>Trưởng Bộ phận Pháp lý &amp; Kiểm soát Tuân thủ</t>
  </si>
  <si>
    <t>0071003272954</t>
  </si>
  <si>
    <t>036 178 005 448</t>
  </si>
  <si>
    <t xml:space="preserve">Hanoi Law University </t>
  </si>
  <si>
    <t>Economics &amp; International Law</t>
  </si>
  <si>
    <t>No. 44/9, Street C1, Ward 13, Tan Binh District, Ho Chi Minh City</t>
  </si>
  <si>
    <t>Số 44/9, Đường C1, Phường 13, Quận Tân Bình, Tp. Hồ Chí Minh</t>
  </si>
  <si>
    <t>W4 23-05 Sunrise City Central, 25 Nguyen Huu Tho, Tan Hung Ward, District 7, Ho Chi Minh City</t>
  </si>
  <si>
    <t>W4 23-05 Sunrise City Central, 25 Nguyễn Hữu Thọ, Phường Tân Hưng, Quận 7, TP. Hồ Chí Minh</t>
  </si>
  <si>
    <t>0903 949 368</t>
  </si>
  <si>
    <t>Phạm Văn Nguyên</t>
  </si>
  <si>
    <t>0918 424 987</t>
  </si>
  <si>
    <t>hang.vu@hanwhalife.com.vn</t>
  </si>
  <si>
    <t>Vu Thi Hang</t>
  </si>
  <si>
    <t>1081/HR-24</t>
  </si>
  <si>
    <t>12301784</t>
  </si>
  <si>
    <t>Huỳnh Trương Thị Ngọc Anh</t>
  </si>
  <si>
    <t>Compensate 45.000.000 VND sign on bonus in 2023, that will be paid after pass probation period, commit to work at least 1 years.</t>
  </si>
  <si>
    <t>060212552898</t>
  </si>
  <si>
    <t>079 183 021 733</t>
  </si>
  <si>
    <t>The Industrial University of Ho Chi Minh City</t>
  </si>
  <si>
    <t>No. 118/7, Huynh Khuong An Street, Ward 5, Go Vap District, Ho Chi Minh City</t>
  </si>
  <si>
    <t>Số 118/7, Đường Huỳnh Khương An, Phường 5, Quận Gò Vấp, Tp. Hồ Chí Minh</t>
  </si>
  <si>
    <t>0785 366 199</t>
  </si>
  <si>
    <t>Trương Thị Quá</t>
  </si>
  <si>
    <t>0907 299 455</t>
  </si>
  <si>
    <t>ngocanh.huynh@hanwhalife.com.vn</t>
  </si>
  <si>
    <t>httngocanh@gmail.com</t>
  </si>
  <si>
    <t>Huynh Truong Thi Ngoc Anh</t>
  </si>
  <si>
    <t>1082/HR-24</t>
  </si>
  <si>
    <t>12201502</t>
  </si>
  <si>
    <t>La Huỳnh Kim Ngân</t>
  </si>
  <si>
    <t>167877168</t>
  </si>
  <si>
    <t>079 196 024 375</t>
  </si>
  <si>
    <t>No. 633/13, Au Co Street, Hoa Thanh Ward, Tan Phu District, Ho Chi Minh District</t>
  </si>
  <si>
    <t>Số 633/13, Đường Âu Cơ, Phường Hòa Thạnh, Quận Tân Phú, Tp. Ho Chi Minh</t>
  </si>
  <si>
    <t>0789 968 352</t>
  </si>
  <si>
    <t>Huỳnh Thị Lệ Thu</t>
  </si>
  <si>
    <t>0906 046 012</t>
  </si>
  <si>
    <t>kimngan.la@hanwhalife.com.vn</t>
  </si>
  <si>
    <t>La Huynh Kim Ngan</t>
  </si>
  <si>
    <t>1083/HR-24</t>
  </si>
  <si>
    <t>12101175</t>
  </si>
  <si>
    <t>Đàm Thị Tâm</t>
  </si>
  <si>
    <t>107832831</t>
  </si>
  <si>
    <t>038 195 002 504</t>
  </si>
  <si>
    <t>No. 2295/84/1/18, Huynh Tan Phat Street, Nha Be District, Ho Chi Minh City</t>
  </si>
  <si>
    <t>Sô 2295/84/1/18, Đường Huỳnh Tấn Phát, Huyện Nhà Bè, Tp. Hồ Chí Minh</t>
  </si>
  <si>
    <t>No. 74, N11 Street, Long Hau Group, Can Gio District, Long An Province</t>
  </si>
  <si>
    <t>Sô 74, Đường N11, Khu Dân Cư Long Hậu, Huyện Cần Giuộc, Tỉnh Long An</t>
  </si>
  <si>
    <t>0932 067 874</t>
  </si>
  <si>
    <t>Đàm Thị Thúy</t>
  </si>
  <si>
    <t>0962 671 107</t>
  </si>
  <si>
    <t>tam.dam@hanwhalife.com.vn</t>
  </si>
  <si>
    <t>Dam Thi Tam</t>
  </si>
  <si>
    <t>1084/HR-24</t>
  </si>
  <si>
    <t>11600546</t>
  </si>
  <si>
    <t>Nguyễn Quốc Khánh Vân</t>
  </si>
  <si>
    <t>0071005063062</t>
  </si>
  <si>
    <t>083 179 015 443</t>
  </si>
  <si>
    <t>56 Group 1, Luong Quoi Ward, Giong Tom District, Ben Tre Province</t>
  </si>
  <si>
    <t>56 Ấp 1, Xã Lương Quới, Huyện Giồng Tôm, Tỉnh Bến Tre</t>
  </si>
  <si>
    <t>Block A1.18.05 - CC Tara Residence, No. 1 - 1A,  Ta Quang Buu, Ward 6, District 8, Ho Chi Minh City</t>
  </si>
  <si>
    <t>Block A1.18.05 - CC Tara Residence, Số 1 - 1A, Tạ Quang Bửu, Phường 6, Quận 8, TP. Hồ Chí Minh</t>
  </si>
  <si>
    <t>0908 311 080</t>
  </si>
  <si>
    <t>Nguyễn Quốc Thùy Vân</t>
  </si>
  <si>
    <t>0903 315 699</t>
  </si>
  <si>
    <t>khanhvan.nguyen@hanwhalife.com.vn</t>
  </si>
  <si>
    <t>nqkhanhvan@gmail.com</t>
  </si>
  <si>
    <t>Nguyen Quoc Khanh Van</t>
  </si>
  <si>
    <t>1085/HR-24</t>
  </si>
  <si>
    <t>12201496</t>
  </si>
  <si>
    <t>Hồ Thị Ngọc Sương</t>
  </si>
  <si>
    <t>19029367243030</t>
  </si>
  <si>
    <t>072 188 014 694</t>
  </si>
  <si>
    <t xml:space="preserve">Tan Hoa Street, Tan Lap Ward, Tan Bien District, Tay Ninh Province </t>
  </si>
  <si>
    <t>Đường Tân Hòa, Xã Tân Lập, Huyện Tân Biên, Tỉnh Tây Ninh</t>
  </si>
  <si>
    <t>No. 37/13, Tran Quoc Toan Street, Ward 8, District 3, Ho Chi Minh City</t>
  </si>
  <si>
    <t>37/13 Trần Quốc Toản, Phường 8, Quận 3, TPHCM</t>
  </si>
  <si>
    <t>0974 702 757</t>
  </si>
  <si>
    <t>Trần Thị Phượng</t>
  </si>
  <si>
    <t>0937 659 333</t>
  </si>
  <si>
    <t>ngocsuong.ho@hanwhalife.com.vn</t>
  </si>
  <si>
    <t>ngocsuong0411@gmail.com</t>
  </si>
  <si>
    <t>Ho Thi Ngoc Suong</t>
  </si>
  <si>
    <t>1088/HR-24</t>
  </si>
  <si>
    <t>12301787</t>
  </si>
  <si>
    <t>Huỳnh Thái Định</t>
  </si>
  <si>
    <t>19021616267025</t>
  </si>
  <si>
    <t>001 073 019 352</t>
  </si>
  <si>
    <t>No.9, Lane 49, Quoc Tu Giam, Van Chuong Ward, Dong Da District, Ha Noi City</t>
  </si>
  <si>
    <t>Số 9 Ngõ 49, Quốc Tử Giám, Phường Văn Chương, Quận Đống Đa, Tp. Hà Nội</t>
  </si>
  <si>
    <t>Room 3409, 6th Element Apartment, Xuan Tao, Xuan La Ward, Tay Ho District, Ha Noi City</t>
  </si>
  <si>
    <t>P3409 Chung Cư 6th Element, Xuân Tảo, 
Phường Xuân La, Quận Tây Hồ, Tp. Hà Nội</t>
  </si>
  <si>
    <t>0985 228 686</t>
  </si>
  <si>
    <t>Nguyễn Thị Thúy Hà</t>
  </si>
  <si>
    <t>0979 229 898</t>
  </si>
  <si>
    <t>thaidinh.huynh@hanwhalife.com.vn</t>
  </si>
  <si>
    <t>dinhth09@gmail.com</t>
  </si>
  <si>
    <t>Huynh Thai Dinh</t>
  </si>
  <si>
    <t>1092/HR-24</t>
  </si>
  <si>
    <t>12201581</t>
  </si>
  <si>
    <t>Lê Thị Huyền</t>
  </si>
  <si>
    <t>Chuyên viên Cấp cao hỗ trợ Đầu tư</t>
  </si>
  <si>
    <t>6305638001</t>
  </si>
  <si>
    <t>051 194 011 750</t>
  </si>
  <si>
    <t>2 Hamlet, 15 Commune, Duc Lan Ward, Mo Duc District, Quang Ngai Province</t>
  </si>
  <si>
    <t>Xóm 2, Khu Dân Cư Số 15, Xã Đức Lân, Huyện Mộ Đức, Tỉnh Quãng Ngãi</t>
  </si>
  <si>
    <t>451/29/6A To Hien Thanh Street, Ward 14, District 10, Ho Chi Minh City</t>
  </si>
  <si>
    <t>451/29/6A Đường Tô Hiến Thành, Phường 14, Quận 10, TP. Hồ Chí Minh</t>
  </si>
  <si>
    <t>0935 699 672</t>
  </si>
  <si>
    <t>0789 727 485</t>
  </si>
  <si>
    <t>huyen.le@hanwhalife.com.vn</t>
  </si>
  <si>
    <t>huyenle1294@gmail.com</t>
  </si>
  <si>
    <t>Le Thi Huyen</t>
  </si>
  <si>
    <t>1093/HR-24</t>
  </si>
  <si>
    <t>12301622</t>
  </si>
  <si>
    <t>Trần Quang Khánh</t>
  </si>
  <si>
    <t>74110000596917</t>
  </si>
  <si>
    <t>092 092 001 582</t>
  </si>
  <si>
    <t>No. A9-38, No.9 Street, Thuong Thanh Ward, Cai Rang District, Can Tho City</t>
  </si>
  <si>
    <t>A9-38, Đường Số 9, Phường Thường Thạnh, Quận Cái Răng, Tp. Cần Thơ</t>
  </si>
  <si>
    <t>No. 34, No.85 Street, Tan Quy Ward, District 7, Ho Chi Minh City</t>
  </si>
  <si>
    <t>Số 34, Đường số 85, Phường Tân Quy, Quận 7, Tp. Hồ Chí Minh</t>
  </si>
  <si>
    <t>0939 016 111</t>
  </si>
  <si>
    <t>Trần Quang Khải</t>
  </si>
  <si>
    <t>0903 001 696</t>
  </si>
  <si>
    <t>quangkhanh.tran@hanwhalife.com.vn</t>
  </si>
  <si>
    <t>Tran Quang Khanh</t>
  </si>
  <si>
    <t>1094/HR-24</t>
  </si>
  <si>
    <t>12301659</t>
  </si>
  <si>
    <t>0331000455486</t>
  </si>
  <si>
    <t>351 503 797</t>
  </si>
  <si>
    <t>No.11/7, Tran Nguyen Han Street, Ward 8, My Tho City, Tien Giang Province</t>
  </si>
  <si>
    <t>Số 11/7, Đường Trần Nguyên Hãn, Phường 8, Tp. Mỹ Tho, Tỉnh Tiền Giang</t>
  </si>
  <si>
    <t>0907 844 158</t>
  </si>
  <si>
    <t>Huỳnh Thanh Thanh</t>
  </si>
  <si>
    <t>0971 464 047</t>
  </si>
  <si>
    <t>quocthang.nguyen@hanwhalife.com.vn</t>
  </si>
  <si>
    <t>mekongidc@gmail.com</t>
  </si>
  <si>
    <t>Nguyen Quoc Thang</t>
  </si>
  <si>
    <t>1095/HR-24</t>
  </si>
  <si>
    <t>12301700</t>
  </si>
  <si>
    <t>Nguyễn Phi Hoàng Oanh</t>
  </si>
  <si>
    <t>700012682690</t>
  </si>
  <si>
    <t>052 183 000 199</t>
  </si>
  <si>
    <t xml:space="preserve">No. 89/45, Huynh Van Banh Street, Ward 17, Phu Nhuan District, Ho Chi Minh City </t>
  </si>
  <si>
    <t xml:space="preserve">Số 89/45, Đường Huỳnh Văn Bánh, Phường 17, Quận Phú Nhuận, Tp. Hồ Chí Minh </t>
  </si>
  <si>
    <t>0332 262 438</t>
  </si>
  <si>
    <t xml:space="preserve">Nguyễn Phi Hoàng Bảo </t>
  </si>
  <si>
    <t>0903 690 189</t>
  </si>
  <si>
    <t>hoangoanh.nguyen@hanwhalife.com.vn</t>
  </si>
  <si>
    <t>nguyenphihoangoanh1@gmail.com</t>
  </si>
  <si>
    <t>Nguyen Phi Hoang Oanh</t>
  </si>
  <si>
    <t>1096/HR-24</t>
  </si>
  <si>
    <t>12401827</t>
  </si>
  <si>
    <t>Vũ Nguyễn Đức Huy</t>
  </si>
  <si>
    <t>0531002509977</t>
  </si>
  <si>
    <t>079 089 011 412</t>
  </si>
  <si>
    <t>No. 125/79 Nguyen Van Thuong Street, Ward 25, Binh Thanh District, Ho Chi Minh City</t>
  </si>
  <si>
    <t>Số 125/79 đường Nguyễn Văn Thương,  phường 25, quận Bình Thạnh, Tp. Hồ Chí Minh</t>
  </si>
  <si>
    <t>No. 3/7 Binh Gia Street, Ward 13, Tan Binh District, Ho Chi Minh City</t>
  </si>
  <si>
    <t>Số 3/7 đường Bình Giã, phường 13, quận Tân  Bình, Tp. Hồ Chí Minh</t>
  </si>
  <si>
    <t>0906 663 700</t>
  </si>
  <si>
    <t>Ngô Thị Kim Ngọc</t>
  </si>
  <si>
    <t>0888 171 368</t>
  </si>
  <si>
    <t>duchuy.vu@hanwhalife.com.vn</t>
  </si>
  <si>
    <t>duchuy8948@gmail.com</t>
  </si>
  <si>
    <t>Vu Nguyen Duc Huy</t>
  </si>
  <si>
    <t>12201604</t>
  </si>
  <si>
    <t>Lê Việt Đức</t>
  </si>
  <si>
    <t xml:space="preserve"> 030056594910</t>
  </si>
  <si>
    <t>019 093 013 314</t>
  </si>
  <si>
    <t>University of Economics and Business Administration</t>
  </si>
  <si>
    <t>No 10, Xuan Hoa Street, Phan Dinh Phung Ward, Thai Nguyen City, Thai Nguyen Province</t>
  </si>
  <si>
    <t>Số 10, Đường Xuân Hòa, Phường Phan Đình Phùng, Tp. Thái Nguyên, Tỉnh Thái Nguyên</t>
  </si>
  <si>
    <t>0364 271 678</t>
  </si>
  <si>
    <t>Nông Thị Thảo</t>
  </si>
  <si>
    <t>0853 122 555</t>
  </si>
  <si>
    <t>vietduc.le@hanwhalife.com.vn</t>
  </si>
  <si>
    <t>Le Viet duc</t>
  </si>
  <si>
    <t>1097/HR-24</t>
  </si>
  <si>
    <t>12000942</t>
  </si>
  <si>
    <t>Vũ Xuân Nghiêm</t>
  </si>
  <si>
    <t>41210000124993</t>
  </si>
  <si>
    <t>014 087 000 674</t>
  </si>
  <si>
    <t>Ha Noi University of Industry</t>
  </si>
  <si>
    <t>Group 8, To Hieu Ward, Son La City, Son La Province</t>
  </si>
  <si>
    <t>Tổ 8, Phường Tô Hiệu, Tp. Sơn La, Tỉnh Sơn La</t>
  </si>
  <si>
    <t>Hotel Group, Nong Truong Moc Chau Town, Moc Chau District, Son La Province</t>
  </si>
  <si>
    <t>Tiểu khu nhà nghỉ - Thị trấn Nông Trường Mộc Châu - Mộc Châu - Sơn La</t>
  </si>
  <si>
    <t>0356 762 999</t>
  </si>
  <si>
    <t>Vũ Thị Xuân</t>
  </si>
  <si>
    <t>0974 390 667</t>
  </si>
  <si>
    <t>xuannghiem.vu@hanwhalife.com.vn</t>
  </si>
  <si>
    <t>Hdiu.xuanvt@gmail.com</t>
  </si>
  <si>
    <t>Vu Xuan Nghiem</t>
  </si>
  <si>
    <t>1098/HR-24</t>
  </si>
  <si>
    <t>12101144</t>
  </si>
  <si>
    <t>Võ Quốc Hùng</t>
  </si>
  <si>
    <t>51010000224506</t>
  </si>
  <si>
    <t>040 085 015 913</t>
  </si>
  <si>
    <t>Hung Phuc Group, Hung Phuc Ward, Vinh City, Nghe An Province</t>
  </si>
  <si>
    <t xml:space="preserve"> Khối Hưng Phúc, Phường Hưng Phúc, Thành Phố Vinh, Nghệ An</t>
  </si>
  <si>
    <t>Bao Son Apartment, No 127, Nguyen Si Sach Street, Hung Phuc Ward, vinh City, Nghe An Province</t>
  </si>
  <si>
    <t>Chung Cư Bảo Sơn, Số 127, Đường Nguyễn Sĩ Sách, Phường Hưng Phúc, Tp. Vinh, Tỉnh Nghệ An</t>
  </si>
  <si>
    <t>0866 431 092</t>
  </si>
  <si>
    <t>Phan Anh Đào</t>
  </si>
  <si>
    <t>0988 580 085</t>
  </si>
  <si>
    <t>quochung.vo@hanwhalife.com.vn</t>
  </si>
  <si>
    <t>vqhung999@gmail.com</t>
  </si>
  <si>
    <t>Vo Quoc Hung</t>
  </si>
  <si>
    <t>1099/HR-24</t>
  </si>
  <si>
    <t>12201456</t>
  </si>
  <si>
    <t>Trần Thị Ngọc Thu</t>
  </si>
  <si>
    <t>Agency Training Management System Officer</t>
  </si>
  <si>
    <t xml:space="preserve">Chuyên viên Quản lý Hệ thống Dữ liệu Huấn luyện Đại lý </t>
  </si>
  <si>
    <t>101867492485</t>
  </si>
  <si>
    <t>080 189 000 574</t>
  </si>
  <si>
    <t xml:space="preserve">No 73/26,  Duong Ba Trac Street, Ward 1, District 8, Ho Chi Minh City                                  </t>
  </si>
  <si>
    <t xml:space="preserve">Số  73/26, Đường Dương Bá Trạc, Phường 1, Quận 8, Tp. Hồ Chí Minh                                  </t>
  </si>
  <si>
    <t xml:space="preserve">No 342/3 ,  Duong Ba Trac Street, Ward 1, District 8, Ho Chi Minh City                                  </t>
  </si>
  <si>
    <t xml:space="preserve">Số  342/3, Đường Dương Bá Trạc, Phường 1, Quận 8, Tp. Hồ Chí Minh                                  </t>
  </si>
  <si>
    <t>0983 738 479</t>
  </si>
  <si>
    <t>Trần Quang Trí</t>
  </si>
  <si>
    <t>0987 972 038</t>
  </si>
  <si>
    <t>ngocthu.tran@hanwhalife.com.vn</t>
  </si>
  <si>
    <t>tranthu.ueh@gmail.com</t>
  </si>
  <si>
    <t>Tran Thi Ngoc Thu</t>
  </si>
  <si>
    <t>1100/HR-24</t>
  </si>
  <si>
    <t>12101209</t>
  </si>
  <si>
    <t>Bùi Cát Tường Vy</t>
  </si>
  <si>
    <t>1015111425</t>
  </si>
  <si>
    <t>079 197 028 634</t>
  </si>
  <si>
    <t>No 79/9A, Tan Hoa Dong Street, Ward 14, District 6, Ho Chi Minh City</t>
  </si>
  <si>
    <t>Số 79/9A, Đường Tân Hòa Đông, Phường 14, Quận 6, Tp. Hồ Chí Minh</t>
  </si>
  <si>
    <t>0908 852 834</t>
  </si>
  <si>
    <t>Phan Thùy Uyên</t>
  </si>
  <si>
    <t>0582 494 795</t>
  </si>
  <si>
    <t>tuongvy.bui@hanwhalife.com.vn</t>
  </si>
  <si>
    <t>Bui Cat Tuong Vy</t>
  </si>
  <si>
    <t>1101/HR-24</t>
  </si>
  <si>
    <t>12101264</t>
  </si>
  <si>
    <t>Nguyễn Văn Công</t>
  </si>
  <si>
    <t>Job Allowance Nguyễn Văn Công: 15.000.000/month for the North 1 Sales Development in the first six months (04/10/2021-03/04/2022). Will be entitled to monthly Incentive Bonus, based on the terms &amp; conditions set separately for Sales Force from the seventh month onward.</t>
  </si>
  <si>
    <t>26010000758085</t>
  </si>
  <si>
    <t>030 080 021 788</t>
  </si>
  <si>
    <t>No.5-C10B, Nam Thanh Cong Street, Lang Ha Ward, Dong Da District, Ha Noi City</t>
  </si>
  <si>
    <t>Số 5-C10B, Đường Nam Thành Công, Phường Láng Hạ, Quận Đống Đa, Tp. Hà Nội</t>
  </si>
  <si>
    <t>Building C 3208A Masteri Vinhome smart Tay Mo Ward, Nam Tu Liem District, Hanoi City</t>
  </si>
  <si>
    <t>Toà C 3208A Masteri Vinhome smart Phường Tây Mỗ, Quận Nam Từ Liêm, TP. Hà Nội</t>
  </si>
  <si>
    <t>0973 278 383</t>
  </si>
  <si>
    <t>0912 168 080</t>
  </si>
  <si>
    <t>vancong.nguyen@hanwhalife.com.vn</t>
  </si>
  <si>
    <t>Nguyencongak@gmail.com</t>
  </si>
  <si>
    <t>Nguyen Van Cong</t>
  </si>
  <si>
    <t>1103/HR-24</t>
  </si>
  <si>
    <t>12101301</t>
  </si>
  <si>
    <t>Nguyễn Ngọc Tuyên</t>
  </si>
  <si>
    <t>0151000076472</t>
  </si>
  <si>
    <t>087 083 026 175</t>
  </si>
  <si>
    <t xml:space="preserve">No.183, My Đong Bon Ha, My Tho Commune, Cao Lanh City, Dong Thap Province     </t>
  </si>
  <si>
    <t>Số 183, Ấp Mỹ Đông Bốn, Xã Mỹ Thọ, Tp. Cao Lãnh, Tỉnh Đồng Tháp</t>
  </si>
  <si>
    <t>No. 183, My Dong Ba Hamlet, My Tho Commune, Cao Lanh District, Dong Thap Province</t>
  </si>
  <si>
    <t>Số 183, Ấp Mỹ Đông Bốn, Xã Mỹ Thọ, Huyện Cao Lãnh, Tỉnh Đồng Tháp</t>
  </si>
  <si>
    <t>0918 855 729</t>
  </si>
  <si>
    <t>Nguyễn Ngọc Tuyền</t>
  </si>
  <si>
    <t>0939 022 629</t>
  </si>
  <si>
    <t>ngoctuyen.nguyen@hanwhalife.com.vn</t>
  </si>
  <si>
    <t>nguyenngoctuyen171283@gmail.com</t>
  </si>
  <si>
    <t>Nguyen Ngoc Tuyen</t>
  </si>
  <si>
    <t>1102/HR-24</t>
  </si>
  <si>
    <t>12401832</t>
  </si>
  <si>
    <t>Vũ Ngọc Quang</t>
  </si>
  <si>
    <t>0011004162316</t>
  </si>
  <si>
    <t>001 092 007 621</t>
  </si>
  <si>
    <t>No 190, Nguyen Khoai street, Thanh Luong ward, Hai Ba Trung district, Ha Noi city</t>
  </si>
  <si>
    <t>số 190, đường Nguyễn Khoái, phường Thanh Lương, quận Hai Bà Trung, thành phố Hà Nội</t>
  </si>
  <si>
    <t>M One department, No 35/12 Be Van Cam street, Tan Kieng ward, District 7, Ho Chi Minh city</t>
  </si>
  <si>
    <t>Chung cư M one, 35/12 Bế Văn Cấm, phường Tân Kiêng, Quận 7, TP. Hồ Chí Minh</t>
  </si>
  <si>
    <t xml:space="preserve"> 0976 765 147</t>
  </si>
  <si>
    <t>0975 911 658</t>
  </si>
  <si>
    <t>ngocquang.vu@hanwhalife.com.vn</t>
  </si>
  <si>
    <t>Quangvngoc.tfac@gmail.com</t>
  </si>
  <si>
    <t>Vu Ngoc Quang</t>
  </si>
  <si>
    <t>NA/HR-24</t>
  </si>
  <si>
    <t>12201371</t>
  </si>
  <si>
    <t>Giang Tiểu Trinh</t>
  </si>
  <si>
    <t>03798512601</t>
  </si>
  <si>
    <t>079 194 002 984</t>
  </si>
  <si>
    <t>No. 231/ 33M2, Binh Tien Street, Ward 8, District 6, Ho Chi Minh City</t>
  </si>
  <si>
    <t>Số 231/33M2, Đường Bình Tiên, Phường 8, District 6, Ho Chi Minh City</t>
  </si>
  <si>
    <t>No.40, Ba Lai Street, Ward 7, District 6, Ho Chi Minh City</t>
  </si>
  <si>
    <t>Số 40, Đường Bà Lài, Phường 7, Quận 6, Tp. Hồ Chí Minh</t>
  </si>
  <si>
    <t>0909 416 418</t>
  </si>
  <si>
    <t>Giang Trân</t>
  </si>
  <si>
    <t>0764 901 088</t>
  </si>
  <si>
    <t>tieutrinh.giang@hanwhalife.com.vn</t>
  </si>
  <si>
    <t>giangtieutrinh@gmail.com</t>
  </si>
  <si>
    <t>Giang Tieu Trinh</t>
  </si>
  <si>
    <t>1104/HR-24</t>
  </si>
  <si>
    <t>Feel no recognition &amp; undervalued</t>
  </si>
  <si>
    <t>12101180</t>
  </si>
  <si>
    <t>147099134</t>
  </si>
  <si>
    <t>1105/HR-24</t>
  </si>
  <si>
    <t>11900798</t>
  </si>
  <si>
    <t>19029809163880</t>
  </si>
  <si>
    <t>1107/HR-24</t>
  </si>
  <si>
    <t>12301688</t>
  </si>
  <si>
    <t>6489868686</t>
  </si>
  <si>
    <t>1108/HR-24</t>
  </si>
  <si>
    <t>12301710</t>
  </si>
  <si>
    <t>651704060078079</t>
  </si>
  <si>
    <t>1109/HR-24</t>
  </si>
  <si>
    <t>12201529</t>
  </si>
  <si>
    <t>0071001630145</t>
  </si>
  <si>
    <t>1110/HR-24</t>
  </si>
  <si>
    <t>12301691</t>
  </si>
  <si>
    <t>99270433199</t>
  </si>
  <si>
    <t>1111/HR-24</t>
  </si>
  <si>
    <t>12301703</t>
  </si>
  <si>
    <t>8999914121998</t>
  </si>
  <si>
    <t>1115/HR-24</t>
  </si>
  <si>
    <t>12401841</t>
  </si>
  <si>
    <t>3913059496</t>
  </si>
  <si>
    <t>031182000831</t>
  </si>
  <si>
    <t>0906 255 818</t>
  </si>
  <si>
    <t>0913059496</t>
  </si>
  <si>
    <t>N?A</t>
  </si>
  <si>
    <t>12201485</t>
  </si>
  <si>
    <t xml:space="preserve"> 18110000233212</t>
  </si>
  <si>
    <t>1116/HR-24</t>
  </si>
  <si>
    <t>12201495</t>
  </si>
  <si>
    <t>105181911001</t>
  </si>
  <si>
    <t>10800025</t>
  </si>
  <si>
    <t>10900044</t>
  </si>
  <si>
    <t>10900057</t>
  </si>
  <si>
    <t>10900059</t>
  </si>
  <si>
    <t>10900073</t>
  </si>
  <si>
    <t>10900082</t>
  </si>
  <si>
    <t>10900083</t>
  </si>
  <si>
    <t>11000092</t>
  </si>
  <si>
    <t>11000095</t>
  </si>
  <si>
    <t>11000107</t>
  </si>
  <si>
    <t>11000113</t>
  </si>
  <si>
    <t>11000121</t>
  </si>
  <si>
    <t>11000122</t>
  </si>
  <si>
    <t>11000130</t>
  </si>
  <si>
    <t>11000134</t>
  </si>
  <si>
    <t>11100162</t>
  </si>
  <si>
    <t>11100174</t>
  </si>
  <si>
    <t>11100177</t>
  </si>
  <si>
    <t>11100200</t>
  </si>
  <si>
    <t>11100213</t>
  </si>
  <si>
    <t>11200216</t>
  </si>
  <si>
    <t>11200236</t>
  </si>
  <si>
    <t>11200242</t>
  </si>
  <si>
    <t>11200260</t>
  </si>
  <si>
    <t>11200262</t>
  </si>
  <si>
    <t>11200263</t>
  </si>
  <si>
    <t>11200265</t>
  </si>
  <si>
    <t>11300328</t>
  </si>
  <si>
    <t>11300337</t>
  </si>
  <si>
    <t>11400369</t>
  </si>
  <si>
    <t>11400370</t>
  </si>
  <si>
    <t>11400374</t>
  </si>
  <si>
    <t>11400394</t>
  </si>
  <si>
    <t>11400397</t>
  </si>
  <si>
    <t>11400398</t>
  </si>
  <si>
    <t>11400399</t>
  </si>
  <si>
    <t>11400401</t>
  </si>
  <si>
    <t>11400407</t>
  </si>
  <si>
    <t>11400410</t>
  </si>
  <si>
    <t>11400413</t>
  </si>
  <si>
    <t>11500436</t>
  </si>
  <si>
    <t>11500438</t>
  </si>
  <si>
    <t>11500465</t>
  </si>
  <si>
    <t>11500470</t>
  </si>
  <si>
    <t>11600474</t>
  </si>
  <si>
    <t>11600476</t>
  </si>
  <si>
    <t>11600483</t>
  </si>
  <si>
    <t>11600485</t>
  </si>
  <si>
    <t>11600489</t>
  </si>
  <si>
    <t>11600497</t>
  </si>
  <si>
    <t>11600505</t>
  </si>
  <si>
    <t>11600516</t>
  </si>
  <si>
    <t>11600521</t>
  </si>
  <si>
    <t>11600533</t>
  </si>
  <si>
    <t>11600535</t>
  </si>
  <si>
    <t>11600537</t>
  </si>
  <si>
    <t>11600539</t>
  </si>
  <si>
    <t>11700561</t>
  </si>
  <si>
    <t>11700569</t>
  </si>
  <si>
    <t>11700576</t>
  </si>
  <si>
    <t>11700583</t>
  </si>
  <si>
    <t>11700595</t>
  </si>
  <si>
    <t>11700603</t>
  </si>
  <si>
    <t>11700616</t>
  </si>
  <si>
    <t>11700622</t>
  </si>
  <si>
    <t>11700634</t>
  </si>
  <si>
    <t>11800645</t>
  </si>
  <si>
    <t>11800647</t>
  </si>
  <si>
    <t>11800678</t>
  </si>
  <si>
    <t>11800680</t>
  </si>
  <si>
    <t>11800689</t>
  </si>
  <si>
    <t>11800694</t>
  </si>
  <si>
    <t>11800699</t>
  </si>
  <si>
    <t>11800702</t>
  </si>
  <si>
    <t>11800704</t>
  </si>
  <si>
    <t>11800713</t>
  </si>
  <si>
    <t>11800720</t>
  </si>
  <si>
    <t>11800724</t>
  </si>
  <si>
    <t>11800735</t>
  </si>
  <si>
    <t>11800738</t>
  </si>
  <si>
    <t>11800739</t>
  </si>
  <si>
    <t>11800740</t>
  </si>
  <si>
    <t>11800741</t>
  </si>
  <si>
    <t>11800761</t>
  </si>
  <si>
    <t>11900765</t>
  </si>
  <si>
    <t>11900772</t>
  </si>
  <si>
    <t>11900773</t>
  </si>
  <si>
    <t>11900780</t>
  </si>
  <si>
    <t>11900783</t>
  </si>
  <si>
    <t>11900797</t>
  </si>
  <si>
    <t>11900804</t>
  </si>
  <si>
    <t>11900805</t>
  </si>
  <si>
    <t>11900808</t>
  </si>
  <si>
    <t>11900809</t>
  </si>
  <si>
    <t>11900814</t>
  </si>
  <si>
    <t>11900815</t>
  </si>
  <si>
    <t>10900046</t>
  </si>
  <si>
    <t>11900825</t>
  </si>
  <si>
    <t>11900828</t>
  </si>
  <si>
    <t>11900842</t>
  </si>
  <si>
    <t>11900845</t>
  </si>
  <si>
    <t>11900847</t>
  </si>
  <si>
    <t>11900851</t>
  </si>
  <si>
    <t>11900854</t>
  </si>
  <si>
    <t>11900856</t>
  </si>
  <si>
    <t>11900865</t>
  </si>
  <si>
    <t>11900880</t>
  </si>
  <si>
    <t>11900891</t>
  </si>
  <si>
    <t>11900893</t>
  </si>
  <si>
    <t>11900894</t>
  </si>
  <si>
    <t>11900898</t>
  </si>
  <si>
    <t>11900904</t>
  </si>
  <si>
    <t>11900911</t>
  </si>
  <si>
    <t>11900915</t>
  </si>
  <si>
    <t>11900917</t>
  </si>
  <si>
    <t>11900920</t>
  </si>
  <si>
    <t>11900924</t>
  </si>
  <si>
    <t>12000947</t>
  </si>
  <si>
    <t>12000951</t>
  </si>
  <si>
    <t>12000952</t>
  </si>
  <si>
    <t>12000956</t>
  </si>
  <si>
    <t>12000958</t>
  </si>
  <si>
    <t>12000960</t>
  </si>
  <si>
    <t>12000962</t>
  </si>
  <si>
    <t>12000964</t>
  </si>
  <si>
    <t>12000966</t>
  </si>
  <si>
    <t>12000967</t>
  </si>
  <si>
    <t>12000968</t>
  </si>
  <si>
    <t>12000973</t>
  </si>
  <si>
    <t>12000978</t>
  </si>
  <si>
    <t>12000980</t>
  </si>
  <si>
    <t>12000983</t>
  </si>
  <si>
    <t>12000984</t>
  </si>
  <si>
    <t>12000987</t>
  </si>
  <si>
    <t>12000988</t>
  </si>
  <si>
    <t>12000990</t>
  </si>
  <si>
    <t>12000992</t>
  </si>
  <si>
    <t>12001001</t>
  </si>
  <si>
    <t>12001004</t>
  </si>
  <si>
    <t>12001007</t>
  </si>
  <si>
    <t>12001008</t>
  </si>
  <si>
    <t>12001011</t>
  </si>
  <si>
    <t>12001013</t>
  </si>
  <si>
    <t>12001017</t>
  </si>
  <si>
    <t>12001020</t>
  </si>
  <si>
    <t>12001024</t>
  </si>
  <si>
    <t>12001031</t>
  </si>
  <si>
    <t>12001034</t>
  </si>
  <si>
    <t>12001035</t>
  </si>
  <si>
    <t>12001036</t>
  </si>
  <si>
    <t>12001039</t>
  </si>
  <si>
    <t>12001040</t>
  </si>
  <si>
    <t>12001047</t>
  </si>
  <si>
    <t>12001053</t>
  </si>
  <si>
    <t>12001055</t>
  </si>
  <si>
    <t>12001056</t>
  </si>
  <si>
    <t>12001059</t>
  </si>
  <si>
    <t>12001065</t>
  </si>
  <si>
    <t>12001066</t>
  </si>
  <si>
    <t>12001069</t>
  </si>
  <si>
    <t>12001071</t>
  </si>
  <si>
    <t>12001077</t>
  </si>
  <si>
    <t>12001082</t>
  </si>
  <si>
    <t>12001084</t>
  </si>
  <si>
    <t>12001085</t>
  </si>
  <si>
    <t>12001086</t>
  </si>
  <si>
    <t>12001089</t>
  </si>
  <si>
    <t>12001090</t>
  </si>
  <si>
    <t>12101095</t>
  </si>
  <si>
    <t>12101098</t>
  </si>
  <si>
    <t>12101101</t>
  </si>
  <si>
    <t>12101103</t>
  </si>
  <si>
    <t>12101106</t>
  </si>
  <si>
    <t>12101109</t>
  </si>
  <si>
    <t>12101112</t>
  </si>
  <si>
    <t>12101114</t>
  </si>
  <si>
    <t>12101115</t>
  </si>
  <si>
    <t>12101125</t>
  </si>
  <si>
    <t>12101132</t>
  </si>
  <si>
    <t>12101135</t>
  </si>
  <si>
    <t>12101139</t>
  </si>
  <si>
    <t>12101140</t>
  </si>
  <si>
    <t>12101142</t>
  </si>
  <si>
    <t>12101145</t>
  </si>
  <si>
    <t>12101148</t>
  </si>
  <si>
    <t>12101151</t>
  </si>
  <si>
    <t>12101154</t>
  </si>
  <si>
    <t>12101160</t>
  </si>
  <si>
    <t>12101166</t>
  </si>
  <si>
    <t>12101169</t>
  </si>
  <si>
    <t>12101172</t>
  </si>
  <si>
    <t>12101183</t>
  </si>
  <si>
    <t>12101184</t>
  </si>
  <si>
    <t>12101185</t>
  </si>
  <si>
    <t>12101187</t>
  </si>
  <si>
    <t>12101189</t>
  </si>
  <si>
    <t>12101192</t>
  </si>
  <si>
    <t>12101195</t>
  </si>
  <si>
    <t>12101201</t>
  </si>
  <si>
    <t>12101203</t>
  </si>
  <si>
    <t>12101204</t>
  </si>
  <si>
    <t>12101205</t>
  </si>
  <si>
    <t>12101207</t>
  </si>
  <si>
    <t>12101208</t>
  </si>
  <si>
    <t>12101212</t>
  </si>
  <si>
    <t>12101218</t>
  </si>
  <si>
    <t>12101220</t>
  </si>
  <si>
    <t>12101223</t>
  </si>
  <si>
    <t>12101226</t>
  </si>
  <si>
    <t>12101228</t>
  </si>
  <si>
    <t>12101231</t>
  </si>
  <si>
    <t>12101234</t>
  </si>
  <si>
    <t>12101236</t>
  </si>
  <si>
    <t>12101238</t>
  </si>
  <si>
    <t>12101243</t>
  </si>
  <si>
    <t>12101245</t>
  </si>
  <si>
    <t>12101249</t>
  </si>
  <si>
    <t>12101252</t>
  </si>
  <si>
    <t>12101257</t>
  </si>
  <si>
    <t>12101262</t>
  </si>
  <si>
    <t>12101263</t>
  </si>
  <si>
    <t>12101266</t>
  </si>
  <si>
    <t>12101268</t>
  </si>
  <si>
    <t>12101269</t>
  </si>
  <si>
    <t>12101270</t>
  </si>
  <si>
    <t>12101274</t>
  </si>
  <si>
    <t>12101278</t>
  </si>
  <si>
    <t>12101279</t>
  </si>
  <si>
    <t>12101281</t>
  </si>
  <si>
    <t>12101282</t>
  </si>
  <si>
    <t>12101288</t>
  </si>
  <si>
    <t>12101289</t>
  </si>
  <si>
    <t>12101290</t>
  </si>
  <si>
    <t>12101296</t>
  </si>
  <si>
    <t>12101298</t>
  </si>
  <si>
    <t>12101300</t>
  </si>
  <si>
    <t>12101304</t>
  </si>
  <si>
    <t>12101307</t>
  </si>
  <si>
    <t>12101315</t>
  </si>
  <si>
    <t>12101319</t>
  </si>
  <si>
    <t>12101324</t>
  </si>
  <si>
    <t>12201327</t>
  </si>
  <si>
    <t>12201337</t>
  </si>
  <si>
    <t>12201340</t>
  </si>
  <si>
    <t>12201342</t>
  </si>
  <si>
    <t>12201343</t>
  </si>
  <si>
    <t>12201344</t>
  </si>
  <si>
    <t>12201346</t>
  </si>
  <si>
    <t>12201347</t>
  </si>
  <si>
    <t>12201350</t>
  </si>
  <si>
    <t>12201351</t>
  </si>
  <si>
    <t>12201356</t>
  </si>
  <si>
    <t>12201360</t>
  </si>
  <si>
    <t>12201363</t>
  </si>
  <si>
    <t>12201364</t>
  </si>
  <si>
    <t>12201366</t>
  </si>
  <si>
    <t>12201370</t>
  </si>
  <si>
    <t>12201378</t>
  </si>
  <si>
    <t>12201382</t>
  </si>
  <si>
    <t>12201385</t>
  </si>
  <si>
    <t>12201391</t>
  </si>
  <si>
    <t>12201393</t>
  </si>
  <si>
    <t>12201395</t>
  </si>
  <si>
    <t>12201401</t>
  </si>
  <si>
    <t>12201403</t>
  </si>
  <si>
    <t>12201409</t>
  </si>
  <si>
    <t>12201410</t>
  </si>
  <si>
    <t>12201411</t>
  </si>
  <si>
    <t>12201412</t>
  </si>
  <si>
    <t>12201413</t>
  </si>
  <si>
    <t>12201415</t>
  </si>
  <si>
    <t>12201416</t>
  </si>
  <si>
    <t>12201419</t>
  </si>
  <si>
    <t>12201421</t>
  </si>
  <si>
    <t>12201425</t>
  </si>
  <si>
    <t>12201428</t>
  </si>
  <si>
    <t>12201429</t>
  </si>
  <si>
    <t>12201431</t>
  </si>
  <si>
    <t>12201433</t>
  </si>
  <si>
    <t>12201434</t>
  </si>
  <si>
    <t>12201436</t>
  </si>
  <si>
    <t>12201437</t>
  </si>
  <si>
    <t>12201438</t>
  </si>
  <si>
    <t>12201440</t>
  </si>
  <si>
    <t>12201441</t>
  </si>
  <si>
    <t>12201442</t>
  </si>
  <si>
    <t>12201444</t>
  </si>
  <si>
    <t>12201446</t>
  </si>
  <si>
    <t>12201447</t>
  </si>
  <si>
    <t>12201453</t>
  </si>
  <si>
    <t>12201455</t>
  </si>
  <si>
    <t>12201457</t>
  </si>
  <si>
    <t>12201458</t>
  </si>
  <si>
    <t>12201459</t>
  </si>
  <si>
    <t>12201460</t>
  </si>
  <si>
    <t>12201461</t>
  </si>
  <si>
    <t>12201464</t>
  </si>
  <si>
    <t>12201466</t>
  </si>
  <si>
    <t>12201477</t>
  </si>
  <si>
    <t>12201478</t>
  </si>
  <si>
    <t>12201479</t>
  </si>
  <si>
    <t>12201484</t>
  </si>
  <si>
    <t>12201486</t>
  </si>
  <si>
    <t>12201487</t>
  </si>
  <si>
    <t>12201488</t>
  </si>
  <si>
    <t>12201489</t>
  </si>
  <si>
    <t>12201490</t>
  </si>
  <si>
    <t>12201491</t>
  </si>
  <si>
    <t>12201492</t>
  </si>
  <si>
    <t>12201497</t>
  </si>
  <si>
    <t>12201498</t>
  </si>
  <si>
    <t>12201499</t>
  </si>
  <si>
    <t>12201500</t>
  </si>
  <si>
    <t>12201504</t>
  </si>
  <si>
    <t>12201505</t>
  </si>
  <si>
    <t>12201506</t>
  </si>
  <si>
    <t>12201508</t>
  </si>
  <si>
    <t>12201509</t>
  </si>
  <si>
    <t>12201510</t>
  </si>
  <si>
    <t>12201511</t>
  </si>
  <si>
    <t>12201512</t>
  </si>
  <si>
    <t>12201513</t>
  </si>
  <si>
    <t>12201519</t>
  </si>
  <si>
    <t>12201522</t>
  </si>
  <si>
    <t>12201524</t>
  </si>
  <si>
    <t>12201525</t>
  </si>
  <si>
    <t>12201532</t>
  </si>
  <si>
    <t>12201533</t>
  </si>
  <si>
    <t>12201534</t>
  </si>
  <si>
    <t>12201536</t>
  </si>
  <si>
    <t>12201538</t>
  </si>
  <si>
    <t>12201539</t>
  </si>
  <si>
    <t>12201540</t>
  </si>
  <si>
    <t>12201544</t>
  </si>
  <si>
    <t>12201547</t>
  </si>
  <si>
    <t>12201549</t>
  </si>
  <si>
    <t>12201550</t>
  </si>
  <si>
    <t>12201551</t>
  </si>
  <si>
    <t>12201553</t>
  </si>
  <si>
    <t>12201556</t>
  </si>
  <si>
    <t>12201557</t>
  </si>
  <si>
    <t>12201558</t>
  </si>
  <si>
    <t>12201562</t>
  </si>
  <si>
    <t>12201563</t>
  </si>
  <si>
    <t>12201565</t>
  </si>
  <si>
    <t>12201567</t>
  </si>
  <si>
    <t>12201568</t>
  </si>
  <si>
    <t>12201569</t>
  </si>
  <si>
    <t>12201570</t>
  </si>
  <si>
    <t>12201571</t>
  </si>
  <si>
    <t>12201575</t>
  </si>
  <si>
    <t>12201577</t>
  </si>
  <si>
    <t>12201579</t>
  </si>
  <si>
    <t>12201582</t>
  </si>
  <si>
    <t>12201584</t>
  </si>
  <si>
    <t>12201585</t>
  </si>
  <si>
    <t>12201588</t>
  </si>
  <si>
    <t>12201590</t>
  </si>
  <si>
    <t>12201593</t>
  </si>
  <si>
    <t>12201594</t>
  </si>
  <si>
    <t>12201596</t>
  </si>
  <si>
    <t>12201597</t>
  </si>
  <si>
    <t>12201598</t>
  </si>
  <si>
    <t>12201599</t>
  </si>
  <si>
    <t>12201601</t>
  </si>
  <si>
    <t>12201602</t>
  </si>
  <si>
    <t>12201603</t>
  </si>
  <si>
    <t>12201605</t>
  </si>
  <si>
    <t>12201606</t>
  </si>
  <si>
    <t>12201610</t>
  </si>
  <si>
    <t>12201612</t>
  </si>
  <si>
    <t>12301614</t>
  </si>
  <si>
    <t>12301616</t>
  </si>
  <si>
    <t>12301617</t>
  </si>
  <si>
    <t>12301618</t>
  </si>
  <si>
    <t>12301619</t>
  </si>
  <si>
    <t>12301623</t>
  </si>
  <si>
    <t>12301631</t>
  </si>
  <si>
    <t>12301633</t>
  </si>
  <si>
    <t>12301635</t>
  </si>
  <si>
    <t>12301639</t>
  </si>
  <si>
    <t>12301642</t>
  </si>
  <si>
    <t>12301647</t>
  </si>
  <si>
    <t>12301648</t>
  </si>
  <si>
    <t>12301660</t>
  </si>
  <si>
    <t>12301661</t>
  </si>
  <si>
    <t>12301663</t>
  </si>
  <si>
    <t>12301665</t>
  </si>
  <si>
    <t>12301666</t>
  </si>
  <si>
    <t>12301667</t>
  </si>
  <si>
    <t>12301669</t>
  </si>
  <si>
    <t>12301671</t>
  </si>
  <si>
    <t>12301672</t>
  </si>
  <si>
    <t>12301673</t>
  </si>
  <si>
    <t>12301674</t>
  </si>
  <si>
    <t>12301676</t>
  </si>
  <si>
    <t>12301678</t>
  </si>
  <si>
    <t>12301679</t>
  </si>
  <si>
    <t>12301680</t>
  </si>
  <si>
    <t>12301684</t>
  </si>
  <si>
    <t>12301685</t>
  </si>
  <si>
    <t>12301686</t>
  </si>
  <si>
    <t>12301687</t>
  </si>
  <si>
    <t>12301689</t>
  </si>
  <si>
    <t>12301690</t>
  </si>
  <si>
    <t>12301693</t>
  </si>
  <si>
    <t>12301695</t>
  </si>
  <si>
    <t>12301696</t>
  </si>
  <si>
    <t>12301697</t>
  </si>
  <si>
    <t>12301698</t>
  </si>
  <si>
    <t>12301702</t>
  </si>
  <si>
    <t>12301704</t>
  </si>
  <si>
    <t>12301709</t>
  </si>
  <si>
    <t>12301711</t>
  </si>
  <si>
    <t>12301712</t>
  </si>
  <si>
    <t>12301714</t>
  </si>
  <si>
    <t>12301716</t>
  </si>
  <si>
    <t>12301717</t>
  </si>
  <si>
    <t>12301720</t>
  </si>
  <si>
    <t>12301721</t>
  </si>
  <si>
    <t>12301728</t>
  </si>
  <si>
    <t>12301729</t>
  </si>
  <si>
    <t>12301730</t>
  </si>
  <si>
    <t>12301732</t>
  </si>
  <si>
    <t>12301734</t>
  </si>
  <si>
    <t>12301735</t>
  </si>
  <si>
    <t>12301736</t>
  </si>
  <si>
    <t>12301739</t>
  </si>
  <si>
    <t>12301742</t>
  </si>
  <si>
    <t>12301744</t>
  </si>
  <si>
    <t>12301750</t>
  </si>
  <si>
    <t>12301751</t>
  </si>
  <si>
    <t>12301752</t>
  </si>
  <si>
    <t>12301753</t>
  </si>
  <si>
    <t>12301756</t>
  </si>
  <si>
    <t>12301758</t>
  </si>
  <si>
    <t>12301760</t>
  </si>
  <si>
    <t>12301761</t>
  </si>
  <si>
    <t>12301762</t>
  </si>
  <si>
    <t>12301763</t>
  </si>
  <si>
    <t>12301764</t>
  </si>
  <si>
    <t>12301765</t>
  </si>
  <si>
    <t>12301767</t>
  </si>
  <si>
    <t>12301768</t>
  </si>
  <si>
    <t>12301769</t>
  </si>
  <si>
    <t>12301771</t>
  </si>
  <si>
    <t>12301772</t>
  </si>
  <si>
    <t>12301774</t>
  </si>
  <si>
    <t>12301775</t>
  </si>
  <si>
    <t>12301777</t>
  </si>
  <si>
    <t>12301779</t>
  </si>
  <si>
    <t>12301780</t>
  </si>
  <si>
    <t>12301782</t>
  </si>
  <si>
    <t>12301786</t>
  </si>
  <si>
    <t>12301788</t>
  </si>
  <si>
    <t>12301789</t>
  </si>
  <si>
    <t>12401790</t>
  </si>
  <si>
    <t>12401791</t>
  </si>
  <si>
    <t>12401792</t>
  </si>
  <si>
    <t>12401793</t>
  </si>
  <si>
    <t>12401796</t>
  </si>
  <si>
    <t>12401799</t>
  </si>
  <si>
    <t>12401800</t>
  </si>
  <si>
    <t>12401801</t>
  </si>
  <si>
    <t>12401803</t>
  </si>
  <si>
    <t>12401804</t>
  </si>
  <si>
    <t>12401805</t>
  </si>
  <si>
    <t>12401806</t>
  </si>
  <si>
    <t>12401808</t>
  </si>
  <si>
    <t>12401809</t>
  </si>
  <si>
    <t>12401811</t>
  </si>
  <si>
    <t>12401813</t>
  </si>
  <si>
    <t>12401814</t>
  </si>
  <si>
    <t>12401822</t>
  </si>
  <si>
    <t>12401823</t>
  </si>
  <si>
    <t>12401824</t>
  </si>
  <si>
    <t>12401825</t>
  </si>
  <si>
    <t>12401826</t>
  </si>
  <si>
    <t>12401831</t>
  </si>
  <si>
    <t>12401834</t>
  </si>
  <si>
    <t>12401835</t>
  </si>
  <si>
    <t>12401836</t>
  </si>
  <si>
    <t>12401837</t>
  </si>
  <si>
    <t>12401838</t>
  </si>
  <si>
    <t>12401839</t>
  </si>
  <si>
    <t>12401840</t>
  </si>
  <si>
    <t>12401842</t>
  </si>
  <si>
    <t>12401843</t>
  </si>
  <si>
    <t>12401844</t>
  </si>
  <si>
    <t>12401845</t>
  </si>
  <si>
    <t>12401846</t>
  </si>
  <si>
    <t>12401847</t>
  </si>
  <si>
    <t>12401848</t>
  </si>
  <si>
    <t>12401849</t>
  </si>
  <si>
    <t>12401850</t>
  </si>
  <si>
    <t>12401851</t>
  </si>
  <si>
    <t>12401852</t>
  </si>
  <si>
    <t>12401853</t>
  </si>
  <si>
    <t>12401854</t>
  </si>
  <si>
    <t>12401855</t>
  </si>
  <si>
    <t>12401857</t>
  </si>
  <si>
    <t>12401858</t>
  </si>
  <si>
    <t>12401859</t>
  </si>
  <si>
    <t>12401860</t>
  </si>
  <si>
    <t>12401864</t>
  </si>
  <si>
    <t>Sales Training Multimedia Design Team Leader</t>
  </si>
  <si>
    <t>10224572292014</t>
  </si>
  <si>
    <t>050083880330</t>
  </si>
  <si>
    <t>Design &amp; Development Executive</t>
  </si>
  <si>
    <t>Nhân viên Cấp trung Thiết Kế &amp; Phát triển Chương trình Huấn luyện Kinh doanh</t>
  </si>
  <si>
    <t>Design &amp; Development Assistant Manager</t>
  </si>
  <si>
    <t>Phó phòng Thiết Kế &amp; Phát triển Chương trình Huấn luyện Kinh doanh</t>
  </si>
  <si>
    <t>Chuyên viên Huấn luyện kênh FTA</t>
  </si>
  <si>
    <t>0231000636002</t>
  </si>
  <si>
    <t>Phó Bộ phận Nhân sự phụ trách Đối tác Thu hút Nhân tài</t>
  </si>
  <si>
    <t>2400020091993</t>
  </si>
  <si>
    <t xml:space="preserve"> 0983 790 609</t>
  </si>
  <si>
    <t>Design &amp; Development Officer</t>
  </si>
  <si>
    <t>Chuyên viên Thiết Kế &amp; Phát triển Chương trình Huấn luyện Kinh doanh</t>
  </si>
  <si>
    <t>63110000960723</t>
  </si>
  <si>
    <t xml:space="preserve"> hoaithuong.nguyen@hanwhalife.com.vn</t>
  </si>
  <si>
    <t xml:space="preserve"> 0916 232 225</t>
  </si>
  <si>
    <t>0371000442277</t>
  </si>
  <si>
    <t>0367 505 978</t>
  </si>
  <si>
    <t>12401861</t>
  </si>
  <si>
    <t>Vũ Ngọc Quyên</t>
  </si>
  <si>
    <t>1252351721</t>
  </si>
  <si>
    <t>Khe Mon Village, Van Hoi Ward, Tran Yen District, Yen Bai Province</t>
  </si>
  <si>
    <t>Thôn Khe Mon, Xã Vân Hội, Huyện Trấn Yên, Tỉnh Yên Bái</t>
  </si>
  <si>
    <t>Thai Bao Intersection, Nam Son Ward, Bac Ninh City</t>
  </si>
  <si>
    <t>Ngã ba Thái Bảo, Phường Nam Sơn, TP. Bắc Ninh</t>
  </si>
  <si>
    <t>0986 470 339</t>
  </si>
  <si>
    <t>Vũ Thị Thúy Nga</t>
  </si>
  <si>
    <t>0913 334 234</t>
  </si>
  <si>
    <t xml:space="preserve">ngocquyen.vu@hanwhalife.com.vn </t>
  </si>
  <si>
    <t>vungocquyenyb@gmail.com</t>
  </si>
  <si>
    <t>Vu Ngoc Quyen</t>
  </si>
  <si>
    <t>12401862</t>
  </si>
  <si>
    <t>Huỳnh Đức Duy</t>
  </si>
  <si>
    <t>ducduy.huynh@hanwhalife.com.vn</t>
  </si>
  <si>
    <t>12401863</t>
  </si>
  <si>
    <t>Đỗ Phương Nhung</t>
  </si>
  <si>
    <t>phuongnhung.do@hanwhalife.com.vn</t>
  </si>
  <si>
    <t>12401865</t>
  </si>
  <si>
    <t>Phạm Thị Sửu</t>
  </si>
  <si>
    <t>1028881602</t>
  </si>
  <si>
    <t>001185047635</t>
  </si>
  <si>
    <t>No 08, Le Loi Street, Yen Ninh Ward, Yen Bai City, Yen Bai Province</t>
  </si>
  <si>
    <t>Số 08, Đường Lê Lợi, Phường Yên Ninh, TP. Yên Bái, Tình Yên Bái</t>
  </si>
  <si>
    <t>0912 800 303</t>
  </si>
  <si>
    <t>Phạm Tuấn Vinh</t>
  </si>
  <si>
    <t>0976 390 986</t>
  </si>
  <si>
    <t>suu.pham@hanwhalife.com.vn</t>
  </si>
  <si>
    <t>Phamthuybb15@gmail.com</t>
  </si>
  <si>
    <t>Pham Thi Suu</t>
  </si>
  <si>
    <t>12401866</t>
  </si>
  <si>
    <t>0962 936 711</t>
  </si>
  <si>
    <t>quoctuan.nguyen@hanwhalife.com.vn</t>
  </si>
  <si>
    <t>12401867</t>
  </si>
  <si>
    <t>Hứa Lê Thiên Bảo</t>
  </si>
  <si>
    <t>0348 941 412</t>
  </si>
  <si>
    <t>thienbao.hua@hanwhalife.com.vn</t>
  </si>
  <si>
    <t>12401868</t>
  </si>
  <si>
    <t>Huỳnh Sơn Phong</t>
  </si>
  <si>
    <t xml:space="preserve">0918 918 995 </t>
  </si>
  <si>
    <t>sonphong.huynh@hanwhalife.com.vn</t>
  </si>
  <si>
    <t>12401869</t>
  </si>
  <si>
    <t xml:space="preserve">Regional Sales - Thang Long	</t>
  </si>
  <si>
    <t xml:space="preserve">Regional Director </t>
  </si>
  <si>
    <t>ngochai.tran1@hanwhalife.com.vn</t>
  </si>
  <si>
    <t>12401870</t>
  </si>
  <si>
    <t>Đinh Đức Thắng</t>
  </si>
  <si>
    <t>0985 830 304</t>
  </si>
  <si>
    <t>ducthang.dinh@hanwhalife.com.vn</t>
  </si>
  <si>
    <t>12401871</t>
  </si>
  <si>
    <t>Trần Thúy Vy</t>
  </si>
  <si>
    <t>thuyvy.tran@hanwhalife.com.vn</t>
  </si>
  <si>
    <t>12401872</t>
  </si>
  <si>
    <t>Lê Nhân Tín</t>
  </si>
  <si>
    <t>Trưởng phòng Cấp cao Vận hành Huấn luyện Kinh doanh</t>
  </si>
  <si>
    <t>0933 228 359</t>
  </si>
  <si>
    <t>nhantin.le@hanwhalife.com.vn</t>
  </si>
  <si>
    <t>12401873</t>
  </si>
  <si>
    <t>Trần Phạm Hoàng Yến</t>
  </si>
  <si>
    <t>hoangyen.tran@hanwhalife.com.vn</t>
  </si>
  <si>
    <t>12401874</t>
  </si>
  <si>
    <t xml:space="preserve">Agency Training Coordinator </t>
  </si>
  <si>
    <t>Nhân viên Cấp trung Điều phối Huấn luyện Kênh Đại lý</t>
  </si>
  <si>
    <t xml:space="preserve">0988 923 917 </t>
  </si>
  <si>
    <t>12401875</t>
  </si>
  <si>
    <t>Trần Thị Thanh Thảo</t>
  </si>
  <si>
    <t xml:space="preserve">039 638 2989 </t>
  </si>
  <si>
    <t>thanhthao.tran@hanwhalife.com.vn</t>
  </si>
  <si>
    <t>Mr.</t>
  </si>
  <si>
    <t>Dương Hà Thanh</t>
  </si>
  <si>
    <t>0908 507 706</t>
  </si>
  <si>
    <t>hathanh.duong@hanwhalife.com.vn</t>
  </si>
  <si>
    <t>Agency Training Operations Assistant Manager</t>
  </si>
  <si>
    <t>Agency Training Operations Officer</t>
  </si>
  <si>
    <t>Cam Ranh - Bus</t>
  </si>
  <si>
    <t>Nguyễn Đại Đức</t>
  </si>
  <si>
    <t>Mai Ngọc Thanh</t>
  </si>
  <si>
    <t>Trần Phú Lĩnh</t>
  </si>
  <si>
    <t>Trần Thị Thanh Lê</t>
  </si>
  <si>
    <t>Nguyễn Thái Nguyên</t>
  </si>
  <si>
    <t>Huỳnh Ngọc Khánh Yên</t>
  </si>
  <si>
    <t>Nguyễn Thế Thiêm</t>
  </si>
  <si>
    <t>Trương Thùy Trang</t>
  </si>
  <si>
    <t>Hồ Hoàng Lâm</t>
  </si>
  <si>
    <t>12401876</t>
  </si>
  <si>
    <t>12401877</t>
  </si>
  <si>
    <t>12401878</t>
  </si>
  <si>
    <t>12401879</t>
  </si>
  <si>
    <t>12401880</t>
  </si>
  <si>
    <t>12401881</t>
  </si>
  <si>
    <t>12401882</t>
  </si>
  <si>
    <t>12401883</t>
  </si>
  <si>
    <t>12401884</t>
  </si>
  <si>
    <t>12401885</t>
  </si>
  <si>
    <t>12401886</t>
  </si>
  <si>
    <t>12401887</t>
  </si>
  <si>
    <t>CEO Office</t>
  </si>
  <si>
    <t>Sales Support Task Force</t>
  </si>
  <si>
    <t>CEO Office Part Leader</t>
  </si>
  <si>
    <t>Phó Bộ phận phụ trách Văn phòng Tổng Giám đốc</t>
  </si>
  <si>
    <t>Phó phòng Vận hành Huấn luyện Kinh doanh</t>
  </si>
  <si>
    <t>Chuyên viên Vận hành Huấn luyện Kinh doanh</t>
  </si>
  <si>
    <t>g</t>
  </si>
  <si>
    <t>0334 618 399</t>
  </si>
  <si>
    <t>0933 308 672</t>
  </si>
  <si>
    <t>0906 355 695</t>
  </si>
  <si>
    <t xml:space="preserve">0965 849 293 </t>
  </si>
  <si>
    <t xml:space="preserve">0388 013 118 </t>
  </si>
  <si>
    <t>0932 566 254</t>
  </si>
  <si>
    <t>0919 255 274</t>
  </si>
  <si>
    <t>0946 828 477</t>
  </si>
  <si>
    <t>0914 717 749</t>
  </si>
  <si>
    <t>0907 713 556</t>
  </si>
  <si>
    <t xml:space="preserve">0985 528 843 </t>
  </si>
  <si>
    <t xml:space="preserve">0909 721 766 </t>
  </si>
  <si>
    <t>0969 870 008</t>
  </si>
  <si>
    <t>0908 010 081</t>
  </si>
  <si>
    <t>0933 821 108</t>
  </si>
  <si>
    <t>0766 989 789</t>
  </si>
  <si>
    <t>0918 844 944</t>
  </si>
  <si>
    <t xml:space="preserve">0936 477 197 </t>
  </si>
  <si>
    <t>0918 340 119</t>
  </si>
  <si>
    <t xml:space="preserve">0915 966 616 </t>
  </si>
  <si>
    <t xml:space="preserve">0792 111 868 </t>
  </si>
  <si>
    <t>0375 411 233</t>
  </si>
  <si>
    <t>0845 047 547</t>
  </si>
  <si>
    <t>0936 340 989</t>
  </si>
  <si>
    <t>0906 990 602</t>
  </si>
  <si>
    <t>0346 333 777</t>
  </si>
  <si>
    <t>0909 177 882</t>
  </si>
  <si>
    <t>0395 515 444</t>
  </si>
  <si>
    <t xml:space="preserve">0916 598 217 </t>
  </si>
  <si>
    <t>0904 054 151</t>
  </si>
  <si>
    <t>0983 230 383</t>
  </si>
  <si>
    <t>0347 971 515</t>
  </si>
  <si>
    <t>0937 166 556</t>
  </si>
  <si>
    <t>daiduc.nguyen@hanwhalife.com.vn</t>
  </si>
  <si>
    <t>ngocthanh.mai@hanwhalife.com.vn</t>
  </si>
  <si>
    <t xml:space="preserve"> phulinh.tran@hanwhalife.com.vn</t>
  </si>
  <si>
    <t>quanghieu.tran1@hanwhalife.com.vn</t>
  </si>
  <si>
    <t>thanhle.tran@hanwhalife.com.vn</t>
  </si>
  <si>
    <t>thainguyen.nguyen@hanwhalife.com.vn</t>
  </si>
  <si>
    <t xml:space="preserve"> khanhyen.huynh@hanwhalife.com.vn</t>
  </si>
  <si>
    <t>thethiem.nguyen@hanwhalife.com.vn</t>
  </si>
  <si>
    <t>thuytrang.truong@hanwhalife.com.vn</t>
  </si>
  <si>
    <t>quynhnhu.nguyen1@hanwhalife.com.vn</t>
  </si>
  <si>
    <t xml:space="preserve"> 
hoanglam.ho@hanwhalife.com.vn</t>
  </si>
  <si>
    <t>South - HCM</t>
  </si>
  <si>
    <t>Korean expat</t>
  </si>
  <si>
    <t>Flight (North)</t>
  </si>
  <si>
    <t>Bus (Central &amp; South)</t>
  </si>
  <si>
    <t>Unit price</t>
  </si>
  <si>
    <t>BOD &amp; Korean expats</t>
  </si>
  <si>
    <t>Thái Trúc Khên</t>
  </si>
  <si>
    <t>Vũ Ngọc Linh</t>
  </si>
  <si>
    <t>Outsource - Sales Admin</t>
  </si>
  <si>
    <t>SO Hải Phòng</t>
  </si>
  <si>
    <t>SO Bình Dương</t>
  </si>
  <si>
    <t xml:space="preserve">SO Dak Lak </t>
  </si>
  <si>
    <t>SO Thanh Hóa</t>
  </si>
  <si>
    <t xml:space="preserve">SO Libra Vinh </t>
  </si>
  <si>
    <t>SO Vĩnh Phúc</t>
  </si>
  <si>
    <t>SO Cần Thơ</t>
  </si>
  <si>
    <t xml:space="preserve">SO Đà Nẵng </t>
  </si>
  <si>
    <t>GA Quy Nhơn 5</t>
  </si>
  <si>
    <t>Active</t>
  </si>
  <si>
    <t>truckhen.thai@hanwhalife.com.vn</t>
  </si>
  <si>
    <t>ngoclinh.vu@hanwhalife.com.vn</t>
  </si>
  <si>
    <t>Email công ty</t>
  </si>
  <si>
    <t>Status</t>
  </si>
  <si>
    <t>SO Tân Bình</t>
  </si>
  <si>
    <t>Trương Tường Vy</t>
  </si>
  <si>
    <t>Admin Claim</t>
  </si>
  <si>
    <t>tuongvy.truong@hanwhalife.com.vn</t>
  </si>
  <si>
    <t>Outsource - NBU Claim</t>
  </si>
  <si>
    <t>No.room</t>
  </si>
  <si>
    <t>1129/HR-24</t>
  </si>
  <si>
    <t>/HR-24</t>
  </si>
  <si>
    <t>1125/HR-24</t>
  </si>
  <si>
    <t>066 193 012 875</t>
  </si>
  <si>
    <t>0932 475 005</t>
  </si>
  <si>
    <t>Not pass probation</t>
  </si>
  <si>
    <t>036 079 029 524</t>
  </si>
  <si>
    <t>1126/HR-24</t>
  </si>
  <si>
    <t>0901180239</t>
  </si>
  <si>
    <t>0707804446</t>
  </si>
  <si>
    <t>0774122063</t>
  </si>
  <si>
    <t>0779933418</t>
  </si>
  <si>
    <t>0902832301</t>
  </si>
  <si>
    <t>0327947402</t>
  </si>
  <si>
    <t>0775934796</t>
  </si>
  <si>
    <t>0969144146</t>
  </si>
  <si>
    <t>0935 613 858</t>
  </si>
  <si>
    <t>0346959810</t>
  </si>
  <si>
    <t>0347223833</t>
  </si>
  <si>
    <t>0973497005</t>
  </si>
  <si>
    <t>0389380858</t>
  </si>
  <si>
    <t>0868387848</t>
  </si>
  <si>
    <t>0397000138</t>
  </si>
  <si>
    <t>0961200095</t>
  </si>
  <si>
    <t>0919 947 080</t>
  </si>
  <si>
    <t>0962827862</t>
  </si>
  <si>
    <t>0936709366</t>
  </si>
  <si>
    <t>0905894117</t>
  </si>
  <si>
    <t>0399920026</t>
  </si>
  <si>
    <t xml:space="preserve">Local Travel </t>
  </si>
  <si>
    <t>Event (Outing Trip)</t>
  </si>
  <si>
    <t>FTE</t>
  </si>
  <si>
    <t>Forecast</t>
  </si>
  <si>
    <t>Danh sách nghỉ việc chưa update Staff Profile Vi gửi + Đã update trên Data xử lý</t>
  </si>
  <si>
    <t>Chưa xóa khỏi DS vì chưa có ngày</t>
  </si>
  <si>
    <t>ĐÃ xóa</t>
  </si>
  <si>
    <t>All Eligible staff (non Sales Admin)</t>
  </si>
  <si>
    <t>Count of Staff Group/BOD</t>
  </si>
  <si>
    <t>All staff info</t>
  </si>
  <si>
    <t>Back Office - ER</t>
  </si>
  <si>
    <t>Count of Local Travel</t>
  </si>
  <si>
    <t>Staff  Local Travel (non AD &amp; AT)</t>
  </si>
  <si>
    <t>Count of Type of Room</t>
  </si>
  <si>
    <t>Staff at HCMC (Sleep bus)</t>
  </si>
  <si>
    <t>Id No</t>
  </si>
  <si>
    <t>Functional Title</t>
  </si>
  <si>
    <t>Base on (SO/GA)</t>
  </si>
  <si>
    <t>Column3</t>
  </si>
  <si>
    <t>Column4</t>
  </si>
  <si>
    <t>Partnership Distribution Compensation</t>
  </si>
  <si>
    <t>19027244352029</t>
  </si>
  <si>
    <t>079 177 030 868</t>
  </si>
  <si>
    <t>Ha Noi University of Economics</t>
  </si>
  <si>
    <t>213 (P18) Dong Khoi Street, Ben Nghe Ward, District 1, Ho Chi Minh City</t>
  </si>
  <si>
    <t>213 (P18) Đồng Khởi, phường Bến Nghé, quận 1, Tp.HCM</t>
  </si>
  <si>
    <t>189B/A29 Cong Quynh, Nguyen Cu Trinh Ward, District 1, Ho Chi Minh City</t>
  </si>
  <si>
    <t>189B/A29 Cống Quỳnh, Phường Nguyễn Cư Trinh, Quận 1, Tp. Hồ Chí Minh</t>
  </si>
  <si>
    <t>0903 939 404</t>
  </si>
  <si>
    <t>Phùng Hoàng Sơn</t>
  </si>
  <si>
    <t>rebeccanguyen77@gmail.com</t>
  </si>
  <si>
    <t>Nguyen Thi Thanh Lan</t>
  </si>
  <si>
    <t>.</t>
  </si>
  <si>
    <t>0071000817458</t>
  </si>
  <si>
    <t>077 171 004 862</t>
  </si>
  <si>
    <t xml:space="preserve">435 Lot G, Thanh Da Housing Estate, Ward 27, Binh Thanh District, Ho Chi Minh City </t>
  </si>
  <si>
    <t>435 Lô G, Cư xá Thanh Đa, phường 27, quận Bình Thạnh, Tp.HCM</t>
  </si>
  <si>
    <t>Park View Residence, 152 Dien Bien Phu, Ward 25, Binh Thanh District, Ho Chi Minh City</t>
  </si>
  <si>
    <t>Tòa nhà Park View Residence, số 152 Điện Biên Phủ, Phường 25, Quận Bình Thạnh, TP. Hồ Chí Minh</t>
  </si>
  <si>
    <t>0943 694 545</t>
  </si>
  <si>
    <t>bachhuen2@gmail.com</t>
  </si>
  <si>
    <t>Nguyen Thi Bach Hue</t>
  </si>
  <si>
    <t>19034101582011</t>
  </si>
  <si>
    <t>001 182 025 162</t>
  </si>
  <si>
    <t>French</t>
  </si>
  <si>
    <t>105 C1 Thanh Xuan Bac Street, Thanh Xuan District, Hanoi City</t>
  </si>
  <si>
    <t>105 C1 Thanh Xuân Bắc, Quận Thanh Xuân, TP. Hà Nội</t>
  </si>
  <si>
    <t>0988 526 164</t>
  </si>
  <si>
    <t>Cô Thoa</t>
  </si>
  <si>
    <t>ha.nguyen02881@gmail.com</t>
  </si>
  <si>
    <t>Nguyen Thanh Ha</t>
  </si>
  <si>
    <t>-</t>
  </si>
  <si>
    <t>19032518905015</t>
  </si>
  <si>
    <t>046 183 000 159</t>
  </si>
  <si>
    <t>347/49 Le Van Tho Street, Ward 9, Go Vap District, Ho Chi Minh City</t>
  </si>
  <si>
    <t>347/49 Lê Văn Thọ, phường 9, quận Gò Vấp, Tp. HCM</t>
  </si>
  <si>
    <t>0903 878 286</t>
  </si>
  <si>
    <t>Nguyễn Hữu Anh Tuấn</t>
  </si>
  <si>
    <t>ngdiemphuc@gmail.com</t>
  </si>
  <si>
    <t>Nguyen Thi Diem Phuc</t>
  </si>
  <si>
    <t>Purchasing &amp; Property</t>
  </si>
  <si>
    <t>0071005146230</t>
  </si>
  <si>
    <t>060 176 000 145</t>
  </si>
  <si>
    <t>48 Than Nhan Trung Street, Ward 13, Tan Binh District, Ho Chi Minh City</t>
  </si>
  <si>
    <t>48 Thân Nhân Trung, Phường 13, Quận Tân Bình, Tp. HCM</t>
  </si>
  <si>
    <t xml:space="preserve">36/12 Le Dinh Tham, Tan Quy Ward, Tan Phu District, Ho Chi Minh City </t>
  </si>
  <si>
    <t>36/12 Lê Đình Thám, Phường Tân Quý, Quận Tân Phú, Tp. HCM</t>
  </si>
  <si>
    <t>0919 399 445</t>
  </si>
  <si>
    <t xml:space="preserve">Nguyễn Thị Minh Thơm </t>
  </si>
  <si>
    <t>hoanglinh141276@gmail.com</t>
  </si>
  <si>
    <t>Ong Thi Hoang Linh</t>
  </si>
  <si>
    <t>External Relations</t>
  </si>
  <si>
    <t>66186358466</t>
  </si>
  <si>
    <t>019 076 000 069</t>
  </si>
  <si>
    <t>P3-B5 Group 17B Lang Ha Street, Dong Da District, Ha Noi</t>
  </si>
  <si>
    <t>P3-B5 Tổ 17B Láng Hạ, Q. Đống Đa, Tp. Hà Nội</t>
  </si>
  <si>
    <t>607 CT3 Bac Linh Dam Town, Hoang Mai District, Ha Noi</t>
  </si>
  <si>
    <t>P607 CT3 Khu Đô Thị Bắc Linh Đàm, Q. Hoàng Mai, Tp. Hà Nội</t>
  </si>
  <si>
    <t>0943 526 899</t>
  </si>
  <si>
    <t>Hứa Thùy Trang</t>
  </si>
  <si>
    <t>Vu Phi Hoai</t>
  </si>
  <si>
    <t>0231000489241</t>
  </si>
  <si>
    <t>042 185 013 044</t>
  </si>
  <si>
    <t>Residential Group 12, Tan An Ward, Buon Ma Thuot City, Dak Lak Province</t>
  </si>
  <si>
    <t>Tổ Dân Phố 12, Phường Tân An, TP. Buôn Ma Thuột, Tỉnh Dak Lak</t>
  </si>
  <si>
    <t>7A/8A Nguyen Gia Thieu,  Group 12, Tan An Ward, Buon Ma Thuot City, Dak Lak Province</t>
  </si>
  <si>
    <t>7A/8A Nguyễn Gia Thiều, Tổ Dân Phố 12, Phường Tân An, TP. Buôn Ma Thuột, Tỉnh Dak Lak</t>
  </si>
  <si>
    <t>0906 555 224</t>
  </si>
  <si>
    <t>hongthomhlv@gmail.com</t>
  </si>
  <si>
    <t>Doan Thi Hong Thom</t>
  </si>
  <si>
    <t xml:space="preserve">CRO </t>
  </si>
  <si>
    <t>USA</t>
  </si>
  <si>
    <t>673 798 258</t>
  </si>
  <si>
    <t>Ball State University</t>
  </si>
  <si>
    <t>Vista Verde, T1 2811, No. 02 Phan Van Dang street, Thanh My Loi ward, District 2, Ho Chi Minh</t>
  </si>
  <si>
    <t>Vista Verde, T1 2811, số 02 Phan Văn Đáng, phường Thạnh Mỹ Lợi, Quận 2, Tp. HCM</t>
  </si>
  <si>
    <t>Ms. Kau Joan Juan Du</t>
  </si>
  <si>
    <t>146632378</t>
  </si>
  <si>
    <t>051 081 000 196</t>
  </si>
  <si>
    <t>107/43/6 street 38, Quarter 8, Hiep Binh Chanh ward, Thu Duc district, Ho Chi Minh city</t>
  </si>
  <si>
    <t>107/43/6 Đường 38, Khu phố 8, P. Hiệp Bình Chánh, Q. Thủ Đức, Tp. HCM</t>
  </si>
  <si>
    <t>0909 688 570</t>
  </si>
  <si>
    <t>Trần Quang Thái</t>
  </si>
  <si>
    <t>Tran Quang Son</t>
  </si>
  <si>
    <t>0181001442960</t>
  </si>
  <si>
    <t>079 187 021 402</t>
  </si>
  <si>
    <t>13/6 Dien Bien Phu Street, Ward 15, Binh Thanh District, Ho Chi Minh City</t>
  </si>
  <si>
    <t>13/6 Điện Biên Phủ, Phường 15, Quận Bình Thạnh, Tp. HCM</t>
  </si>
  <si>
    <t>0909 785 287</t>
  </si>
  <si>
    <t>Huỳnh Ngọc Nhẫn</t>
  </si>
  <si>
    <t>quimai.huynh@gmail.com</t>
  </si>
  <si>
    <t>Huynh Ngoc Qui Mai</t>
  </si>
  <si>
    <t>0011000907132</t>
  </si>
  <si>
    <t>001 071 005 211</t>
  </si>
  <si>
    <t>The People Police Academy</t>
  </si>
  <si>
    <t>No. 28 La Noi Street, Duong Noi Ward, Ha Dong, Ha Noi</t>
  </si>
  <si>
    <t>SN 28 đường La Nội, Dương Nội, Hà Đông, Hà Nội</t>
  </si>
  <si>
    <t>0904 605 582</t>
  </si>
  <si>
    <t>Ngô Thị Tâm</t>
  </si>
  <si>
    <t>ngoduysy@gmail.com</t>
  </si>
  <si>
    <t>Ngo Duy Sy</t>
  </si>
  <si>
    <t>Head of Territory</t>
  </si>
  <si>
    <t>0071000788716</t>
  </si>
  <si>
    <t>079 069 012 869</t>
  </si>
  <si>
    <t>Ph. D</t>
  </si>
  <si>
    <t>Paramount University of Technology</t>
  </si>
  <si>
    <t>69-71 Bau Cat 2 Street, Ward 14, Tan Binh District, Ho Chi Minh City</t>
  </si>
  <si>
    <t>69-71 Bàu Cát 2, Phường 14, Quận Tân Bình, Tp. HCM</t>
  </si>
  <si>
    <t>C15-07, The Peak Midtown M8, Tan Phu Street, Tan Phu Ward, District 7, Ho Chi Minh City</t>
  </si>
  <si>
    <t>C15-07 The Peak Midtown M8, Đường Tân Phú, Phường Tân Phú, Quận 7, TPHCM</t>
  </si>
  <si>
    <t>ninhdd@gmail.com</t>
  </si>
  <si>
    <t>Dao Duy Ninh</t>
  </si>
  <si>
    <t>0281001908565</t>
  </si>
  <si>
    <t>074 185 004 238</t>
  </si>
  <si>
    <t>179/27 Nguyen Thai Binh Street, Quarter 9, Phu Hoa Ward, Thu Dau Mot County Town, Binh Duong Province</t>
  </si>
  <si>
    <t>179/27 Nguyễn Thái Bình, khu 9, phường Phú Hòa, Tp. Thủ Dầu Một, tỉnh Bình Dương</t>
  </si>
  <si>
    <t>195 Nguyen Thi Minh Khai, Zone 9, Phu Hoa Ward, Thu Dau Mot County Town, Binh Duong Province</t>
  </si>
  <si>
    <t>195 Nguyễn Thị Minh Khai, khu 9, phường Phú Hòa, Tp. Thủ Dầu Một, Bình Dương</t>
  </si>
  <si>
    <t>0933 655 909</t>
  </si>
  <si>
    <t>Lê Kim Loan</t>
  </si>
  <si>
    <t>mongluu456@gmail.com</t>
  </si>
  <si>
    <t>Le Thi Mong Luu</t>
  </si>
  <si>
    <t>4419858888</t>
  </si>
  <si>
    <t>064 085 000 132</t>
  </si>
  <si>
    <t>Institute of Science and Financial Insurance</t>
  </si>
  <si>
    <t>No. 246/25/9, Street 26/3, Binh Hung Hoa Ward, Binh Tan District, Ho Chi Minh City</t>
  </si>
  <si>
    <t>246/25/9 đường 26/3, phường Bình Hưng Hòa, quận Bình Tân</t>
  </si>
  <si>
    <t>44/21 Nguyen Van Dau Street, Ward 6, Binh Thanh District, Ho Chi Minh City</t>
  </si>
  <si>
    <t>44/21 Nguyễn Văn Đậu, F6, quận Bình Thạnh</t>
  </si>
  <si>
    <t>0965 040 570</t>
  </si>
  <si>
    <t>Ong Nòi Hón</t>
  </si>
  <si>
    <t>tanduy.nguyen44@gmail.com</t>
  </si>
  <si>
    <t>Nguyen Tan Duy</t>
  </si>
  <si>
    <t>0061000808143</t>
  </si>
  <si>
    <t>056 183 003 226</t>
  </si>
  <si>
    <t>12/5 Dang Tat street, Vinh Phuoc ward, Nha Trang City, Khanh Hoa Province</t>
  </si>
  <si>
    <t xml:space="preserve">Số 12/5 Đặng Tất, Phường Vĩnh Phước, TP. Nha Trang, Tỉnh Khánh Hoà </t>
  </si>
  <si>
    <t>No. 37/11 Dang Tat street, Vinh Phuoc ward, Nha Trang City, Khanh Hoa Province</t>
  </si>
  <si>
    <t xml:space="preserve">Số 37/11 (số cũ 12/5) Đặng Tất, Phường Vĩnh Phước, TP. Nha Trang, Tỉnh Khánh Hoà </t>
  </si>
  <si>
    <t>0932 492 187</t>
  </si>
  <si>
    <t>Phạm Thị Cương</t>
  </si>
  <si>
    <t>npquynhthu@gmail.com</t>
  </si>
  <si>
    <t>Nguyen Pham Quynh Thu</t>
  </si>
  <si>
    <t>0181002234316</t>
  </si>
  <si>
    <t>079 073 027 021</t>
  </si>
  <si>
    <t>No. 11/58/5, Ho Dac Di Street, Tay Thanh Ward, Tan Phu District, Ho Chi Minh City</t>
  </si>
  <si>
    <t>11/58/5 Hồ Đắc Di, Phường Tây Thạnh, Quận Tân Phú, TP. HCM</t>
  </si>
  <si>
    <t>0337 780 301</t>
  </si>
  <si>
    <t>Nguyễn Phượng Uyên</t>
  </si>
  <si>
    <t>phuongvuthanh73@gmail.com</t>
  </si>
  <si>
    <t>Vu Thanh Phuong</t>
  </si>
  <si>
    <t>19036806699018</t>
  </si>
  <si>
    <t>082 175 000 172</t>
  </si>
  <si>
    <t>B101 An Lac Tenement, Bui Tu Toan Street, Binh Tan District, Ho Chi Minh City</t>
  </si>
  <si>
    <t>B101 Chung cư An Lạc, Bùi Tự Toàn, quận Bình Tân, Tp. HCM</t>
  </si>
  <si>
    <t>0945 896 767</t>
  </si>
  <si>
    <t>Nguyen Thanh Van</t>
  </si>
  <si>
    <t>0071001075965</t>
  </si>
  <si>
    <t>046 077 005 448</t>
  </si>
  <si>
    <t>Chiet Bi, Thuy Tan, Huong Thuy, Thua Thien- Hue Province</t>
  </si>
  <si>
    <t>Chiết Bi, Thủy Tân, Hương Thủy, Thừa Thiên - Huế</t>
  </si>
  <si>
    <t>No. 336/23/7, Luu Huu Phuoc Street, Group 100, Ward 15, District 8, Ho Chi Minh City</t>
  </si>
  <si>
    <t>336/23/7 Lưu Hữu Phước, Tổ 100, Phường 15, Quận 8, Tp Hồ Chí Minh</t>
  </si>
  <si>
    <t>0906 954 805</t>
  </si>
  <si>
    <t>Phạm Thị Thu Thanh</t>
  </si>
  <si>
    <t>kenle0803@gmail.com</t>
  </si>
  <si>
    <t>Le Quang Khanh</t>
  </si>
  <si>
    <t>19023559273016</t>
  </si>
  <si>
    <t>079 177 020 974</t>
  </si>
  <si>
    <t>311 (formerly: 174/120A) Chu Van An Street, Ward 12, Binh Thanh District, Ho Chi Minh City</t>
  </si>
  <si>
    <t>311 (số cũ: 174/120A) Chu Văn An, phường 12, quận Bình Thạnh, Tp. HCM</t>
  </si>
  <si>
    <t>C12.08 Lovera Vista Apartment, No. 2, Street 19, Phong Phu 4 Residential Area, Phong Phu Commune, Binh Chanh District, Ho Chi Minh City</t>
  </si>
  <si>
    <t>C12.08 Chung cư Lovera Vista, Số 2, Đường số 19, Khu dân cư Phong Phú 4, Xã Phong Phú, Huyện Bình Chánh, TP. Hồ Chí Minh</t>
  </si>
  <si>
    <t>0842 620 807</t>
  </si>
  <si>
    <t>Vũ Nhật Linh</t>
  </si>
  <si>
    <t>goldsnack77@yahoo.com</t>
  </si>
  <si>
    <t>Vo Thi Thanh Lan</t>
  </si>
  <si>
    <t>0251001583289</t>
  </si>
  <si>
    <t>062 184 001 345</t>
  </si>
  <si>
    <t>Kontum College of Economics and Technology</t>
  </si>
  <si>
    <t>Agroforestry</t>
  </si>
  <si>
    <t>No. 14/28, To Hoai Street, Group 4, Phu Dong Ward, Pleiku City, Gia Lai Province</t>
  </si>
  <si>
    <t>14/28 Tô Hoài, Tổ 4 Phường Phù Đổng, TP. Pleiku, Tỉnh Gia Lai</t>
  </si>
  <si>
    <t>108 Nguyen Tat Thanh Street, Hoa Lu Ward, Pleiku City, Gia Lai Province</t>
  </si>
  <si>
    <t>108 Nguyễn Tất Thành, phường Hoa Lư, Tp. Pleiku, Gia Lai</t>
  </si>
  <si>
    <t>0987 344 449</t>
  </si>
  <si>
    <t>Bùi Phương Thảo</t>
  </si>
  <si>
    <t>thuylinhtran84@gmail.com</t>
  </si>
  <si>
    <t>Tran Thi Thuy Linh</t>
  </si>
  <si>
    <t>0111000004533</t>
  </si>
  <si>
    <t>092 068 003 020</t>
  </si>
  <si>
    <t>125/43, Ward 30/4, Xuan Khanh Ward, Ninh Kieu District, Can Tho City</t>
  </si>
  <si>
    <t>125/43, đường 30/4, phường Xuân Khánh, quận Ninh Kiều, Tp. Cần Thơ</t>
  </si>
  <si>
    <t>38 Ngo Huu Hanh, An Cu Ward, Ninh Kieu District, Can Tho City</t>
  </si>
  <si>
    <t>38 Ngô Hữu Hạnh, phường An Cư, Ninh Kiều, Cần Thơ</t>
  </si>
  <si>
    <t>0919 803 839</t>
  </si>
  <si>
    <t>Trần Thị Phương Bình</t>
  </si>
  <si>
    <t>lehoangmanh1968@gmail.com</t>
  </si>
  <si>
    <t>Le Hoang Manh</t>
  </si>
  <si>
    <t>9007041007964</t>
  </si>
  <si>
    <t>079 087 001 210</t>
  </si>
  <si>
    <t>Niit College</t>
  </si>
  <si>
    <t>35/1B Tan Tien Street. Xuan Thoi Dong, Hoc Mon District, Ho Chi Minh City</t>
  </si>
  <si>
    <t>35/1B Tân Tiến, Xuân Thới Đông, Hóc Môn, Tp. HCM</t>
  </si>
  <si>
    <t>son.nguyenthai159@gmail.com</t>
  </si>
  <si>
    <t>Nguyen Thai Son</t>
  </si>
  <si>
    <t>700003586130</t>
  </si>
  <si>
    <t>079 189 017 227</t>
  </si>
  <si>
    <t>1127 Provincial Highway 43, Binh Chieu Ward, Thu Duc District, Ho Chi Minh City</t>
  </si>
  <si>
    <t>1127 tỉnh lộ 43, phường Bình Chiểu, quận Thủ Đức, Tp. HCM</t>
  </si>
  <si>
    <t>The Peak Midtown, Tan Phu Street, District 7, Ho Chi Minh City</t>
  </si>
  <si>
    <t>The Peak Midtown, Đường Tân Phú, Quận 7, TP. Hồ Chí Minh</t>
  </si>
  <si>
    <t>ritaphuonganh@gmail.com</t>
  </si>
  <si>
    <t>Nguyen Thi Phuong Anh</t>
  </si>
  <si>
    <t>108888222222</t>
  </si>
  <si>
    <t>PVCOMBANK - 01360002</t>
  </si>
  <si>
    <t>040 190 025 463</t>
  </si>
  <si>
    <t>Hamlet 3, Xuan Hoa Commune, Nam Dan District, Nghe An Province</t>
  </si>
  <si>
    <t>Xóm 3, xã Xuân Hòa, huyện Nam Đàn, tỉnh Nghệ An, Tp. HCM</t>
  </si>
  <si>
    <t>Xóm 3, Xã Xuân Hòa, Huyện Nam Đàn, Tỉnh Nghệ An</t>
  </si>
  <si>
    <t>0967 399 567</t>
  </si>
  <si>
    <t>Lương Văn Thông</t>
  </si>
  <si>
    <t>hai.bui651990@gmail.com</t>
  </si>
  <si>
    <t>Bui Thi Hai</t>
  </si>
  <si>
    <t>0041000266521</t>
  </si>
  <si>
    <t>036 077 019 906</t>
  </si>
  <si>
    <t>No. 141, Le Van Si Street, Group 72, Hoa Minh Ward, Lien Chieu District, Da Nang City</t>
  </si>
  <si>
    <t>141 Lê Văn Sĩ, tổ 72, phường Hòa Minh, quận Liên Chiểu, Tp Đà Nẵng</t>
  </si>
  <si>
    <t>Group 72, Hoa Minh Ward, Lien Chieu District, Da Nang City</t>
  </si>
  <si>
    <t>Tổ 72, phường Hòa Minh, quận Liên Chiểu, Tp Đà Nẵng</t>
  </si>
  <si>
    <t>0935 098 347</t>
  </si>
  <si>
    <t>Nguyễn Thị Điệp</t>
  </si>
  <si>
    <t>honglam.pham@gmail.com</t>
  </si>
  <si>
    <t>Pham Hong Lam</t>
  </si>
  <si>
    <t>0071000723662</t>
  </si>
  <si>
    <t>066 088 005 630</t>
  </si>
  <si>
    <t>Maritime</t>
  </si>
  <si>
    <t>145 Village 1B, Hoa An Commune, Krong Pak District, Daklak Province</t>
  </si>
  <si>
    <t>145 Thôn 1B, xã Hòa An, huyện Krông Păk, Đăk Lăk</t>
  </si>
  <si>
    <t>377/8 Dinh Bo Linh Street, Ward 26, Binh Thanh District, Ho Chi Minh City</t>
  </si>
  <si>
    <t>377/8 Đường Đinh Bộ Lĩnh, Phường 26, Quận Bình Thạnh, TP. Hồ Chí Minh</t>
  </si>
  <si>
    <t>0941 498 693</t>
  </si>
  <si>
    <t>Nguyễn Lê Thủy Trúc</t>
  </si>
  <si>
    <t>chautrungnguyendk1@gmail.com</t>
  </si>
  <si>
    <t>Chau Van Muoi</t>
  </si>
  <si>
    <t>109167167167</t>
  </si>
  <si>
    <t>040 174 022 787</t>
  </si>
  <si>
    <t>35, Lane 2, Quarter 14, Cua Nam Ward, Vinh City</t>
  </si>
  <si>
    <t>SN 35, ngõ 2, khối 14, phường Cửa Nam, Tp. Vinh</t>
  </si>
  <si>
    <t>0941 488 899</t>
  </si>
  <si>
    <t>Lê Công Kiên</t>
  </si>
  <si>
    <t>dungquyettram75@gmail.com</t>
  </si>
  <si>
    <t>Pham Thi Dung</t>
  </si>
  <si>
    <t>199037323</t>
  </si>
  <si>
    <t>075 088 009 157</t>
  </si>
  <si>
    <t>Urban Management</t>
  </si>
  <si>
    <t>Hamlet 2, Hieu Liem, Vinh Cuu, Dong Nai Province</t>
  </si>
  <si>
    <t>Ấp 2, Hiếu Liêm, Vĩnh Cửu, Đồng Nai</t>
  </si>
  <si>
    <t>No. 87/4, Bau Cat 9 Street, Ward 11, Tan Binh District, Ho Chi Minh City</t>
  </si>
  <si>
    <t>87/4 Bàu Cát 9, Phường 11, Quận Tân Bình, TP.HCM</t>
  </si>
  <si>
    <t>0915 605 312</t>
  </si>
  <si>
    <t>Lê Thị Lương</t>
  </si>
  <si>
    <t>dohuytung88@gmail.com</t>
  </si>
  <si>
    <t>Do Huy Tung</t>
  </si>
  <si>
    <t>0341006864916</t>
  </si>
  <si>
    <t>030 085 016 264</t>
  </si>
  <si>
    <t>7/15 Chuong Duong Street, Tran Phu Ward, Hai Duong City</t>
  </si>
  <si>
    <t>7/15 Chương Dương, phường Trần Phú, Tp. Hải Dương</t>
  </si>
  <si>
    <t>No. 19 Pham Tho Khao Street, Le Thanh Nghi Residential Area, Hai Tan Ward, Hai Duong City, Hai Duong Province</t>
  </si>
  <si>
    <t>Số 19 Phạm Thọ Khảo, Khu dân cư Lê Thanh Nghị, Phường Hải Tân, TP. Hải Dương, Tỉnh Hải Dương</t>
  </si>
  <si>
    <t>0976 964 680</t>
  </si>
  <si>
    <t>Nguyentruongsonhd@gmail.com</t>
  </si>
  <si>
    <t>Nguyen Truong Son</t>
  </si>
  <si>
    <t>Head of Zone</t>
  </si>
  <si>
    <t>0481000102511</t>
  </si>
  <si>
    <t>075 184 023 154</t>
  </si>
  <si>
    <t>47 Group 2, Suoi Chon Hamlet, Bao Vinh Commune, Long Khanh District, Dong Nai Province</t>
  </si>
  <si>
    <t>Số 47, tổ 2, ấp Suối chồn, xã Bảo Vinh, huyện Long Khánh, Đồng Nai</t>
  </si>
  <si>
    <t>666/82, 3/2 Street, Ward 14, District 10, Ho Chi Minh City</t>
  </si>
  <si>
    <t>666/82, Đường 3/2, Phường 14, Quận 10, TP. Hồ Chí Minh</t>
  </si>
  <si>
    <t>0907 366 448</t>
  </si>
  <si>
    <t>Đinh Huy Phương</t>
  </si>
  <si>
    <t>myphuong.hlv.nbu@gmail.com</t>
  </si>
  <si>
    <t>Dinh Thi My Phuong</t>
  </si>
  <si>
    <t>Allowance: 4 Mil/ month</t>
  </si>
  <si>
    <t>0761002350176</t>
  </si>
  <si>
    <t>062 082 004 998</t>
  </si>
  <si>
    <t>186 Phan Dinh Phung Street, Group 10, Quang Trung Ward, Kontum</t>
  </si>
  <si>
    <t>186 Phan Đình Phùng, Phường Quang Trung, TP. Kon Tum, Tỉnh Kon Tum (số cũ) số mới là 777 Phan Đình Phùng, Phường Quang Trung, TP. Kon Tum, Tỉnh Kon Tum</t>
  </si>
  <si>
    <t>Alley 50 Le Loi,  Hoi Thuong Ward, Pleiku City, Gia Lai Province</t>
  </si>
  <si>
    <t>Hẻm 50 Lê Lợi, Phường Hội Thương, TP. Pleiku, Tỉnh Gia Lai</t>
  </si>
  <si>
    <t>caothehakt@gmail.com</t>
  </si>
  <si>
    <t>Cao The Ha</t>
  </si>
  <si>
    <t>0161001632453</t>
  </si>
  <si>
    <t>045 192 008 463</t>
  </si>
  <si>
    <t>Linh An, Trieu Trach Street, Trieu Phong, Quang Tri Province</t>
  </si>
  <si>
    <t>Linh An, Đường Triệu Trạch, Triệu Phong, Quảng Trị</t>
  </si>
  <si>
    <t xml:space="preserve"> No. 17/157 Nguyen Lo Trach, Xuan Phu Commune, Hue City, Thua Thien Hue Province</t>
  </si>
  <si>
    <t>Số 17/157 Nguyễn Lộ Trạch, Xã Xuân Phú, TP. Huế, Tỉnh Thừa Thiên Huế</t>
  </si>
  <si>
    <t>0163 207 0411</t>
  </si>
  <si>
    <t>Lê Văn Dinh</t>
  </si>
  <si>
    <t>ledieu.tourism@gmail.com</t>
  </si>
  <si>
    <t>Le Thi Dieu</t>
  </si>
  <si>
    <t>19037132719014</t>
  </si>
  <si>
    <t>079 193 014 911</t>
  </si>
  <si>
    <t>B70/20 Nguyen Than Hien street, Ward 18, District 4, Ho Chi Minh</t>
  </si>
  <si>
    <t>B70/20 Nguyễn Thần Hiến, Phường 18, Quận 4, TPHCM</t>
  </si>
  <si>
    <t>101 Ly Phuc Man street, Binh Thuan Ward, District 7, Ho Chi Minh</t>
  </si>
  <si>
    <t>101 Lý Phục Man, Phường Bình Thuận, Quận 7, TPHCM</t>
  </si>
  <si>
    <t>0909 699 722</t>
  </si>
  <si>
    <t>Chu Nguyễn Thành</t>
  </si>
  <si>
    <t>mymynguyen1512@gmail.com</t>
  </si>
  <si>
    <t>Nguyen Thi Kim Thuy</t>
  </si>
  <si>
    <t>0201000622110</t>
  </si>
  <si>
    <t>183 361 991</t>
  </si>
  <si>
    <t>Hanoi University Of Culture</t>
  </si>
  <si>
    <t>Cultural Management</t>
  </si>
  <si>
    <t>Phu Ich Hamlet, Ich Hau Commune, Loc Ha District, Ha Tinh Province</t>
  </si>
  <si>
    <t>Xóm Phù Ích, xã Ích Hậu, huyện Lộc Hà, Hà Tĩnh</t>
  </si>
  <si>
    <t>0988 272 658</t>
  </si>
  <si>
    <t>Phan Thị Hoài</t>
  </si>
  <si>
    <t>Ho Phuc dong</t>
  </si>
  <si>
    <t>19026350992022</t>
  </si>
  <si>
    <t>068 185 003 777</t>
  </si>
  <si>
    <t>258A/18 Mai Anh Dao (Da Thien), Ward 8, Da Lat City, Lam Dong Province</t>
  </si>
  <si>
    <t>258A/18 Mai Anh Đào (Đa Thiện), phường 8, Đà Lạt</t>
  </si>
  <si>
    <t>27/5A Phan Huy Ich Street, Ward 12, Go Vap District, Ho Chi Minh City</t>
  </si>
  <si>
    <t>27/5A Phan Huy Ích, phường 12, quận Gò Vấp, Tp. HCM</t>
  </si>
  <si>
    <t>0982 602 253</t>
  </si>
  <si>
    <t>Bùi Thị Hoài Trang</t>
  </si>
  <si>
    <t>khanhdoan22@gmail.com</t>
  </si>
  <si>
    <t>Bui Thi Khanh doan</t>
  </si>
  <si>
    <t>Agency Training - Thang Long</t>
  </si>
  <si>
    <t>0541000202351</t>
  </si>
  <si>
    <t>001 178 022 051</t>
  </si>
  <si>
    <t>Luu Phai Village, Ngu Hiep Commune, Thanh Tri, Ha Noi</t>
  </si>
  <si>
    <t>Thôn Lưu Phái, xã Ngũ Hiệp, Thanh Trì, Tp. Hà Nội</t>
  </si>
  <si>
    <t>6 Group 1 Thach Ban Ward, Long Bien District, Ha Noi</t>
  </si>
  <si>
    <t>Số 6 Tổ 1 phường Thạch Bàn, quận Long Biên, Tp. Hà Nội</t>
  </si>
  <si>
    <t>(04) 3675 0304</t>
  </si>
  <si>
    <t>Trần Việt Trung</t>
  </si>
  <si>
    <t>Phung Thi Kim Hao</t>
  </si>
  <si>
    <t>0231000012515</t>
  </si>
  <si>
    <t>001 078 010 584</t>
  </si>
  <si>
    <t>Agroforestry Economics</t>
  </si>
  <si>
    <t>38 Nguyen Thi Dinh Street, Thanh Nhat Ward, Buon Me Thuot City, Daklak Province</t>
  </si>
  <si>
    <t xml:space="preserve">38 Nguyễn Thị Định, Phường Thành Nhất, Tp. Buôn Ma thuột, tỉnh Đăk Lăk </t>
  </si>
  <si>
    <t>0905 669 090</t>
  </si>
  <si>
    <t>Phạm Hải Thanh Huyền</t>
  </si>
  <si>
    <t>nv.bathang@gmail.com</t>
  </si>
  <si>
    <t>Nguyen Van Thang</t>
  </si>
  <si>
    <t>Head of Sales team</t>
  </si>
  <si>
    <t>10623680863011</t>
  </si>
  <si>
    <t>072 085 016 393</t>
  </si>
  <si>
    <t>Programming Software</t>
  </si>
  <si>
    <t>14/32A, Street 4, Binh Hung Hoa A Ward, Binh Tan District, Ho Chi Minh City</t>
  </si>
  <si>
    <t>14/32A, đường số 4, phường Bình Hưng Hoà A, quận Bình Tân, TP HCM</t>
  </si>
  <si>
    <t>No. 14/32A, Street 4, Binh Hung Hoa A Ward, Binh Tan District, Ho Chi Minh City</t>
  </si>
  <si>
    <t>0932 366 931</t>
  </si>
  <si>
    <t>Phạm Xuân Yến Nhi</t>
  </si>
  <si>
    <t>quocduy611@gmail.com</t>
  </si>
  <si>
    <t>Nguyen Quoc Duy</t>
  </si>
  <si>
    <t>19035366298011</t>
  </si>
  <si>
    <t>004 182 003 821</t>
  </si>
  <si>
    <t>Thai Nguyen University of Technology</t>
  </si>
  <si>
    <t>Group 2, De Tham Ward, Cao Bang City, Cao Bang</t>
  </si>
  <si>
    <t>Tổ 2, Phường Đề Thám, Thành phố Cao Bằng, Tỉnh Cao Bằng</t>
  </si>
  <si>
    <t>No. 666/82, 3/2 Street, Ward 14, District 10, Ho Chi Minh City</t>
  </si>
  <si>
    <t>Số 666/82 Đường 3/2, Phường 14, Quận 10, Tp. Hồ Chí Minh</t>
  </si>
  <si>
    <t>0984 060 989</t>
  </si>
  <si>
    <t>Ngôn Thị Bích</t>
  </si>
  <si>
    <t>Ngon Thi Dung</t>
  </si>
  <si>
    <t>0161001639332</t>
  </si>
  <si>
    <t>046 187 005 827</t>
  </si>
  <si>
    <t>Thua Thien Hue College of Education</t>
  </si>
  <si>
    <t>136 Mai Thuc Loan Street, Thuan Loc Ward, Hue City, Thua Thien Hue Province</t>
  </si>
  <si>
    <t>136 Mai Thúc Loan, Phường Thuận Lộc, TP. Huế, Tỉnh Thừa Thiên Huế</t>
  </si>
  <si>
    <t>No. 227, Tran Phu Street, Truong An Ward, Hue City, Thua Thien Hue Province</t>
  </si>
  <si>
    <t>Kiệt 227 Trần Phú,  P. Trường An, TP. Huế, Tỉnh Thừa Thiên Huế</t>
  </si>
  <si>
    <t>0916 921 452</t>
  </si>
  <si>
    <t>Lương Viết Long</t>
  </si>
  <si>
    <t>huongduongxanh0411@gmail.com</t>
  </si>
  <si>
    <t>Le Thi Thuy An</t>
  </si>
  <si>
    <t>0181000323582</t>
  </si>
  <si>
    <t>034 180 004 993</t>
  </si>
  <si>
    <t>College of Economics</t>
  </si>
  <si>
    <t xml:space="preserve"> 171/105/31 Nguyen Tu Giap Street, Ward 12, Go Vap District, Ho Chi Minh City</t>
  </si>
  <si>
    <t>171/105/31 Đường Nguyễn Tư Giản, Phường 12, Quận Gò Vấp, TP. Hồ Chí Minh</t>
  </si>
  <si>
    <t>171/105/35 Nguyen Tu Gian Street, Ward 12, Go Vap District, Ho Chi Minh City</t>
  </si>
  <si>
    <t>171/105/35 Nguyễn Tư Giản, Phường 12, Quận Gò Vấp, Tp. Hồ Chí Minh</t>
  </si>
  <si>
    <t>0908 546 187</t>
  </si>
  <si>
    <t>Nguyễn Huy Chiến</t>
  </si>
  <si>
    <t>tm.huong@yahoo.com.vn</t>
  </si>
  <si>
    <t>Tran My Huong</t>
  </si>
  <si>
    <t>0181001699300</t>
  </si>
  <si>
    <t>027 081 003 636</t>
  </si>
  <si>
    <t>Room 826, HH3A, Linh Dam Urban Area, Hoang Liet Ward, Hoang Mai District, Hanoi City</t>
  </si>
  <si>
    <t>Phòng 826, HH3A, KĐT Linh Đàm, Phường Hoàng Liệt, Quận Hoàng Mai, TP. Hà Nội</t>
  </si>
  <si>
    <t xml:space="preserve">0915 633 91 </t>
  </si>
  <si>
    <t>Nguyễn Việt Tố Uyên</t>
  </si>
  <si>
    <t>ducmanh.nguyen1403@gmai.com</t>
  </si>
  <si>
    <t>Nguyen Duc Manh</t>
  </si>
  <si>
    <t>0071004237229</t>
  </si>
  <si>
    <t>079 083 012 415</t>
  </si>
  <si>
    <t>Kookmin</t>
  </si>
  <si>
    <t xml:space="preserve">Master of Finance </t>
  </si>
  <si>
    <t>6/25D Chanh Hung, Ward 10, District 8, Ho Chi Minh</t>
  </si>
  <si>
    <t>6/25D Chánh Hưng, Phường 10, Quận 8, Tp. Hồ Chí Minh</t>
  </si>
  <si>
    <t>0906 998 385</t>
  </si>
  <si>
    <t xml:space="preserve">Lê Xuân Hoàng Vy </t>
  </si>
  <si>
    <t xml:space="preserve">atozfriend83@gmail.com </t>
  </si>
  <si>
    <t>Pham Phu Qui</t>
  </si>
  <si>
    <t>19020365716015</t>
  </si>
  <si>
    <t>024 084 000 222</t>
  </si>
  <si>
    <t>Group Ha Chin, Tay Tuu Ward, Bac Tu Liem, Ha Noi</t>
  </si>
  <si>
    <t>Tổ dân phố Hạ Chín, P. Tây Tựu, Quận Bắc Từ Liêm, Hà Nội</t>
  </si>
  <si>
    <t>116B Hoang Sam, Nghia Do Ward, Cau Giay District, Ha Noi</t>
  </si>
  <si>
    <t>116B Hoàng Sâm, P. Nghĩa Đô, Q. Cầu Giấy, Hà Nội</t>
  </si>
  <si>
    <t>0976 551 456</t>
  </si>
  <si>
    <t>Phan Thị Huyền</t>
  </si>
  <si>
    <t>Nguyen Van Sy</t>
  </si>
  <si>
    <t>0037100000885007</t>
  </si>
  <si>
    <t>079 089 008 055</t>
  </si>
  <si>
    <t>6/17 Pham Van Hai street, Ward 3, Tan Binh district, Ho Chi Minh City</t>
  </si>
  <si>
    <t>6/17 Phạm Văn Hai, Phường 3, Quận Tân Bình, Tp. HCM</t>
  </si>
  <si>
    <t>No. 1364/8, Truong Sa Street, Ward 3, Tan Binh District, Ho Chi Minh City</t>
  </si>
  <si>
    <t>1364/8 Trường Sa, Phường 3, Quận Tân Bình, TpHCM</t>
  </si>
  <si>
    <t>0909 948 901</t>
  </si>
  <si>
    <t>nhan617@gmail.com</t>
  </si>
  <si>
    <t>0031000900116</t>
  </si>
  <si>
    <t>037 184 000 610</t>
  </si>
  <si>
    <t>Vietnam Maritime University Hai Phong</t>
  </si>
  <si>
    <t>Foreign Economic</t>
  </si>
  <si>
    <t>15/1/319 Da Nang, Ngo Quyen, Hai Phong</t>
  </si>
  <si>
    <t>15/1/319 Đà Nẵng, Quận Ngô Quyền, Hải Phòng</t>
  </si>
  <si>
    <t>0904 920 572</t>
  </si>
  <si>
    <t>Tống Trần Trung</t>
  </si>
  <si>
    <t>nguyenthuananh15@gmail.com</t>
  </si>
  <si>
    <t>Nguyen Thi Thuan</t>
  </si>
  <si>
    <t>0291000144495</t>
  </si>
  <si>
    <t>064 188 007 558</t>
  </si>
  <si>
    <t>1092/14 Huynh Tan Phat, Tan Phu Ward, District 7, Ho Chi Minh City</t>
  </si>
  <si>
    <t>1092/14 Huỳnh Tấn Phát, Phường Tân Phú, Quận 7, TP. Hồ Chí Minh</t>
  </si>
  <si>
    <t>No. 67, Mai Chi Tho Street, An Phu Ward, Thu Duc City, Ho Chi Minh City</t>
  </si>
  <si>
    <t>67 Mai Chí Thọ, Phường An Phú, TP. Thủ Đức, TP. Hồ Chí Minh</t>
  </si>
  <si>
    <t>0906 926 237</t>
  </si>
  <si>
    <t>Phan Kiều Trinh</t>
  </si>
  <si>
    <t>ph.ph.thao@gmail.com</t>
  </si>
  <si>
    <t>Phan Phuong Thao</t>
  </si>
  <si>
    <t>100000279867</t>
  </si>
  <si>
    <t>NCB - 01352002</t>
  </si>
  <si>
    <t>079 167 028 639</t>
  </si>
  <si>
    <t xml:space="preserve">Finance and Accounting University Ho Chi Minh City </t>
  </si>
  <si>
    <t>207/2/14 Nguyen Van Dau Street, Binh Thanh District, Ho Chi Minh City</t>
  </si>
  <si>
    <t>207/2/14 Nguyễn Văn Đậu, Phường 11, Quận Bình Thạnh, Tp. HCM</t>
  </si>
  <si>
    <t>177/2/14 Nguyen Van Dau Street, Binh Thanh District, Ho Chi Minh City</t>
  </si>
  <si>
    <t>177/2/14 Nguyễn Văn Đậu, Phường 11, Quận Bình Thạnh, Tp. HCM</t>
  </si>
  <si>
    <t>0938 033 689</t>
  </si>
  <si>
    <t>Nguyễn Văn Huấn</t>
  </si>
  <si>
    <t>dunglt22@gmail.com</t>
  </si>
  <si>
    <t>Le Thi Phuong Dung</t>
  </si>
  <si>
    <t>0041000042514</t>
  </si>
  <si>
    <t>048 178 008 064</t>
  </si>
  <si>
    <t>96/3 Hai Ho Street, Thanh Binh Ward, Hai Chau District, Da Nang City</t>
  </si>
  <si>
    <t>96/3 Đường Hải Hồ, Huyện Thanh Bình, Quận Hải Châu, Tp. Đà Nẵng</t>
  </si>
  <si>
    <t>0903 152 654</t>
  </si>
  <si>
    <t>Trần Phương Sao Khuê</t>
  </si>
  <si>
    <t>tnkthanh@yahoo.com.vn</t>
  </si>
  <si>
    <t>Tran Nguyen Kieu Thanh</t>
  </si>
  <si>
    <t>19034358214021</t>
  </si>
  <si>
    <t>001 187 016 205</t>
  </si>
  <si>
    <t>20/7, Lane 105 Bach Mai, Thanh Nhan ward, Hai Ba Trung district, Ha Noi</t>
  </si>
  <si>
    <t>Số 20 Ngách 7, Ngõ 105 Bạch Mai, Phường Thanh Nhàn, Quận Hai Bà Trưng, TP. Hà Nội</t>
  </si>
  <si>
    <t>No. 2916 CT2, Eco Green Apartment, No. 286 Nguyen Xien Street, Tan Trieu Commune, Thanh Tri District, Ha Noi City</t>
  </si>
  <si>
    <t>2916 CT2, Chung cư Eco Green, 286 Nguyễn Xiển, Xã Tân Triều, Huyện Thanh Trì, TP. Hà Nội</t>
  </si>
  <si>
    <t>0979 799 191</t>
  </si>
  <si>
    <t>Trần Quang Huy</t>
  </si>
  <si>
    <t>thanhngoc0587@gmail.com</t>
  </si>
  <si>
    <t>Phan Thanh Ngoc</t>
  </si>
  <si>
    <t>99366482199</t>
  </si>
  <si>
    <t>091 193 012 195</t>
  </si>
  <si>
    <t>86 Phuong Thanh Street, Group 4, Dong Ho Ward, Ha Tien District, Kien Giang Province</t>
  </si>
  <si>
    <t>86 Đường Phương Thành, Khu phố 4, Phường Đông Hồ, Thị xã Hà Tiên, Tỉnh Kiên Giang</t>
  </si>
  <si>
    <t>242/26 Nguyen Xi Street, Ward 13, Binh Thanh District, Ho Chi Minh City</t>
  </si>
  <si>
    <t>242/26 Đường Nguyễn Xí, Phường 13, Quận Bình Thạnh, Tp. HCM</t>
  </si>
  <si>
    <t>0974 463 433</t>
  </si>
  <si>
    <t xml:space="preserve">Hoàng Quốc Đạt </t>
  </si>
  <si>
    <t>honganhduong93@gamil.com</t>
  </si>
  <si>
    <t>Duong Thi Hong anh</t>
  </si>
  <si>
    <t>Transportation &amp; entertainment allowance 20 Mil/ month; First 12 months (from 01/07/2016 to 30/06/2017), KPI compensation: 50 Mil/ month</t>
  </si>
  <si>
    <t>Saigon 2</t>
  </si>
  <si>
    <t>0111000187564</t>
  </si>
  <si>
    <t>056 073 000 076</t>
  </si>
  <si>
    <t>43 Truong Cong Kinh, Ninh Diem ward, Ninh Hoa county town, Khanh Hoa province</t>
  </si>
  <si>
    <t>43 Trương Công Kỉnh, P. Ninh Diêm, TX. Ninh Hòa, tỉnh Khánh Hòa</t>
  </si>
  <si>
    <t>99/13 Nguyen Thai Binh street, ward 4, Tan Binh district, Ho Chi Minh city</t>
  </si>
  <si>
    <t>99/13 Nguyễn Thái Bình, Phường 4, Q. Tân Bình, Tp. HCM</t>
  </si>
  <si>
    <t>0985 498 200</t>
  </si>
  <si>
    <t>Hồ Thị Nguyệt</t>
  </si>
  <si>
    <t>Le Thanh Hoang</t>
  </si>
  <si>
    <t>0231000626643</t>
  </si>
  <si>
    <t>017 084 010 973</t>
  </si>
  <si>
    <t>Psychology</t>
  </si>
  <si>
    <t>No. 60, Nguyen Phuc Chu Street, Thanh Nhat Ward, Buon Ma Thuot City, DakLak Province</t>
  </si>
  <si>
    <t>60 Nguyễn Phúc Chu, Phường Thành Nhất, TP. BMT, Tỉnh Đaklak</t>
  </si>
  <si>
    <t>06 Nguyen Phuc Chu, Thanh Nhat Ward, Buon Ma Thuot City, Daklak Province</t>
  </si>
  <si>
    <t>0963 032 737</t>
  </si>
  <si>
    <t xml:space="preserve">Võ Thị Hồng Hiếu </t>
  </si>
  <si>
    <t>nguyenanhtuan.daklak@gmail.com</t>
  </si>
  <si>
    <t>Nguyen Anh Tuan</t>
  </si>
  <si>
    <t>19035357887010</t>
  </si>
  <si>
    <t>082 089 006 344</t>
  </si>
  <si>
    <t>259 Dong Da Street, Ward 4, My Tho City, Tien Giang Province</t>
  </si>
  <si>
    <t>259 Đống Đa, Phường 4, TP Mỹ Tho , Tỉnh Tiền Giang</t>
  </si>
  <si>
    <t>56/33 Duong Ba Trac, Ward 2, District 8, Ho Chi Minh City</t>
  </si>
  <si>
    <t xml:space="preserve">56/33 Dương Bá Trạc, Phường 2, Quận 8, TP. HCM </t>
  </si>
  <si>
    <t>0396 609 992</t>
  </si>
  <si>
    <t>tvt.ducca201189@gmail.com</t>
  </si>
  <si>
    <t>Ca Duy Duc</t>
  </si>
  <si>
    <t>Agency Debt Collect</t>
  </si>
  <si>
    <t>0071000973574</t>
  </si>
  <si>
    <t>079 074 020 846</t>
  </si>
  <si>
    <t>24 Nguyen My Ca Street, Hiep Tan Ward, Tan Phu District, Ho Chi Minh City</t>
  </si>
  <si>
    <t>24 Nguyễn Mỹ Ca, Phường Hiệp Tân, Quận Tân Phú, Tp. Hồ Chí Minh</t>
  </si>
  <si>
    <t>0386 681 679</t>
  </si>
  <si>
    <t>Hoàng Thị Khởi</t>
  </si>
  <si>
    <t>highperfect@gmail.com</t>
  </si>
  <si>
    <t>Hoang Dinh Toan</t>
  </si>
  <si>
    <t>0231000178411</t>
  </si>
  <si>
    <t>066 188 000 920</t>
  </si>
  <si>
    <t>4/9 Nguyen Kim Street, Tan Thanh Ward, Buon Ma Thuot City, Daklak Province</t>
  </si>
  <si>
    <t>4/9 Đường Nguyễn Kim, Phường Tân Thành, Tp. Buôn Ma Thuột, Tỉnh ĐắkLắk</t>
  </si>
  <si>
    <t>0985 859 492</t>
  </si>
  <si>
    <t>hanbmt@gmail.com</t>
  </si>
  <si>
    <t>Tran Thi Thanh Hoan</t>
  </si>
  <si>
    <t>0721000587863</t>
  </si>
  <si>
    <t>079 187 000 900</t>
  </si>
  <si>
    <t>128/15B Co Bac Street, Co Giang Ward, District 1, Ho Chi Minh City</t>
  </si>
  <si>
    <t>128/15B Đường Cô Bắc, Phường Cô Giang, Quận 1, Tp. HCM</t>
  </si>
  <si>
    <t>128/15B CÔ BẮC, P. CÔ GIANG, QUẬN 1, TPHCM</t>
  </si>
  <si>
    <t>0762 330 117</t>
  </si>
  <si>
    <t>Phạm Nguyễn Thanh Uyên</t>
  </si>
  <si>
    <t>vanhawha@yahoo.com</t>
  </si>
  <si>
    <t>Nguyen Thi Hong Van</t>
  </si>
  <si>
    <t>19129133226013</t>
  </si>
  <si>
    <t>083 180 015 181</t>
  </si>
  <si>
    <t>A3 - 6.19, Ehome 3 tenement, Ho Ngoc Lam street, An Lac ward, Binh Tan district, Ho Chi Minh City</t>
  </si>
  <si>
    <t>A3 - 6.19, Chung cư Ehome 3, Hồ Ngọc Lãm, Phường An Lạc, Quận Bình Tân, Tp. Hồ Chí Minh</t>
  </si>
  <si>
    <t>A3 - 6.19, Ehome 3 tenement, Ho Ngoc Lam street, Quater 2, An Lac ward, Binh Tan district, Ho Chi Minh City</t>
  </si>
  <si>
    <t>0982 140 114</t>
  </si>
  <si>
    <t>Nguyễn Vĩnh Thụy</t>
  </si>
  <si>
    <t>honghanhtran80@gmail.com</t>
  </si>
  <si>
    <t>Tran Thi Hong Hanh</t>
  </si>
  <si>
    <t>19035534513010</t>
  </si>
  <si>
    <t>091 184 013 577</t>
  </si>
  <si>
    <t>Ho Chi Minh City College of Economics</t>
  </si>
  <si>
    <t>17 Dinh An Tai Street, Ward 7, District 8, Ho Chi Minh City</t>
  </si>
  <si>
    <t>17 Đình An Tài, phường 7, Quận 8, HCM</t>
  </si>
  <si>
    <t>1/7/14/3a Dinh An Tai Street, Ward 7, District 8, Ho Chi Minh City</t>
  </si>
  <si>
    <t>1/7/14/3a Đình An Tài, phường 7, Quận 8, HCM</t>
  </si>
  <si>
    <t>0833 509 087</t>
  </si>
  <si>
    <t>Trần Nguyễn Minh Châu</t>
  </si>
  <si>
    <t>tranvan7665@gmail.com</t>
  </si>
  <si>
    <t>Tran Nguyen Hong Van</t>
  </si>
  <si>
    <t>19034653305012</t>
  </si>
  <si>
    <t>091 090 024 550</t>
  </si>
  <si>
    <t>No. 79 An Phu, Vinh Phuoc B Ward, Go Quao District, Kien Giang Province</t>
  </si>
  <si>
    <t>Số 79 Ấp An Phú, Xã Vĩnh Phước B, Huyện Gò Quao, Tỉnh Kiên Giang</t>
  </si>
  <si>
    <t>115 Street 1, Nam Hung Vuong Residental Area, An Lac Ward, Binh Tan District, Ho Chi Minh City</t>
  </si>
  <si>
    <t>115 đường số 1, khu dân cư Nam Hùng Vương, P.An Lạc, Q. Bình Tân, Tp. hồ Chí Minh</t>
  </si>
  <si>
    <t>0986 656 502</t>
  </si>
  <si>
    <t>Danh Hoài</t>
  </si>
  <si>
    <t>danhhoanglong09@gmail.com</t>
  </si>
  <si>
    <t>Danh Hoang Long</t>
  </si>
  <si>
    <t>0731000611376</t>
  </si>
  <si>
    <t>024 176 016 943</t>
  </si>
  <si>
    <t>Hanoi Open University</t>
  </si>
  <si>
    <t>No. 03, Lane 94, Thanh Thien Street, Le Loi Ward, Bac Giang City, Bac Giang Province</t>
  </si>
  <si>
    <t>Số nhà 03 - Ngõ 94 - Đường Thánh Thiên - Phường Lê Lợi - TP Bắc GIang - Tỉnh Bắc Giang.</t>
  </si>
  <si>
    <t>No. 3, Lane 94, Thanh Thien Street, Le Loi Ward, Bac Giang City, Bac Giang Province</t>
  </si>
  <si>
    <t xml:space="preserve">Số nhà 03 ngõ 94 đường Thánh Thiên - Phường Lê Lợi - TP Bắc Giang - Tỉnh Bắc Giang </t>
  </si>
  <si>
    <t>0906 103 888</t>
  </si>
  <si>
    <t>Lê Thanh San</t>
  </si>
  <si>
    <t>tam.gabgi@gmail.com.vn</t>
  </si>
  <si>
    <t>Nguyen Thi Bang Tam</t>
  </si>
  <si>
    <t>0161000842297</t>
  </si>
  <si>
    <t>046 090 019 016</t>
  </si>
  <si>
    <t>University of Economics Hue City</t>
  </si>
  <si>
    <t>Xuan Phu Apartment , D711 Hoang Lanh Street, Xuan Phu Ward, Hue City, Thua Thien Hue Province</t>
  </si>
  <si>
    <t>Chung cư Xuân Phú, D711, đường Hoàng Lanh, Phường Xuân Phú, TP Huế, Tỉnh TT Huế</t>
  </si>
  <si>
    <t>Xuan Phu Apartment, D711, Hoang Lanh Street, Xuan Phu Ward, Hue City, Thua Thien Hue Province</t>
  </si>
  <si>
    <t>0905 202 686</t>
  </si>
  <si>
    <t>Lê Quý Thi</t>
  </si>
  <si>
    <t>go.hungtiny@gmail.com</t>
  </si>
  <si>
    <t>Nguyen Thanh Hung</t>
  </si>
  <si>
    <t>0291000320342</t>
  </si>
  <si>
    <t>001 186 041 193</t>
  </si>
  <si>
    <t>117 Hung Vuong Street, Tu An Ward, Buon Ma Thuot City, Dak Lak Province</t>
  </si>
  <si>
    <t>117 Hùng Vương, P. Tự An, Tp. Buôn Ma Thuột, Đăk Lăk</t>
  </si>
  <si>
    <t>17/30/12 Le Dinh Chinh Street, Hoa Lu Ward, Pleiku City, Gia Lai Province</t>
  </si>
  <si>
    <t>17/30/12 Đường Lê Đình Chinh, Phường Hoa Lư, Tp. Pleiku, Tỉnh Gia Lai</t>
  </si>
  <si>
    <t>0888 187 788</t>
  </si>
  <si>
    <t>Nguyễn Ngọc Lâm</t>
  </si>
  <si>
    <t>nhungbmt23@gmail.com</t>
  </si>
  <si>
    <t>Nguyen Thi Nhung</t>
  </si>
  <si>
    <t>0071001074088</t>
  </si>
  <si>
    <t>079 172 023 394</t>
  </si>
  <si>
    <t>48/2 Tran Quoc Tuan Street, Ward 1, Go Vap District, Ho Chi Minh City</t>
  </si>
  <si>
    <t>48/2 Đường Trần Quốc Tuấn, Phường 1, Quận Gò Vấp, Tp. HCM</t>
  </si>
  <si>
    <t>0903 724 255</t>
  </si>
  <si>
    <t xml:space="preserve">Pham Thanh Phong </t>
  </si>
  <si>
    <t>n.thaihoa129@gmail.com</t>
  </si>
  <si>
    <t>Nguyen Thi Thai Hoa</t>
  </si>
  <si>
    <t>0721000552041</t>
  </si>
  <si>
    <t>079 188 008 756</t>
  </si>
  <si>
    <t>No. 340B, Bai Say Street, Ward 4, District 6, Ho Chi Minh City</t>
  </si>
  <si>
    <t>Số 340B Đường Bãi Sậy, Phường 4, Quận 6, Tp. HCM</t>
  </si>
  <si>
    <t>0966 241 911</t>
  </si>
  <si>
    <t>Nguyễn Tấn Phát</t>
  </si>
  <si>
    <t>hongoctien1988@gmail.com</t>
  </si>
  <si>
    <t>Ho Ngoc Tien</t>
  </si>
  <si>
    <t>0601000386595</t>
  </si>
  <si>
    <t>087 089 006 509</t>
  </si>
  <si>
    <t>No. 613, Phu Thuan Ward, Tan Phu Dong District, Sa Dec City, Dong Thap Province</t>
  </si>
  <si>
    <t>613, Phú Thuận, Tân Phú Đông, TP Sa Đéc, Đồng Tháp</t>
  </si>
  <si>
    <t>0932 897 781</t>
  </si>
  <si>
    <t>Huỳnh Ngọc Thu</t>
  </si>
  <si>
    <t>nt.duy1989@yahoo.com.vn</t>
  </si>
  <si>
    <t>Nguyen Tuan Duy</t>
  </si>
  <si>
    <t>Transportation &amp; Housing allowance: 5,28 Mil/month</t>
  </si>
  <si>
    <t>3510166688999</t>
  </si>
  <si>
    <t>037 086 003 068</t>
  </si>
  <si>
    <t xml:space="preserve">University of Banking </t>
  </si>
  <si>
    <t>Village 3, Dinh Hoa Ward, Kim Son District, Ninh Binh Province</t>
  </si>
  <si>
    <t>Xóm 3, Xã Định Hóa, Huyện Kim Sơn, Tỉnh Ninh Bình</t>
  </si>
  <si>
    <t>0362 872 345</t>
  </si>
  <si>
    <t>Tran Huy Hung</t>
  </si>
  <si>
    <t>03353298626</t>
  </si>
  <si>
    <t>082 194 013 977</t>
  </si>
  <si>
    <t>No.  394/15, Tran Hung Dao Street, Ward 4, My Tho City, Tien Giang</t>
  </si>
  <si>
    <t>Số 394/15, Đường Trần Hưng Đạo, Phường 4, Tp. Mỹ Tho, Tiền Giang</t>
  </si>
  <si>
    <t>No. 57/68, Dien Bien Phu Street, Ward 15, Binh Thanh District, Ho Chi Minh City</t>
  </si>
  <si>
    <t>57/68 Điện Biên Phủ, P.15, Bình Thạnh</t>
  </si>
  <si>
    <t>0914 445 778</t>
  </si>
  <si>
    <t>Dung</t>
  </si>
  <si>
    <t>pdnhi1994@gmail.com.vn</t>
  </si>
  <si>
    <t>Phan Dong Nhi</t>
  </si>
  <si>
    <t>0128103866668888</t>
  </si>
  <si>
    <t>240 990 501</t>
  </si>
  <si>
    <t>Ninh Thanh 1, Eak Mut, Eakar, Daklak</t>
  </si>
  <si>
    <t>Ninh Thanh 1, Eak Mút, Eakar, Đắk Lắk</t>
  </si>
  <si>
    <t>0168 749 5247</t>
  </si>
  <si>
    <t>Trần Văn Nháng</t>
  </si>
  <si>
    <t>Tran Van Tu</t>
  </si>
  <si>
    <t>0121002401510</t>
  </si>
  <si>
    <t>Bien Hoa</t>
  </si>
  <si>
    <t>079 182 025 176</t>
  </si>
  <si>
    <t>Số 67, Đường số 4, Khu phố 4, Phường Tam Phú, Quận Thủ Đức, Tp. Hồ Chí Minh</t>
  </si>
  <si>
    <t>67 đường số 4, Phường Tam Phú, TP. Thủ Đức, Hồ Chí Minh</t>
  </si>
  <si>
    <t>No.67, Street 4, Tam Phu Ward, Thu Duc City, Ho Chi Minh City</t>
  </si>
  <si>
    <t>0939 665 949</t>
  </si>
  <si>
    <t xml:space="preserve">Ngô Thành Tân </t>
  </si>
  <si>
    <t>ngothuyhoangoanh.hlvnbu@gmail.com</t>
  </si>
  <si>
    <t>Ngo Thuy Hoang Oanh</t>
  </si>
  <si>
    <t>19022421381016</t>
  </si>
  <si>
    <t>024 186 000 380</t>
  </si>
  <si>
    <t>Bachelor in Russian</t>
  </si>
  <si>
    <t>No. 17, Thich Minh Nguyet Street, Ward 2, Tan Binh District, Ho Chi Minh City</t>
  </si>
  <si>
    <t>17 Thích Minh Nguyệt, P. 2, Q. Tân Bình, TP. Hồ chí minh</t>
  </si>
  <si>
    <t>0908 413 207</t>
  </si>
  <si>
    <t>Trịnh Thái Ninh</t>
  </si>
  <si>
    <t>thuyduong103@gmail.com</t>
  </si>
  <si>
    <t>Tran Thi Thuy Duong</t>
  </si>
  <si>
    <t>8232696868</t>
  </si>
  <si>
    <t>042 093 017 767</t>
  </si>
  <si>
    <t>Huong Thuy Village, Son Thuy Ward, Huong Son District, Ha Tinh Province</t>
  </si>
  <si>
    <t>Thôn Hương Thủy, Xã Sơn Thủy, Huyện Hương Sơn, Tỉnh Hà Tĩnh</t>
  </si>
  <si>
    <t>House No. 17, Lane 18, Dang Tat Street, Thach Hung, Ha Tinh City</t>
  </si>
  <si>
    <t>Số nhà 17, ngõ 18, đường đặng tất, thạch hưng, tp hà tĩnh</t>
  </si>
  <si>
    <t>0962 518 986</t>
  </si>
  <si>
    <t xml:space="preserve">Trần Thị Ngân </t>
  </si>
  <si>
    <t>doancaoson0512@gmail.com</t>
  </si>
  <si>
    <t>doan Cao Son</t>
  </si>
  <si>
    <t>0071000844144</t>
  </si>
  <si>
    <t>034 073 003 869</t>
  </si>
  <si>
    <t>University of Hawaii</t>
  </si>
  <si>
    <t>C11-02, Green Valley Apartment, Nguyen Dong Chi Street, Tan Phu Ward, District 7, Ho Chi Minh City</t>
  </si>
  <si>
    <t>C11-02, Chung Cư Green Valley, Đường Nguyễn Đổng Chi, Phường Tân Phú, Quận 7, Tp. Hồ Chí Minh</t>
  </si>
  <si>
    <t>0938 827 888</t>
  </si>
  <si>
    <t>Trần Thị Hiền</t>
  </si>
  <si>
    <t>khanh.truong.pham@gmail.com</t>
  </si>
  <si>
    <t>Pham Truong Khanh</t>
  </si>
  <si>
    <t>0051000551759</t>
  </si>
  <si>
    <t>052 086 013 407</t>
  </si>
  <si>
    <t>Dong A University</t>
  </si>
  <si>
    <t>Bridge &amp; Road Construction</t>
  </si>
  <si>
    <t>Area 17, Luong Tho 1 Village, Hoai Phu Ward, Hoai Nhon District, Binh Dinh Province</t>
  </si>
  <si>
    <t>Xóm 17, Thôn Lương Thọ 1, Xã Hoài Phú, Huyện Hoài Nhơn, Tỉnh Bình Định</t>
  </si>
  <si>
    <t>0349 843 778</t>
  </si>
  <si>
    <t>Đỗ Thị Hồng Thoa</t>
  </si>
  <si>
    <t>congsahn@gmail.com</t>
  </si>
  <si>
    <t>Dinh Cong Sa</t>
  </si>
  <si>
    <t>6380236007979</t>
  </si>
  <si>
    <t>079 185 019 701</t>
  </si>
  <si>
    <t>No. 68/45, Phung Van Cung Street, Ward 7, Phu Nhuan District, Ho Chi Minh City</t>
  </si>
  <si>
    <t>68/45 Phùng Văn Cung, Phường 7, Q.Phú Nhuận, Tp.Hồ Chí Minh</t>
  </si>
  <si>
    <t>0976 882 468</t>
  </si>
  <si>
    <t>Trần Phước Bửu Lâm</t>
  </si>
  <si>
    <t>phamtu3103@gmail.com</t>
  </si>
  <si>
    <t>Pham Thanh Tu</t>
  </si>
  <si>
    <t>000001102972</t>
  </si>
  <si>
    <t>Dien Chau</t>
  </si>
  <si>
    <t>040 190 038 422</t>
  </si>
  <si>
    <t>No. 92, Nguyen Su Hoi - Trung Thanh Street, Hung Dong Ward, Vinh City, Nghe An Province</t>
  </si>
  <si>
    <t>Số 92, Đường Nguyễn Sư Hồi -Trung Thanh, Huyện Hưng Đông, Tp. Vinh, Tỉnh Nghệ An</t>
  </si>
  <si>
    <t>Cuong Thuan Apartment, Alley 77 Dong Khoi Street, Tam Hoa Ward, Bien Hoa City, Dong Nai Province</t>
  </si>
  <si>
    <t>Chung cư Cường Thuận,hẻm 77 Đường Đồng khởi, PhườngTam Hòa, TP. Biên Hòa, Tỉnh Đồng Nai</t>
  </si>
  <si>
    <t>0976 573 797</t>
  </si>
  <si>
    <t>Dũng</t>
  </si>
  <si>
    <t>lena272890@gmail.com.vn</t>
  </si>
  <si>
    <t>Nguyen Thi Le Na</t>
  </si>
  <si>
    <t>0441003811919</t>
  </si>
  <si>
    <t>197 167 452</t>
  </si>
  <si>
    <t>Trieu Thanh Commune, Trieu Phong District, Quang Tri Province</t>
  </si>
  <si>
    <t>Xã Triệu Thành, Huyện Triệu Phong, Tỉnh Quảng Trị</t>
  </si>
  <si>
    <t>Apartment 05.10, S8.02 Vinhome Grand Park, Long Thanh My Ward, District 9, Thu Duc City, Ho Chi Minh City</t>
  </si>
  <si>
    <t>Căn hộ 05.10 tòa nhà S8.02 Vinhome Grand Park, Phường Long Thạnh Mỹ, Quận 9, TP. Thủ Đức, TP. Hồ Chí Minh</t>
  </si>
  <si>
    <t>0932 068 152</t>
  </si>
  <si>
    <t>Nguyễn Thị Ngọc Thảo</t>
  </si>
  <si>
    <t>lapantiem@gmail.com</t>
  </si>
  <si>
    <t>Nguyen Thanh Lap</t>
  </si>
  <si>
    <t>1150105332980001</t>
  </si>
  <si>
    <t>096 190 019 239</t>
  </si>
  <si>
    <t>Ngoc Chanh, Dam Doi, Ca Mau</t>
  </si>
  <si>
    <t>Ngọc Chánh, Đầm Dơi, Cà Mau</t>
  </si>
  <si>
    <t>408B1 Gia Phuc Apartment Nguyen Chi Thanh Street, Tra Noc Commune, Binh Thuy District, Can Tho City</t>
  </si>
  <si>
    <t>408B1 Chung Cư Gia Phúc Đường Nguyễn Chí Thanh, Xã Trà Nóc, Quận Bình Thủy, TP. Cần Thơ</t>
  </si>
  <si>
    <t>0916 757 036</t>
  </si>
  <si>
    <t>Phan Văn Tín</t>
  </si>
  <si>
    <t>dkngot2002@gmail.com</t>
  </si>
  <si>
    <t>Doan Kieu Ngot</t>
  </si>
  <si>
    <t>19038410864019</t>
  </si>
  <si>
    <t>019 086 015 947</t>
  </si>
  <si>
    <t>Public Policy</t>
  </si>
  <si>
    <t>No. 60, Hoang Dieu Street, DIen Bien Ward, Ba Dinh District, Ha Noi City</t>
  </si>
  <si>
    <t>Số 60, Đường Hoàng Diệu, Phường Điện Biên, Quận Ba Đình, Tp. Hà Nội</t>
  </si>
  <si>
    <t>No. 25, Lane 25, Nguyen Ngoc Vu Street, Trung Hoa Ward, Cau Giay District, Ha Noi City</t>
  </si>
  <si>
    <t>Số 25, Ngõ 25, Đường Nguyễn Ngọc Vũ, Phường Trung Hòa, Quận Cầu Giấy, Tp. Hà Nội</t>
  </si>
  <si>
    <t>0903 445 299</t>
  </si>
  <si>
    <t>Vũ Kim Quý</t>
  </si>
  <si>
    <t>lvmquan@gmail.com.vn</t>
  </si>
  <si>
    <t>Luu Vu Minh Quan</t>
  </si>
  <si>
    <t>0171003455936</t>
  </si>
  <si>
    <t>075 095 021 131</t>
  </si>
  <si>
    <t>Vo Truong Toan High School</t>
  </si>
  <si>
    <t>No. 06, Be Bac Hamlet, Xuan Dong Commune, Cam My District, Dong Nai Province</t>
  </si>
  <si>
    <t>Số 06, Ấp Bể Bạc, Xã Xuân Đông, Huyện Cẩm Mỹ, Tỉnh Đồng Nai</t>
  </si>
  <si>
    <t>Lane 84/90, Tan Son Nhi Street, Tan Son Nhi Ward, Tan Phu Street, Ho Chi Minh City</t>
  </si>
  <si>
    <t>Hẻm 84/90, Đường Tân Sơn Nhì, Phường Tân Sơn Nhì, Quận Tân Phú, Tp. Hồ Chí Minh</t>
  </si>
  <si>
    <t>0349 937 558</t>
  </si>
  <si>
    <t>Trương Văn Lập</t>
  </si>
  <si>
    <t>truongquangvy95@gmail.com</t>
  </si>
  <si>
    <t>Truong Quang Vy</t>
  </si>
  <si>
    <t>19035357357011</t>
  </si>
  <si>
    <t>070 193 006 337</t>
  </si>
  <si>
    <t>No. 121, Long Ha, Phu Rieng District, Binh Phuoc Province</t>
  </si>
  <si>
    <t>Số 121, Long Hà, Huyện Phú Riềng, Tỉnh Bình Phước</t>
  </si>
  <si>
    <t>No. 1102 Huynh Tan Phat Street, District 7, Ho Chi Minh City</t>
  </si>
  <si>
    <t>Số 1102 Đường Huỳnh Tấn Phát, Quận 7, TP. Hồ Chí Minh</t>
  </si>
  <si>
    <t>0988 880 835</t>
  </si>
  <si>
    <t>Huỳnh Đức Quý</t>
  </si>
  <si>
    <t>Le Thu Huyen</t>
  </si>
  <si>
    <t>0251002698127</t>
  </si>
  <si>
    <t>079 186 002 147</t>
  </si>
  <si>
    <t>The University of Economics Ho Chi Minh City</t>
  </si>
  <si>
    <t>No. 213, Pham Van Chi Street, Ward 3, District 6, Ho Chi Minh City</t>
  </si>
  <si>
    <t>Số 213, Đường Phạm Văn Chí, Phường 3, Quận 6, Tp. Hồ Chí Minh</t>
  </si>
  <si>
    <t>0909 360 142</t>
  </si>
  <si>
    <t>Phạm Thanh Phong</t>
  </si>
  <si>
    <t>phamthihongphuc1986@gmail.com</t>
  </si>
  <si>
    <t>Pham Thi Hong Phuc</t>
  </si>
  <si>
    <t>0071005797928</t>
  </si>
  <si>
    <t>046 189 004 498</t>
  </si>
  <si>
    <t>No. 23, Nguyen Quang Bich Street, Hue City</t>
  </si>
  <si>
    <t>Số 23, Đường Nguyễn Quang Bích, Tp. Huế</t>
  </si>
  <si>
    <t>No. 216, Block C, Nguyen Thien Tuat Apartment, Ward 1, District 3, Ho Chi Minh City</t>
  </si>
  <si>
    <t>Số 216, Lô C, Chung Cư Nguyễn Thiện Thuật, Phường 1, Quận 3, Tp. Hồ Chí Minh</t>
  </si>
  <si>
    <t>0937 846 307</t>
  </si>
  <si>
    <t xml:space="preserve">Lợi </t>
  </si>
  <si>
    <t>phanquynh2612@gmail.com</t>
  </si>
  <si>
    <t>Phan Thi Diem Quynh</t>
  </si>
  <si>
    <t>0231000575557</t>
  </si>
  <si>
    <t>066 188 007 008</t>
  </si>
  <si>
    <t>No. 51 Huynh Thuc Khang Street, Tan Loi Ward, Buon Ma Thuot City, Daklak Province</t>
  </si>
  <si>
    <t>Số 51 Huỳnh Thúc Kháng, Phường Tân Lợi, TP.Buôn Ma thuột, Tỉnh Daklak</t>
  </si>
  <si>
    <t>0913 829 849</t>
  </si>
  <si>
    <t>Nguyễn Võ Anh Khoa</t>
  </si>
  <si>
    <t>thaongabmt@gmail.com</t>
  </si>
  <si>
    <t>Le Thi Thao Nga</t>
  </si>
  <si>
    <t>19034375873012</t>
  </si>
  <si>
    <t>079 189 020 107</t>
  </si>
  <si>
    <t>No. 18A/6B1, Nguyen Thi Minh Khai Street, District 1, Ho Chi Minh City</t>
  </si>
  <si>
    <t>Số 18A/6B1, Đường Nguyễn Thị Minh Khai, Quận 1, Tp. HCM</t>
  </si>
  <si>
    <t>No. C1.13-P2, Sai Gon Avenue Apartment, Tam Binh Ward, Thu Duc City, Ho Chi Minh City</t>
  </si>
  <si>
    <t>C1.13-P2, chung cư Sài Gòn Avenue, P. Tam Bình, TP Thủ Đức</t>
  </si>
  <si>
    <t>0934 142 204</t>
  </si>
  <si>
    <t>Nguyễn Trọng Nhân</t>
  </si>
  <si>
    <t>hau.phan1803@gmail.com</t>
  </si>
  <si>
    <t>Phan Ngoc Thai Hau</t>
  </si>
  <si>
    <t>105522555555</t>
  </si>
  <si>
    <t>040 191 024 922</t>
  </si>
  <si>
    <t>Banking Acadyme</t>
  </si>
  <si>
    <t>Block 9, Le Loi Ward, Vinh City, Nghe An Province</t>
  </si>
  <si>
    <t>Khối 9, Phường Lê Lợi, TP. Vinh, Tỉnh Nghệ An</t>
  </si>
  <si>
    <t>0904 562 737</t>
  </si>
  <si>
    <t>Hoàng Văn Chiến</t>
  </si>
  <si>
    <t>thombi10031991@gmail.com</t>
  </si>
  <si>
    <t>Luong Thi Mo Thom</t>
  </si>
  <si>
    <t>0421000402023</t>
  </si>
  <si>
    <t>079 081 005 953</t>
  </si>
  <si>
    <t xml:space="preserve">No. 37, Block A1, 830 Apartment, Su Van Hanh Street, District 10, Ho Chi Minh City </t>
  </si>
  <si>
    <t>Số 37 Lô A1, Chung Cư 830, Đường Sư Vạn Hạnh, Quận 10, Tp. Hồ Chí Minh</t>
  </si>
  <si>
    <t>0937 803 668</t>
  </si>
  <si>
    <t>Thái Kim Phượng</t>
  </si>
  <si>
    <t>nguyenngocthanhphong.668@gmail.com</t>
  </si>
  <si>
    <t>Nguyen Ngoc Thanh Phong</t>
  </si>
  <si>
    <t>0291000445067</t>
  </si>
  <si>
    <t>062 184 000 441</t>
  </si>
  <si>
    <t>No.13, A Dua Street, Group 9, Duy Tan Ward, Kon Tum City, Kon Tum Province</t>
  </si>
  <si>
    <t>13 A Dừa ,tổ 9, phường Duy Tân Tp Kon Tum tỉnh Kon Tum</t>
  </si>
  <si>
    <t>0377 337 799</t>
  </si>
  <si>
    <t xml:space="preserve">Trương Thị Thảo </t>
  </si>
  <si>
    <t>lephongtran2312@gmail.com</t>
  </si>
  <si>
    <t>Le Thi Thanh Hai</t>
  </si>
  <si>
    <t>Agency Training - Lam Kinh</t>
  </si>
  <si>
    <t>104870143984</t>
  </si>
  <si>
    <t>040 190 008 971</t>
  </si>
  <si>
    <t xml:space="preserve">Group 2, Quan Hanh Town, Nghi Loc District, Nghe An Province </t>
  </si>
  <si>
    <t>Khối 2, Thị Trấn Quán Hành, Huyện Nghi Lộc, Tỉnh Nghệ An</t>
  </si>
  <si>
    <t>0928 619 628</t>
  </si>
  <si>
    <t>Chồng: Hoàng Văn Dương</t>
  </si>
  <si>
    <t>hoangduongtd2212@gmail.com</t>
  </si>
  <si>
    <t>Dang Thi Thuy Dung</t>
  </si>
  <si>
    <t>19033799880012</t>
  </si>
  <si>
    <t>056 193 005 028</t>
  </si>
  <si>
    <t>Postharvest Technology</t>
  </si>
  <si>
    <t>Ninh Ma Hamlet, Van Tho Commune, Van Ninh District, Khanh Hoa Province</t>
  </si>
  <si>
    <t xml:space="preserve">Thôn Ninh Mã, Xã Vạn Thọ, Huyên Vạn Ninh, Tỉnh Khánh Hòa </t>
  </si>
  <si>
    <t>0397 760 576</t>
  </si>
  <si>
    <t>Đặng Như Tứ</t>
  </si>
  <si>
    <t>phanlili2003@gmail.com</t>
  </si>
  <si>
    <t>Phan Thi Thuy Linh</t>
  </si>
  <si>
    <t>101155898989</t>
  </si>
  <si>
    <t>035 188 010 303</t>
  </si>
  <si>
    <t xml:space="preserve"> Block 9, Le Loi Ward, Vinh City, Nghe An Province</t>
  </si>
  <si>
    <t>P1413, Green View 3 Apartment, Hoang Nghia Luong, Block 9, Le Loi Ward, Vinh City, Nghe An Province</t>
  </si>
  <si>
    <t>P1413, chung cư Green View 3, Hoàng Nghĩa Lương, Khối 9, Phường Lê Lợi, TP. Vinh, Tỉnh Nghệ An</t>
  </si>
  <si>
    <t>0963 883 737</t>
  </si>
  <si>
    <t xml:space="preserve">Võ Tất Thành </t>
  </si>
  <si>
    <t>trunghoadhv@gmail.com.vn</t>
  </si>
  <si>
    <t>Do Thi Trung Hoa</t>
  </si>
  <si>
    <t>19035359296011</t>
  </si>
  <si>
    <t>079 191 018 389</t>
  </si>
  <si>
    <t>No. 38/2A1, Huynh Tan Phat Street, Group 1, Tan Thuan Tay Ward, District 1, Ho Chi Minh City</t>
  </si>
  <si>
    <t>38/2A1 Huỳnh Tấn Phát, KP1, P Tân Thuận Tây, Quận 1, TP.HCM</t>
  </si>
  <si>
    <t>No. 38/2A1, Huynh Tan Phat Street, Tan Thuan Tay Ward, District 7, Ho Chi Minh</t>
  </si>
  <si>
    <t>0909 736 882</t>
  </si>
  <si>
    <t>Võ Thị Cúc</t>
  </si>
  <si>
    <t>luutrang2006152@gmail.com</t>
  </si>
  <si>
    <t>Luu Thi Xuan Trang</t>
  </si>
  <si>
    <t>0191000290889</t>
  </si>
  <si>
    <t>096 187 004 133</t>
  </si>
  <si>
    <t>No. 97/1 Pham Hong Thai Street, Group 1, Ward 4, Ca Mau City, Ca Mau Province</t>
  </si>
  <si>
    <t>Số 97/1, Đường Phạm Hồng Thái, Khóm 1, Phường 4, Tp. Cà Mau, Tỉnh Cà Mau</t>
  </si>
  <si>
    <t>No. 240/118/2, Nguyen Van Luong Street, Ward 11, District 6, Ho Chi Minh City</t>
  </si>
  <si>
    <t>240/118/2 Nguyễn Văn Luông, P11, Q6. TPHCM</t>
  </si>
  <si>
    <t>0916 155 611</t>
  </si>
  <si>
    <t>nhulna2410@gmail.com</t>
  </si>
  <si>
    <t>Lam Ngoc Ai Nhu</t>
  </si>
  <si>
    <t>0071000901424</t>
  </si>
  <si>
    <t>079 192 028 088</t>
  </si>
  <si>
    <t>No. 10/27, Tan Thoi Nhat 10 Street, Tan Thoi Nhat Ward, District 12, Ho Chi Minh City</t>
  </si>
  <si>
    <t>Số 10/27, Đường Tân Thới Nhất 10, Phường Tân Thới Nhất, Quận 12, Tp. Hồ Chí Minh</t>
  </si>
  <si>
    <t>0938 500 797</t>
  </si>
  <si>
    <t>Đào Thị Thu Hà</t>
  </si>
  <si>
    <t>linhkieu190192@gmail.com.vn</t>
  </si>
  <si>
    <t>Nguyen Thi Linh Kieu</t>
  </si>
  <si>
    <t>Increase to 6.8 Mil/month after 6 months, based on the eveluation of Department Head</t>
  </si>
  <si>
    <t>0281000302830</t>
  </si>
  <si>
    <t>074 190 008 971</t>
  </si>
  <si>
    <t>No. 1325, Binh Duong Avenue, Thu Dau Mot City, Binh Duong Province</t>
  </si>
  <si>
    <t>Số 1325, Đại Lộ Bình Dương, Tp. Thủ Dầu Một, Tỉnh Bình Dương</t>
  </si>
  <si>
    <t>0778 773 840</t>
  </si>
  <si>
    <t>phandoanhngan22@gmail.com</t>
  </si>
  <si>
    <t>Phan Doanh Ngan</t>
  </si>
  <si>
    <t>9907288831</t>
  </si>
  <si>
    <t>019 175 000 328</t>
  </si>
  <si>
    <t>G2-13.12A Galaxy 9 Apartment, Ward 1, District 4, Ho Chi Minh City</t>
  </si>
  <si>
    <t>G2-13.12A Chung cư Galaxy 9, Phường 1, Quận 4, Tp.Hồ Chí Minh</t>
  </si>
  <si>
    <t>G2-13.12A Chung cư Galaxy 9, Phường 1, Quận 4, TpHCM</t>
  </si>
  <si>
    <t>0913 114 003</t>
  </si>
  <si>
    <t>vuongluong99@gmail.com</t>
  </si>
  <si>
    <t>Vuong Thi Luong</t>
  </si>
  <si>
    <t>M66130144</t>
  </si>
  <si>
    <t>Hongik University</t>
  </si>
  <si>
    <t>Room 228 Waterfront, Group A Phu My Hung, Nguyen Luong Bang Street, Tan Phu Ward, District 7, Ho Chi Minh City</t>
  </si>
  <si>
    <t>Căn 228 Waterfront, Khu  A Phú Mỹ Hưng, Đường  Nguyễn Lương Bằng,  Phường Tân Phú,  Quận 7, Tp. Hồ Chí Minh</t>
  </si>
  <si>
    <t>00046617001</t>
  </si>
  <si>
    <t>068 077 002 307</t>
  </si>
  <si>
    <t>No. 45, Street 13, Tan Kieng Ward, District 7, Ho Chi Minh City</t>
  </si>
  <si>
    <t>45 Đường 13, Phường Tân Kiểng, Q7, HCM</t>
  </si>
  <si>
    <t>0909 252 891</t>
  </si>
  <si>
    <t>Hoàng Tuyết Phượng</t>
  </si>
  <si>
    <t>quachbaonguyen@gmail.com</t>
  </si>
  <si>
    <t>Quach Bao Nguyen</t>
  </si>
  <si>
    <t>0721000525287</t>
  </si>
  <si>
    <t>079 085 023 082</t>
  </si>
  <si>
    <t xml:space="preserve">No. 86/19/20 Thich Quang Duc Street, Phu Nhuan District, Ho Chi Minh </t>
  </si>
  <si>
    <t>Số 86/19/20 Đường Thích Quảng Đức, Quận Phú Nhuận, Tp. Hồ Chị Minh</t>
  </si>
  <si>
    <t>0909 900 340</t>
  </si>
  <si>
    <t>phucthinhnguyentran@yahoo.com</t>
  </si>
  <si>
    <t>Nguyen Tran Phuc Thinh</t>
  </si>
  <si>
    <t>0161001730233</t>
  </si>
  <si>
    <t>046 193 007 840</t>
  </si>
  <si>
    <t>University Of Education, Hue University</t>
  </si>
  <si>
    <t>Biology Teaching Methodology</t>
  </si>
  <si>
    <t>Luong Co Village, Quang Tho Commune, Quang Dien District, Thua Thien Hue</t>
  </si>
  <si>
    <t>Làng Lương Cổ, Xã Quảng Thọ, Huyện Quảng Điền, Thừa Thiên Huế</t>
  </si>
  <si>
    <t>0935 680 938</t>
  </si>
  <si>
    <t>Hoàng Trọng Án</t>
  </si>
  <si>
    <t>sm.gahue2@gmail.com</t>
  </si>
  <si>
    <t>Hoang Thi My Linh</t>
  </si>
  <si>
    <t>1039434085</t>
  </si>
  <si>
    <t>070 194 001 804</t>
  </si>
  <si>
    <t>No. 238, Group 4, Chon Thanh District, Binh Phuoc Province</t>
  </si>
  <si>
    <t>Số 238 Khu Phố 4, Huyện Chơn Thành, Tỉnh Bình Phước</t>
  </si>
  <si>
    <t>No. 501/10A, Xo Viet Nghe Tinh, Ward 26, Binh Thanh District, Ho Chi Minh City</t>
  </si>
  <si>
    <t>Số 501/10A, Đường Xô Viết Nghệ Tĩnh, Phường 26, Quận Bình Thạnh, Tp. Hồ Chí Minh</t>
  </si>
  <si>
    <t>0369 841 076</t>
  </si>
  <si>
    <t>Nguyễn Phạm Thanh Giang</t>
  </si>
  <si>
    <t>nguyenthithuynhien1994@gmail.com</t>
  </si>
  <si>
    <t>Nguyen Thi Thuy Nhien</t>
  </si>
  <si>
    <t>Transportation and Housing allowance: 15Mil/month (Salary)</t>
  </si>
  <si>
    <t>0161000349964</t>
  </si>
  <si>
    <t>046 089 003 403</t>
  </si>
  <si>
    <t>Quang Tay University</t>
  </si>
  <si>
    <t>Giap Nhat Village, Huong Van Commune, Huong Tra District, Thua Thien Hue Province</t>
  </si>
  <si>
    <t>Thôn Giáp Nhất, Xã Hương Văn, Huyện Hương Trà, Tỉnh Thừa Thiên Huế</t>
  </si>
  <si>
    <t>I4/1-I/2, Group 6, Trung Dung Ward, Bien Hoa City, Dong Nai Province</t>
  </si>
  <si>
    <t>I4/1-I/2, Khu Phố 6, Phường Trung Dũng, Tp. Biên Hòa, Tỉnh Đồng Nai</t>
  </si>
  <si>
    <t>0935 917 256</t>
  </si>
  <si>
    <t xml:space="preserve">Nguyễn Thị Hoài </t>
  </si>
  <si>
    <t>phunguyen0305@gmail.com</t>
  </si>
  <si>
    <t>Nguyen Van Thien Phu</t>
  </si>
  <si>
    <t>0421003999596</t>
  </si>
  <si>
    <t>052 084 009 378</t>
  </si>
  <si>
    <t>Group 7, Quarter 5, Bong Son Ward, Hoai Nhon Town, Binh Dinh Province</t>
  </si>
  <si>
    <t>Tổ 7, Khu phố 5, Phường Bồng Sơn, Thị xã Hoài Nhơn, Tỉnh Bình Định</t>
  </si>
  <si>
    <t>Sen Hong An Binh Aparment, Di An City, Binh Duong Province</t>
  </si>
  <si>
    <t>Chung cư Sen Hồng An Bình, Tp Dĩ An, Bình Dương</t>
  </si>
  <si>
    <t>0906 723 584</t>
  </si>
  <si>
    <t>Võ Thị Hiền</t>
  </si>
  <si>
    <t>holeduy@gmail.com</t>
  </si>
  <si>
    <t>Ho Le Duy</t>
  </si>
  <si>
    <t>102345352001</t>
  </si>
  <si>
    <t>066 193 013 817</t>
  </si>
  <si>
    <t>Village 1, Ia J Loi Street, Easup District, Dak Lak Province</t>
  </si>
  <si>
    <t>Thôn 1- Ia JLơi - Ea Súp - Đắk Lắk</t>
  </si>
  <si>
    <t>No. 441/5B, To Ngoc Van Street, Thanh Xuan Ward, District 12, Ho Chi Minh City</t>
  </si>
  <si>
    <t>441/5B Tô Ngọc Vân, phường Thạnh Xuân, quận 12, TPHCM</t>
  </si>
  <si>
    <t>0942 725 191</t>
  </si>
  <si>
    <t>Phạm Quốc Đạt</t>
  </si>
  <si>
    <t>giangdang3000@gmail.com</t>
  </si>
  <si>
    <t>Dang Thi Thu Giang</t>
  </si>
  <si>
    <t>0041000239710</t>
  </si>
  <si>
    <t>075 191 012 830</t>
  </si>
  <si>
    <t>No. K249H82/14, Ha Huy Tap Street, Thanh Khe District, Da Nang City</t>
  </si>
  <si>
    <t>Số K249H83/14, Đường Hà Huy Tập, Quận Thanh Khê, Tp. Đà Nẵng</t>
  </si>
  <si>
    <t>No. 160, Bac Son Street, Cam Le District, Da Nang City</t>
  </si>
  <si>
    <t>Số 160, Đường Bắc Sơn, Quận Cẩm Lệ, Tp. Đà Nẵng</t>
  </si>
  <si>
    <t>0773 467 112</t>
  </si>
  <si>
    <t>Đỗ Mạnh Hùng</t>
  </si>
  <si>
    <t>minhhuong0108@gmail.com</t>
  </si>
  <si>
    <t>Mai Nguyen Minh Huong</t>
  </si>
  <si>
    <t>19035818377011</t>
  </si>
  <si>
    <t>183 507 926</t>
  </si>
  <si>
    <t>No. 7, Nguyen Hue Street, Huong Khe District, Ha Tinh Province</t>
  </si>
  <si>
    <t>Số 7, Đường Nguyễn Huệ, Huyện Hương Khê, Tỉnh Hà Tĩnh</t>
  </si>
  <si>
    <t>No. 6, Xuan Dieu Street, Huong Khe District, Ha Tinh Province</t>
  </si>
  <si>
    <t>Số 6, Đường Xuân Diệu, Huyện Hương Khê, Tỉnh Hà Tĩnh</t>
  </si>
  <si>
    <t>0987 731 841</t>
  </si>
  <si>
    <t>Lê Ly Na</t>
  </si>
  <si>
    <t>Nguyen Van Thuyet</t>
  </si>
  <si>
    <t>08198622166</t>
  </si>
  <si>
    <t>066 086 010 010</t>
  </si>
  <si>
    <t>NIIT University</t>
  </si>
  <si>
    <t>No. 57/22, Nguyen Luong Bang Street, Village 11, Hoa Thang Commune, Buon Ma Thuot City, Dak Lak Province</t>
  </si>
  <si>
    <t>57/22 Nguyễn Lương Bằng, Thôn 11, Xã Hòa Thắng, TP. Buôn Ma Thuột, Tỉnh Đăk Lăk</t>
  </si>
  <si>
    <t>No. 160, Y Nue Street, Eatam Ward, Buon Me Thuot City, Dak Lak Province</t>
  </si>
  <si>
    <t>160 Y Nuê, Phường Ea Tam, TP. Buôn Ma Thuột, Tỉnh Đăk Lăk</t>
  </si>
  <si>
    <t>0965 849 293</t>
  </si>
  <si>
    <t>nguyenphuocvinhbao@gmail.com</t>
  </si>
  <si>
    <t>Nguyen Phuoc Vinh Bao</t>
  </si>
  <si>
    <t>0071001227534</t>
  </si>
  <si>
    <t>079 176 030 795</t>
  </si>
  <si>
    <t>No. 45/22A2, Dinh Tien Hoang Street, Ben Nghe Ward, District 1, Ho Chi Minh City</t>
  </si>
  <si>
    <t>45/22A2 ĐINH TIÊN HOÀNG, P. BẾN NGHÉ, QUẬN 1, TP.HCM</t>
  </si>
  <si>
    <t>No. 523A, DO XUAN HOP Street, PHUOC LONG B Ward, District 9, Ho Chi Minh City</t>
  </si>
  <si>
    <t>523A ĐỖ XUÂN HỢP, PHƯỜNG PHƯỚC LONG B, QUẬN 9, TPHCM</t>
  </si>
  <si>
    <t>0908 397 757</t>
  </si>
  <si>
    <t>Nguyễn Thụy Ngọc Anh</t>
  </si>
  <si>
    <t>ngoclan1976@gmail.com.vn</t>
  </si>
  <si>
    <t>Nguyen Thuy Ngoc Lan</t>
  </si>
  <si>
    <t>11524703989013</t>
  </si>
  <si>
    <t>048 185 008 220</t>
  </si>
  <si>
    <t>Antwarp Management School</t>
  </si>
  <si>
    <t>B1.16.10, 4S Apartment, Group 7, Linh Dong Ward, Thu Duc City, Ho Chi Minh City</t>
  </si>
  <si>
    <t>B1.16.10 Chung cư 4S, Khu phố 7, Phường Linh Đông, TP. Thủ Đức, TP. Hồ Chí Minh</t>
  </si>
  <si>
    <t>No. B1.16.10, 4S Linh Dong Apartment, 30 Linh Dong Street, Linh Dong Ward, Thu Duc District, Ho Chi Minh City</t>
  </si>
  <si>
    <t>Số B1.16.10, Chưng Cư 4S Linh Đông, Đường 30 Linh Đông, Phường Linh Đông, Quận Thủ Đức, Tp. Hồ Chí Minh</t>
  </si>
  <si>
    <t>0986 281 627</t>
  </si>
  <si>
    <t>Phạm Thị Kim Chi</t>
  </si>
  <si>
    <t>sunnykate@live.com</t>
  </si>
  <si>
    <t>Pham Thi Kim Phuong</t>
  </si>
  <si>
    <t>100303054416</t>
  </si>
  <si>
    <t>WOORI BANK - 01663001</t>
  </si>
  <si>
    <t>022 093 000 018</t>
  </si>
  <si>
    <t>No 510, Block N6B, Trung Hoa Nhan Chinh, Thanh Xuan District, Ha Noi City</t>
  </si>
  <si>
    <t>P510, nhà N6B, Trung Hòa Nhân Chính, Quận Thanh Xuân, Thành Phố Hà Nội</t>
  </si>
  <si>
    <t>No. 16/116/27, Mieu Dam Street, Nam Tu Liem District, Ha Noi City</t>
  </si>
  <si>
    <t>Số 16 ngõ 116/27 Miếu Đầm, Phường Mễ Trì, Quận Nam Từ Liêm, Thành Phố Hà Nội</t>
  </si>
  <si>
    <t>0989 899 004</t>
  </si>
  <si>
    <t>Hoàng Thị Tuyến</t>
  </si>
  <si>
    <t>hainsk7@gmail.com</t>
  </si>
  <si>
    <t>Nguyen Son Hai</t>
  </si>
  <si>
    <t>0381000544053</t>
  </si>
  <si>
    <t>054 194 005 719</t>
  </si>
  <si>
    <t>Uat Lam Village, Hoa Hiep Bac Commune, Dong Hoa District, Phu Yen Province</t>
  </si>
  <si>
    <t>Thôn Uất Lâm, Xã Hòa Hiệp Bắc, Huyện Đông Hòa, Tỉnh Phú Yên</t>
  </si>
  <si>
    <t>Building B, Bcons Plaza Apartment, No. 22A/6 Thong Nhat Street, Dong Hoa Ward, Di An City, Binh Duong Province</t>
  </si>
  <si>
    <t>Tòa B, Chung cư Bcons Plaza, Số 22A/6 Đường Thống Nhất, Phường Đông Hòa, TP. Dĩ An, Tỉnh Bình Dương</t>
  </si>
  <si>
    <t>0977 469 144</t>
  </si>
  <si>
    <t>Trần Thị Lan Hương</t>
  </si>
  <si>
    <t>huongly284@gmail.com</t>
  </si>
  <si>
    <t>Tran Thi Huong Ly</t>
  </si>
  <si>
    <t>0181003369677</t>
  </si>
  <si>
    <t>075 089 005 351</t>
  </si>
  <si>
    <t>No. 530, Avenue 1, Xuan Binh District, Long Khanh City, Dong Nai Province</t>
  </si>
  <si>
    <t>Số 530, Quốc Lộ 1, Huyện Xuân Bình, Tp. Long Khánh, Tỉnh Đồng Nai</t>
  </si>
  <si>
    <t>Mai Van Vinh, District 7, Ho Chi Minh City</t>
  </si>
  <si>
    <t>Mai Vẵn Vĩnh, Quận 7, TP. Hồ Chí Minh</t>
  </si>
  <si>
    <t>0918 850 963</t>
  </si>
  <si>
    <t>Lê Nguyễn Thùy Mi</t>
  </si>
  <si>
    <t>gigletachi@gmail.com</t>
  </si>
  <si>
    <t>Le Ta Chi</t>
  </si>
  <si>
    <t>19035655367011</t>
  </si>
  <si>
    <t>079 194 000 207</t>
  </si>
  <si>
    <t>No. 174/75, Nguyen Thien Thuat Street, District 3, Ho Chi Minh City</t>
  </si>
  <si>
    <t>Số 174/75, Đường Nguyễn Thiện Thuật, Quận 3, Tp. Hồ Chí Minh</t>
  </si>
  <si>
    <t>No. 558/15/31, Binh Quoi Street, Ward 28, Binh Thanh District, Ho Chi Minh City</t>
  </si>
  <si>
    <t>Số 558/15/31, Đường Bình Quới, Phường 28, Quận Bình Thạnh, Tp. Hồ Chí Minh</t>
  </si>
  <si>
    <t>0902 924 852</t>
  </si>
  <si>
    <t>Trương Tấn Phúc</t>
  </si>
  <si>
    <t>Truong Phuong Hau</t>
  </si>
  <si>
    <t>50110000200829</t>
  </si>
  <si>
    <t>038 186 016 419</t>
  </si>
  <si>
    <t xml:space="preserve">Dong Da Village, Quang Phong Commune, Quang Xuong District. Thanh Hoa Province </t>
  </si>
  <si>
    <t>Thôn Đông Đa, Xã Quảng Phong, Huyện Quảng Xương, Tỉnh Thanh Hóa</t>
  </si>
  <si>
    <t>House No. 46, Yen Vuong 1 Village, Quang Yen Commune, Quang Xuong District, Thanh Hoa Province</t>
  </si>
  <si>
    <t>Số nhà 46, Thôn Yên Vực 1, Xã Quảng Yên, Huyện Quảng Xương, Tỉnh Thanh Hóa</t>
  </si>
  <si>
    <t>0329 695 123</t>
  </si>
  <si>
    <t>Nguyễn Thị Toản</t>
  </si>
  <si>
    <t>ngothidao241285@gmail.com</t>
  </si>
  <si>
    <t>Ngo Thi dao</t>
  </si>
  <si>
    <t>0371000472092</t>
  </si>
  <si>
    <t>075 090 021 976</t>
  </si>
  <si>
    <t>No. 556, Tran Cao Van Street, Bau Ham Commune, Thong Nhat District, Dong Nai Province</t>
  </si>
  <si>
    <t>Số 556, Đường Trần Cao Vân, Xã Bàu Hàm 2, Huyện Thống Nhất, Tỉnh Đồng Nai</t>
  </si>
  <si>
    <t>21b Street 10, Quarter 2, An Khanh, Thu Duc City, Ho Chi Minh City</t>
  </si>
  <si>
    <t>21b Đường 10, Khu phố 2, An Khánh, TP. Thủ Đức, TP. Hồ Chí Minh</t>
  </si>
  <si>
    <t>tuantruong.ngo09@gmail.com</t>
  </si>
  <si>
    <t>Ngo Tuan Truong</t>
  </si>
  <si>
    <t>Special Allowance 23,212,000 as Bonus of 2019 on March's payroll</t>
  </si>
  <si>
    <t>0441003908082</t>
  </si>
  <si>
    <t>079 084 022 953</t>
  </si>
  <si>
    <t>No. 165/5F, Van Than Street, Ward 8, District 6, Ho Chi Minh City</t>
  </si>
  <si>
    <t>Số 165/5F, Đường Văn Thân, Phường 8, Quận 6, Tp. Hồ Chí Minh</t>
  </si>
  <si>
    <t>0389 902 933</t>
  </si>
  <si>
    <t>Nguyễn Thị Huỳnh Như</t>
  </si>
  <si>
    <t>nhuthuynh310184@gmail.com</t>
  </si>
  <si>
    <t>Huynh Minh Nhut</t>
  </si>
  <si>
    <t>0011004055522</t>
  </si>
  <si>
    <t>038 190 015 324</t>
  </si>
  <si>
    <t>No. 63B, Dao Duy Tu Street, Thanh Hoa City, Thanh Hoa Province</t>
  </si>
  <si>
    <t>Số 63B, Đường Đào Duy Từ, Tp. Thanh Hóa, Tỉnh Thanh Hóa</t>
  </si>
  <si>
    <t>0989 274 984</t>
  </si>
  <si>
    <t>Trần Nam Hải</t>
  </si>
  <si>
    <t>huetranminh71@gmail.com</t>
  </si>
  <si>
    <t>Tran Thi Minh Hue</t>
  </si>
  <si>
    <t>Compensate allowance, with commitment is working with HLV at least 3 year, in case resignation below 3 yrs, a prorated amount will have to be returned: + 341,654,000 (13th month salary and Pension fund in 2019), pay on 28/02/2020 ; + 478,953,000 (2019 Annual bonus and unvested stock), pay on 28/03/2020 ;+ 71,875,000 (Unvested stock), pay on 28/03/2021</t>
  </si>
  <si>
    <t>0251001073989</t>
  </si>
  <si>
    <t>079 071 042 408</t>
  </si>
  <si>
    <t>No. 142, Group 3, Hiep Tam 2 Village, Dinh Quan Town, Dinh Quan District, Dong Nai Province</t>
  </si>
  <si>
    <t>Số 142, Khu phố 3, Ấp Hiệp Tâm 2, Thị Trấn Định Quán, Huyện Định Quán, Tỉnh Đồng Nai</t>
  </si>
  <si>
    <t>No. 595/33/18, Cach Mang Thang Tam Street, Ward 15, District 10, Ho Chi Minh City</t>
  </si>
  <si>
    <t>Số 595/33/18, Đường Cách Mạng Tháng Tám, Phường 15, Quận 10, Tp. Hồ Chí Minh</t>
  </si>
  <si>
    <t xml:space="preserve">0903 724 185 </t>
  </si>
  <si>
    <t>Nguyen Quoc Cuong</t>
  </si>
  <si>
    <t>19034050941011</t>
  </si>
  <si>
    <t>001 175 070 605</t>
  </si>
  <si>
    <t>No. 22, Kham Thien Street, Dong Da District, Ha Noi City</t>
  </si>
  <si>
    <t>Số 22, Đường Khâm Thiên, Quận Đống Đa, Tp. Hà Nội</t>
  </si>
  <si>
    <t>0986 872 525</t>
  </si>
  <si>
    <t>Hoàng Ngọc Thăng</t>
  </si>
  <si>
    <t>Nguyen Thi Minh Nguyet</t>
  </si>
  <si>
    <t>0011001277394</t>
  </si>
  <si>
    <t>051 069 011 196</t>
  </si>
  <si>
    <t>Applied Liguistics</t>
  </si>
  <si>
    <t>No. 35/7 Tran Cam Street, Le Hong Phong Ward, Quang Ngai City</t>
  </si>
  <si>
    <t xml:space="preserve">Số 35/7 Đường Trần Cẩm, Phường Lê Hồng Phong, TP. Quảng Ngãi, Tỉnh Quảng Ngãi  </t>
  </si>
  <si>
    <t>No. 916 HH3B, Linh Dam Street, Hoang Liet Ward, Hoang Mai District, Ha Noi City</t>
  </si>
  <si>
    <t>Căn hộ 916 HH3B, Linh Đàm, phường Hoàng Liệt, quận Hoàng Mai, thành phố Hà Nội</t>
  </si>
  <si>
    <t>0904 574 759</t>
  </si>
  <si>
    <t>Lê Hoài Thu</t>
  </si>
  <si>
    <t>thieplv69@gmail.com</t>
  </si>
  <si>
    <t>Le Van Thiep</t>
  </si>
  <si>
    <t>5200128898888</t>
  </si>
  <si>
    <t>008 187 011 474</t>
  </si>
  <si>
    <t>Group 4, My Lam Ward, Ho Chi Minh City Tuyen Quang, Tuyen Quang Province</t>
  </si>
  <si>
    <t>Tổ 4, Phường Mỹ Lâm, TP.Tuyên Quang, Tỉnh Tuyên Quang</t>
  </si>
  <si>
    <t>Group 4, Nong Tien Ward, Tuyen Quang City, Tuyen Quang Province</t>
  </si>
  <si>
    <t>Tổ 4, Phường Nông Tiến, TP. Tuyên Quang, Tỉnh Tuyên Quang</t>
  </si>
  <si>
    <t xml:space="preserve">Nguyễn Quý Hiếu </t>
  </si>
  <si>
    <t>doanthutrangtq@gmail.com</t>
  </si>
  <si>
    <t>Doan Thi Thu Trang</t>
  </si>
  <si>
    <t>001 088 037 725</t>
  </si>
  <si>
    <t>Cluster 7, Hong Ha Commune, Dan Phuong District, Hanoi City</t>
  </si>
  <si>
    <t>Cụm 7, Xã Hồng Hà, Huyện Đan Phượng, TP. Hà Nội</t>
  </si>
  <si>
    <t>P303, Truong Dinh Complex Apartment, Lane 129D, Truong Dinh Street, Truong Dinh Ward, Hai Ba Trung District, Hanoi City</t>
  </si>
  <si>
    <t>P303, Chung cư Trương Định Complex, Ngõ 129D, Đường Trương Định, Phường Trương Định, Quận Hai Bà Trưng, TP. Hà Nội</t>
  </si>
  <si>
    <t>0982 331 378</t>
  </si>
  <si>
    <t>Nguyễn Tất Đình</t>
  </si>
  <si>
    <t>khangnguyen296@gmail.com</t>
  </si>
  <si>
    <t>Nguyen Tat Khang</t>
  </si>
  <si>
    <t>Transportation 10Mil/month and Entertaiment allowance: 5Mil/month, Job allowance: 10mil (Salary)</t>
  </si>
  <si>
    <t>0781000668866</t>
  </si>
  <si>
    <t>038 079 005 837</t>
  </si>
  <si>
    <t>Lo 52, Xanh Urban Area, Le Thai Tong Street, Lam Son Ward, Thanh Hoa City</t>
  </si>
  <si>
    <t>Lô 52, Khu Đô Thị Xanh, Đường Lê Thái Tông, Phường Lam Sơn, Tp. Thanh Hóa</t>
  </si>
  <si>
    <t>0888 121 236</t>
  </si>
  <si>
    <t>Lê Thu Hiền</t>
  </si>
  <si>
    <t>aiglife.vn@gmail.com</t>
  </si>
  <si>
    <t>Le Trong Loi</t>
  </si>
  <si>
    <t>060160027099</t>
  </si>
  <si>
    <t>075 190 024 106</t>
  </si>
  <si>
    <t>No. 137, Street 6, Long Buu Group, Long Binh Ward, District 9, Ho Chi Minh City</t>
  </si>
  <si>
    <t>Số 137, Đường Số 6, Khu Phố Long Bửu, Phường Long Bình, Quận 9, Tp. Hồ Chí Minh</t>
  </si>
  <si>
    <t>0908 061 887</t>
  </si>
  <si>
    <t>Trương Thị Mỹ Dung</t>
  </si>
  <si>
    <t>truongmylinh90@gmail.com</t>
  </si>
  <si>
    <t>Truong Thi My Linh</t>
  </si>
  <si>
    <t>19033876008013</t>
  </si>
  <si>
    <t>038 090 005 795</t>
  </si>
  <si>
    <t>Technical Machine</t>
  </si>
  <si>
    <t>Bao Son Apartment, No. 72 Le Loi Street, Vinh Tien, Hung Binh, Vinh City, Nghe An Province</t>
  </si>
  <si>
    <t>CC Bảo Sơn, 72 Lê Lợi, Vĩnh Tiến, Hưng Bình, TP Vinh, Nghệ An</t>
  </si>
  <si>
    <t>0964 408 006</t>
  </si>
  <si>
    <t>Lê Thị Lý</t>
  </si>
  <si>
    <t>gabvlnankd@gmail.com</t>
  </si>
  <si>
    <t>Dang Thanh Tuan</t>
  </si>
  <si>
    <t>0341006970460</t>
  </si>
  <si>
    <t>173 580 956</t>
  </si>
  <si>
    <t xml:space="preserve">Building and Industrial Contruction </t>
  </si>
  <si>
    <t>Den Market, Hoa Thang Commune, Hoang Hoa District, Thanh Hoa Province</t>
  </si>
  <si>
    <t>Chợ Đền, Xã Hòa Thắng, Huyện Hoằng Hóa, Tỉnh Thanh Hóa</t>
  </si>
  <si>
    <t>No. 2/11, Kim Son Group, Tan Binh Ward, Hai Duong City, Hai Duong Province</t>
  </si>
  <si>
    <t>Số 2/11, Phố Kim Sơn, Phường Tân Bình, Tp. Hải Dương, Tỉnh Hải Dương</t>
  </si>
  <si>
    <t>0982 733 024</t>
  </si>
  <si>
    <t>Bùi Thị Hiền</t>
  </si>
  <si>
    <t>Nguyen Van Hien</t>
  </si>
  <si>
    <t>050087283337</t>
  </si>
  <si>
    <t>241 556 007</t>
  </si>
  <si>
    <t>No. 13, Group 5, Village 1, Eakao Commune, Buon Me Thuot City, Dak Lak Province</t>
  </si>
  <si>
    <t>Số 13, Tổ 5, Thôn 1, Xã Eakao, Tp. Buôn Mê Thuột, Tỉnh Đăk Lăk</t>
  </si>
  <si>
    <t>0366 909 240</t>
  </si>
  <si>
    <t>Phạm Thị Tơ</t>
  </si>
  <si>
    <t>Vu Thi Hoang Yen</t>
  </si>
  <si>
    <t>19130386771016</t>
  </si>
  <si>
    <t>131 251 833</t>
  </si>
  <si>
    <t>Tan Dan Street, Viet Tri District, Phu Tho Province</t>
  </si>
  <si>
    <t>Đường Tân Dân, Huyện Việt Trì, Tỉnh Phú Thọ</t>
  </si>
  <si>
    <t>Dinh Cong Group, Hoang Mai District, Ha Noi City</t>
  </si>
  <si>
    <t xml:space="preserve">Khu Đô Thị Định Công, Quận Hoàng Mai, Tp. Hà Nội </t>
  </si>
  <si>
    <t>0912 741 745</t>
  </si>
  <si>
    <t>Trần Ngọc Thắng</t>
  </si>
  <si>
    <t>Tran Thi Kim Dung</t>
  </si>
  <si>
    <t>199255179</t>
  </si>
  <si>
    <t>079 187 007 362</t>
  </si>
  <si>
    <t>No. 25/37, Tran Khac Chan Street, District 1, Ho Chi Minh City</t>
  </si>
  <si>
    <t>Số 25/37, Đường Trần Khắc Chân, Quận 1, Tp. Hồ Chí Minh</t>
  </si>
  <si>
    <t>No. 72/19/9, Street 4, Group 6, Hiep Binh Phuoc Ward, Thu Duc District, Ho Chi Minh City</t>
  </si>
  <si>
    <t>Số 72/19/9, Đường Số 4, Khu Phố 6, Phường Hiệp Bình Phước, Quận Thủ Đức , Tp. Hồ Chí Minh</t>
  </si>
  <si>
    <t>0909 762 955</t>
  </si>
  <si>
    <t>Nguyễn Ngọc Lân</t>
  </si>
  <si>
    <t>diemmy.vothi@gmail.com</t>
  </si>
  <si>
    <t>Vo Thi Diem My</t>
  </si>
  <si>
    <t>19035780319010</t>
  </si>
  <si>
    <t>079 097 008 527</t>
  </si>
  <si>
    <t>No. 191A, Le Quang Dinh Street, Binh Thanh District, Ho Chi Minh City</t>
  </si>
  <si>
    <t>Số 191A, Đường Lê Quang Định, Quận Bình Thạnh, Tp. Hồ Chí Minh</t>
  </si>
  <si>
    <t>0968 192 102</t>
  </si>
  <si>
    <t>Vũ Thị Hồng Xuân</t>
  </si>
  <si>
    <t>quangvinh0297@gmail.com</t>
  </si>
  <si>
    <t>Le Thanh Quang Vinh</t>
  </si>
  <si>
    <t>0201000643584</t>
  </si>
  <si>
    <t>183 886 087</t>
  </si>
  <si>
    <t>Phu Ich Village, Ich Hau Commune, Loc Ha District, Ha Tinh Province</t>
  </si>
  <si>
    <t>Thôn Phú Ích, Xã Ích Hậu, Huyện Lộc Hà, Tỉnh Hà Tĩnh</t>
  </si>
  <si>
    <t>No. 58, Le Hong Phong Street, Thach Linh Ward, Ha Tinh Province</t>
  </si>
  <si>
    <t>Ngõ 58, Đường Lê Hồng Phong, Phường Thạch Linh, Tp. Hà Tĩnh</t>
  </si>
  <si>
    <t>0326 436 500</t>
  </si>
  <si>
    <t>Hồ Phúc Thông</t>
  </si>
  <si>
    <t>Ho Thi Tu Oanh</t>
  </si>
  <si>
    <t>060150133788</t>
  </si>
  <si>
    <t>052 095 005 538</t>
  </si>
  <si>
    <t>Ho Chi Minh City of Transport</t>
  </si>
  <si>
    <t>automotive Engineering Technology</t>
  </si>
  <si>
    <t>Quarter 5, An Kieu Group, No. 512 Quang Trung Street, Ngo May Town, Phu Cat District, Binh Dinh Province</t>
  </si>
  <si>
    <t>Tổ 5, Khu An Kiều, 512 Quang Trung, TT. Ngô Mây, Huyện Phù Cát, Tỉnh Bình Định</t>
  </si>
  <si>
    <t>No. 37/4A, Street 41, Linh Dong Ward, Thu Duc City, Ho Chi Minh City</t>
  </si>
  <si>
    <t>37/4A Đường Số 41, Phường Linh Đông, TP. Thử Đức, TP. HCM</t>
  </si>
  <si>
    <t>0387 461 543</t>
  </si>
  <si>
    <t>Nguyễn Thị Lệ Quyên</t>
  </si>
  <si>
    <t>hanhan2455@gmail.com</t>
  </si>
  <si>
    <t>Nguyen Ngoc Han</t>
  </si>
  <si>
    <t>0371003722234</t>
  </si>
  <si>
    <t>079 183 022 694</t>
  </si>
  <si>
    <t>No. 70, Le Quang Dinh Street, Ward 14, Binh Thanh District, Ho Chi Minh City</t>
  </si>
  <si>
    <t>70 Lê Quang Định, P. 14, Q. Bình Thạnh, TP. HCM</t>
  </si>
  <si>
    <t>No. 621/24/11, Nguyen Anh Thu Street, Hiep Thanh Ward, District 12, Ho Chi Minh City</t>
  </si>
  <si>
    <t>621/24/11 Nguyễn Ảnh Thủ, P. Hiệp Thành, Q. 12, TP. HCM</t>
  </si>
  <si>
    <t>0387 575 056</t>
  </si>
  <si>
    <t>Lê Thanh Thanh</t>
  </si>
  <si>
    <t>nhhuongthao@yahoo.de</t>
  </si>
  <si>
    <t>Nguyen Ha Thao Huong</t>
  </si>
  <si>
    <t>1013739285</t>
  </si>
  <si>
    <t>074 093 005 652</t>
  </si>
  <si>
    <t>No. 12/05, Phu Hoi Group, Vinh Phu Ward, Thuan An City, Binh Duong Province</t>
  </si>
  <si>
    <t>12/5 Khu phố Phú Hội, Phường Vĩnh Phú, TP. Thuận An, Tỉnh Bình Dương</t>
  </si>
  <si>
    <t>0707 776 154</t>
  </si>
  <si>
    <t>Lâm Thu Tuyết</t>
  </si>
  <si>
    <t>vothanhphu1993@gmail.com</t>
  </si>
  <si>
    <t>Vo Thanh Phu</t>
  </si>
  <si>
    <t>19036863057014</t>
  </si>
  <si>
    <t>068 185 008 003</t>
  </si>
  <si>
    <t>No. 750/3, Nguyen Kiem Street, Ward 4, Phu Nhuan District, Ho Chi Minh City</t>
  </si>
  <si>
    <t>750/3 Nguyễn Kiệm, Phường 4, Quận Phú Nhuận, TP. Hồ Chí Minh</t>
  </si>
  <si>
    <t>vlquynhphuong@yahoo.com</t>
  </si>
  <si>
    <t>Vu Le Quynh Phuong</t>
  </si>
  <si>
    <t>0181003553939</t>
  </si>
  <si>
    <t>075 087 002 470</t>
  </si>
  <si>
    <t>No. D150, Phuoc Ly Village, Dai Phuoc Commune, Nhon Tran District, Dong Nai Province</t>
  </si>
  <si>
    <t>Số D150, Ấp Phước Lý, Xã Đại Phước, Huyện Nhơn Trạch, Tỉnh Đồng Nai</t>
  </si>
  <si>
    <t>No. 314/48/17, Au Duong Lan Street, Ward 3, District 8, Ho Chi Minh City</t>
  </si>
  <si>
    <t>Số 314/48/17, Đường Âu Dương Lân, Phường 3, Quận 8, Tp. Hồ Chí Minh</t>
  </si>
  <si>
    <t>0908 341 501</t>
  </si>
  <si>
    <t>Lâm Nguyễn Hạnh Dung</t>
  </si>
  <si>
    <t>Nguyen Huu Duy duc</t>
  </si>
  <si>
    <t>0051000538543</t>
  </si>
  <si>
    <t>052 094 006 594</t>
  </si>
  <si>
    <t>No. 02/72, Pham Ngoc Thach Street, Quy Nhon City, Binh Dinh Province</t>
  </si>
  <si>
    <t>Số 02/72, Đường Phạm Ngọc Thạch, Tp. Quy Nhơn, Tỉnh Bình Định</t>
  </si>
  <si>
    <t>0973 450 026</t>
  </si>
  <si>
    <t>Nguyễn Trần Mỹ Linh</t>
  </si>
  <si>
    <t>dangthanhphu180194@gmail.com</t>
  </si>
  <si>
    <t>Dang Thanh Phu</t>
  </si>
  <si>
    <t>58210000132473</t>
  </si>
  <si>
    <t>052 093 001 819</t>
  </si>
  <si>
    <t>Van Cang Street, Hoai Duc Commune, Hoai Nhon District, Binh Dinh Province</t>
  </si>
  <si>
    <t xml:space="preserve">Đường Văn Cang, Xã Hoài Đức, Huyện Hoài Nhơn, Tỉnh Bình Định </t>
  </si>
  <si>
    <t>0984 847 515</t>
  </si>
  <si>
    <t>Đào Văn Đi</t>
  </si>
  <si>
    <t>congthangk35@gmail.com</t>
  </si>
  <si>
    <t>Dao Cong Thang</t>
  </si>
  <si>
    <t>Job allowance 20mil/month (salary)</t>
  </si>
  <si>
    <t>0071001047507</t>
  </si>
  <si>
    <t>079 071 037  631</t>
  </si>
  <si>
    <t>No. 4C, Le Lai Street, Tan Binh District, Ho Chi Minh City</t>
  </si>
  <si>
    <t>Số 4C, Đường Lê Lai, Quạn Tân Bình, Tp. Hồ Chí Minh</t>
  </si>
  <si>
    <t>0907 200 072</t>
  </si>
  <si>
    <t>Huỳnh Thị Ánh Tuyết</t>
  </si>
  <si>
    <t>Doan Vi Gia Khanh</t>
  </si>
  <si>
    <t>13010001201858</t>
  </si>
  <si>
    <t>079 191 013 254</t>
  </si>
  <si>
    <t>No. 133/32/1A, Ngo Duc Ke, Binh Thanh District, Ho Chi Minh City</t>
  </si>
  <si>
    <t>Số 133/32/1A, Đường Ngô Đức Kế, Quận Bình Thạnh, Tp. Hồ Chí Minh</t>
  </si>
  <si>
    <t>0909 641 035</t>
  </si>
  <si>
    <t>anhhong.ttruong@gmail.com</t>
  </si>
  <si>
    <t>Truong Thi Anh Hong</t>
  </si>
  <si>
    <t>700013006495</t>
  </si>
  <si>
    <t>079 193 000 502</t>
  </si>
  <si>
    <t>No. 538/71/8, Doan Van Bo Street, Ward 14, District 4, Ho Chi Minh City</t>
  </si>
  <si>
    <t>538/71/8 Đoàn Văn Bơ, Phường 14, Quaahn 4, Thành Phố Hồ Chí Minh</t>
  </si>
  <si>
    <t>0785 129 960</t>
  </si>
  <si>
    <t>Trần Việt Hà</t>
  </si>
  <si>
    <t>queanh.c93@gmail.com</t>
  </si>
  <si>
    <t>Chau Que Anh</t>
  </si>
  <si>
    <t>0071001427394</t>
  </si>
  <si>
    <t>091 179 000 271</t>
  </si>
  <si>
    <t>No. 16/78, Area 7, Tan Chanh Hiep Ward, District 12, Ho Chi Minh City</t>
  </si>
  <si>
    <t>Số 16/78, Khu phố 7, Phường Tân Chánh Hiệp, Quận 12, Tp. Hồ Chí Minh</t>
  </si>
  <si>
    <t>0918 918 072</t>
  </si>
  <si>
    <t>Lưu Ngọc Quý</t>
  </si>
  <si>
    <t>anhtrangdl@yahoo.com</t>
  </si>
  <si>
    <t>Nguyen Vu Ngoc Anh Trang</t>
  </si>
  <si>
    <t>0441000659081</t>
  </si>
  <si>
    <t>052 090 018 813</t>
  </si>
  <si>
    <t>C0601 Citiesto, Group 3, Cat Lai Ward, Thu Duc City, Ho Chi Minh City</t>
  </si>
  <si>
    <t>C0601 Citiesto, KP3, Cát Lái, TP. Thủ Đức, TP. Hồ Chí Minh</t>
  </si>
  <si>
    <t>0981 820 201</t>
  </si>
  <si>
    <t>Lê Thị Tình</t>
  </si>
  <si>
    <t>truongdatminh@gmail.com</t>
  </si>
  <si>
    <t>Truong Dat Minh</t>
  </si>
  <si>
    <t xml:space="preserve">Compensate 16.959.543 VND in first month payroll for SOA membership &amp; FAS exam from previous company (in case submit support documents to demonstrate the return for previous company), with commitment is working with HLV at least 1 years. Actuarial Career Program will be applied after probationary period. </t>
  </si>
  <si>
    <t>0071000686943</t>
  </si>
  <si>
    <t>051 185 015 137</t>
  </si>
  <si>
    <t>Pole University France in Ho Chi Minh City</t>
  </si>
  <si>
    <t>Application Math</t>
  </si>
  <si>
    <t>No. 175/50/11, Ni Su Huynh Lien Street, Ward 10, Tan Binh District, Ho Chi Minh City</t>
  </si>
  <si>
    <t>175/50/11 Ni Sư Huỳnh Liên, Phường 10, Quận Tân Bình, Thành phố Hồ Chí Minh</t>
  </si>
  <si>
    <t>0934 104 121</t>
  </si>
  <si>
    <t>Đặng Minh Dưỡng</t>
  </si>
  <si>
    <t>mydiem153@yahoo.com</t>
  </si>
  <si>
    <t>Le Thi My Diem</t>
  </si>
  <si>
    <t>Transfer from Temp to Permanent</t>
  </si>
  <si>
    <t>0031000170385</t>
  </si>
  <si>
    <t>031 184 008 731</t>
  </si>
  <si>
    <t>Bac Ta Village, Hung Tien Commune, Vinh Bao District, Hai Phong City</t>
  </si>
  <si>
    <t>Thôn Bắc Tạ, Xã Hùng Tiến, Huyện Vĩnh Bảo, TP. Hải Phòng</t>
  </si>
  <si>
    <t>15/10/191 Da Nang Street, Cau Tre Ward, Ngo Quyen District, Hai Phong City</t>
  </si>
  <si>
    <t>Số 15/10/191 Đường Đà Nẵng, Phường Cầu Tre, Quận Ngô Quyền, TP. Hải Phòng</t>
  </si>
  <si>
    <t>0979 833 773</t>
  </si>
  <si>
    <t>Nguyễn Thị Thơm</t>
  </si>
  <si>
    <t>anhkt1984@gmail.com</t>
  </si>
  <si>
    <t>Nguyen Ngoc anh</t>
  </si>
  <si>
    <t>19026168531028</t>
  </si>
  <si>
    <t>079 188 030 853</t>
  </si>
  <si>
    <t>Chinese Linguistics and Literature</t>
  </si>
  <si>
    <t>No. 402/8, Le Van Sy Street, Ward 14, District 3, Ho Chi Minh City</t>
  </si>
  <si>
    <t>402/8 Lê Văn Sỹ, Phường 14, Quận 3, Thành Phố Hồ Chí Minh</t>
  </si>
  <si>
    <t>Topaz City Apartment, No. 39, Cao Lo Street, Ward 4, District 8, Ho Chi Minh City</t>
  </si>
  <si>
    <t>Chung cư Topaz City, Số 39 Cao Lỗ, Phường 4, Quận 8</t>
  </si>
  <si>
    <t>0359 495 627</t>
  </si>
  <si>
    <t>Lê Quang Hòa</t>
  </si>
  <si>
    <t>nhungnle@gmail.com</t>
  </si>
  <si>
    <t>Le Nhat Nhung</t>
  </si>
  <si>
    <t>Market Analyst ​&amp; Product Marketing​</t>
  </si>
  <si>
    <t>0421000488187</t>
  </si>
  <si>
    <t>079 190 034 214</t>
  </si>
  <si>
    <t>University of Bradford</t>
  </si>
  <si>
    <t>No. CC1, Truong Son Street, District 10, Ho Chi Minh City</t>
  </si>
  <si>
    <t>Số CC1, Đường Trường Sơn, Quận 10, Tp. Hồ Chí Minh</t>
  </si>
  <si>
    <t>0949 738 668</t>
  </si>
  <si>
    <t>Hoàng Đăng Hưng</t>
  </si>
  <si>
    <t>vohoangyen21@gmail.com</t>
  </si>
  <si>
    <t>Vo Hoang Yen</t>
  </si>
  <si>
    <t>173447663</t>
  </si>
  <si>
    <t>079 085 026 341</t>
  </si>
  <si>
    <t>No. 38/2D. My Hue Village, Trung Chánh Commune, Hoc Mon District, Ho Chi Minh City</t>
  </si>
  <si>
    <t>Số 38/2D, Ấp Mỹ Huề, Xã Trung Chánh, Huyện Hóc Môn, Tp. Hồ Chí Minh</t>
  </si>
  <si>
    <t>No. 171/1K, Duong Cong Khi Street, Thoi Tay 2 Hamlet, Tan Hiep Commune, Hoc Mon District, Ho Chi Minh City</t>
  </si>
  <si>
    <t>171/1K Dương Công Khi, ấp Thới Tây 2, xã Tân Hiệp, huyện Hóc Môn, TP. Hồ Chí Minh</t>
  </si>
  <si>
    <t>0792 525 280</t>
  </si>
  <si>
    <t>fyzasnguyen@naver.com</t>
  </si>
  <si>
    <t>Nguyen Van Nghia</t>
  </si>
  <si>
    <t>100006277009</t>
  </si>
  <si>
    <t>075 195 008 954</t>
  </si>
  <si>
    <t xml:space="preserve">Viet Nam Aviation Academy </t>
  </si>
  <si>
    <t>Group 6, Long Binh Ward, Bien Hoa City, Dong Nai Province</t>
  </si>
  <si>
    <t>Khu Phố 6, Phường Long Bình, Biên Hòa, Đồng Nai</t>
  </si>
  <si>
    <t>0974 790 213</t>
  </si>
  <si>
    <t>Hoàng Thị Xuân</t>
  </si>
  <si>
    <t>minhthunguyen1802@gmail.com</t>
  </si>
  <si>
    <t>Nguyen Thi Minh Thu</t>
  </si>
  <si>
    <t>99382728399</t>
  </si>
  <si>
    <t>051 185 000 063</t>
  </si>
  <si>
    <t>No. 51/5C, Street 5, Ward 16, Go Vap District, Ho Chi Minh City</t>
  </si>
  <si>
    <t>Số 51/5C, Đường Số 5, Phường 16, Quận Gò Vấp, Tp. Hồ Chí Minh</t>
  </si>
  <si>
    <t>No. 258/22, Street 6, Ward 7, Go Vap District, Ho Chi Minh City</t>
  </si>
  <si>
    <t>Số 258/22. Đường Số 6, Phường 7, Quận Gò Vấp, Tp. Hồ Chí Minh</t>
  </si>
  <si>
    <t>0907 060 401</t>
  </si>
  <si>
    <t>Chung Quang Khánh</t>
  </si>
  <si>
    <t>ntcloan@gmail.com</t>
  </si>
  <si>
    <t>Nguyen Thi Cam Loan</t>
  </si>
  <si>
    <t>9986907124</t>
  </si>
  <si>
    <t>038 192 033 830</t>
  </si>
  <si>
    <t>Group 4, Tan Dong Ward, Dong Xoai City, Binh Phuoc Province</t>
  </si>
  <si>
    <t>Khu Phố 4, Phường Tân Đồng, Tp. Đồng Xoài, Tỉnh Bình Phước</t>
  </si>
  <si>
    <t>0942 779 939</t>
  </si>
  <si>
    <t>Chồng</t>
  </si>
  <si>
    <t>buihuong1005@gmail.com</t>
  </si>
  <si>
    <t>Bui Thi Huong</t>
  </si>
  <si>
    <t>0011000050661</t>
  </si>
  <si>
    <t>001 174 025 032</t>
  </si>
  <si>
    <t>Paris Dauphine University</t>
  </si>
  <si>
    <t xml:space="preserve">Economics in Bank </t>
  </si>
  <si>
    <t>B607, The Manor, Me Tri Street, Nam Tu Lien District, Ha Noi City</t>
  </si>
  <si>
    <t>B607, The Manor, Đường Mễ Trì, Quận Nam Từ Liêm, Tp. Hà Nội</t>
  </si>
  <si>
    <t>No 1A/49, Thinh Hao 1, Ton Duc Thang Street, Dong Da District, Ha Noi City</t>
  </si>
  <si>
    <t>Số 1A/49 Thịnh Hảo 1, Đường Tôn Đức Thắng, Quận Đống Đa, Tp. Hà Nội</t>
  </si>
  <si>
    <t>0912 528 574</t>
  </si>
  <si>
    <t>Đinh Phạm Tri</t>
  </si>
  <si>
    <t>hhoaig@gmail.com</t>
  </si>
  <si>
    <t>Hoang Hoai Giang</t>
  </si>
  <si>
    <t>3620205023116</t>
  </si>
  <si>
    <t>040 078 003 671</t>
  </si>
  <si>
    <t>Zoology</t>
  </si>
  <si>
    <t>No. 41, Ly Nhat Quang Street, Tan Hoa Group, Nghia Dan Town, Nghia Dan District, Nghe An Province</t>
  </si>
  <si>
    <t>Số 41, Đường Lý Nhật Quang, Khối Tân Hòa, Thị Trấn Nghĩa Đàn, Huyện Nghĩa Đàn, Tỉnh Nghệ An</t>
  </si>
  <si>
    <t>0976 701 071</t>
  </si>
  <si>
    <t>Vợ: Bùi Thị Hoa Mai</t>
  </si>
  <si>
    <t>Không dùng</t>
  </si>
  <si>
    <t>Chu Van Son</t>
  </si>
  <si>
    <t>2820111170414</t>
  </si>
  <si>
    <t>079 183 023 109</t>
  </si>
  <si>
    <t>No. 288, Ly Thai To Street, District 3, Ho Chi Minh City</t>
  </si>
  <si>
    <t>Số 288, Đường Lý Thái Tổ, Quận 3, Tp. Hồ Chí Minh</t>
  </si>
  <si>
    <t>No. 3, Street 69, Tan Quy Ward, District 7, Ho Chi Minh City</t>
  </si>
  <si>
    <t>Số 3, Đường 69, Phường Tân Quy, Quận 7, TP. Hồ Chí Minh</t>
  </si>
  <si>
    <t>0988 274 218</t>
  </si>
  <si>
    <t>Thành</t>
  </si>
  <si>
    <t>suki6783@gmail.com</t>
  </si>
  <si>
    <t>Sign-on Bonus: 103,741,000 pay for 13th month salary of 2020</t>
  </si>
  <si>
    <t>0071001991012</t>
  </si>
  <si>
    <t>052 177 005 250</t>
  </si>
  <si>
    <t xml:space="preserve">No. 012, Block Y, Ngo Gia Tu Apartment, Ward 2, District 10, Ho Chi Minh City </t>
  </si>
  <si>
    <t xml:space="preserve">Số 012, Lô Y, Chung Cư Ngô Gia Tự, Phường 2, Quận 10, Tp. Hồ Chí Minh </t>
  </si>
  <si>
    <t xml:space="preserve">Hommyland Riverside Aparment, 403 Nguyen Duy Trinh, Binh Trung Dong Ward, Thu Duc City, Ho Chi Minh City </t>
  </si>
  <si>
    <t>Chung cư Hommyland Riverside, 403 Nguyễn Duy Trinh, P. Bình Trưng Đông, Tp. Thủ Đức, Tp. HCM</t>
  </si>
  <si>
    <t>0765 532 901</t>
  </si>
  <si>
    <t>Bùi Văn Vinh</t>
  </si>
  <si>
    <t>vothixuanviet@yahoo.com</t>
  </si>
  <si>
    <t>Vo Thi Xuan Viet</t>
  </si>
  <si>
    <t>19025264707017</t>
  </si>
  <si>
    <t>040 189 025 988</t>
  </si>
  <si>
    <t>No. 136A, Group 10, Phuoc Nguon A Village, Phuoc Hau Commune, Long Ho District, Vinh Long Province</t>
  </si>
  <si>
    <t>Số 136A, Tổ 10, Ấp Phước Ngươn A, Xã Phước Hậu, Huyện Long Hồ, Tỉnh Vĩnh Long</t>
  </si>
  <si>
    <t>No. 617/17, Ba Dinh Street, Ward 09, District 8, Ho Chi Minh City</t>
  </si>
  <si>
    <t>617/17 Ba Đình, Phường 09, Quận 8, Hồ Chí Minh</t>
  </si>
  <si>
    <t>0909  04 249</t>
  </si>
  <si>
    <t>Phan Dũng Trí</t>
  </si>
  <si>
    <t>vanthuhien89@gmail.com</t>
  </si>
  <si>
    <t>Van Thi Thu Hien</t>
  </si>
  <si>
    <t>67863607</t>
  </si>
  <si>
    <t>046 191 014 772</t>
  </si>
  <si>
    <t>Kim Doi Village, Quang Thanh Commune, Quang Dien District, Thua Thien Hue Province</t>
  </si>
  <si>
    <t>Thôn Kim Đôi, Xã Quảng Thành, Huyện Quảng Điền, Tỉnh Thừa Thiên Huế</t>
  </si>
  <si>
    <t>47/30/7 Truong Luu Street, Long Truong Ward, Thu Duc City, Ho Chi Minh City</t>
  </si>
  <si>
    <t>47/30/7 Đường Trường Lưu, Phường Long Trường, TP. Thủ Đức, TP. Hồ Chí Minh</t>
  </si>
  <si>
    <t>0909 000 546</t>
  </si>
  <si>
    <t>Phạm Minh Quân</t>
  </si>
  <si>
    <t>thanhnguyet.truong@yahoo.com</t>
  </si>
  <si>
    <t>Truong Thi Thanh Nguyet</t>
  </si>
  <si>
    <t>04001012897075</t>
  </si>
  <si>
    <t>086 182 000 573</t>
  </si>
  <si>
    <t>Hung Vuong University</t>
  </si>
  <si>
    <t>No. 06-02, Block 4, Group B, My Phuoc Apartment, Ward 2, Binh Thanh District, Ho Chi Minh City</t>
  </si>
  <si>
    <t>Số 06-02, Tòa 4, Lô B, Chung Cư Mỹ Phước, Phường 2, Quận Bình Thạnh, Tp. Hồ Chí Minh</t>
  </si>
  <si>
    <t>0909 011398</t>
  </si>
  <si>
    <t>Huỳnh Phúc Thành Nhân</t>
  </si>
  <si>
    <t>Huynh Phuc Bich Tuyen</t>
  </si>
  <si>
    <t>00045915001</t>
  </si>
  <si>
    <t>079 082 022 914</t>
  </si>
  <si>
    <t>No. 417/49/79 Quang Trung Street, Ward 10, Go Vap District, Ho Chi Minh Province</t>
  </si>
  <si>
    <t>Số 417/49/79 Đường Quang Trung, Phường 10,  Quận Gò Vấp, Tp. Hồ Chí Minh</t>
  </si>
  <si>
    <t>0908 225 046</t>
  </si>
  <si>
    <t>Nguyễn Thị Thư</t>
  </si>
  <si>
    <t>Vo Ngoc Thach</t>
  </si>
  <si>
    <t>0251002331660</t>
  </si>
  <si>
    <t>089 085 001 587</t>
  </si>
  <si>
    <t>No. 6/3, Bui Chu Street, Hoc Mon District, Ho Chi Minh City</t>
  </si>
  <si>
    <t>Số 6/3, Đường Bùi Chu, Huyện Hóc Môn, Tp. Hồ Chí Minh</t>
  </si>
  <si>
    <t>0987 483 083</t>
  </si>
  <si>
    <t>Trần Đặng Ngọc Hữu</t>
  </si>
  <si>
    <t>ngocld33@gmail.com</t>
  </si>
  <si>
    <t>Le Dung Ngoc</t>
  </si>
  <si>
    <t>"Special Allowance: 90Mil for 13th month salary will be paid when the Company pays out 13th month salary. 252Mil for 2020 Performanace Bonus will be paid in March 2021 payroll. Commit to work with the Company for at least 01 (one) year.  Transportation: 15Mil &amp; Entertainment: 10Mil (Claim). Housing Allowance: 7Mil (Salary)"</t>
  </si>
  <si>
    <t>0611001545399</t>
  </si>
  <si>
    <t>024 082 018 254</t>
  </si>
  <si>
    <t>No. 24/47/77, Xuan La Street, Tay Ho District, Ha Noi City</t>
  </si>
  <si>
    <t>Số 24/47/77, Đường Xuân La, Quận Tây Hồ, Tp. Hà Nội</t>
  </si>
  <si>
    <t>0977 469 988</t>
  </si>
  <si>
    <t xml:space="preserve">Nguyễn Thị Hạnh </t>
  </si>
  <si>
    <t>hiepduongvan@gmail.com</t>
  </si>
  <si>
    <t>Duong Van Hiep</t>
  </si>
  <si>
    <t>060058095845</t>
  </si>
  <si>
    <t>079 090 029 276</t>
  </si>
  <si>
    <t>No. 235B/A9/1C, Nguyen Van Cu Street, District 1, Ho Chi Minh City</t>
  </si>
  <si>
    <t>Số 235B/A9/1C, Đường Nguyễn Văn Cừ, Quận 1, Tp. Hồ Chí Minh</t>
  </si>
  <si>
    <t>0903 658 872</t>
  </si>
  <si>
    <t>Lê Việt Bảo</t>
  </si>
  <si>
    <t>lminhhai254@gmail.com</t>
  </si>
  <si>
    <t>Le Minh Hai</t>
  </si>
  <si>
    <t>0801000236643</t>
  </si>
  <si>
    <t>132 095 476</t>
  </si>
  <si>
    <t>No. 506, Nguyen Khoai Street, Thanh Tri Ward, Hoang Mai District, Ha Noi City</t>
  </si>
  <si>
    <t>Số 506, Đường Nguyễn Khoái, Phường Thanh Trì, Quận Hoàng Mai, Tp. Hà Nội</t>
  </si>
  <si>
    <t>0387 777 384</t>
  </si>
  <si>
    <t>Vũ Cẩm Chi</t>
  </si>
  <si>
    <t>Cao Ho Quang</t>
  </si>
  <si>
    <t>19026732088024</t>
  </si>
  <si>
    <t>089 094 014 750</t>
  </si>
  <si>
    <t>130/1, Avenue 30, Group 18, Commune My Phu, My Phu Ward, Cao Lanh City, Dong Thap Province</t>
  </si>
  <si>
    <t>130/1, QL 30, Tổ 18, Khóm Mỹ Phú, Phường Mỹ Phú, TP. Cao Lãnh, Đồng Tháp</t>
  </si>
  <si>
    <t>130/1, Avenue 30, My Phu Ward, Cao Lanh City, Dong Thap Province</t>
  </si>
  <si>
    <t>130/1, QL 30, Phường Mỹ Phú, TP. Cao Lãnh, Đồng Tháp</t>
  </si>
  <si>
    <t>0988 138 366</t>
  </si>
  <si>
    <t>Nguyễn Minh Thảo</t>
  </si>
  <si>
    <t>anhlt.mos@gmail.com</t>
  </si>
  <si>
    <t>Le Tuan Anh</t>
  </si>
  <si>
    <t>19034688743012</t>
  </si>
  <si>
    <t>052 195 003 772</t>
  </si>
  <si>
    <t>Group 5, An Dương 2 Village, Hoai Tan Commune, Hoai Nhon District, Binh Dinh Province</t>
  </si>
  <si>
    <t xml:space="preserve">Xóm 5, Thôn an Dưỡng 2, Xã Hoài Tân, Huyện Hoài Nhơn, Tỉnh Bình Định </t>
  </si>
  <si>
    <t>78 Street 6, Binh Trung Dong Ward, Thu Duc City, Ho Chi Minh City</t>
  </si>
  <si>
    <t>78 Đường số 6, Phường Bình Trưng Đông, TP. Thủ Đức, TP. Hồ Chí Minh</t>
  </si>
  <si>
    <t>0372 040 747</t>
  </si>
  <si>
    <t>mydungnt.202@gmail.com</t>
  </si>
  <si>
    <t>Nguyen Thi My Dung</t>
  </si>
  <si>
    <t>Transportation allowance of 15,000,000 VND/month and Entertainment allowance of 10,000,000 VND/month.</t>
  </si>
  <si>
    <t>Hai Van</t>
  </si>
  <si>
    <t>10100013959519</t>
  </si>
  <si>
    <t>046 072 011 947</t>
  </si>
  <si>
    <t>Group 36 An Hai Dong, Son Tra District, Da Nang City</t>
  </si>
  <si>
    <t>Tổ 36 An Hải Đông, Quận Sơn Trà, TP. Đà Nẵng</t>
  </si>
  <si>
    <t>No. 198, Nguyen Van Linh Street, Thanh Khe District, Da Nag City</t>
  </si>
  <si>
    <t>Số 198, Đường Nguyễn Văn Linh, Quận Thanh Khê, Tp. Đà Nẵng</t>
  </si>
  <si>
    <t>0905 212 133</t>
  </si>
  <si>
    <t>Trần Phước Hạ Nhi</t>
  </si>
  <si>
    <t>hai.ngodinhan@gmail.com</t>
  </si>
  <si>
    <t>Ngo Dinh An Hai</t>
  </si>
  <si>
    <t>11523994129011</t>
  </si>
  <si>
    <t>033 187 002 696</t>
  </si>
  <si>
    <t>No. 20, Quarter 5, Group 1, Trung Vuong Ward, Uong Bi District, Quang Ninh Province</t>
  </si>
  <si>
    <t>Số 20, Tổ 5, Khu 1, Phường Trưng Vương, Huyện Uông Bí, Tỉnh Quảng Ninh</t>
  </si>
  <si>
    <t>No. 215/1, Hoa Binh Street, Quarter 5, Yen Nghia Ward, Ha Dong District, Ha Noi City</t>
  </si>
  <si>
    <t>Ngõ 215/11, Đường Hòa Bình, Tổ 16, Phường Yên Nghĩa, Quận Hà Đông, Tp. Hà Nội</t>
  </si>
  <si>
    <t>0962 651 222</t>
  </si>
  <si>
    <t>Phạm Xuân Thanh</t>
  </si>
  <si>
    <t>andychi1687@gmail.com</t>
  </si>
  <si>
    <t>Nguyen Thi Tuyet Nhung</t>
  </si>
  <si>
    <t>200014949753471</t>
  </si>
  <si>
    <t>EXIMBANK - 79305001</t>
  </si>
  <si>
    <t>093 087 000 138</t>
  </si>
  <si>
    <t xml:space="preserve">Automotive Engineering </t>
  </si>
  <si>
    <t>No. 220/66/7/9, Hoang Hoa Tham Street, Ward 5, Binh Thanh District, Ho Chi Minh City</t>
  </si>
  <si>
    <t>Sô 220/66/7/9, Đường Hoàng Hoa Thám, Phường 5, Quận Bình Thạnh, Tp. Hồ Chí Minh</t>
  </si>
  <si>
    <t>0908 756 959</t>
  </si>
  <si>
    <t>Tiên</t>
  </si>
  <si>
    <t>tranduyvina@gmail.com</t>
  </si>
  <si>
    <t>Tran Phuc Duy</t>
  </si>
  <si>
    <t>7500205146812</t>
  </si>
  <si>
    <t>096 189 011 994</t>
  </si>
  <si>
    <t>No.149, Ngo Gia Tu Street, Ward 5, Ca Mau City, Ca Mau Province</t>
  </si>
  <si>
    <t>Số 149, Đường Ngô Gia Tự, Phường 5, Tp. Cà Mau, Tỉnh Cà Mau</t>
  </si>
  <si>
    <t xml:space="preserve"> Lê Hằng My</t>
  </si>
  <si>
    <t>lediemmy1990@gmail.com.vn</t>
  </si>
  <si>
    <t>Le Diem My</t>
  </si>
  <si>
    <t>091782250041</t>
  </si>
  <si>
    <t>072 087 000 436</t>
  </si>
  <si>
    <t>No. 303B, Group A - Group  DTM, An Phu Ward, District 2, Ho Chi Minh City</t>
  </si>
  <si>
    <t>Số 303B Khu A, Khu ĐTM, Phường An Phú, Quận 2, Tp. Hồ Chí Minh</t>
  </si>
  <si>
    <t>An Thinh Apartment, An Phu Ward, District 2, Ho Chi Minh City</t>
  </si>
  <si>
    <t>Cao ốc An Thịnh, Phường An Phú, Quận 2, Tp. Hồ Chí Minh</t>
  </si>
  <si>
    <t>Nguyễn Thị Ngân Hà</t>
  </si>
  <si>
    <t>phanchikhang@gmail.com</t>
  </si>
  <si>
    <t>Phan Chi Khang</t>
  </si>
  <si>
    <t>75010000500093</t>
  </si>
  <si>
    <t>089 197 000 961</t>
  </si>
  <si>
    <t>No. 235, Tan Hiep B Group, Oc Eo Town, Thuan Son District, An Giang Province</t>
  </si>
  <si>
    <t>Số 235, Ấp Tân Hiệp B, Thị Trấn Óc Eo, Huyện Thuận Sơn, Tỉnh An Giang</t>
  </si>
  <si>
    <t>No. 55 Tran Nhat Duat Street, An Hoa Ward, Rach Gia City, Kien Giang Province</t>
  </si>
  <si>
    <t>Số 55 Đường Trần Nhật Duật, Phường An Hòa, TP. Rạch Giá, Tỉnh Kiên Giang</t>
  </si>
  <si>
    <t>0907 052 719</t>
  </si>
  <si>
    <t>Đõ Thị Huệ</t>
  </si>
  <si>
    <t>huyentram28021997@gmail.com</t>
  </si>
  <si>
    <t>Dao Thi Huyen Tram</t>
  </si>
  <si>
    <t>103869039387</t>
  </si>
  <si>
    <t>045 098 008 584</t>
  </si>
  <si>
    <t>Thu Duc Technology College</t>
  </si>
  <si>
    <t>Communication &amp; Network</t>
  </si>
  <si>
    <t>Vinh Thuy Commune, Vinh Linh District, Quang Tri Province</t>
  </si>
  <si>
    <t>Xã Vĩnh Thủy, Huyện Vĩnh Linh, Tỉnh Quảng Trị</t>
  </si>
  <si>
    <t>Group 434, Binh Dang, Binh Hoa, Thuan An, Binh Duong Province</t>
  </si>
  <si>
    <t>Khu Dân Cư 434, Bình Đáng, Bình Hòa, Thuận An, Tỉnh Bình Dương</t>
  </si>
  <si>
    <t>0962 076 151</t>
  </si>
  <si>
    <t>Trần Thị Dung</t>
  </si>
  <si>
    <t>khanhlongqt7498@gmail.com</t>
  </si>
  <si>
    <t>Nguyen Khanh Long</t>
  </si>
  <si>
    <t>Special Allowance: 74Mil for the compensation of 2020 Performance Bonus will be paid when signed labor contract. Commit one year.</t>
  </si>
  <si>
    <t>060097165249</t>
  </si>
  <si>
    <t>079 190 000 710</t>
  </si>
  <si>
    <t>No 435/77/C30, Le Van Sy Street, District 3, Ho Chi Minh City</t>
  </si>
  <si>
    <t>Sô 435/77/C30, Đường Lê Văn Sỹ, Quận 3, Tp. Hồ Chí Minh</t>
  </si>
  <si>
    <t>0902 977 133</t>
  </si>
  <si>
    <t>Đặng Ngọc Hạnh</t>
  </si>
  <si>
    <t>Dang Quynh Nhu</t>
  </si>
  <si>
    <t>3010111998888</t>
  </si>
  <si>
    <t>048 187 005 178</t>
  </si>
  <si>
    <t>Da Nang Foreign Languages University</t>
  </si>
  <si>
    <t>Group 5, Bau Cau, Hoa Chau Ward, Hoa Vang District, Da Nang city</t>
  </si>
  <si>
    <t>Tổ 5, Thôn Bàu Cầu, Xã Hòa Châu, Huyện Hòa Vang, Tp. Đà Nẵng</t>
  </si>
  <si>
    <t>0903 576 917</t>
  </si>
  <si>
    <t>Trịnh Đình Niên</t>
  </si>
  <si>
    <t>ngocha87dn@gmail.com</t>
  </si>
  <si>
    <t>Trinh Thi Ngoc Ha</t>
  </si>
  <si>
    <t>Entertainment allowance 7 mil/month (Claim), Housing allowance 7 mil/month</t>
  </si>
  <si>
    <t>19034522878017</t>
  </si>
  <si>
    <t>191 475 271</t>
  </si>
  <si>
    <t>No. 140, Do Quy Street, Hoa Xuan Ward, Cam Le District, Da Nang City</t>
  </si>
  <si>
    <t>Số 140, Đường Đỗ Quỳ, Phường Hòa Xuân, Quận Cẩm Lệ, Tp. Đà Nẵng</t>
  </si>
  <si>
    <t>0935 551 599</t>
  </si>
  <si>
    <t>Cao Thị Thanh Nhung</t>
  </si>
  <si>
    <t>0601000509954</t>
  </si>
  <si>
    <t>087 183 005 628</t>
  </si>
  <si>
    <t>No. 170, Nguyen Hue Street, Group 2, Sa Rai Town, Tan Hoang District, Dong Thap Province</t>
  </si>
  <si>
    <t>Số 170, Đường Nguyễn Huệ, Khóm 2, Thị Trấn Sa Rài, Huyện Tân Hồng, Tỉnh Đồng Tháp</t>
  </si>
  <si>
    <t>No. 26, Group 3, Nguyen Sinh Sac Street, Ward 4, Cao Lanh City, Dong Thap Province</t>
  </si>
  <si>
    <t>Tổ 26, Khóm 3, Đường Nguyễn Sinh Sắc, Phường 4, Tp. Cao Lãnh, Tỉnh Đồng Tháp</t>
  </si>
  <si>
    <t>0932 922 909</t>
  </si>
  <si>
    <t>Trần Thị Kim Linh</t>
  </si>
  <si>
    <t>ttklien68@gmail.com</t>
  </si>
  <si>
    <t>Tran Thi Kim Lien</t>
  </si>
  <si>
    <t>99286841599</t>
  </si>
  <si>
    <t>079 195 030 693</t>
  </si>
  <si>
    <t>No. 354/22, Doan Van Bo Street, Ward 10, District 4, Ho Chi Minh City</t>
  </si>
  <si>
    <t>Số 354/22, Đường Đoàn Văn Bơ, Phường 10, Quận 4, Tp Hồ Chí Minh</t>
  </si>
  <si>
    <t>0936 302 193</t>
  </si>
  <si>
    <t>Phan Tuấn Quốc</t>
  </si>
  <si>
    <t>nhuphan274@gmail.com</t>
  </si>
  <si>
    <t>Phan Quynh Nhu</t>
  </si>
  <si>
    <t>19035533516016</t>
  </si>
  <si>
    <t>025 181 000 207</t>
  </si>
  <si>
    <t>Group 5, Dai Thinh Commune, Me Linh District, Ha Noi City</t>
  </si>
  <si>
    <t>Khu 5, Xã Đại Thịnh, Huyện Mê Linh, Tp. Hà Nội</t>
  </si>
  <si>
    <t>0989 287 545</t>
  </si>
  <si>
    <t>Vũ Duy Dương</t>
  </si>
  <si>
    <t>hangduong8178@gmail.com</t>
  </si>
  <si>
    <t>Do Thi Thu Hang</t>
  </si>
  <si>
    <t>101006327563</t>
  </si>
  <si>
    <t>038 194 039 036</t>
  </si>
  <si>
    <t>S105-15.01 Vinhomes Grand Park, Nguyen Xien Street, Long Thanh My, Thu Duc City</t>
  </si>
  <si>
    <t>S105-15.01 Vinhomes Grand Park, Đường Nguyễn Xiển, Phường Long Thạnh Mỹ, Tp. Thủ Đức</t>
  </si>
  <si>
    <t>0345 883 555</t>
  </si>
  <si>
    <t>Trịnh Việt Anh</t>
  </si>
  <si>
    <t>ngocanh.bh54@gmail.com</t>
  </si>
  <si>
    <t>Le Thi Ngoc Anh</t>
  </si>
  <si>
    <t>107004793795</t>
  </si>
  <si>
    <t>034 087 015 938</t>
  </si>
  <si>
    <t>Da Nang Architecture University</t>
  </si>
  <si>
    <t>Urban Planning</t>
  </si>
  <si>
    <t>No. 151, Kim Thi Apartment, Bau Quan Ward, Vinh City, Nghe An Province</t>
  </si>
  <si>
    <t xml:space="preserve">Số 151, Chung Cư Kim Thi, Phường Bàu Quán, Tp. Vinh, Tỉnh Nghệ An </t>
  </si>
  <si>
    <t>0946 268 099</t>
  </si>
  <si>
    <t>Đặng Thị Thúy Lan</t>
  </si>
  <si>
    <t>ltdaoktd@gmail.com</t>
  </si>
  <si>
    <t>Le Thanh Dao</t>
  </si>
  <si>
    <t>0271000746965</t>
  </si>
  <si>
    <t>025 184 017 789</t>
  </si>
  <si>
    <t>University of Finance and Accountancy Ho Chi Minh City</t>
  </si>
  <si>
    <t>No. 43, Le Van Sy Street, Nghia Lo Ward, Quang Ngai City</t>
  </si>
  <si>
    <t>Số 43, Đường Lê Văn Sỹ, Phường Nghĩa Lộ, Tp. Quãng Ngãi</t>
  </si>
  <si>
    <t>0919 344 796</t>
  </si>
  <si>
    <t>Trần Thanh Lâm</t>
  </si>
  <si>
    <t>phuongkimoanhqn@gmail.com</t>
  </si>
  <si>
    <t>Phuong Kim Oanh</t>
  </si>
  <si>
    <t>100201019839</t>
  </si>
  <si>
    <t>001 194 036 684</t>
  </si>
  <si>
    <t>No. 1103 (28/5), Tu Lap Street, Ward 4, Tan Binh District, Ho Chi Minh City</t>
  </si>
  <si>
    <t>1103 (28/5) Đường Tự Lập, Phường 4, Quận Tân Bình, TPHCM</t>
  </si>
  <si>
    <t>0903 715 167</t>
  </si>
  <si>
    <t>ngthaonhung94@gmail.com</t>
  </si>
  <si>
    <t>Nguyen Thao Nhung</t>
  </si>
  <si>
    <t>107005036093</t>
  </si>
  <si>
    <t>040 085 003 240</t>
  </si>
  <si>
    <t>Agriculture</t>
  </si>
  <si>
    <t>No.1/11, Hoang Trung Thong Street, Dong Vinh Ward, Vinh City, Nghe An Province</t>
  </si>
  <si>
    <t>Số 1, Ngõ 11, Đường Hoàng Trung Thông, Phường Đông Vĩnh, Tp. Vinh, Tỉnh Nghệ An</t>
  </si>
  <si>
    <t>0917 510 501</t>
  </si>
  <si>
    <t>Nguyễn Thị Phương Hà</t>
  </si>
  <si>
    <t>Nguyen Hai Hung</t>
  </si>
  <si>
    <t>19030290857020</t>
  </si>
  <si>
    <t>082 092 013 510</t>
  </si>
  <si>
    <t>No. 38 Group 2, Hoa Qui Hamlet , Hoa Khanh Commune, Cai Be District, Tien Giang Province</t>
  </si>
  <si>
    <t>38 tổ 2, ấp Hòa Quí, xã Hòa Khánh, huyện Cái Bè, tỉnh Tiền Giang</t>
  </si>
  <si>
    <t>No. 504/44 Kinh Duong Vuong Street, An Lac A, Binh Tan District, Ho Chi Minh City</t>
  </si>
  <si>
    <t>504/44 Kinh Dương Vương, Phường An Lạc A, Quận Bình Tân</t>
  </si>
  <si>
    <t>0909 616 577</t>
  </si>
  <si>
    <t>Phan Thị Mỹ Phương</t>
  </si>
  <si>
    <t>tmnhat2772@outlook.com.vn</t>
  </si>
  <si>
    <t>Tran Minh Nhat</t>
  </si>
  <si>
    <t>60110001014615</t>
  </si>
  <si>
    <t>046 195 015 310</t>
  </si>
  <si>
    <t>Hamlet Vinh Tri, Hai Duong Commune, Hue City, Thua Thien Hue Province</t>
  </si>
  <si>
    <t>Thôn Vĩnh Trị - Xã Hải Dương - TP Huế - tỉnh Thừa Thiên Huế</t>
  </si>
  <si>
    <t>No. 860/7, Huynh Tan Phat Street, Tan Phu Ward, District 7, Ho Chi Minh City</t>
  </si>
  <si>
    <t>Số 860/7, Đường Huỳnh Tấn Phát, Phường Tân Phú, Quận 7, Tp. Hồ Chí Minh</t>
  </si>
  <si>
    <t>0386 632 023</t>
  </si>
  <si>
    <t>Đỗ Thị Thu</t>
  </si>
  <si>
    <t>thuongthuong13052908@gmail.com</t>
  </si>
  <si>
    <t>Le Thi Thuong</t>
  </si>
  <si>
    <t>8007041157529</t>
  </si>
  <si>
    <t>079 197 002 795</t>
  </si>
  <si>
    <t>No. 357/2C, Cach Mang Thang 8 Street, Ward 12, District 10, Ho Chi Minh City</t>
  </si>
  <si>
    <t>Số 357/2C, Đường Cách Mạng Tháng 8, Phường 12, Quận 10, Tp. Hồ Chí Minh</t>
  </si>
  <si>
    <t>0934 161 096</t>
  </si>
  <si>
    <t>Nguyễn Đình Trí</t>
  </si>
  <si>
    <t>Thanhthaonguyen0402@gmail.com</t>
  </si>
  <si>
    <t>Nguyen Ngoc Thanh Thao</t>
  </si>
  <si>
    <t>67910000290428</t>
  </si>
  <si>
    <t>075 189 007 774</t>
  </si>
  <si>
    <t>Ngo Quyen Street, Bau Tram Hamlet, Bau Tram, Long Khanh City, Dong Nai Province</t>
  </si>
  <si>
    <t>Ngô Quyền, ấp Bàu Trâm, Bàu Trâm, Thành phố Long Khánh, Đồng Nai</t>
  </si>
  <si>
    <t>No. 25, Song Hanh Street, Ward 10, District 6, Ho Chi Minh City</t>
  </si>
  <si>
    <t>25 Song Hành, Phường 10, Quận 6, Thành phố Hồ Chí Minh</t>
  </si>
  <si>
    <t>0937 719 624</t>
  </si>
  <si>
    <t>Nguyễn Như Phương Uyên</t>
  </si>
  <si>
    <t>nguyennhuthuyuyen1511@gmail.com</t>
  </si>
  <si>
    <t>Nguyen Nhu Thuy Uyen</t>
  </si>
  <si>
    <t>19021311886019</t>
  </si>
  <si>
    <t>042 086 004 740</t>
  </si>
  <si>
    <t>Ha Noi University of Technology</t>
  </si>
  <si>
    <t>Telecommunication</t>
  </si>
  <si>
    <t>Nam Linh Village, Thach Dien Commune, Thach Ha District, Ha Tinh Province</t>
  </si>
  <si>
    <t>Thôn Nam Lĩnh, Xã Thạch Điền, Huyện Thạch Hà, Tỉnh Hà Tĩnh</t>
  </si>
  <si>
    <t>0822 841 111</t>
  </si>
  <si>
    <t>Phạm Thị Lý</t>
  </si>
  <si>
    <t>thienphan86@gmail.com</t>
  </si>
  <si>
    <t>Phan Anh Thien</t>
  </si>
  <si>
    <t>0861000009922</t>
  </si>
  <si>
    <t>040 085 016 069</t>
  </si>
  <si>
    <t>No. 19B/2, Phan Cong Tinh Street, Hung Dung Ward, Vinh City, Nghe An Province</t>
  </si>
  <si>
    <t>Số 19B, Ngõ 2, Đường Phan Công Tích, Phường Hưng Dũng, Tp. Vinh, Tỉnh Nghệ An</t>
  </si>
  <si>
    <t>0945 330 123</t>
  </si>
  <si>
    <t>tgproit@gmail.com</t>
  </si>
  <si>
    <t>Nguyen Duc Anh Tuan</t>
  </si>
  <si>
    <t>0311000719992</t>
  </si>
  <si>
    <t>044 091 002 500</t>
  </si>
  <si>
    <t>Quang Binh University</t>
  </si>
  <si>
    <t>Trung Thuy Village, Quang Thuy Commune, Ba Don Town, Quang Binh Province</t>
  </si>
  <si>
    <t>Thôn Trung Thủy, Xã Quảng Thủy, Thị Xã Ba Đồn, Tỉnh Quảng Bình</t>
  </si>
  <si>
    <t>0869 173 640</t>
  </si>
  <si>
    <t>Hoàng Thị Hạnh</t>
  </si>
  <si>
    <t>ducthang991991@gmail.com</t>
  </si>
  <si>
    <t>Nguyen Duc Thang</t>
  </si>
  <si>
    <t>133035966</t>
  </si>
  <si>
    <t>022 079 004 641</t>
  </si>
  <si>
    <t xml:space="preserve">Paramount University </t>
  </si>
  <si>
    <t>No. 12-07, CT2A, Hoang Quoc Viet Street, Nghia Do Ward, Cau Giay District, Ha Noi City</t>
  </si>
  <si>
    <t>Số 12-07, CT2A, Đường Hoàng Quốc Việt, Phường Nghĩa Đô, Quận Cầu Giấy, Tp. Hà Nội</t>
  </si>
  <si>
    <t>0912 388 814</t>
  </si>
  <si>
    <t xml:space="preserve">Nguyễn Thị Minh Nguyệt </t>
  </si>
  <si>
    <t>tuandinh054@gmail.com</t>
  </si>
  <si>
    <t>Nguyen Dinh Tuan</t>
  </si>
  <si>
    <t>03736598001</t>
  </si>
  <si>
    <t>056 196 011 262</t>
  </si>
  <si>
    <t>No. 18, Huong Dien Street, Phuoc Hai Ward, Nha Trang City, Khanh Hoa Province</t>
  </si>
  <si>
    <t>Số 18, Đường Hương Điền, Phường Phước Hải, Tp. Nha Trang, Tỉnh Khánh Hòa</t>
  </si>
  <si>
    <t>No. 346/59, Chu Van An Street, Ward 12, Binh Thanh District, Ho Chi Minh City</t>
  </si>
  <si>
    <t>Số 346/59, Đường Chu Văn An, Phường 12, Quận Bình Thạnh, Tp. Hồ Chí Minh</t>
  </si>
  <si>
    <t>0855 562 081</t>
  </si>
  <si>
    <t>Huỳnh Thị Thúy Loan</t>
  </si>
  <si>
    <t>laihtt1996@gmail.com</t>
  </si>
  <si>
    <t>Huynh Thi Thuy Lai</t>
  </si>
  <si>
    <t>8007041143280</t>
  </si>
  <si>
    <t>060 193 012 614</t>
  </si>
  <si>
    <t>No. 31/1, Nguyen Van Cu Street, Ward 1, District 5, Ho Chi Minh City</t>
  </si>
  <si>
    <t>31/1 Nguyễn Văn Cừ, Phường 1, Quận 5, Hồ Chí Minh</t>
  </si>
  <si>
    <t>0916 495 258</t>
  </si>
  <si>
    <t>Ngô Thanh Quý</t>
  </si>
  <si>
    <t>tranthienkim.marketing@gmail.com</t>
  </si>
  <si>
    <t>Tran Thi Thien Kim</t>
  </si>
  <si>
    <t>103867313573</t>
  </si>
  <si>
    <t>082 189 000 636</t>
  </si>
  <si>
    <t>Dong Phuong Hoc</t>
  </si>
  <si>
    <t>No. 1A/01 Ly Thuong Kiet Street, Ward 7, Tan Binh District, Ho Chi Minh City</t>
  </si>
  <si>
    <t>Số 1A/01 Đường Lý Thường Kiệt, Phường 7, Quận Tân Bình, Tp. Hồ Chí Minh</t>
  </si>
  <si>
    <t>0976 152 481</t>
  </si>
  <si>
    <t>Trần Hoàng Thành</t>
  </si>
  <si>
    <t>Tran Thi Thuy Trang</t>
  </si>
  <si>
    <t>1016504609</t>
  </si>
  <si>
    <t>068 193 003 617</t>
  </si>
  <si>
    <t>No. 14, Pham Hong Thai Street, Ward 10, Da Lat City, Lam Dong Province</t>
  </si>
  <si>
    <t>Số14, Đường Phạm Hồng Thái, Phường 10, Tp. Đà Lạt, Tỉnh Lâm Đồng</t>
  </si>
  <si>
    <t>No. 84-86 Ta Quang Buu Street, District 8, Ho Chi Minh City</t>
  </si>
  <si>
    <t>Số 84 – 86 Đường Tạ Quang Bửu, Quận 8, Tp. Hồ Chí Minh</t>
  </si>
  <si>
    <t>0364 200 485</t>
  </si>
  <si>
    <t>Nguyễn Hồng Hoàng Anh</t>
  </si>
  <si>
    <t>nguyenhonghaanh2112@gmail.com</t>
  </si>
  <si>
    <t>Nguyen Hong Ha Anh</t>
  </si>
  <si>
    <t>0161001601201</t>
  </si>
  <si>
    <t>046 085 015 773</t>
  </si>
  <si>
    <t>Group 2, Dong Di, Phu Ho Commune, Phu Vang District, Thua Thien Hue Province</t>
  </si>
  <si>
    <t>Khu Vực 2, Đồng Di, Xã Phú Hồ, Huyện Phú Vang, Tỉnh Thừa Thiên Huế</t>
  </si>
  <si>
    <t>0934 982 683</t>
  </si>
  <si>
    <t>Đào Thị Thu Hiền</t>
  </si>
  <si>
    <t>hongphuong.hue@gmail.com</t>
  </si>
  <si>
    <t>Nguyen Huu Hong Phuong</t>
  </si>
  <si>
    <t>0371000435161</t>
  </si>
  <si>
    <t>040 193 018 803</t>
  </si>
  <si>
    <t>Dien Cat Commune, Dien Chau District, Nghe An Province</t>
  </si>
  <si>
    <t>Xã Diễn Cát, Huyện Diễn Châu, Tỉnh Nghệ An</t>
  </si>
  <si>
    <t>Block M2, Eco Green Apartment, 107 Nguyen Van Linh Street, Tan Thuan Ward, District 7, Ho Chi Minh City</t>
  </si>
  <si>
    <t>Tòa nhà M2, Chung cư Eco Green, 107 Nguyễn Văn Linh, Phường Tân Thuận Tây, Quận 7, TP.HCM</t>
  </si>
  <si>
    <t xml:space="preserve"> 035 9910 993</t>
  </si>
  <si>
    <t>Minh Hùng</t>
  </si>
  <si>
    <t>hoanganh7505@gmail.com</t>
  </si>
  <si>
    <t>Hoang Anh</t>
  </si>
  <si>
    <t>6810119898888</t>
  </si>
  <si>
    <t>044 090 002 758</t>
  </si>
  <si>
    <t>No. 01, Ly Tu Trong Street, Dong Phu Ward, Dong Hoi Town, Quang Binh Province</t>
  </si>
  <si>
    <t>Số 01, Đường Lý Tự Trọng, Phường Đồng Phú, Thị Xã Đồng Hới, Tỉnh Quảng Bình</t>
  </si>
  <si>
    <t>0967 316 666</t>
  </si>
  <si>
    <t>Hoàng Thị Diệu Hương</t>
  </si>
  <si>
    <t>Le Van Tinh</t>
  </si>
  <si>
    <t>002704070013572</t>
  </si>
  <si>
    <t>HDBANK - 79321001</t>
  </si>
  <si>
    <t>054 096 005 647</t>
  </si>
  <si>
    <t>University of Technology &amp; Education</t>
  </si>
  <si>
    <t>Group 3, Hoa Vinh Commune, Dong Hoa District, Phu Yen Province</t>
  </si>
  <si>
    <t>Khu Phố 3, Xã Hòa Vinh, Huyện Đông Hòa, Tỉnh Phú Yên</t>
  </si>
  <si>
    <t>66M Street No. 10,  Tang Nhon Phu Ward, Thu Duc City, Ho Chi Minh City</t>
  </si>
  <si>
    <t>66M Đường số 10, Phường Tăng Nhơn Phú, TP. Thủ Đức, TP. Hồ Chí Minh</t>
  </si>
  <si>
    <t>0379 633 429</t>
  </si>
  <si>
    <t>Huỳnh Ngọc Tài</t>
  </si>
  <si>
    <t>daihuynh2010@gmail.com</t>
  </si>
  <si>
    <t>Huynh Quoc Dai</t>
  </si>
  <si>
    <t>0781000409166</t>
  </si>
  <si>
    <t>038 088 033 133</t>
  </si>
  <si>
    <t>Group 4, Xuan Tho Commune, Trieu Son District, Thanh Hoa Province</t>
  </si>
  <si>
    <t>Thôn 4, Xã Xuân Thọ, Huyện Triệu Sơn, Tỉnh Thanh Hóa</t>
  </si>
  <si>
    <t>No. 8, Kim Quy, Dong Cuong, Thanh Hoa City</t>
  </si>
  <si>
    <t>Số 8, Kim Quy, Đông Cương, Tp. Thanh Hóa</t>
  </si>
  <si>
    <t>0943 632 619</t>
  </si>
  <si>
    <t>Hiền</t>
  </si>
  <si>
    <t>Tran Le Duong</t>
  </si>
  <si>
    <t>106873834885</t>
  </si>
  <si>
    <t>038 190 048 857</t>
  </si>
  <si>
    <t>Thanh Hoa Medical College</t>
  </si>
  <si>
    <t>Nursing</t>
  </si>
  <si>
    <t>Group 5, Ha Trung Commune, Ha Trung District, Thanh Hoa Province</t>
  </si>
  <si>
    <t>Tiểu khu 5, Thị trấn Hà Trung,, Huyện Hà Trung, Tỉnh Thanh Hóa</t>
  </si>
  <si>
    <t>No. 26, Group TTQD, Thanh Mai Commune, Thanh Oai District, Ha Noi City</t>
  </si>
  <si>
    <t>SN 26, KHu TTQĐ, Xã Thanh Mai, Huyện Thanh Oai, Hà Nội</t>
  </si>
  <si>
    <t>0363 837 616</t>
  </si>
  <si>
    <t>Lê Văn Huy</t>
  </si>
  <si>
    <t>phuongnguyenbvht@gmail.com</t>
  </si>
  <si>
    <t>Nguyen Thi Phuong</t>
  </si>
  <si>
    <t>04401015927452</t>
  </si>
  <si>
    <t>067 088 002 154</t>
  </si>
  <si>
    <t>171 Huyen Tran Cong Princess Street, Ward 4, Da Lat City, Lam Dong Province</t>
  </si>
  <si>
    <t>171 Đường Huyền Trân Công Chúa, Phường 4, TP. Đà Lạt, Tỉnh Lâm Đồng</t>
  </si>
  <si>
    <t>Feliz En Vista Apartment, 01 Phan Van Dang Street, Thanh My Loi Ward, Thu Duc City, Ho Chi Minh City</t>
  </si>
  <si>
    <t>Chung cư Feliz En Vista, 01 Đường Phan Văn Đáng, Phường Thạnh Mỹ Lợi, TP. Thủ Đức, TP. Hồ Chí Minh</t>
  </si>
  <si>
    <t>0364 514 484</t>
  </si>
  <si>
    <t>Tăng Thị Thu Hà</t>
  </si>
  <si>
    <t>dung.nvdung@gmail.com</t>
  </si>
  <si>
    <t>Nguyen Viet Dung</t>
  </si>
  <si>
    <t>0181003520574</t>
  </si>
  <si>
    <t>036 192 014 229</t>
  </si>
  <si>
    <t>No. 269/107, Nguyen Thi Minh Khai Street, Phu Hoa Commune, Thu Dau Mot District, Binh Duong Province</t>
  </si>
  <si>
    <t>Số 269/107, Đường Nguyễn Thị Minh Khai, Xã Phú Hòa, Huyện Thủ Dầu Một, Tỉnh Bình Dương</t>
  </si>
  <si>
    <t>No. 118/8D, Nguyen Thi Thap Street, Binh Thuan Ward, District 7, Ho Chi Minh City</t>
  </si>
  <si>
    <t xml:space="preserve">Số 118/8D, Đường Nguyễn Thị Thập, Phường Bình Thuận, Quận 7, Tp. Hồ Chí Minh </t>
  </si>
  <si>
    <t>0938 788 820</t>
  </si>
  <si>
    <t>huetran114@gmail.com</t>
  </si>
  <si>
    <t>Tran Thi Thanh Hue</t>
  </si>
  <si>
    <t>19036855394011</t>
  </si>
  <si>
    <t>068 090 004 314</t>
  </si>
  <si>
    <t>University of Architecture</t>
  </si>
  <si>
    <t>45 Nguyen Thi Minh Khai Street, Lien Nghia Commune, Duc Trong District, Lam Dong Province</t>
  </si>
  <si>
    <t>45 Đường Nguyễn Thị Minh Khai, Xã Liên Nghĩa, Huyện Đức Trọng, Tỉnh Lâm Đồng</t>
  </si>
  <si>
    <t>178A Street No. 39, Binh Trung Tay Ward, Thu Duc City, Ho Chi Minh City</t>
  </si>
  <si>
    <t>178A Đường số 39, Phường Bình Trưng Tây, TP. Thủ Đức, TP. Hồ Chí Minh</t>
  </si>
  <si>
    <t>0988 301 136</t>
  </si>
  <si>
    <t>dangkhoa050690@gamil.com.vn</t>
  </si>
  <si>
    <t>Bui Dang Khoa</t>
  </si>
  <si>
    <t>6380205511883</t>
  </si>
  <si>
    <t>082 199 000 308</t>
  </si>
  <si>
    <t>My An B Village, My Tinh An Commune, Cho Gao District, Tien Giang Province</t>
  </si>
  <si>
    <t>Ấp Mỹ An B, Xã Mỹ Tịnh An, Huyện Chợ Gạo, Tỉnh Tiền Giang</t>
  </si>
  <si>
    <t>0522 106 278</t>
  </si>
  <si>
    <t>Trương Thị Ánh Nhung</t>
  </si>
  <si>
    <t>sangsangctg@gmail.com</t>
  </si>
  <si>
    <t>Bui Ngoc Sang</t>
  </si>
  <si>
    <t>19020045912010</t>
  </si>
  <si>
    <t>001 182 056 449</t>
  </si>
  <si>
    <t xml:space="preserve">Library and Information </t>
  </si>
  <si>
    <t>No. 15/189, Giang Vo Street, Cat Linh Ward, Dong Da District, Ha Noi City</t>
  </si>
  <si>
    <t>Số 15/189, Đường Giảng Võ, Phường Cát Linh, Huyện Đống Đa, Hà Nội</t>
  </si>
  <si>
    <t>Golden Palm Building, Block A, No. 1906, 21 Le Van Luong Street, Nhan Chinh Ward, Thanh Xuan District, Ha Noi City</t>
  </si>
  <si>
    <t>Tòa nhà Golden Palm, Sảnh A, Căn 1906, 21 Lê Văn Lương, P. Nhân Chính, Q. Thanh Xuân, Hà Nội</t>
  </si>
  <si>
    <t>0949 292 129</t>
  </si>
  <si>
    <t>Vũ Trọng Anh</t>
  </si>
  <si>
    <t>dinhha2704@gmail.com</t>
  </si>
  <si>
    <t>Dinh Thi Thu Ha</t>
  </si>
  <si>
    <t>897596759689</t>
  </si>
  <si>
    <t>001 175 033 854</t>
  </si>
  <si>
    <t xml:space="preserve">University of Languages and International Studies </t>
  </si>
  <si>
    <t xml:space="preserve"> Village 4, Lai Yen Commune, Hoa Duc District, Ha Noi City</t>
  </si>
  <si>
    <t>Thôn 4, Xã Lại Yên, Huyện Hòa Đức, Tp.Hà Nội</t>
  </si>
  <si>
    <t>No. 40, Street 26, Binh Tri Dong B Ward, Binh Tan District, Ho Chi Minh City</t>
  </si>
  <si>
    <t>Số 40, Đường 26, P.Bình Trị Đông B, Q.Bình Tân, Tp. Hồ Chí Minh</t>
  </si>
  <si>
    <t>0977 888 945</t>
  </si>
  <si>
    <t>Lê Văn Phán</t>
  </si>
  <si>
    <t>thanhnguyen20160101@gmail</t>
  </si>
  <si>
    <t>Nguyen Thi Thanh</t>
  </si>
  <si>
    <t>456789102</t>
  </si>
  <si>
    <t>087 086 021 977</t>
  </si>
  <si>
    <t>C14.10 Hanh Phuc Residence, Binh Hung Ward, Binh Chanh District, Tp. Ho Chi Minh</t>
  </si>
  <si>
    <t>C14.10 Block CKDC Hạnh Phúc, ấp 3, xã Bình Hưng, huyện Bình Chánh, TPHCM</t>
  </si>
  <si>
    <t>0947 498 271</t>
  </si>
  <si>
    <t>Phạm Duy Hạnh</t>
  </si>
  <si>
    <t>vo.trunghung@yahoo.com</t>
  </si>
  <si>
    <t>Vo Trung Hung</t>
  </si>
  <si>
    <t>21101897</t>
  </si>
  <si>
    <t>Trung Quốc</t>
  </si>
  <si>
    <t>079 089 022 630</t>
  </si>
  <si>
    <t xml:space="preserve">College of Information Technology </t>
  </si>
  <si>
    <t>No. 365/39A, Hậu Giang Street, Ward 11, District 6, Ho Chi Minh City</t>
  </si>
  <si>
    <t>Số 365/39A, Đường Hậu Giang, Phường 11, Quận 6, Tp. Hồ Chí Minh</t>
  </si>
  <si>
    <t>0782 806 549</t>
  </si>
  <si>
    <t>Trương Thị Cúc</t>
  </si>
  <si>
    <t>Tran Van Tuan</t>
  </si>
  <si>
    <t>19032721700011</t>
  </si>
  <si>
    <t>068 195 005 433</t>
  </si>
  <si>
    <t>International Trade and Business Law</t>
  </si>
  <si>
    <t>The Eastern Apartment, No. 299 Lien Phuong Street, Phu Huu Ward, Thu Duc City, Ho Chi Minh City</t>
  </si>
  <si>
    <t>Chung cư The Eastern, Số 299 Đường Liên Phường, Phường Phú Hữu, TP. Thủ Đức, TP. Hồ Chí Minh</t>
  </si>
  <si>
    <t>57/1B Phan Tay Ho Street, Ward 7, Phu Nhuan District, Ho Chi Minh City</t>
  </si>
  <si>
    <t>57/1B Đường Phan Tây Hồ, Phường 7, Quận Phú Nhuận, TP. Hồ Chí Minh</t>
  </si>
  <si>
    <t>0913 501 376</t>
  </si>
  <si>
    <t>Đặng Thị Khuyên</t>
  </si>
  <si>
    <t>Thuphuongnt.law@gmail.com</t>
  </si>
  <si>
    <t>Nguyen Thi Thu Phuong</t>
  </si>
  <si>
    <t>0071005711704</t>
  </si>
  <si>
    <t>068 186 007 727</t>
  </si>
  <si>
    <t>No. 23A, Le Quy Don Street, Vo Thi Sau Ward,  Distrcit 3, Ho Chi Minh City</t>
  </si>
  <si>
    <t>Số 23A, Đường Lê Qúy Đôn, Phường Võ Thị Sáu, Quận 3, Tp. Hồ Chí Minh</t>
  </si>
  <si>
    <t>0909 472 972</t>
  </si>
  <si>
    <t>Nguyễn Xuân Hiếu</t>
  </si>
  <si>
    <t>thaohien1706@gmail.com</t>
  </si>
  <si>
    <t>Ngo Thi Thao Hien</t>
  </si>
  <si>
    <t>19021041240014</t>
  </si>
  <si>
    <t>066 090 009 950</t>
  </si>
  <si>
    <t>Lincoln University</t>
  </si>
  <si>
    <t xml:space="preserve">No. 63/17, No Trang Guh Street, Tan Tien Ward, Buon Ma Thuoc District, Dak lak Province </t>
  </si>
  <si>
    <t>Số 63/17, Đường Nơ Trang Gưh, Phường Tân Tiến, Huyện Buôn Ma Thuộc, Tỉnh Daklak</t>
  </si>
  <si>
    <t>Phoenix 2 Apartment, No. 37 Cao Lo, Ward 4, District 8, Ho Chi Minh City</t>
  </si>
  <si>
    <t xml:space="preserve">Chung cư Phoenix 2, Số 37 Cao Lỗ, Phường 4, Quận 8, Tp. Hồ Chí Minh </t>
  </si>
  <si>
    <t>0914 086 848</t>
  </si>
  <si>
    <t>Nguyễn Quốc Dũng</t>
  </si>
  <si>
    <t>minh.nguyen66690@gmail.com</t>
  </si>
  <si>
    <t>Nguyen Quang Minh</t>
  </si>
  <si>
    <t xml:space="preserve">Program Analyst </t>
  </si>
  <si>
    <t>0441003683393</t>
  </si>
  <si>
    <t>060 183 005 969</t>
  </si>
  <si>
    <t>VNUHCM-University Of Science</t>
  </si>
  <si>
    <t>No. 36, Trinh Dinh Thao Street, Hoa Thanh Ward, Tan Phu District, Ho Chi Minh City</t>
  </si>
  <si>
    <t>Số 36, Đường Trịnh Đình Thảo, Phường Hòa Thạnh, Quận Tân Phú, Tp. Hồ Chí Minh</t>
  </si>
  <si>
    <t>0937 060 183</t>
  </si>
  <si>
    <t>Huỳnh Công Trường</t>
  </si>
  <si>
    <t>tymh2008@gmail.com</t>
  </si>
  <si>
    <t>Le Thi Ngoc Yen</t>
  </si>
  <si>
    <t>00045913001</t>
  </si>
  <si>
    <t>079 087 037 016</t>
  </si>
  <si>
    <t>No.25, 100 Binh Thoi Street, Ward 14, District 11, Ho Chi Minh City</t>
  </si>
  <si>
    <t>Số 25, Đường 100 Bình Thới, Phường 14, Quận 11, Tp.Hồ Chí Minh</t>
  </si>
  <si>
    <t>chungtriennghiep@gmail.com</t>
  </si>
  <si>
    <t>Chung Trien Nghiep</t>
  </si>
  <si>
    <t>004016333041</t>
  </si>
  <si>
    <t>074 093 007 648</t>
  </si>
  <si>
    <t>Eastern International University</t>
  </si>
  <si>
    <t>No. 3B, 1A Village, Phuoc Hoa Ward, Phu Giao District, Binh Duong City</t>
  </si>
  <si>
    <t>Số 3B, Ấp 1A, Phường Phước Hòa, Huyện Phú Giao1, Tp. Bình Dương</t>
  </si>
  <si>
    <t>63K1, Western Land Villa Area, Thoi Hoa Ward, Ben Cat Town, Binh Duong City</t>
  </si>
  <si>
    <t>63K1, KBT Western Land, Phường Thới Hòa, Thị Xã Bến Cát, Tp. Bình Dương</t>
  </si>
  <si>
    <t>0944 019 015</t>
  </si>
  <si>
    <t>Văn Thành Lợi</t>
  </si>
  <si>
    <t>Khoavan.ba@gmail.com</t>
  </si>
  <si>
    <t>Van Anh Khoa</t>
  </si>
  <si>
    <t>0041000316711</t>
  </si>
  <si>
    <t>049 188 018 385</t>
  </si>
  <si>
    <t>College Of Commerce</t>
  </si>
  <si>
    <t>Group 9,  Tho Quang Ward, Son Tra District, Da Nang City</t>
  </si>
  <si>
    <t>Tổ 9, Phường Thọ Quang, Quận Sơn Trà, TP. Đà Nẵng</t>
  </si>
  <si>
    <t>Group 50,  Hoa Khanh Nam Ward, Lien Chieu District, Da Nang City</t>
  </si>
  <si>
    <t>Tổ 50, Phường Hoà Khánh Nam, Quận Liên Chiểu, TP. Đà Nẵng</t>
  </si>
  <si>
    <t>0905 962 449</t>
  </si>
  <si>
    <t>Trương Ngô Minh Châu</t>
  </si>
  <si>
    <t>Dotrang1129@gmail.com</t>
  </si>
  <si>
    <t>Do Thi Trang</t>
  </si>
  <si>
    <t>6040126868888</t>
  </si>
  <si>
    <t>014 078 000 614</t>
  </si>
  <si>
    <t>No. 100, Lo Van Gia Street, Chieng Le Ward, Son La City, Son La Province</t>
  </si>
  <si>
    <t>Số 100, Đường Lò Văn Gía, Phường Chiềng Lề, Tp. Sơn La, Tỉnh Sơn La</t>
  </si>
  <si>
    <t>0904 562 002</t>
  </si>
  <si>
    <t>Bùi Vân Khánh</t>
  </si>
  <si>
    <t>Nguyen Huu Thanh</t>
  </si>
  <si>
    <t>1016617201</t>
  </si>
  <si>
    <t>054 193 009 861</t>
  </si>
  <si>
    <t>Sư Phạm lý - KTCN</t>
  </si>
  <si>
    <t>No.14, Phan Trong Duong Street, La Hai Ward, Dong Xuan District ,Phu Yen City</t>
  </si>
  <si>
    <t>Số 14, Đường Phan Trọng  Đương, Thị Trấn La Hai , Huyện Đồng Xuân ,Tỉnh Phú yên</t>
  </si>
  <si>
    <t>No. 205/24C, Tan Hoa Dong Street, Ward 14, District 6, Ho Chi Minh City</t>
  </si>
  <si>
    <t>Số 205/24C Tân Hòa Đông, phường 14, quận 6, TP.HCM</t>
  </si>
  <si>
    <t>0859 640 745</t>
  </si>
  <si>
    <t xml:space="preserve">Võ Văn Hồng </t>
  </si>
  <si>
    <t>vothithaonguyen174@gmail.com</t>
  </si>
  <si>
    <t>Vo Thi Thao Nguyen</t>
  </si>
  <si>
    <t>05199727588</t>
  </si>
  <si>
    <t>033 197 007 203</t>
  </si>
  <si>
    <t>Preventive Medicine doctor</t>
  </si>
  <si>
    <t>Hung Tri Hamlet, Lac Dao Ward, Van Lam District, Hung Yen city</t>
  </si>
  <si>
    <t>Thôn Hùng Trì, Xã Lạc Đạo, Huyện Văn Lâm, Tỉnh Hưng Yên</t>
  </si>
  <si>
    <t xml:space="preserve">No.43, Lan Ong Street, Han Bo Ward, Hoang Kiem District, Ha Noi City </t>
  </si>
  <si>
    <t>Số 43, Đường Lãn Ông, Phường Hàn Bồ, Quận Hoàng Kiếm, Tp. Hà Nội</t>
  </si>
  <si>
    <t>0975 602 795</t>
  </si>
  <si>
    <t xml:space="preserve">Nguyễn Thị Hồng Thêu </t>
  </si>
  <si>
    <t>dr.minhtam.hmu@gmail.com</t>
  </si>
  <si>
    <t>Nguyen Thi Minh Tam</t>
  </si>
  <si>
    <t>0198 7016701</t>
  </si>
  <si>
    <t>079 195 003 075</t>
  </si>
  <si>
    <t>No.176, Co Giang street, Co Giang Ward, District 1, Ho Chi Minh City</t>
  </si>
  <si>
    <t>176 Đường Cô Giang , Phường Cô Giang, Quận 1 , Tp. Hồ Chí Minh</t>
  </si>
  <si>
    <t>0903 723 188</t>
  </si>
  <si>
    <t>Hồ Ánh Nguyệt</t>
  </si>
  <si>
    <t>lethingocminh0701@gmail.com</t>
  </si>
  <si>
    <t>Le Thi Ngoc Minh</t>
  </si>
  <si>
    <t>After 3 months from Join Date, monthly base Salary will be incresed to 12,000,000 gross. In case complete KPIs Set by of Department Head</t>
  </si>
  <si>
    <t>03734238701</t>
  </si>
  <si>
    <t>083 095 006 522</t>
  </si>
  <si>
    <t>Electrical and Electronic Engineering Technology</t>
  </si>
  <si>
    <t>No.235, TT3 Street, Tan Xuan Ward, Ba Tri District, Ben Tre City</t>
  </si>
  <si>
    <t>235 Đường TT3 , Xã Tân Xuân, Huyện Ba Tri, Tỉnh Bến Tre</t>
  </si>
  <si>
    <t>1078/17C National Route 1A, Linh Trung Ward, Thu Duc City, Ho Chi Minh City</t>
  </si>
  <si>
    <t>1078/17C Quốc lộ 1A, Phường Linh Trung, Tp. Thủ Đức, Tp. Ho Chi Minh</t>
  </si>
  <si>
    <t>0344 503 761</t>
  </si>
  <si>
    <t>bahuynguyen2112@gmail.com</t>
  </si>
  <si>
    <t>Nguyen Ba Huy</t>
  </si>
  <si>
    <t>0540135889002</t>
  </si>
  <si>
    <t>036 092 001 934</t>
  </si>
  <si>
    <t>No.5, Group 20, Thinh Liet Ward, Hoang Mai District, Ha Noi City</t>
  </si>
  <si>
    <t>Số 5, Tổ 20, Phường Thịnh Liệt , Quận Hoàng Mai, Tp. Hà Nội.</t>
  </si>
  <si>
    <t>Room 0607, A8 Building, An Bình City Apartment, No. 232 Pham Van Dong Street , Co nhue 1  Ward ,Bac Tu Liem District,  Ha Noi City</t>
  </si>
  <si>
    <t>P0607, tòa A8 chung cư An Bình City,  232 Đường Phạm Văn Đồng, Phường Cổ Nhuế 1, Quận Bắc Từ Liêm,Tp. Hà Nội</t>
  </si>
  <si>
    <t>0989 727 808</t>
  </si>
  <si>
    <t>Đoàn Hồng Trường</t>
  </si>
  <si>
    <t>Doanvandungnd@gmail.com</t>
  </si>
  <si>
    <t>Doan Van Dung</t>
  </si>
  <si>
    <t>19039571019013</t>
  </si>
  <si>
    <t>087 194 001 140</t>
  </si>
  <si>
    <t>No. 529/34, Huynh Van Banh Street, Ward 13, Phu Nhuan District, Ho Chi Minh City</t>
  </si>
  <si>
    <t>524/34 Đường Huỳnh Văn Bánh, Phường 13, Quận Phú Nhuận, Tp. Hồ Chí Minh</t>
  </si>
  <si>
    <t>No.131/20 Bui Thi Xuan Street, Ward 2, Tan Binh District, Ho Chi Minh City</t>
  </si>
  <si>
    <t>131/20 Đường Bùi Thị Xuân,Phường 2, Quận Tân Bình, Tp. Hồ Chí Minh</t>
  </si>
  <si>
    <t>0767 843 144</t>
  </si>
  <si>
    <t>Lâm Thị Mạnh</t>
  </si>
  <si>
    <t>Tran Lam Ngan Chi</t>
  </si>
  <si>
    <t>19135670244011</t>
  </si>
  <si>
    <t>079 093 029 973</t>
  </si>
  <si>
    <t>No.619/8,Tan Ki Tan Quy Street, Binh Hung Hoa A Ward, Binh Tan District, Ho Chi Minh City</t>
  </si>
  <si>
    <t>619/8 Đường Tân Kì Tân Quý, Phường Bình Hưng Hòa A, Quận Bình Tân, Tp. Hồ Chí Minh</t>
  </si>
  <si>
    <t xml:space="preserve">332 Nguyen Due Street, Ward 9,  District 8, Ho Chi Minh City </t>
  </si>
  <si>
    <t>332 Đường Nguyễn Duy, Phường 9, Quận 8, TP. Hồ Chí Minh</t>
  </si>
  <si>
    <t>0938 822 438</t>
  </si>
  <si>
    <t>Nguyễn Hữu Minh</t>
  </si>
  <si>
    <t>kyonguyen93@gmail.com</t>
  </si>
  <si>
    <t>Nguyen Huu Tho</t>
  </si>
  <si>
    <t>04891743701</t>
  </si>
  <si>
    <t>079 191 018 710</t>
  </si>
  <si>
    <t>No.91/12, Tran Quoc Toan Street, Vo Thi Sau Ward, District 3, Ho Chi Minh City</t>
  </si>
  <si>
    <t>91/12 Đường Trần Quốc Toản, Phường Võ Thị Sáu, Quận 3, Tp. Hồ Chí Minh</t>
  </si>
  <si>
    <t>91/12, Tran Quoc Toan Street, Vo Thi Sau Ward, District 3, Ho Chi Minh City</t>
  </si>
  <si>
    <t>0908 120 317</t>
  </si>
  <si>
    <t>nguyenthikhanhngan.2010@gmail.com</t>
  </si>
  <si>
    <t>Nguyen Thi Khanh Ngan</t>
  </si>
  <si>
    <t>16666527</t>
  </si>
  <si>
    <t>001 092 049 669</t>
  </si>
  <si>
    <t>Digital Media</t>
  </si>
  <si>
    <t>No 27XH. Nguyen Kiem Street, Ward 3, Go Vap District, Ho Chi Minh City</t>
  </si>
  <si>
    <t>Số 27XH, Đường Nguyễn Kiệm ,Phường 3, Quận Gò Vấp, Tp. Hồ Chí Minh</t>
  </si>
  <si>
    <t>Block D, D1601 Riverside Residence Phu My Hung, 192 Nguyen Luong Bang Street, Tan Phu Ward, District 7, Ho Chi Minh City</t>
  </si>
  <si>
    <t>Block D, D1601 Riverside Residence Phú Mý Hưng, 192 Đường Nguyễn Lương Bằng, Phường Tân Phú, Quận 7, TP. Hồ Chí Minh</t>
  </si>
  <si>
    <t>0868 296 942</t>
  </si>
  <si>
    <t>Hoàng Diệu Hồng</t>
  </si>
  <si>
    <t>rbking.nino@gmail.com</t>
  </si>
  <si>
    <t>Nguyen Hoang Oanh</t>
  </si>
  <si>
    <t>0161001713756</t>
  </si>
  <si>
    <t>046 096 015 263</t>
  </si>
  <si>
    <t>No 3 Kiet 24, Tran Thanh Mai Street, An Dong Ward, Hue City, Thua Thien Hue Province</t>
  </si>
  <si>
    <t>Số 3 Kiệt 24, Đường Trần Thanh Mai, Phường An Đông, Tp. Huế, Thừa Thiên Huế</t>
  </si>
  <si>
    <t>0903 148 438</t>
  </si>
  <si>
    <t>Lê Văn Báo</t>
  </si>
  <si>
    <t>ducthole96@gmail.com</t>
  </si>
  <si>
    <t>Le Duc Tho</t>
  </si>
  <si>
    <t>1013394769</t>
  </si>
  <si>
    <t>052 094 016 008</t>
  </si>
  <si>
    <t>State Administration</t>
  </si>
  <si>
    <t>Tang Hoa Hamlet, Canh Vinh Commune, Van Canh District, Binh Dinh Province</t>
  </si>
  <si>
    <t>Thôn Tăng Hòa, Xã Canh Vinh, Huyện Vân Canh, Tỉnh Bình Định</t>
  </si>
  <si>
    <t>0989 770 650</t>
  </si>
  <si>
    <t>Lê Huỳnh Ngọc Trúc</t>
  </si>
  <si>
    <t>sm02.gatuyphuoc@gmail.com</t>
  </si>
  <si>
    <t>Nguyen Tan Vu</t>
  </si>
  <si>
    <t>19037815644011</t>
  </si>
  <si>
    <t>080 194 007 094</t>
  </si>
  <si>
    <t>No.83/16, Thoai Ngoc Hau Street, Hoa Thanh Ward, Tan Phu District, Ho Chi Minh City</t>
  </si>
  <si>
    <t>Số 83/16, Đường Thoại Ngọc Hầu, Phường Hòa Thạnh, Quận Tân Phú, Tp. Hồ Chí Minh</t>
  </si>
  <si>
    <t>Richstar 1 Apartment, 278 Hoa Binh Street, Hiep Tan Ward, Tan Phu District, Ho Chi Minh City</t>
  </si>
  <si>
    <t>Chung cư Richstar 1, 278 Đường Hòa Bình, Phường Hiệp Tân, Quận Tân Phú, Tp. Hồ Chí Minh</t>
  </si>
  <si>
    <t>0979 026 930</t>
  </si>
  <si>
    <t>Ngọc Quế Thy</t>
  </si>
  <si>
    <t>minhthy94@gmail.com</t>
  </si>
  <si>
    <t>Dang Ngoc Minh Thy</t>
  </si>
  <si>
    <t>0061001007765</t>
  </si>
  <si>
    <t>056 193 000 525</t>
  </si>
  <si>
    <t>Tan Hai Hamlet, Cam Hai Tay Commune, Cam Lam District, Khanh Hoa City</t>
  </si>
  <si>
    <t>Thôn Tân Hải, Cam Hải Tây, Cam Lâm, Khánh Hòa</t>
  </si>
  <si>
    <t>No.135/1/108, Nguyen Huu Canh Street, Ward 22, Binh Thanh District, Ho Chi Minh City</t>
  </si>
  <si>
    <t>135/1/108 Nguyễn Hữu Cảnh, Phường 22, Quận Bình Thạnh</t>
  </si>
  <si>
    <t>0935 870 909</t>
  </si>
  <si>
    <t>Phan Tấn Thành</t>
  </si>
  <si>
    <t>danthuyphan104@gmail.com</t>
  </si>
  <si>
    <t>Phan Thi Dan Thuy</t>
  </si>
  <si>
    <t>102496248</t>
  </si>
  <si>
    <t>082 189 013 261</t>
  </si>
  <si>
    <t>Ton Duc Thang University - Lunghwa University</t>
  </si>
  <si>
    <t>Accounting and Finance</t>
  </si>
  <si>
    <t>Group 5, Lo Ngang Hamlet, Binh Duc, Chau Thanh District, Tien Giang Province</t>
  </si>
  <si>
    <t>Tổ 5, Ấp Lộ Ngang, Bình Đức, Châu Thành, Tiền Giang</t>
  </si>
  <si>
    <t>1K Binh Giã, Ward 13, Tan Binh District, Ho Chi Minh City</t>
  </si>
  <si>
    <t>1K Bình Giã, Phường 13, Quận Tân Bình, TP. Hồ Chí Minh</t>
  </si>
  <si>
    <t>0908 348 488</t>
  </si>
  <si>
    <t>Trần Minh Khánh</t>
  </si>
  <si>
    <t>jadenguyen1015@gmail.com</t>
  </si>
  <si>
    <t>Nguyen Thi Nhu Ngoc</t>
  </si>
  <si>
    <t>0851000008105</t>
  </si>
  <si>
    <t>036 193 003 976</t>
  </si>
  <si>
    <t>Banking and Financial</t>
  </si>
  <si>
    <t>Hamlet 8, Quyet Thang Street, Giao Tien Ward, Giao Thuy District, Nam Dinh Province</t>
  </si>
  <si>
    <t>Xóm 8, Đường Quyết Thắng, Xã Giao Tiến, Huyện Giao Thủy, Tỉnh Nam Định</t>
  </si>
  <si>
    <t>No.37, Lane 233 , Hoang Mai Street, Hoang Van Thu Ward, Hoang Mai District, Ha Noi City</t>
  </si>
  <si>
    <t>Số 37 ngõ 233, Đường Hoàng Mai, Phường Hoàng Văn Thụ, Quận Hoàng Mai,Tp. Hà Nội</t>
  </si>
  <si>
    <t>0985 817 465</t>
  </si>
  <si>
    <t xml:space="preserve">Phạm Xuân Khải </t>
  </si>
  <si>
    <t>phanhoa208@gmail.com</t>
  </si>
  <si>
    <t>Phan Thi Hoa</t>
  </si>
  <si>
    <t>0191000023261</t>
  </si>
  <si>
    <t>096 077 003 624</t>
  </si>
  <si>
    <t>Hamlet 3, Tan Thanh Ward, Ca Mau City, Ca Mau Province</t>
  </si>
  <si>
    <t>Ấp 3, Xã Tân Thành, Tp. Cà Mau, Tỉnh Cà Mau</t>
  </si>
  <si>
    <t>No. 21, Sao Mai Urban Area, Ly Van Lam Commune, Ca Mau City, Ca Mau Province</t>
  </si>
  <si>
    <t>Số 21, Khu đô thị Sao Mai, Xã Lý Văn Lâm, TP.  Cà Mau, Tỉnh Cà Mau</t>
  </si>
  <si>
    <t>0917 000 679</t>
  </si>
  <si>
    <t>caotuanlinh301177@gmail.com</t>
  </si>
  <si>
    <t>SO Soc Trang</t>
  </si>
  <si>
    <t>Cao Tuan Linh</t>
  </si>
  <si>
    <t>19026915052010</t>
  </si>
  <si>
    <t>040 190 005 299</t>
  </si>
  <si>
    <t>Hanoi University of Agricultural</t>
  </si>
  <si>
    <t>No.13, Lane 39, Nguyen Thai Hoc Street, Le Loi Ward, Vinh City, Nghe An Province</t>
  </si>
  <si>
    <t>Số 13 Ngõ 39, Đường Nguyễn Thái Học, Phường Lê Lợi, Tp. Vinh, Tỉnh Nghệ An</t>
  </si>
  <si>
    <t>0946 516 979</t>
  </si>
  <si>
    <t>Trần Anh Văn</t>
  </si>
  <si>
    <t>hphuong03101@gmail.com</t>
  </si>
  <si>
    <t>Hoang Thi Phuong</t>
  </si>
  <si>
    <t>0071000988090</t>
  </si>
  <si>
    <t>089 093 002 777</t>
  </si>
  <si>
    <t>No. 1A-2A, Tran Nhat Duat Street, My Long Ward, Long Xuyen City, An Giang Provinve</t>
  </si>
  <si>
    <t>Số 1A-2A Đường Trần Nhật Duật, Phường Mỹ Long, Tp. Long Xuyên, Tỉnh An Giang</t>
  </si>
  <si>
    <t>No. 17, Mai Chi Tho Street, New City Apartment, Block BALI 2, BA307, An Khanh Ward, Thu Duc City, Ho Chi Minh City</t>
  </si>
  <si>
    <t>17 Mai Chí Thọ, CC New City, Block BALI 2, BA307, P. An Khánh, Tp. Thủ Đức, Tp. HCM</t>
  </si>
  <si>
    <t>0911 399 748</t>
  </si>
  <si>
    <t>Lan Phương</t>
  </si>
  <si>
    <t>tunglinh.ta@gmail.com</t>
  </si>
  <si>
    <t>Ta Van Tung Linh</t>
  </si>
  <si>
    <t>19034240375012</t>
  </si>
  <si>
    <t>084 197 000 786</t>
  </si>
  <si>
    <t>Ngai Hung Street, Ngai Hung Ward, Tieu Can District, Tra Vinh Province</t>
  </si>
  <si>
    <t>Đường Ngãi Hưng, Xã Ngãi Hùng, Huyện Tiểu Cần, Tỉnh Trà Vinh</t>
  </si>
  <si>
    <t>No.47/52, Bui Dinh Tuy Street, Ward 24, Binh Thanh District, Ho Chi Minh City</t>
  </si>
  <si>
    <t>Số 47/52, Đường Bùi Đình Túy, Phường 24, Quận Bình Thạnh, Tp. Hồ Chí Minh</t>
  </si>
  <si>
    <t>0924 100 866</t>
  </si>
  <si>
    <t>Lê Trần Trâm Thư</t>
  </si>
  <si>
    <t>tuyetnhungtctv@gmail.com</t>
  </si>
  <si>
    <t>Tran Thi Tuyet Nhung</t>
  </si>
  <si>
    <t>0291000325557</t>
  </si>
  <si>
    <t>064 090 008 523</t>
  </si>
  <si>
    <t>Gia Lai Teacher Training College</t>
  </si>
  <si>
    <t>No. 565, Le Duan Street, Thang Loi Ward, Pleiku City, Gia Lai Province</t>
  </si>
  <si>
    <t>Số 565, Đường Lê Duẩn, Phường Thắng Lợi, Tp. Pleiku, Tỉnh Gia Lai</t>
  </si>
  <si>
    <t>0989 224 394</t>
  </si>
  <si>
    <t>Nguyễn Thị Hào</t>
  </si>
  <si>
    <t>thangnguyen.gl90@gmail.com</t>
  </si>
  <si>
    <t>Nguyen dinh Thang</t>
  </si>
  <si>
    <t>0441000627253</t>
  </si>
  <si>
    <t>079 184 039 692</t>
  </si>
  <si>
    <t>No. 45/21, To Ngoc Van Street, Linh Tay Ward, Thu Duc City, Ho Chi Minh City</t>
  </si>
  <si>
    <t>Số 45/21, Đường Tô Ngọc Vân, Phường Linh Tây, Tp. Thủ Đức, Tp. Hồ Chí Minh</t>
  </si>
  <si>
    <t>0915 271 179</t>
  </si>
  <si>
    <t>Nguyễn Văn Tín</t>
  </si>
  <si>
    <t>hangkimdiep@gmail.com</t>
  </si>
  <si>
    <t>Diep Kim Hang</t>
  </si>
  <si>
    <t>M31 761 105</t>
  </si>
  <si>
    <t>Sungkyunkwan University</t>
  </si>
  <si>
    <t>An Phu Luxury Apartment, No. 36, Thao Dien Street, Thao Dien Ward, Thu Duc City, Ho Chi Minh City</t>
  </si>
  <si>
    <t>Căn Hộ Cao Cấp An Phú, Số 36, Đường Thảo Điền, Phường Thảo Điền, Tp. Thủ Đức, Tp. Hồ Chí Minh</t>
  </si>
  <si>
    <t>M87 994 586</t>
  </si>
  <si>
    <t>Hanyang University</t>
  </si>
  <si>
    <t>MA-1201, Floor 12, Diamond Island Apartment, No.1,  104 Street, Binh Trung Tay Ward, Thu Duc City, Ho Chi Minh City</t>
  </si>
  <si>
    <t>MA-1201, Tầng 12, Chung Cư Diamond Island, Số 1, Đường 104, Phường Bình Trưng Tây, Tp. Thủ Đức, Hồ Chí Minh City</t>
  </si>
  <si>
    <t>0421000407767</t>
  </si>
  <si>
    <t>056 084 010 523</t>
  </si>
  <si>
    <t>No.582/8/10C,Hamlet 3,Phuoc Kieng Ward, Nha Be District, Ho Chi Minh City</t>
  </si>
  <si>
    <t>582/8/10C, ấp 3, Phước Kiển, Nhà Bè, Hồ Chí Minh</t>
  </si>
  <si>
    <t>0378 039 982</t>
  </si>
  <si>
    <t>Nguyễn Thị Thanh Trúc</t>
  </si>
  <si>
    <t>huy19842011@gmail.com</t>
  </si>
  <si>
    <t>Pham Nguyen The Huy</t>
  </si>
  <si>
    <t>0441000679869</t>
  </si>
  <si>
    <t>052 192 011 398</t>
  </si>
  <si>
    <t>Group 6, Nam Phuong Danh Area, Dap Da Ward, An Nhon District, Binh Dinh Province</t>
  </si>
  <si>
    <t>Tổ 6, Khu Vực Nam Phương Danh, Phường Đập Đá, Huyện An Nhơn, Tỉnh Bình Định</t>
  </si>
  <si>
    <t>No. 38/4/15/1 Provincial Highway 31, Quarter 3C, Thanh Loc Ward, District 12, Ho Chi Minh City</t>
  </si>
  <si>
    <t>Số 38/4/15/1 Đường Tỉnh lộ 31, Khu phố 3C, Phường Thạnh Lộc, Quận 12, TP. Hồ Chí Minh</t>
  </si>
  <si>
    <t xml:space="preserve"> 098 383 691</t>
  </si>
  <si>
    <t>Lê Minh Toàn</t>
  </si>
  <si>
    <t>thutam060292@gmail.com</t>
  </si>
  <si>
    <t>Nguyen Thi Thu Tam</t>
  </si>
  <si>
    <t>19021089775017</t>
  </si>
  <si>
    <t>056 189 000 772</t>
  </si>
  <si>
    <t>No.34A, Ly Tu Trong Street, Loc Tho Ward, Nha Trang City</t>
  </si>
  <si>
    <t>34A Lý Tự Trọng, Tp.Nha Trang, Khánh Hòa</t>
  </si>
  <si>
    <t>No. 524/11, Phan Xich Long Street, Ward 3, Phu Nhuan District, Ho Chi Minh City</t>
  </si>
  <si>
    <t>524/11 Phan Xích Long, P.3, Q.Phú Nhuận. TPHCM</t>
  </si>
  <si>
    <t>0909 280 517</t>
  </si>
  <si>
    <t>Hồng Nhung</t>
  </si>
  <si>
    <t>hade0919@gmail.com</t>
  </si>
  <si>
    <t>La Thi Trinh Thuc</t>
  </si>
  <si>
    <t>0101001052602</t>
  </si>
  <si>
    <t>040 087 012 195</t>
  </si>
  <si>
    <t>No. 6, Lane 6A, Doan Nhu Hai Street, Quarter 9, Le Loi Ward, Vinh City, Nghe An Province</t>
  </si>
  <si>
    <t>Số 6, Ngõ 6A, Đường Đoàn Nhữ Hài, Khối 9, Phường Lê Lợi, Tp. Vinh, Tỉnh Nghệ An</t>
  </si>
  <si>
    <t>0975 787 445</t>
  </si>
  <si>
    <t>Trần Thị Hằng</t>
  </si>
  <si>
    <t>nthoang.bh@gmail.com</t>
  </si>
  <si>
    <t>Nguyen Thai Hoang</t>
  </si>
  <si>
    <t>Full Time Agent Project</t>
  </si>
  <si>
    <t>0071000817934</t>
  </si>
  <si>
    <t>068 189 000 019</t>
  </si>
  <si>
    <t>No.222/34/5B, Bui Dinh Tuy Street, Ward 12, Binh Thanh District, Ho Chi Minh City</t>
  </si>
  <si>
    <t>222/34/5B Bùi Đình Túy, Phường 12, Quận Bình Thạnh, TP. Hồ Chí Minh</t>
  </si>
  <si>
    <t>0909 345 145</t>
  </si>
  <si>
    <t xml:space="preserve">Phan Huy Danh </t>
  </si>
  <si>
    <t>nguyentruclinh2106@gmail.com</t>
  </si>
  <si>
    <t>Nguyen Thi Truc Linh</t>
  </si>
  <si>
    <t>9567898668</t>
  </si>
  <si>
    <t>068 192 012 638</t>
  </si>
  <si>
    <t>Ninh Gia Ward, Duc Trong District, Lam Dong Province</t>
  </si>
  <si>
    <t>Xã Ninh Gia, Huyện Đức Trọng, Tỉnh Lâm Đồng</t>
  </si>
  <si>
    <t>Topaz Elite Apartment, Cao Lo Street, Ward 4, District 8, Ho Chi Minh City</t>
  </si>
  <si>
    <t>Chung cư Topaz Elite, Đường Cao Lỗ, Phường 4, Quận 8, Tp. Hồ Chí Minh</t>
  </si>
  <si>
    <t>0922 866 168</t>
  </si>
  <si>
    <t>Phùng Quang Thiện</t>
  </si>
  <si>
    <t>dtnminh2612@gmail.com</t>
  </si>
  <si>
    <t>Do Thi Ngoc Minh</t>
  </si>
  <si>
    <t>04062747101</t>
  </si>
  <si>
    <t>024 197 006 183</t>
  </si>
  <si>
    <t>Lane 6, Phon Xuong Town, Yen The District, Bac Giang Province</t>
  </si>
  <si>
    <t>Ngõ 6, Thị Trấn Phồn Xương, Huyện Yên Thế, Tỉnh Bắc Giang</t>
  </si>
  <si>
    <t>No.8, Lane 24, Alley 354/159, Truong Chinh Street, Khuong Thuong Ward, Dong Da District, Ha Noi City</t>
  </si>
  <si>
    <t>Số 8, hẻm 24 nghách 354/159, Đường Trường Chinh, Phường Khương Thượng, Quận Đống Đa, Tp.Hà Nội</t>
  </si>
  <si>
    <t>0395 092 310</t>
  </si>
  <si>
    <t>Dao Thi Hoa</t>
  </si>
  <si>
    <t>99221172699</t>
  </si>
  <si>
    <t>079 189 025 907</t>
  </si>
  <si>
    <t>No.01/05, Street 18,  Binh Trung Dong Ward,Thu Duc City, Ho Chi Minh City</t>
  </si>
  <si>
    <t>Số 01/05, Đường 18, Phường Bình Trưng Đông, Tp. Thủ Đức, Tp. Hồ Chí Minh</t>
  </si>
  <si>
    <t>0907 452 246</t>
  </si>
  <si>
    <t>Đinh Thị Kim Lan</t>
  </si>
  <si>
    <t>Bui Hong Ngoc</t>
  </si>
  <si>
    <t>148372357</t>
  </si>
  <si>
    <t>066 195 013 242</t>
  </si>
  <si>
    <t xml:space="preserve">Buon Cu Mbim, Eakao Ward, Buon Ma Thuoc City, Dak Lak Province   </t>
  </si>
  <si>
    <t>Buôn Cư Mblim, xã Eakao, TP Buôn Ma Thuột, tỉnh Đắc Lắc</t>
  </si>
  <si>
    <t>No.113G/6,Lac Long Quan Street, Ward 3, District 11, Ho Chi Minh City</t>
  </si>
  <si>
    <t>113G/6 Lạc Long Quân, phường 3, quận 11, Hồ Chí Minh</t>
  </si>
  <si>
    <t>0794 589 910</t>
  </si>
  <si>
    <t>Nguyễn Đức Trung</t>
  </si>
  <si>
    <t>anthuong1406@gmail.com</t>
  </si>
  <si>
    <t>Nguyen Thi An Thuong</t>
  </si>
  <si>
    <t>0061001060469</t>
  </si>
  <si>
    <t>054 193 000 657</t>
  </si>
  <si>
    <t>Nha Trang Culture, Art and Tourism College</t>
  </si>
  <si>
    <t>Administrative Officer</t>
  </si>
  <si>
    <t>No. 172/27, Dang Van Ngu Street, Ward 13, Phu Nhuan District, Ho Chi Minh City</t>
  </si>
  <si>
    <t>172/27 Đặng Văn Ngữ, Phường 13, Quận Phú Nhuận, Thành phố Hồ Chí Minh</t>
  </si>
  <si>
    <t>No. 22/11D, Dinh Nghi Xuan Street, Binh Tri Dong Ward, Binh Tan District, Ho Chi Minh City</t>
  </si>
  <si>
    <t>22/11D Đình Nghi Xuân, Phường Bình Trị Đông, Quận Bình Tân, Thành phố Hồ Chí Minh</t>
  </si>
  <si>
    <t>0777 979 653</t>
  </si>
  <si>
    <t>Trần Thanh Sơn</t>
  </si>
  <si>
    <t>trankimngoc1410@gmail.com</t>
  </si>
  <si>
    <t>Tran Thi Kim Ngoc</t>
  </si>
  <si>
    <t>19035037883017</t>
  </si>
  <si>
    <t>079 187 035 212</t>
  </si>
  <si>
    <t>No. 94, Do Tan Phong Street, Ward 9, Phu Nhuan District, Ho Chi Minh City</t>
  </si>
  <si>
    <t>Số 94, Đường Đỗ Tấn Phong, Phường 9, Quận Phú Nhuận, Tp. Hồ Chí Minh</t>
  </si>
  <si>
    <t>No.80/9/3, 5 Street, Ward 17, Go Vap District, Ho Chi Minh City</t>
  </si>
  <si>
    <t>Số 80/9/3, Đường Số 5, Phường 17, Quận Gò Vấp, Tp. Hồ Chí Minh</t>
  </si>
  <si>
    <t>0989 214 320</t>
  </si>
  <si>
    <t>Chính</t>
  </si>
  <si>
    <t>Nguyen Ngoc Cam Huong</t>
  </si>
  <si>
    <t>060070437727</t>
  </si>
  <si>
    <t>079 192 017 488</t>
  </si>
  <si>
    <t>No. 229/30/18, Bui Thi Xuan Street, Ward 1, Tan Binh District, Ho Chi Minh City</t>
  </si>
  <si>
    <t>229/30/18 Bùi Thị Xuân, Phường 1, Quận Tân Bình</t>
  </si>
  <si>
    <t>No. 491/237, Huynh Van Banh Street, Ward 13, Phu Nhuan District, Ho Chi Minh City</t>
  </si>
  <si>
    <t>491/237 Huỳnh Văn Bánh, Phường 13, Quận Phú Nhuận</t>
  </si>
  <si>
    <t>0907 541 964</t>
  </si>
  <si>
    <t>Nguyễn Thị Thiên Hương</t>
  </si>
  <si>
    <t>kimanhdo.alice@gmail.com</t>
  </si>
  <si>
    <t>Do Thi Kim Anh</t>
  </si>
  <si>
    <t>21510002032147</t>
  </si>
  <si>
    <t>037 198 008 426</t>
  </si>
  <si>
    <t>Hanoi University of Natural Resources and Environment</t>
  </si>
  <si>
    <t>Thanh Uy Street, Gia Van Ward, Gia vien District, Ninh Binh Province</t>
  </si>
  <si>
    <t>Đường Thanh Uy, Xã Gia Vân, Huyện Gia Viễn, Tỉnh Ninh Bình</t>
  </si>
  <si>
    <t>No.40, Duong Quang Ham Street, Quan Hoa Ward, Cau Giay District, Ha Noi City</t>
  </si>
  <si>
    <t>Số 40, Đường Dương Quảng Hàm, Phường Quan Hoa, Quận Cầu Giấy, Tp. Hà Nội</t>
  </si>
  <si>
    <t>0363 724 289</t>
  </si>
  <si>
    <t>Bùi Văn Hà</t>
  </si>
  <si>
    <t>hoa26081998@gmail.com</t>
  </si>
  <si>
    <t>Bui Thi Thanh Hoa</t>
  </si>
  <si>
    <t>0321000639596</t>
  </si>
  <si>
    <t>094 183 002 323</t>
  </si>
  <si>
    <t>Distance Learning</t>
  </si>
  <si>
    <t>No.47, Street 05, Ward 2, Soc Trang City, Soc Trang Province</t>
  </si>
  <si>
    <t>Số 47, Đường Số 5, Phường 2, Tp. Sóc Trăng, Tỉnh Sóc Trăng</t>
  </si>
  <si>
    <t>0976 814 699</t>
  </si>
  <si>
    <t>Lê Trần Hồ</t>
  </si>
  <si>
    <t>utemlp83@gmail.com</t>
  </si>
  <si>
    <t>Le Thi Ut Em</t>
  </si>
  <si>
    <t>11187707</t>
  </si>
  <si>
    <t>052 194 020 735</t>
  </si>
  <si>
    <t>No.50, Do Doc Tuyet Street, Bong Son Ward, Hoai Nhon District, Binh Dinh Province</t>
  </si>
  <si>
    <t>Số 50, Đường Đô Đốc Tuyết, Xã Bồng Sơn, Huyện Hoài Nhơn, Tỉnh Bình Định</t>
  </si>
  <si>
    <t>0354 622 322</t>
  </si>
  <si>
    <t>Nguyễn Hữu Trường</t>
  </si>
  <si>
    <t>Nguyenlehuongdieu100594@gmail.com</t>
  </si>
  <si>
    <t>Nguyen Le Huong Dieu</t>
  </si>
  <si>
    <t>26060889</t>
  </si>
  <si>
    <t>079 084 026 585</t>
  </si>
  <si>
    <t>No. 458/41A, Huynh Tan Phat Street, Binh Thuan Ward, District 7, Ho Chi Minh City</t>
  </si>
  <si>
    <t>458/41A Huỳnh Tấn Phát, Phường Bình Thuận, Quận 7, Thành Phố Hồ Chí Minh</t>
  </si>
  <si>
    <t>không có</t>
  </si>
  <si>
    <t>0909 388 774</t>
  </si>
  <si>
    <t>Chu Nguyễn Quỳnh Trang</t>
  </si>
  <si>
    <t>thanhvutran1984@gmail.com</t>
  </si>
  <si>
    <t>Tran Thanh Vu</t>
  </si>
  <si>
    <t>10167808686</t>
  </si>
  <si>
    <t>027 189 010 084</t>
  </si>
  <si>
    <t>Binh Duong Ward, Gia Binh District, Bac Ninh Province</t>
  </si>
  <si>
    <t>Xã Bình Dương, Huyện Gia Bình, Tỉnh Bắc Ninh</t>
  </si>
  <si>
    <t>No.3409, Phu Thinh Apartment, Ha Cau Ward, Ha Dong District, Ha Noi City</t>
  </si>
  <si>
    <t>Số 3409, Chung cư Phú Thịnh, Phường Hà Cầu, Quận Hà Đông, Tp. Hà Nội</t>
  </si>
  <si>
    <t>0974 085 055</t>
  </si>
  <si>
    <t xml:space="preserve">Lưu Văn Quyết </t>
  </si>
  <si>
    <t>phanphuonggiang@gmail.com</t>
  </si>
  <si>
    <t>Phan Thi Phuong Giang</t>
  </si>
  <si>
    <t>0311000738976</t>
  </si>
  <si>
    <t>197 251 847</t>
  </si>
  <si>
    <t>College of Sciences - Hue University</t>
  </si>
  <si>
    <t>Group 1, An Tiem Street, Trieu Thanh Ward, Trieu Phong District, Quang Tri Province</t>
  </si>
  <si>
    <t>Đội 1, Đường An Tiêm, Xã Triệu Thành, Huyện Triệu Phong, Tỉnh Quảng Trị</t>
  </si>
  <si>
    <t>0338 285 454</t>
  </si>
  <si>
    <t>Phan Thị Kim Huệ</t>
  </si>
  <si>
    <t>0942 271 246</t>
  </si>
  <si>
    <t>viettrung.doan@hanwhalife.com.vn</t>
  </si>
  <si>
    <t>viettrungqt@gmail.com</t>
  </si>
  <si>
    <t>Doan Viet Trung</t>
  </si>
  <si>
    <t>700006685378</t>
  </si>
  <si>
    <t>058 185 010 436</t>
  </si>
  <si>
    <t>No. 89/43, Nguyen Hong Dao Street, Ward 14, Tan Binh District, Ho Chi Minh City</t>
  </si>
  <si>
    <t xml:space="preserve">Số 89/43, Đường Nguyễn Hồng Đào, Phường 14, Quận Tân Bình, Tp. Hồ Chí Minh         </t>
  </si>
  <si>
    <t>Apartment 26 Nguyen Thuong Hien, Ward 1, Go Vap District, Ho Chi Minh City</t>
  </si>
  <si>
    <t>Chung cư 26 Nguyễn Thượng Hiền, Phường 1, Quận Gò Vấp, TP. Hồ Chí Minh</t>
  </si>
  <si>
    <t>0933 261 187</t>
  </si>
  <si>
    <t>Hương Lê</t>
  </si>
  <si>
    <t>nhulee2185@gmail.com</t>
  </si>
  <si>
    <t>Nguyen Thi Nhu Le</t>
  </si>
  <si>
    <t>167789207</t>
  </si>
  <si>
    <t>079 096 025 470</t>
  </si>
  <si>
    <t>51/2 Street 7, Ward 7, Go Vap District, Ho Chi Minh City</t>
  </si>
  <si>
    <t xml:space="preserve">51/2 Đường số 7, Phường 7, Quận Gò Vấp, TP. Hồ Chí Minh </t>
  </si>
  <si>
    <t>0938 427 048</t>
  </si>
  <si>
    <t>tranthanhdat1996.vn@gmail.com</t>
  </si>
  <si>
    <t>Tran Thanh Dat</t>
  </si>
  <si>
    <t>Distribution Quality Assurance</t>
  </si>
  <si>
    <t>700006053909</t>
  </si>
  <si>
    <t>077 094 000 002</t>
  </si>
  <si>
    <t>Village 3, Vinh Loc, Phung Xa Ward, Thach That District, Ha Noi City</t>
  </si>
  <si>
    <t>Thôn 3, Vĩnh Lộc, Xã Phùng Xá, Huyện Thách Thất, Tp. Hà Nội</t>
  </si>
  <si>
    <t>HUD Building, 159 Dien Bien Phu, Ward 15, District 1, Ho Chi Minh City</t>
  </si>
  <si>
    <t>Tòa nhà HUD, 159 Điện Biên Phủ, Phường 15, Quận 1, TP. Hồ Chí Minh</t>
  </si>
  <si>
    <t>0906 494 858</t>
  </si>
  <si>
    <t>Trần Nguyễn Thanh Hoàng</t>
  </si>
  <si>
    <t>trannguyenhung94@gmail.com</t>
  </si>
  <si>
    <t>Tran Nguyen Hung</t>
  </si>
  <si>
    <t>0371000464048</t>
  </si>
  <si>
    <t>079 195 003 370</t>
  </si>
  <si>
    <t>160/1/33 Phan Huy Ich Street, Ward 12, Go Vap District, Ho Chi Minh City</t>
  </si>
  <si>
    <t>160/1/33 Đường Phan Huy Ích, Phường 12, Quận Gò Vấp, TP. Hồ Chí Minh</t>
  </si>
  <si>
    <t xml:space="preserve">No. 160/1/33, Phan Huy Ich Street, Ward 12, Go Vap District, Ho Chi Minh City                 </t>
  </si>
  <si>
    <t>Số 160/1/33, Đường Phan Huy Ích, Phường 12, Quận Gò Vấp, Tp. Hồ Chí Minh</t>
  </si>
  <si>
    <t>0979 756 441</t>
  </si>
  <si>
    <t>Nguyễn Duy Quang</t>
  </si>
  <si>
    <t>trant.hien1095@gmail.com</t>
  </si>
  <si>
    <t>Tran Thanh Hien</t>
  </si>
  <si>
    <t>05436646501</t>
  </si>
  <si>
    <t>079 199 023 701</t>
  </si>
  <si>
    <t>No. 76/30, Le Loi Street, Ward 4, Go Vap District, Ho Chi Minh City</t>
  </si>
  <si>
    <t>Số 76/30, Đường Lê Lợi, Phường  4, Quận Gò Vấp, Tp. Hồ Chí Minh</t>
  </si>
  <si>
    <t>0938 024 336</t>
  </si>
  <si>
    <t>Trần Thị Thu Sương</t>
  </si>
  <si>
    <t>quynhpham2721@gmail.com</t>
  </si>
  <si>
    <t>Pham Thuy Quynh</t>
  </si>
  <si>
    <t>Distribution Report</t>
  </si>
  <si>
    <t>22722477</t>
  </si>
  <si>
    <t>079 097 027 570</t>
  </si>
  <si>
    <t>No. 50/39, Le Thi Hong Street, Ward 17, Go Vap District, Ho Chi Minh City</t>
  </si>
  <si>
    <t>Số 50/39, Đường Lê Thị Hồng, Phường 17, Quận Gò Vấp, Tp. Hồ Chí Minh</t>
  </si>
  <si>
    <t>0942 975 426</t>
  </si>
  <si>
    <t>Phạm Thị Hòa</t>
  </si>
  <si>
    <t>ngochaing97@gmail.com</t>
  </si>
  <si>
    <t>Nguyen Ngoc Hai</t>
  </si>
  <si>
    <t>0020100004656009</t>
  </si>
  <si>
    <t>044 192 007 899</t>
  </si>
  <si>
    <t>Area 4, Pho Thuan Ward, Duc Pho District, Quang Ngai Province</t>
  </si>
  <si>
    <t>Vùng 4, Xã Phổ Thuận, Huyện Đức Phổ, Tỉnh Quảng Ngãi</t>
  </si>
  <si>
    <t>Jamona City Apartment, Dao Tri Street, District 7, Ho Chi Minh City</t>
  </si>
  <si>
    <t>Chung cư Jamona City, Đường Đào Trí, Quận 7, Tp. Hồ Chí Minh</t>
  </si>
  <si>
    <t>0399 353 686</t>
  </si>
  <si>
    <t>Trần Hải Đăng</t>
  </si>
  <si>
    <t>Nguyen Thi Ha Trang</t>
  </si>
  <si>
    <t>19034757197017</t>
  </si>
  <si>
    <t>054 199 003 989</t>
  </si>
  <si>
    <t>ĐT 642 Street, Xuan Son Bac Ward, Dong Xuan District, Phu Yen Province</t>
  </si>
  <si>
    <t xml:space="preserve"> Đường ĐT 642, Xã Xuân Sơn Bắc, Huyện Đồng Xuân, Tỉnh Phú Yên</t>
  </si>
  <si>
    <t>No.1419/1, Street 3/2, Ward 16, District 11, Ho Chi Minh City</t>
  </si>
  <si>
    <t>Số.1419/1, Đường 3/2, Phường 16, Quận 11, Tp. Hồ Chí Minh</t>
  </si>
  <si>
    <t>0902 966 881</t>
  </si>
  <si>
    <t>Hà</t>
  </si>
  <si>
    <t>Nguyen Thi Thanh Thuy</t>
  </si>
  <si>
    <t>19033308047012</t>
  </si>
  <si>
    <t>030 197 003 461</t>
  </si>
  <si>
    <t xml:space="preserve">No. 7/21/13, Binh Minh Quarter, Phu Thai Town, Kim Thanh District, Hai Duong City </t>
  </si>
  <si>
    <t>Số 7/21/13, Phố Bình Minh, Thị Trấn Phú Thái, Huyện Kim Thành, Tp. Hải Dương</t>
  </si>
  <si>
    <t>HH1B Linh Dam Apartment, Hoang Liet Ward, Hoang Mai Distrcit, Ha Noi City</t>
  </si>
  <si>
    <t>Chung cư HH1B Linh Đàm, Phường Hoàng Liệt, Quận Hoàng Mai, Tp. Hà Nội</t>
  </si>
  <si>
    <t>0989 221 604</t>
  </si>
  <si>
    <t>Diệu</t>
  </si>
  <si>
    <t>Hokieutrang2509@gmail.com</t>
  </si>
  <si>
    <t>Ho Thi Kieu Trang</t>
  </si>
  <si>
    <t> </t>
  </si>
  <si>
    <t>0911000030624</t>
  </si>
  <si>
    <t>079 194 015 091</t>
  </si>
  <si>
    <t>No. 214/21/16A , Thong Nhat Street, Ward 16, Go Vap District, Ho Chi Minh City</t>
  </si>
  <si>
    <t>Số 214/21/16A ,Đường Thống Nhất, Phường 16, Quận Gò Vấp, Tp. Hồ Chí Minh</t>
  </si>
  <si>
    <t>No.362/21/18, Thong Nhat Street, Ward 16, Go Vap District, Ho Chi Minh City</t>
  </si>
  <si>
    <t>Số 362/21/18, Đường Thống Nhất, Phường 16, Quận Gò Vấp, Tp. Hồ Chí Minh</t>
  </si>
  <si>
    <t>0979 564 105</t>
  </si>
  <si>
    <t>leanhthy94@gmail.com</t>
  </si>
  <si>
    <t>Le Anh Thy</t>
  </si>
  <si>
    <t>Local Valuation &amp; Modeling</t>
  </si>
  <si>
    <t>19037021848011</t>
  </si>
  <si>
    <t>079 098 019 430</t>
  </si>
  <si>
    <t>University of Kent</t>
  </si>
  <si>
    <t xml:space="preserve">No. 220/13, Ho Van Hue Street, Ward 9, Phu Nhuan District, Ho Chi Minh City                                </t>
  </si>
  <si>
    <t xml:space="preserve">Số 220/13, Đường Hồ Văn Huê , Phường 9, Quận Phú Nhuận, Tp. Hồ Chí Minh                      </t>
  </si>
  <si>
    <t>Lakeview City Urban Area, No. 57, Street 6, Ward An Phú, District 2, Ho Chi Minh City</t>
  </si>
  <si>
    <t>Khu Đô Thị Lakeview City, Số 57, đường số 6, Phường An Phú, Quận 2, Tp. Hồ Chí Minh</t>
  </si>
  <si>
    <t>Đỗ Diệu Thuý</t>
  </si>
  <si>
    <t>Tran Duc Anh</t>
  </si>
  <si>
    <t>0671000419475</t>
  </si>
  <si>
    <t>082 190 002 126</t>
  </si>
  <si>
    <t>No.200,Trung Luong Quarter, Ward 10, My Tho City, Tien Giang Province</t>
  </si>
  <si>
    <t>dieuhuong3577@gmail.com</t>
  </si>
  <si>
    <t>Nguyen Thi Dieu Huong</t>
  </si>
  <si>
    <t>1010127720001</t>
  </si>
  <si>
    <t>201 842 565</t>
  </si>
  <si>
    <t xml:space="preserve">No. K123/96/1, Cu Chinh Lan Street, Hoa Khe Ward, Thanh Khe District, Da Nang City                                    </t>
  </si>
  <si>
    <t xml:space="preserve">Số K123/96/1, Đường Cù Chính Lan, Phường Hòa Khê, QuậnThanh Khê, Tp. Đà Nẵng                                   </t>
  </si>
  <si>
    <t>0901 074 012</t>
  </si>
  <si>
    <t>Lê Biên</t>
  </si>
  <si>
    <t>ntthuyk47@gmail.com</t>
  </si>
  <si>
    <t>Nguyen Thai Thuy</t>
  </si>
  <si>
    <t>0071000959252</t>
  </si>
  <si>
    <t>083 191 003 126</t>
  </si>
  <si>
    <t>Binh Thanh 1 Hamlet, Thanh Tri Commune, Binh Dai District, Ben Tre Province</t>
  </si>
  <si>
    <t>Ấp Bình Thạnh 1, Xã Thạnh Trị, Huyện Bình Đại, Tỉnh Bến Tre</t>
  </si>
  <si>
    <t>No.489A/23/15, Huynh Van Banh Street, Ward 13, Phu Nhuan District, Ho Chi Minh City</t>
  </si>
  <si>
    <t>489A/23/15 Huỳnh Văn Bánh, Phường 13, Quận Phú Nhuận, Thành Phố Hồ Chí Minh</t>
  </si>
  <si>
    <t>0369 414 739</t>
  </si>
  <si>
    <t>Phạm Trần Xuân Hương</t>
  </si>
  <si>
    <t>phamtranphuonghang@gmail.com</t>
  </si>
  <si>
    <t>Pham Tran Phuong Hang</t>
  </si>
  <si>
    <t>0071001196559</t>
  </si>
  <si>
    <t>068 189 008 467</t>
  </si>
  <si>
    <t>Hoai Duc Ward, Lam Ha District, Lam Dong Province</t>
  </si>
  <si>
    <t>Xã Hoài Đức, Huyện Lâm Hà, Tỉnh Lâm Đồng</t>
  </si>
  <si>
    <t>No. 92/5 Tran Mai Ninh Street, Ward 12, Tan Binh District, Ho Chi Minh City</t>
  </si>
  <si>
    <t>Số 92/5 Đường Trần Mai Ninh, Phường 12, Quận Tân Bình, TP. Hồ Chí Minh</t>
  </si>
  <si>
    <t>Bui Thi Thu Hien</t>
  </si>
  <si>
    <t>0511000397467</t>
  </si>
  <si>
    <t>079 087 002 800</t>
  </si>
  <si>
    <t xml:space="preserve">No. 180/1/30, Pham Phu Thu Street, Ward 4, District 6, Ho Chi Minh City                     </t>
  </si>
  <si>
    <t xml:space="preserve">Số 180/1/30,Đường Phạm Phú Thứ, Phường  4, Quận 6, Tp. Hồ Chí Minh     </t>
  </si>
  <si>
    <t>0984 495 270</t>
  </si>
  <si>
    <t>Từ Mỹ Hương</t>
  </si>
  <si>
    <t>tangkienluan@gmail.com</t>
  </si>
  <si>
    <t>Tang Kien Luan</t>
  </si>
  <si>
    <t>19030396408012</t>
  </si>
  <si>
    <t>079 193 025 242</t>
  </si>
  <si>
    <t xml:space="preserve">No. 1012BL/1E, Lo Gom Street, Ward 7, District 6, Ho Chi Minh City                        </t>
  </si>
  <si>
    <t xml:space="preserve">Số 1012BL/1E, Đường Lò Gốm, Phường 7, Quận 6, Tp. Hồ Chí Minh                        </t>
  </si>
  <si>
    <t>No. 167/19, Phu Dinh Street, Ward 16, District 8,  Ho Chi Minh City</t>
  </si>
  <si>
    <t>Số 167/19, Đường Phú Định, Phường 16, Quận 8, Tp. Hồ Chí Minh</t>
  </si>
  <si>
    <t>0703 929 213</t>
  </si>
  <si>
    <t>Lý Lục Sáu</t>
  </si>
  <si>
    <t>buungoc022.nguyen@gmail.com</t>
  </si>
  <si>
    <t>Nguyen Ly Buu Ngoc</t>
  </si>
  <si>
    <t>19029269488017</t>
  </si>
  <si>
    <t>077 183 008 654</t>
  </si>
  <si>
    <t>No. 154/24, Vo Thi Sau Street, Vo Thi Sau Ward, District 3, Ho Chi Minh City</t>
  </si>
  <si>
    <t>Số 154/24, Đường Võ Thị Sáu,  Phường Võ Thị Sáu, Quận 3, Tp. Hồ Chí Minh</t>
  </si>
  <si>
    <t>0908 561 119</t>
  </si>
  <si>
    <t>Hoàng Kim Ngự</t>
  </si>
  <si>
    <t>asuka1808@yahoo.com.vn</t>
  </si>
  <si>
    <t>Pham Thi My Phuong</t>
  </si>
  <si>
    <t>0021000424872</t>
  </si>
  <si>
    <t>038 195 017 248</t>
  </si>
  <si>
    <t xml:space="preserve">No. 22/236, Ba Trieu Street, Dong Cuong Ward, Thanh Hoa City, Thanh Hoa Province            </t>
  </si>
  <si>
    <t xml:space="preserve">Số 22/236, Đường Bà Triệu, Phường Đông Cương, Tp. Thanh Hoá, Tỉnh Thanh Hóa            </t>
  </si>
  <si>
    <t>0392 441 971</t>
  </si>
  <si>
    <t>Vũ Trường Giang</t>
  </si>
  <si>
    <t>vananhk52ftu@gmail.com</t>
  </si>
  <si>
    <t>Nguyen Thi Van Anh</t>
  </si>
  <si>
    <t>102869322511</t>
  </si>
  <si>
    <t>001 091 043 434</t>
  </si>
  <si>
    <t>No. 89, Ma Long Hamlet, Phuong Trung Ward, Thanh Oai District, Ha Noi City</t>
  </si>
  <si>
    <t>Số 89, Xóm Mã Long, Phường Phương Trung, Huyện Thanh Oai District, Tp. Hà Nội</t>
  </si>
  <si>
    <t>CT3 Yen Nghia Apartment, Yen Nghia Ward,  Ha Dong District, Ha Noi City</t>
  </si>
  <si>
    <t>Chung cư CT3 Yên Nghĩa, Phường Yên Nghĩa, Quận Hà Đông, Tp. Hà Nội</t>
  </si>
  <si>
    <t>0973 748 208</t>
  </si>
  <si>
    <t>Phạm Ánh Ngọc</t>
  </si>
  <si>
    <t>Hoang Van Hieu</t>
  </si>
  <si>
    <t>0071000691468</t>
  </si>
  <si>
    <t>079 188 039 044</t>
  </si>
  <si>
    <t xml:space="preserve"> I4.806 Floor, Ha Do Centrosa Apartment, No. 200, 3/2 Street, Ward 12, District 10, Ho Chi Minh City</t>
  </si>
  <si>
    <t>Tầng I4.806, Chung Cư Hà Đô Centrosa,Số 200, Đường 3/2, Phường 12, Quận 10, Tp. Hồ Chí Minh</t>
  </si>
  <si>
    <t>0907 474 625</t>
  </si>
  <si>
    <t>Nguyễn Việt Ngoan</t>
  </si>
  <si>
    <t>Mai dang Huyen Trang</t>
  </si>
  <si>
    <t>0601 9190 1201</t>
  </si>
  <si>
    <t>079 091 004 561</t>
  </si>
  <si>
    <t xml:space="preserve">No. 12/5, Phan Ke Binh Street, Da Kao Ward, District 1, Ho Chi Minh City              </t>
  </si>
  <si>
    <t>Số 12/5, Đường Phan Kế Bính, Phường Đa kao, Quận 1, TP. Hồ Chí Minh</t>
  </si>
  <si>
    <t>0769 744 456</t>
  </si>
  <si>
    <t>Trịnh Thị Thuần</t>
  </si>
  <si>
    <t>trinhxuanquynh1991@gmail.com</t>
  </si>
  <si>
    <t>Trinh Xuan Quynh</t>
  </si>
  <si>
    <t>04001010387666</t>
  </si>
  <si>
    <t>079 092 020 963</t>
  </si>
  <si>
    <t xml:space="preserve">No. A43, Nguyen Than Hien Street, Ward 18, District 4, Ho Chi Minh City                                   </t>
  </si>
  <si>
    <t xml:space="preserve">Số A43, Đường Nguyễn Thần Hiến, Phường 18, Quận 4, Tp. Hồ Chí Minh                                    </t>
  </si>
  <si>
    <t>0342 941 750</t>
  </si>
  <si>
    <t>Phạm Thị Kiều Phương</t>
  </si>
  <si>
    <t>danhhuy.nguyen341992@gmail.com</t>
  </si>
  <si>
    <t>Nguyen Danh Huy</t>
  </si>
  <si>
    <t>106870642238</t>
  </si>
  <si>
    <t>079 191 017 889</t>
  </si>
  <si>
    <t>No. 177, Thich Quang Duc Street, Ward 4, Phu Nhuan District, Ho Chi Minh City</t>
  </si>
  <si>
    <t xml:space="preserve">Số 177, Đường Thích Quảng Đức, Phường 4, Quận Phú Nhuận, Tp. Hồ Chí Minh    </t>
  </si>
  <si>
    <t>0938 348 274</t>
  </si>
  <si>
    <t>Nguyễn Thanh Phong</t>
  </si>
  <si>
    <t>yuer274@gmail.com</t>
  </si>
  <si>
    <t>Nguyen Thi Ngoc Nhi</t>
  </si>
  <si>
    <t>603704060115427</t>
  </si>
  <si>
    <t>079 089 011 153</t>
  </si>
  <si>
    <t>No.1619/59, Pham The Hien Street, Ward 6, District 8, Ho Chi Minh City</t>
  </si>
  <si>
    <t>Số 1619/59, Đường Phạm Thế Hiển, Phường 6, Quận 8, Tp. Hồ Chí Minh</t>
  </si>
  <si>
    <t>0704 438 631</t>
  </si>
  <si>
    <t>Nguyễn Thị Tám</t>
  </si>
  <si>
    <t>duckhoihuynh@gmail.com</t>
  </si>
  <si>
    <t>Huynh Duc Khoi</t>
  </si>
  <si>
    <t xml:space="preserve">5020189939979 </t>
  </si>
  <si>
    <t>001 090 014 623</t>
  </si>
  <si>
    <t xml:space="preserve">No. 40, Lane Ao Dai, De To Hoang Street, Cau Den Ward, Hai Ba Trung District, Ha Noi City              </t>
  </si>
  <si>
    <t>Số 40, Ngõ Ao Dài, Đường Đê Tô Hoàng, Phường Cầu Dền, Quận Hai Bà Trưng, Tp. Hà Nội</t>
  </si>
  <si>
    <t>0912 939 979</t>
  </si>
  <si>
    <t>Mạnh Hồng Lê</t>
  </si>
  <si>
    <t>duongduchai1990@gmail.com</t>
  </si>
  <si>
    <t>Duong Duc Hai</t>
  </si>
  <si>
    <t>IFRS17</t>
  </si>
  <si>
    <t>0261003475238</t>
  </si>
  <si>
    <t>079 096 025 979</t>
  </si>
  <si>
    <t>University of London International Program</t>
  </si>
  <si>
    <t>No.32, Street D, Ward An Phu, Thu Duc City, Ho Chi Minh City</t>
  </si>
  <si>
    <t>Số 32, Đường D, Phường An Phú, Tp. Thủ Đức, Tp. Hồ Chí Minh</t>
  </si>
  <si>
    <t>0909 949 488</t>
  </si>
  <si>
    <t>Nguyễn Công Chiến</t>
  </si>
  <si>
    <t>ncmhoang96@gmail.com</t>
  </si>
  <si>
    <t>Nguyen Cong Minh Hoang</t>
  </si>
  <si>
    <t>19027736992015</t>
  </si>
  <si>
    <t>068 188 002 263</t>
  </si>
  <si>
    <t>Vietnam Military Medical University</t>
  </si>
  <si>
    <t>Specialist Doctor</t>
  </si>
  <si>
    <t>No. 279, Phan Anh Street, Binh Tri Dong Ward, Binh Tan District, Ho Chi Minh City</t>
  </si>
  <si>
    <t>Số 279, Đường Phan Anh, Phường Bình Trị Đông, Quận Bình Tân, Tp. Hồ Chí Minh</t>
  </si>
  <si>
    <t>0395 173 024</t>
  </si>
  <si>
    <t xml:space="preserve">Minh Trí </t>
  </si>
  <si>
    <t>ntpthaodl@gmail.com</t>
  </si>
  <si>
    <t>Nguyen Thi Phuong Thao</t>
  </si>
  <si>
    <t>4812337</t>
  </si>
  <si>
    <t>079 083 027 824</t>
  </si>
  <si>
    <t>Paris VI University</t>
  </si>
  <si>
    <t>Science and Technology</t>
  </si>
  <si>
    <t>205/57 Tran Van Dang Street, Ward 11, District 3, Ho Chi Minh City</t>
  </si>
  <si>
    <t>205/57 Đường Trần Văn Đang, Phường 11, Quận 3, TP. Hồ Chí Minh</t>
  </si>
  <si>
    <t>1B Building, No. 19.02, M.One Apartment, No, 35/12, Be Van Cam Street, Tan Kieng Ward, District 7, Ho Chi Minh City</t>
  </si>
  <si>
    <t>Tòa 1B, Số 19.02, Chung cư M.One, Số 35/12, Đường Bế Văn Cấm, Phường Tân Kiểng, Quận 7, Tp.Hồ Chí Minh</t>
  </si>
  <si>
    <t>0983 364 335</t>
  </si>
  <si>
    <t xml:space="preserve">Phan Thị Mai Linh </t>
  </si>
  <si>
    <t>nguyentrantuananh.itc@gmail.com</t>
  </si>
  <si>
    <t>Nguyen Tran Tuan Anh</t>
  </si>
  <si>
    <t>04236953901</t>
  </si>
  <si>
    <t>079 094 029 419</t>
  </si>
  <si>
    <t>Sulfolk University</t>
  </si>
  <si>
    <t>No. 255/63,  No Trang Long Street, Ward 11, Binh Thanh District, Ho Chi Minh City</t>
  </si>
  <si>
    <t>Số 255/63, Đường  Nơ Trang Long, Phường 11, Quận Bình Thạnh, Tp. Hồ Chí Minh</t>
  </si>
  <si>
    <t>No. 231/4, Phan Van Tri Street, Ward 11, Binh Thanh District, Ho Chi Minh City</t>
  </si>
  <si>
    <t>Số 231/4, Đường Phan Văn Trị, Phường 11, Quận Bình Thạnh, Tp. Hồ Chí Minh</t>
  </si>
  <si>
    <t>0979 003 629</t>
  </si>
  <si>
    <t>Trần Ngọc Mỹ Tiên</t>
  </si>
  <si>
    <t>Khuong Thanh Liem</t>
  </si>
  <si>
    <t xml:space="preserve"> 0570140610004</t>
  </si>
  <si>
    <t>Thuong Mai University</t>
  </si>
  <si>
    <t>B1908, UDIC Apartment, No. 122-123 Vinh Tuy Street, Vinh Tuy Ward, Hai Ba Trung District, Ha Noi City</t>
  </si>
  <si>
    <t>B1908 chung cư UDIC, 122-123 Vĩnh Tuy, P. Vĩnh Tuy, Q. Hai Bà Trưng, Hà Nội</t>
  </si>
  <si>
    <t>0942 999 906</t>
  </si>
  <si>
    <t>thanhtran2609@gmail.com</t>
  </si>
  <si>
    <t>Tran Thi Nam Thanh</t>
  </si>
  <si>
    <t>19034378800016</t>
  </si>
  <si>
    <t>079 094 033 514</t>
  </si>
  <si>
    <t>No. 73/2 Phan Van Tri Steet, Ward 14, District Binh Thanh, Ho Chi Minh City</t>
  </si>
  <si>
    <t>Số 73/2, Đường Phan Văn Trị, Phường 14, Quận Bình Thạnh, Tp. Hồ Chí Minh</t>
  </si>
  <si>
    <t>No.73/2 Phan Van Tri Steet, Ward 14, Binh Thanh District, Ho Chi Minh City</t>
  </si>
  <si>
    <t>tplap2894@gmail.com</t>
  </si>
  <si>
    <t>Tran Phu Lap</t>
  </si>
  <si>
    <t>19033776097019</t>
  </si>
  <si>
    <t>052 189 003 483</t>
  </si>
  <si>
    <t>No. 08.06, Floor 08, Block A3, Ky Nguyen Apartment, The Era Town, Quater 45, Group 2, Phu My Ward, District 7, Ho Chi Minh City</t>
  </si>
  <si>
    <t>Căn hộ 08.06, tầng 08, block A3, chung cư Kỷ Nguyên, The Era Town, tổ 45, khu phố 2, Phường Phú Mỹ,Q7, TPHCM</t>
  </si>
  <si>
    <t>No. A3-09, 14 Eratown, 15B Street, Phu My Ward, 7 District, Ho Chi Minh City</t>
  </si>
  <si>
    <t>A3-09.14 Chung cư Eratown, Đường 15B, Phường Phú Mỹ, Quận 7, Tp. Hồ Chí Minh</t>
  </si>
  <si>
    <t>thanhthuy61189@gmail.com</t>
  </si>
  <si>
    <t>Nguyen Huynh Thanh Thuy</t>
  </si>
  <si>
    <t>25771373108</t>
  </si>
  <si>
    <t>075 191 007 838</t>
  </si>
  <si>
    <t>No.10, Hoang Tam Ky Street, Group 5, Trang Bom Town, Dong Nai Province</t>
  </si>
  <si>
    <t>Số 10 Hoàng Tam Kỳ, khu phố 5, thị trấn Trảng Bom, huyện Trảng Bom, tỉnh Đồng Nai.</t>
  </si>
  <si>
    <t>No. 10, Hoang Tam Ky Street, Group 5, Trang Bom Town, Trang Bom District, Dong Nai Province</t>
  </si>
  <si>
    <t>0962 844 208</t>
  </si>
  <si>
    <t>Trần Văn Qúy</t>
  </si>
  <si>
    <t>0938 568 525</t>
  </si>
  <si>
    <t>vientruc.bui@hanwhalife.com.vn</t>
  </si>
  <si>
    <t>vientruc3108@gmail.com</t>
  </si>
  <si>
    <t>Bui Hoang Vien Truc</t>
  </si>
  <si>
    <t>104871135502</t>
  </si>
  <si>
    <t>033 187 012 881</t>
  </si>
  <si>
    <t>Public Administration Sciences</t>
  </si>
  <si>
    <t xml:space="preserve">No 33, Tran Thuong 1 Street, Tran Thuong Village, Phu Cu District, Hung Yen Province </t>
  </si>
  <si>
    <t>Số nhà 33 đường Trần Thượng 1, Thôn Trần Thượng, Thị trấn Trần Cao, huyện Phù Cừ, tỉnh Hưng Yên.</t>
  </si>
  <si>
    <t>0969 411 412</t>
  </si>
  <si>
    <t>Đỗ Xuân Trung</t>
  </si>
  <si>
    <t>thuynguyen.hvhc@gmail.com</t>
  </si>
  <si>
    <t>Nguyen Thi Thuy</t>
  </si>
  <si>
    <t>31710000000549</t>
  </si>
  <si>
    <t>079 187 035 145</t>
  </si>
  <si>
    <t>Food Science</t>
  </si>
  <si>
    <t>No.582-584, Pham The Hien Street, 4 Ward, 8 District, HCM City</t>
  </si>
  <si>
    <t>Số 582-584, Đường Phạm Thế Hiển, Phường 4, Quận 8, TP.HCM</t>
  </si>
  <si>
    <t>No.519.15, Mizuki Park, Binh Hung Ward, Binh Chanh District, HCM City</t>
  </si>
  <si>
    <t>Số MP 519.15, CC Mizuki Park, Xã Bình Hưng, Huyện Bình Chánh, TP.HCM</t>
  </si>
  <si>
    <t>0779 785 978</t>
  </si>
  <si>
    <t>Vũ Thái Bảo</t>
  </si>
  <si>
    <t>thaomy87sh05@gmail.com</t>
  </si>
  <si>
    <t>Tran Ngoc Thao My</t>
  </si>
  <si>
    <t>19034431875015</t>
  </si>
  <si>
    <t>Bình Duong</t>
  </si>
  <si>
    <t>087 086 000 003</t>
  </si>
  <si>
    <t>C2-415 Vinh Phu, Thuan An City, Binh Duong</t>
  </si>
  <si>
    <t xml:space="preserve">C2-415, Xã Vĩnh Phú,Tp. Thuận An, Tỉnh Bình Dương </t>
  </si>
  <si>
    <t>No 207C Nguyen Xi Street, 27 Ward, Binh Thanh Distrist, Ho Chi Minh City</t>
  </si>
  <si>
    <t xml:space="preserve">207C Nguyễn Xí, Phường 26, Quận Bình Thạnh, TP.HCM, </t>
  </si>
  <si>
    <t>0869 760 051</t>
  </si>
  <si>
    <t>Huỳnh Thị Thuận</t>
  </si>
  <si>
    <t>huynhvuongquoc@gmail.com</t>
  </si>
  <si>
    <t>Huynh Vuong Quoc</t>
  </si>
  <si>
    <t>768111987</t>
  </si>
  <si>
    <t>051 087 013 913</t>
  </si>
  <si>
    <t>Ho Chi Minh City University of Foreign Languages and Information Technology</t>
  </si>
  <si>
    <t>No 63 109 Street, Phuoc Long B Ward, Thu Duc City</t>
  </si>
  <si>
    <t xml:space="preserve">Số 63, Đường 109, Phường Phước Long B, Tp.Thủ Đức, </t>
  </si>
  <si>
    <t>0905 474 941</t>
  </si>
  <si>
    <t>Nguyen Tan Cuong</t>
  </si>
  <si>
    <t>6326146001</t>
  </si>
  <si>
    <t>079 195 039 014</t>
  </si>
  <si>
    <t>No 606/102 3/2 Distrist, 14 Ward, 10 District, Ho Chi Minh City</t>
  </si>
  <si>
    <t xml:space="preserve">606/102, Đường 3/2, Phường 14, Quận10, Tp.Hồ Chí Minh, </t>
  </si>
  <si>
    <t>0909 560 606</t>
  </si>
  <si>
    <t>Ngô Anh Quang</t>
  </si>
  <si>
    <t>nguyenthaothao995@gmail.com</t>
  </si>
  <si>
    <t>Nguyen Thi Thu Thao</t>
  </si>
  <si>
    <t>108871075129</t>
  </si>
  <si>
    <t>079 192 003 829</t>
  </si>
  <si>
    <t>No. 36/36 Huynh Thien Loc Street, Hoa Thanh Ward, Tan Phu District, Ho Chi Minh City</t>
  </si>
  <si>
    <t>Số 36/36 Đường Huỳnh Thiện Lộc, Phường Hoà Thạnh, Quận Tân Phú, Tp.Hồ Chí Minh</t>
  </si>
  <si>
    <t>0932 062 338</t>
  </si>
  <si>
    <t>Nguyễn Thị Bích Thủy</t>
  </si>
  <si>
    <t>tranthaonguyen1101@gmail.com</t>
  </si>
  <si>
    <t>Tran Thao Nguyen</t>
  </si>
  <si>
    <t>0421000489796</t>
  </si>
  <si>
    <t>049 196 007 686</t>
  </si>
  <si>
    <t>State Management</t>
  </si>
  <si>
    <t>Group 17, Tinh Thuy Village, Tam Thanh Ward, Tam Ky City, Quang Nam Province</t>
  </si>
  <si>
    <t>Tổ 17 Thôn Tĩnh Thủy , Phường Tam Thanh, Tp. Tam Kỳ, tỉnh Quảng Nam</t>
  </si>
  <si>
    <t>Nhuan Thach Village, Dong Tien Commune, Dong Son District, Thanh Hoa Province</t>
  </si>
  <si>
    <t>Thôn Nhuận Thạch, Xã Đông Tiến, Huyện Đông Sơn, Tỉnh Thanh Hóa</t>
  </si>
  <si>
    <t>0949 654 136</t>
  </si>
  <si>
    <t>Nguyễn Hà Đông</t>
  </si>
  <si>
    <t>trannhutinh1410@gmail.com</t>
  </si>
  <si>
    <t>Tran Thi Nhu Tinh</t>
  </si>
  <si>
    <t xml:space="preserve"> 0071001001922</t>
  </si>
  <si>
    <t>040 192 001 377</t>
  </si>
  <si>
    <t xml:space="preserve"> Thu Duc College of Technology</t>
  </si>
  <si>
    <t>No.145/1/2l Do Xuan Hop Street, Phuoc Long B Ward, 9 District, Ho Chi Minh City</t>
  </si>
  <si>
    <t>Số 145/1/2L Đường Đỗ Xuân Hợp, Phường Phước Long B, Quận 9, Tp. Hồ Chí Minh</t>
  </si>
  <si>
    <t>0965 621 176</t>
  </si>
  <si>
    <t>Phạm Thị Nhung</t>
  </si>
  <si>
    <t>caocaoly1992@gmail.com</t>
  </si>
  <si>
    <t>Cao Ngoc Ly</t>
  </si>
  <si>
    <t>40061420811</t>
  </si>
  <si>
    <t>079 195 032 404</t>
  </si>
  <si>
    <t>Ho Chi Minh City University of Natural Resources and Environment</t>
  </si>
  <si>
    <t xml:space="preserve">No. 416/172 Nguyen Đinh Chieu Street, 4 Ward, 3 District, Ho Chi Minh City </t>
  </si>
  <si>
    <t>Số 416/172 Nguyễn Đình Chiểu, Phường 4, Quận 3, TP. Hồ Chí Minh</t>
  </si>
  <si>
    <t>416/172 Nguyen Đinh Chieu District, 4 Ward, 3 District, Ho Chi Minh City</t>
  </si>
  <si>
    <t xml:space="preserve">416/172 Nguyễn Đình Chiểu, Phường 4, Quận 3, Tp. Hồ Chí Minh </t>
  </si>
  <si>
    <t>0906 090 153</t>
  </si>
  <si>
    <t>Trần Minh Khang</t>
  </si>
  <si>
    <t>Nguyen Dinh Bao Ngoc</t>
  </si>
  <si>
    <t>905756856</t>
  </si>
  <si>
    <t>079 085 011 735</t>
  </si>
  <si>
    <t>No. 143/8/1 11 Street, 11 Ward, Go Vap District, Ho Chi Minh City</t>
  </si>
  <si>
    <t>Số 143/8/1 Đường số 11, Phường 11, Quận Gò Vấp, Tp. Hồ Chí Minh</t>
  </si>
  <si>
    <t>143/8/1 11 District, 11 Ward, Go Vap District, Ho Chi Minh City</t>
  </si>
  <si>
    <t>143/8/1 Đường số 11, Phường 11, Quận Gò Vấp, Tp. Hồ Chí Minh</t>
  </si>
  <si>
    <t>0989 198 197</t>
  </si>
  <si>
    <t>Phạm Thị Mai Thương</t>
  </si>
  <si>
    <t>ductrongdx06513@gmail.com</t>
  </si>
  <si>
    <t>Nguyen Duc Trong</t>
  </si>
  <si>
    <t>Report &amp; Distribution Compensation</t>
  </si>
  <si>
    <t>0421000404874</t>
  </si>
  <si>
    <t>077 185 004 858</t>
  </si>
  <si>
    <t>No. 93, 10 Street, 8 Ward, Go Vap District, Ho Chi Minh City</t>
  </si>
  <si>
    <t>Số 93, Đường số 10, Phường 8, Quận Gò Vấp, Tp Hồ Chí Minh</t>
  </si>
  <si>
    <t>Him Lam Nam Khanh Apartment, 5 Ward, 8 District , Ho Chi Minh City</t>
  </si>
  <si>
    <t>Chung cư Him Lam Nam Khánh, Phường 5, Quận 8, Tp Hồ Chí Minh</t>
  </si>
  <si>
    <t>0909 212 656</t>
  </si>
  <si>
    <t>Nguyễn Đình Ngọc Quang</t>
  </si>
  <si>
    <t>ntn.y@icloud.com</t>
  </si>
  <si>
    <t>Nguyen Thi Nhu y</t>
  </si>
  <si>
    <t>154775706</t>
  </si>
  <si>
    <t>077 193 009 778</t>
  </si>
  <si>
    <t>Tan Long, Chau Pha Ward, Phu My District, Ba Ria Vung Tau Province</t>
  </si>
  <si>
    <t>Tân Long, Châu Pha, TX Phú Mỹ, Bà Rịa-Vũng Tàu</t>
  </si>
  <si>
    <t>107 Alley, Chuyen Dung Chinh Street, Phu My Ward, 7 District, Ho Chi Minh City</t>
  </si>
  <si>
    <t>Hẻm 107 Chuyên Dùng Chính, Phường Phú Mỹ, Quận 7, TP. Hồ Chí Minh</t>
  </si>
  <si>
    <t>0764 519 918</t>
  </si>
  <si>
    <t>Nguyễn Văn Tốt</t>
  </si>
  <si>
    <t>huyenchipham.2605@gmail.com</t>
  </si>
  <si>
    <t>Pham Ngoc Huyen Chi</t>
  </si>
  <si>
    <t>003410595</t>
  </si>
  <si>
    <t>075 195 024 229</t>
  </si>
  <si>
    <t>Restaurant Management and Culinary Arts</t>
  </si>
  <si>
    <t>No. 95/20/18E, Le Van Luong Street, Tan Kieng Ward, District 7, Ho Chi Minh City</t>
  </si>
  <si>
    <t xml:space="preserve">số 95/20/18E, Đường Lê Văn Lương, Phường Tân Kiểng, Quận 7. Tp.Hồ Chí Minh, </t>
  </si>
  <si>
    <t>A15/14, National Highway 50, Binh Hung Commune, Binh Chanh District, Ho Chi Minh City</t>
  </si>
  <si>
    <t>A15/14, Quốc lộ 50,  Xã Bình Hưng, Huyện Bình Chánh, TP. Hồ Chí Minh</t>
  </si>
  <si>
    <t>0908 857 301</t>
  </si>
  <si>
    <t>Lê Thị Nga</t>
  </si>
  <si>
    <t>huynhhoaa.nguyen@gmail.com</t>
  </si>
  <si>
    <t>Nguyen Le Ngoc Huynh Hoa</t>
  </si>
  <si>
    <t>0301000350428</t>
  </si>
  <si>
    <t>038 197 019 553</t>
  </si>
  <si>
    <t>Dai Duc Village, Te Nong Commune, Nong Cong District, Thanh Hoa Province</t>
  </si>
  <si>
    <t xml:space="preserve">Thôn Đại Đức, Xã Tế Nông, huyện Nông Cống, Tỉnh Thanh Hóa             , </t>
  </si>
  <si>
    <t>No 56, 269 Lane, Kham Thien Martket, Trung Phung Ward, Dong Da District, Ha Noi</t>
  </si>
  <si>
    <t xml:space="preserve">số nhà 56, Ngõ 260 Chợ Khâm Thiên,Phường Trung Phụng,Huyện Đống Đa, Hà Nội, </t>
  </si>
  <si>
    <t>0983 764 678</t>
  </si>
  <si>
    <t>Phạm Văn Dương</t>
  </si>
  <si>
    <t>Linhydp@gmail.com</t>
  </si>
  <si>
    <t>Pham Thi Duong Linh</t>
  </si>
  <si>
    <t>19030373029014</t>
  </si>
  <si>
    <t>038 194 010 077</t>
  </si>
  <si>
    <t>Quang Yen Commune, Quang Xuong District, Thanh Hoa Province</t>
  </si>
  <si>
    <t>Xã Quảng Yên, Huyện Quảng Xương, Tỉnh Thanh Hóa</t>
  </si>
  <si>
    <t>River Site Complex Apartment, 4 Dao Tri, Phu Thuan, District 7, Ho Chi Minh City</t>
  </si>
  <si>
    <t>Chung cư River Site Complex, số 4 Đào Trí, Phú Thuận, Quận 7, Hồ Chí Minh</t>
  </si>
  <si>
    <t>0909 471 268</t>
  </si>
  <si>
    <t>Lê Hải Phong</t>
  </si>
  <si>
    <t>huongnt.soft@gmail.com</t>
  </si>
  <si>
    <t>Nguyen Thi Huong</t>
  </si>
  <si>
    <t>0051000515854</t>
  </si>
  <si>
    <t>054 194 008 233</t>
  </si>
  <si>
    <t>Group 13A, Area 3, Nguyen Van Cu Ward, Quy Nhon City, Binh Dinh</t>
  </si>
  <si>
    <t>Tổ 13A, Khu 3, Phường Nguyễn Văn Cừ, Tp. Quy Nhơn, Tỉnh Bình Định</t>
  </si>
  <si>
    <t>No. 7, Tang Bat Ho Street, Le Loi Ward, Quy Nhon City, Binh Dinh</t>
  </si>
  <si>
    <t>Số 7, Tăng Bạt Hổ, Phường Lê Lợi, Tp. Quy Nhơn, Tỉnh Bình Định</t>
  </si>
  <si>
    <t>0914 230 009</t>
  </si>
  <si>
    <t>Lê Anh Thơ</t>
  </si>
  <si>
    <t>haiyen.nguyen.py@gmail.com</t>
  </si>
  <si>
    <t>Nguyen Thi Hai Yen</t>
  </si>
  <si>
    <t>19034273769016</t>
  </si>
  <si>
    <t>075 195 000 351</t>
  </si>
  <si>
    <t>No. 59, 7 Street, Cityland Residential Area, 7 Ward, Go Vap District, Ho Chi Minh City</t>
  </si>
  <si>
    <t>Số 59 Đường số 7, khu dân cư Cityland Center Hills, Phường 7, Quận Gò Vấp, TP Hồ Chí Minh</t>
  </si>
  <si>
    <t>0902 862 913</t>
  </si>
  <si>
    <t>Nguyễn Cảnh Quang</t>
  </si>
  <si>
    <t>To Pham Quynh Anh</t>
  </si>
  <si>
    <t>1013120830</t>
  </si>
  <si>
    <t>079 195 034 530</t>
  </si>
  <si>
    <t>No. 278/1, Thong Nhat Street, 16 Ward, Go Vap District, Ho Chi Minh City</t>
  </si>
  <si>
    <t>Số 278/1, Đường Thống Nhất, Phường 16, Quận Gò Vấp, TP. Hồ Chí Minh</t>
  </si>
  <si>
    <t>0901 802 371</t>
  </si>
  <si>
    <t>Nguyễn Văn Tiến</t>
  </si>
  <si>
    <t>tinhdan1204@gmail.com</t>
  </si>
  <si>
    <t>Nguyen Vu Tinh dan</t>
  </si>
  <si>
    <t>17366907</t>
  </si>
  <si>
    <t>245 238 235</t>
  </si>
  <si>
    <t>No.49, My Yen Street, Duc Minh Ward, Dak Mil District, Dak Nong Province</t>
  </si>
  <si>
    <t>Số 4Đ, Đường Mỹ Yên, Xã Đức Minh, Huyện Đak Mil, Tỉnh Đak Nông</t>
  </si>
  <si>
    <t>No. 71/10/17, 46 Street, Hiep Binh Chanh Ward, Thu Duc City, Ho Chi Minh City</t>
  </si>
  <si>
    <t>Số 71/10/17 Đường 46, Phường Hiệp Bình Chánh, TP. Thủ Đức, TP. Hồ Chí Minh</t>
  </si>
  <si>
    <t>0918 856 804</t>
  </si>
  <si>
    <t>Trần Trọng Toàn</t>
  </si>
  <si>
    <t>Dang Hong Duyen</t>
  </si>
  <si>
    <t>0110126456007</t>
  </si>
  <si>
    <t>142 626 685</t>
  </si>
  <si>
    <t>Hai Phong University of Medicine and Pharmacy</t>
  </si>
  <si>
    <t>Luong Lai Village, An Phuong Commune, Thanh Ha District, Hai Duong</t>
  </si>
  <si>
    <t>Thôn Lương Lại, Xã An Phượng, Huyện Thanh Hà, Tỉnh Hải Dương</t>
  </si>
  <si>
    <t>0981 969 115</t>
  </si>
  <si>
    <t>Nguyễn Đình Hiệp</t>
  </si>
  <si>
    <t>dr.jubatus@gmail.com</t>
  </si>
  <si>
    <t>Nguyen Dinh Hung</t>
  </si>
  <si>
    <t>1902281003625</t>
  </si>
  <si>
    <t>031 194 007 926</t>
  </si>
  <si>
    <t>Physical education</t>
  </si>
  <si>
    <t>No. S360/11, 1 Ward, 4 District, Ho Chi Minh City</t>
  </si>
  <si>
    <t>Số S360/11, Phường 1, Quận 4, TP. Hồ Chí Minh</t>
  </si>
  <si>
    <t>0972 222 133</t>
  </si>
  <si>
    <t>Đào Văn Hùng</t>
  </si>
  <si>
    <t>vuongdao3101@gmail.com</t>
  </si>
  <si>
    <t>Dao Thi Vuong</t>
  </si>
  <si>
    <t>0251002689467</t>
  </si>
  <si>
    <t>087 188 000 087</t>
  </si>
  <si>
    <t xml:space="preserve">International Business </t>
  </si>
  <si>
    <t>No. 144/23/16, No 6 Street, Binh Hung Hoa B Ward, Binh Tan District, Ho Chi Minh City</t>
  </si>
  <si>
    <t>Số 144/23/16, Đường số 6, Phường Bình Hưng Hòa B, Quận Bình Tân, Tp. Hồ Chí Minh</t>
  </si>
  <si>
    <t>No. 819, Huong Lo 2 Street, Binh Tri Dong A Ward, Binh Tan District, Ho Chi Minh City</t>
  </si>
  <si>
    <t>Số 819 Đường Hương Lộ 2, Phường Bình Trị Đông A, Quận Bình Tân, TP. Hồ Chí Minh</t>
  </si>
  <si>
    <t>0908 018 368</t>
  </si>
  <si>
    <t>Mai Thị Gia Hân</t>
  </si>
  <si>
    <t>Mai Van Hanh</t>
  </si>
  <si>
    <t>19029640209010</t>
  </si>
  <si>
    <t>075 094 015 389</t>
  </si>
  <si>
    <t>Quater 8, Group 1, Xuan Trung, Long Khanh, Dong Nai Province</t>
  </si>
  <si>
    <t>Tổ 8, Khu Phố 1, Xuân Trung, Long Khánh, Đồng Nai</t>
  </si>
  <si>
    <t>No. 68, Thich Minh Nguyet Street, 2 Ward, Tan Binh District, Ho Chi Minh City</t>
  </si>
  <si>
    <t>68 Thích Minh Nguyệt, P2, Tân Bình, Hồ Chí Minh</t>
  </si>
  <si>
    <t>0937 463 196</t>
  </si>
  <si>
    <t>Đào Xuân Phúc</t>
  </si>
  <si>
    <t>daonguyenxuanphuoc@gmail.com.vn</t>
  </si>
  <si>
    <t>Dao Nguyen Xuan Phuoc</t>
  </si>
  <si>
    <t>19036081751019</t>
  </si>
  <si>
    <t>054 194 009 515</t>
  </si>
  <si>
    <t>No. 53, Vo Thi Sau Street, Phu Dong Ward, Tuy Hoa District, Phu Yen Province</t>
  </si>
  <si>
    <t>53 Võ Thị Sáu, KP1, P. Phú Đông, TP. Tuy Hòa, Tỉnh Phú Yên</t>
  </si>
  <si>
    <t>Hiep Thanh Parkland Apartment, Nguyen Thi Bup, Hiep Thanh Ward, District 12, Ho Chi Minh City</t>
  </si>
  <si>
    <t>Chung cư Hiệp Thành Parkland, Nguyễn Thị Búp, Phường Hiệp Thành, Quận 12, TP. Hồ Chí Minh</t>
  </si>
  <si>
    <t>0949 207 417</t>
  </si>
  <si>
    <t>Phạm Phú Lâm</t>
  </si>
  <si>
    <t>bichtien1212@gmail.com</t>
  </si>
  <si>
    <t>Le Thi Bich Tien</t>
  </si>
  <si>
    <t xml:space="preserve">0040119843008 </t>
  </si>
  <si>
    <t>046 078 002 725</t>
  </si>
  <si>
    <t>University of Southampton</t>
  </si>
  <si>
    <t>No. 202, Nguyen Duy Trinh Street, Binh Trung Tay, Thu Duc City</t>
  </si>
  <si>
    <t xml:space="preserve">Số 202, Đường Nguyễn Duy Trinh, Phường Bình Trưng Tây, Tp. Thủ Đức, </t>
  </si>
  <si>
    <t>0382 392 263</t>
  </si>
  <si>
    <t>Phạm Diệu Linh</t>
  </si>
  <si>
    <t>10224115506017</t>
  </si>
  <si>
    <t>095 083 000 168</t>
  </si>
  <si>
    <t>No. 1135/38/0, Huynh Tan Phat Street, Phu Nhuan Ward, 10 District, Ho Chi Minh City</t>
  </si>
  <si>
    <t xml:space="preserve">1135/38/9, Đường Huỳnh Tấn Phát, Phường Phú Thuận, Quận 7, Hồ Chí Minh City </t>
  </si>
  <si>
    <t xml:space="preserve">1135/38/9, Đường Huỳnh Tấn Phát, Phường Phú Thuận, Quận 7 Hồ Chí Minh City, </t>
  </si>
  <si>
    <t>0906 389 983</t>
  </si>
  <si>
    <t>Võ Ngọc Hân</t>
  </si>
  <si>
    <t>haihuymm@gmail.com</t>
  </si>
  <si>
    <t>Pham Hai Huy</t>
  </si>
  <si>
    <t xml:space="preserve"> 19035455362015</t>
  </si>
  <si>
    <t>087 093 010 725</t>
  </si>
  <si>
    <t>No. 370/1, Hoa Hao Street, Ward 5, District 10, Ho Chi Minh city</t>
  </si>
  <si>
    <t>Số 370/1, Đường Hòa Hảo, Phường 5, Quận 10, Tp.Hồ Chí Minh</t>
  </si>
  <si>
    <t xml:space="preserve"> 0936 060 391</t>
  </si>
  <si>
    <t>Huỳnh Thái Thanh  Mỹ</t>
  </si>
  <si>
    <t>Mai Huu Tin</t>
  </si>
  <si>
    <t>1293979789</t>
  </si>
  <si>
    <t>030 184 026 384</t>
  </si>
  <si>
    <t>Preschool Pedagogy</t>
  </si>
  <si>
    <t>No. 14, 869 Street, Hau My Bac A Ward, Cai Be District, Tien Giang Province</t>
  </si>
  <si>
    <t>Số 14, Đường 869, Phường Hậu Mỹ Bắc A, Huyện Cái Bè, Tỉnh Tiền Giang</t>
  </si>
  <si>
    <t>No. 163/16 Dang Van Bi Street, Truong Tho Ward, Thu Duc City</t>
  </si>
  <si>
    <t>Số 163/16 Đường Đặng Văn Bi, Phường Trường Thọ, Tp Thủ Đức</t>
  </si>
  <si>
    <t>0919 863 330</t>
  </si>
  <si>
    <t>Phạm Đức Khoan</t>
  </si>
  <si>
    <t>donghocat916@gmail.com</t>
  </si>
  <si>
    <t>Pham Thi Hang</t>
  </si>
  <si>
    <t>19034696149014</t>
  </si>
  <si>
    <t>079 091 031 648</t>
  </si>
  <si>
    <t>Berjaya University Malaysia</t>
  </si>
  <si>
    <t>Marketing and Event Management</t>
  </si>
  <si>
    <t>No. 109/40 Le Quoc Hung Street, 13 Ward, 4 District, Ho Chi Minh City</t>
  </si>
  <si>
    <t>Số 109/40, Đường Lê Quốc Hưng, Phường 13, Quận 4, Tp. Hồ Chí Minh</t>
  </si>
  <si>
    <t>1.17.5 Phu My Apartment, Phu My Ward, 7 District, Ho Chi Minh City</t>
  </si>
  <si>
    <t>1.17 5 Chung cư Phú Mỹ, Phường Phú Mỹ, Quận 7, Tp. Hồ Chí Minh</t>
  </si>
  <si>
    <t>0934 041 299</t>
  </si>
  <si>
    <t>Nguyễn Thụy Ngọc Tín</t>
  </si>
  <si>
    <t>nghitat08@gmail.com</t>
  </si>
  <si>
    <t>Tat An dong Nghi</t>
  </si>
  <si>
    <t>106872241803</t>
  </si>
  <si>
    <t>001 192 001 154</t>
  </si>
  <si>
    <t>National University of Economics</t>
  </si>
  <si>
    <t>96 Pho Duc Chinh Street,  Truc Bach Ward, Ba Dinh District, Hanoi City</t>
  </si>
  <si>
    <t>96 Đường Phó Đức Chính, Phường Trúc Bạch, Quận Ba Đình, TP. Hà Nội</t>
  </si>
  <si>
    <t>No. 62, Pham Ngoc Thach Street, Vo Thi Sau Ward, District 3, Ho Chi Minh City</t>
  </si>
  <si>
    <t xml:space="preserve">Số 62, Đường Phạm Ngọc Thạch, Phường Võ Thị Sáu, Quận 3, Tp. Hồ Chí Minh </t>
  </si>
  <si>
    <t>Hà Nam Long</t>
  </si>
  <si>
    <t>nguyenthienhuong.neu@gmail.com</t>
  </si>
  <si>
    <t>Nguyen Thien Huong</t>
  </si>
  <si>
    <t>53757715</t>
  </si>
  <si>
    <t>066 187 014 821</t>
  </si>
  <si>
    <t>No. 282, Bau Cat Street, 11 Ward, Tan Binh District, Ho Chi Minh City</t>
  </si>
  <si>
    <t>Số 282, Đường Bàu Cát, Phường 11, Quận Tân Bình, Thành phố Hồ Chí Minh</t>
  </si>
  <si>
    <t>No. 83/04, Pham Van Bach Street, 15 Ward, Tan Binh District, Ho Chi Minh City</t>
  </si>
  <si>
    <t>Số 83/04 Phạm Văn Bạch, Phường 15, Quận Tân Bình, Thành phố Hồ Chí Minh</t>
  </si>
  <si>
    <t>0908 744 101</t>
  </si>
  <si>
    <t>Trần Minh Hoàng</t>
  </si>
  <si>
    <t>nguyentranhattrinh@gmail.com</t>
  </si>
  <si>
    <t>Nguyen Tra Nhat Trinh</t>
  </si>
  <si>
    <t>Chanel Marketing Senior Officer</t>
  </si>
  <si>
    <t>Chuyên viên cấp cao Marketing kênh phân phối</t>
  </si>
  <si>
    <t>152610025</t>
  </si>
  <si>
    <t>079 096 038 595</t>
  </si>
  <si>
    <t>University of the West of England</t>
  </si>
  <si>
    <t>No. 46, Pham Van Bach Street, 15 Ward, Tan Binh District, Ho Chi Minh City</t>
  </si>
  <si>
    <t>Số 46 Phạm Văn Bạch, Phường 15, Quận Tân Bình, Thành phố Hồ Chí Minh</t>
  </si>
  <si>
    <t>0969 373 762</t>
  </si>
  <si>
    <t>Phạm Thanh Phương</t>
  </si>
  <si>
    <t>0388 512 369</t>
  </si>
  <si>
    <t>thanhtong.huynh@hanwhalife.com.vn</t>
  </si>
  <si>
    <t>huynhthanhtong2701@gmail.com</t>
  </si>
  <si>
    <t>Huynh Thanh Tong</t>
  </si>
  <si>
    <t>0071001605864</t>
  </si>
  <si>
    <t>037 179 003 210</t>
  </si>
  <si>
    <t>No. 31B, Number 1 Street, An Phu Ward, 2 District, Ho Chi Minh City</t>
  </si>
  <si>
    <t>Số 31B, Đường số 1, Phường An Phú, Quận 2, TP. Hồ Chí Minh</t>
  </si>
  <si>
    <t>No. 493/13 Kha Van Can Street, Hiep Binh Chanh Ward, Thu Duc City, Ho Chi Minh City</t>
  </si>
  <si>
    <t>Số 493/13 Đường Kha Vạn Cân, Phường Hiệp Bình Chánh, TP. Thủ Đức, TP. Hồ Chí Minh</t>
  </si>
  <si>
    <t>0907 306 006</t>
  </si>
  <si>
    <t>Phạm Thị Quỳnh Hoa</t>
  </si>
  <si>
    <t>Pham Thi Diep Quynh</t>
  </si>
  <si>
    <t>013140066001</t>
  </si>
  <si>
    <t>068 184 010 628</t>
  </si>
  <si>
    <t>No. 714 Lot M2, Ton That Thuyet Apartment, Ton That Thuyet Street, Ward 1, District 4, Ho Chi Minh City</t>
  </si>
  <si>
    <t>Số 714 Lô M1, Chung cư số 1 Tôn Thất Thuyết, Phường 1, Quận 4, TP. Hồ Chí Minh </t>
  </si>
  <si>
    <t>No. 1B202, Estella Apartment, An Phu Ward, Thu Duc City, Ho Chi Minh City</t>
  </si>
  <si>
    <t>Số 1B202 Chung cư Estella, Phường An Phú, TP. Thủ Đức, TP. Hồ Chí Minh</t>
  </si>
  <si>
    <t>0919 731 589</t>
  </si>
  <si>
    <t>nguyenthu2703@gmail.com</t>
  </si>
  <si>
    <t>19032523406019</t>
  </si>
  <si>
    <t>079 096 017 639</t>
  </si>
  <si>
    <t>FPT Polytechnic Colleges</t>
  </si>
  <si>
    <t>Mobile Developer</t>
  </si>
  <si>
    <t>No. 372/33, Tung Thien Vuong Street, Ward 13, District 8, Ho Chi Minh City</t>
  </si>
  <si>
    <t>Số 372/33, Đường Tùng Thiện Vương, Phường 13, Quận 8, TP. Hồ Chí Minh</t>
  </si>
  <si>
    <t>0365 545 390</t>
  </si>
  <si>
    <t>Võ Thị Yêm</t>
  </si>
  <si>
    <t>khangdgps03095@gmail.com</t>
  </si>
  <si>
    <t>0071001138639</t>
  </si>
  <si>
    <t>068 195 010 710</t>
  </si>
  <si>
    <t>No 20/10, Ky Con Street, Ward 2, Bao Loc City, Lam Dong Province</t>
  </si>
  <si>
    <t>Số 20/10, Đường Ký Con, Phường 2, Tp. Bảo Lộc. Tỉnh Lâm Đồng</t>
  </si>
  <si>
    <t>120/13 Street 9, Ward 4, District 8, Ho Chi Minh City</t>
  </si>
  <si>
    <t>120/13 Đường số 9, Phường 4, Quận 8, TP. Hồ Chí Minh</t>
  </si>
  <si>
    <t>0919 274 079</t>
  </si>
  <si>
    <t>Bùi Thị Gấm</t>
  </si>
  <si>
    <t>thanhan293@gmail.com</t>
  </si>
  <si>
    <t>Nguyen Bui Thanh An</t>
  </si>
  <si>
    <t>45010006059824</t>
  </si>
  <si>
    <t>001 195 004 334</t>
  </si>
  <si>
    <t>University of Science and Technology</t>
  </si>
  <si>
    <t>No.41, Dan Chu Street, Dong La Ward, Hoai Duc District, Ha Noi City</t>
  </si>
  <si>
    <t>Số 41, Đường Dân Chủ, Xã Đông La, Huyện Hoài Đức, Hà Nội</t>
  </si>
  <si>
    <t>No.154/55/26/21 Au Duong Lan Street, District 8, Ho Chi Minh City</t>
  </si>
  <si>
    <t>Số 154/55/26/21, Đường Âu Dương Lân, Quận 8, Tp. Hồ Chí Minh</t>
  </si>
  <si>
    <t>0983 926 283</t>
  </si>
  <si>
    <t>Nguyen Thi Quyen</t>
  </si>
  <si>
    <t>0231000064452</t>
  </si>
  <si>
    <t>066 078 004 171</t>
  </si>
  <si>
    <t>No. 301, Hoang Dieu Street, Thong Nhat Ward, Buon Ma Thuot City, Dak Lak Province</t>
  </si>
  <si>
    <t>Số 301 Đường Hoàng Diệu, Phường Thống Nhất, TP.Buôn Ma Thuột, Tỉnh  Đắk Lắk</t>
  </si>
  <si>
    <t>0763 574 141</t>
  </si>
  <si>
    <t>Trần Thị Bích</t>
  </si>
  <si>
    <t>nguyenphungtri5225@gmail.com</t>
  </si>
  <si>
    <t>Nguyen Phung Tri</t>
  </si>
  <si>
    <t>0445 2648 001</t>
  </si>
  <si>
    <t>079 300 030 485</t>
  </si>
  <si>
    <t>No 90, No Street 27, Linh Dong Ward, Thu Duc City</t>
  </si>
  <si>
    <t>90 đường 27, khu phố 2, phường Linh Đông, TP. Thủ Đức, Hồ Chí Minh</t>
  </si>
  <si>
    <t>No 90, No Street 27, Group 2, Linh Dong Ward, Thu Duc City</t>
  </si>
  <si>
    <t>90 đường 27, khu phố 2, phường Linh Đông, TP.Thủ Đức, Hồ Chí Minh</t>
  </si>
  <si>
    <t>doantam1908@gmail.com</t>
  </si>
  <si>
    <t>Doan Ngoc Thanh Tam</t>
  </si>
  <si>
    <t>5590206407911</t>
  </si>
  <si>
    <t>051 096 001 639</t>
  </si>
  <si>
    <t>An Hai Village, Binh Chau Commune, Binh Son District, Quang Ngai Province</t>
  </si>
  <si>
    <t>thôn An Hải, xã Bình Châu, huyện Bình Sơn, tỉnh Quảng Ngãi</t>
  </si>
  <si>
    <t>24/7/1, Street No. 4, Truong Tho Ward, Thu Duc City, Ho Chi Minh City</t>
  </si>
  <si>
    <t>24/7/1,  Đường số 4, Phường Trường Thọ, TP. Thủ Đức, TP. Hồ Chí Minh</t>
  </si>
  <si>
    <t>0343 714 870</t>
  </si>
  <si>
    <t>Nguyễn Văn Sơn</t>
  </si>
  <si>
    <t>vanbaonguyen113@gmail.com</t>
  </si>
  <si>
    <t>Nguyen Van Bao</t>
  </si>
  <si>
    <t>107801386898</t>
  </si>
  <si>
    <t>083 090 004 592</t>
  </si>
  <si>
    <t>No. 805, Hamlet 2,Hung Nhuong Ward, Giong Trom District, Ben Tre Province</t>
  </si>
  <si>
    <t>Số 805, Ấp 2, Xã Hưng Nhượng, Huyện Giồng Trôm, Tỉnh Bến Tre</t>
  </si>
  <si>
    <t>No. 232/22 Ly Thuong Kiet Street, 14 Ward, 10 District, Ho Chi Minh City</t>
  </si>
  <si>
    <t>232/22 lý thường kiệt, phường 14, quận 10, HCM</t>
  </si>
  <si>
    <t>0379 151 173</t>
  </si>
  <si>
    <t>Nguyễn Văn Phan</t>
  </si>
  <si>
    <t>nguyenduythanhsoft@gmail.com</t>
  </si>
  <si>
    <t>Nguyen Duy Thanh</t>
  </si>
  <si>
    <t>8888682682</t>
  </si>
  <si>
    <t>026 192 008 189</t>
  </si>
  <si>
    <t>Vietnam National Forestry University</t>
  </si>
  <si>
    <t>Phu Coc Village, Tam Phuc Ward, Vinh Tuong District, Vinh Phuc Province</t>
  </si>
  <si>
    <t>Thôn Phù Cốc, Xã Tam Phúc, Huyện Vĩnh Tường, Tỉnh Vĩnh Phúc</t>
  </si>
  <si>
    <t>0978 776 238</t>
  </si>
  <si>
    <t>Đỗ Văn Mẫn</t>
  </si>
  <si>
    <t>dolinhnhan1992@gmail.com.vn</t>
  </si>
  <si>
    <t>Do Thi Linh Nhan</t>
  </si>
  <si>
    <t>54010000813745</t>
  </si>
  <si>
    <t>045 198 006 312</t>
  </si>
  <si>
    <t>No.12, Tran Nhat Duat Street, Ward 1 , Dong Ha District, Quang Tri Province</t>
  </si>
  <si>
    <t>Số 12, Đường Trần Nhật Duật, Phường 1, Tp. Đông Hà, Quảng Trị</t>
  </si>
  <si>
    <t xml:space="preserve">Block B, Ecogreen Apartment, Tan Thuan Tay Ward, District 7,  Ho Chi Minh City </t>
  </si>
  <si>
    <t xml:space="preserve">Block B, chung cư Ecogreen, Phường Tân Thuận Tây, Quận 7, Tp. Hồ Chí Minh </t>
  </si>
  <si>
    <t>0903 585 369</t>
  </si>
  <si>
    <t>Lê Thị Mỹ Hạnh</t>
  </si>
  <si>
    <t>Hoang Minh Tu</t>
  </si>
  <si>
    <t>000001500872</t>
  </si>
  <si>
    <t>044 086 000 297</t>
  </si>
  <si>
    <t>No. 11.07A, Khang Gia Apartment, No. 45 Street, Ward 14, Go Vap District, Ho Chi Minh City</t>
  </si>
  <si>
    <t>Số 11.07A, Chung cư Khang Gia, Đường số 45, Phường 14, Gò Vấp, Tp. Hồ Chí Minh</t>
  </si>
  <si>
    <t>Số 11.07A , Chung cư Khang Gia, Đường số 45, Phường 14, Gò Vấp, Tp. Hồ Chí Minh</t>
  </si>
  <si>
    <t>0985 567 495</t>
  </si>
  <si>
    <t>Trương Thị Bích Lan</t>
  </si>
  <si>
    <t>Truong Manh Dung</t>
  </si>
  <si>
    <t>PD &amp; System Support</t>
  </si>
  <si>
    <t>0071000961751</t>
  </si>
  <si>
    <t>072 091 010 036</t>
  </si>
  <si>
    <t>No. 12/2B, Long Kim Quarter, Long Thanh Trung Commune, Hoa Thanh District, Tay Ninh Province</t>
  </si>
  <si>
    <t xml:space="preserve">12/2B Khu phố Long Kim, Xã Long Thành Trung, Thị xã Hoà Thành, Tỉnh Tây Ninh , </t>
  </si>
  <si>
    <t>68/2B Dong Nai Street, Ward 15,  District 10, Ho Chi Minh City</t>
  </si>
  <si>
    <t>68/2B Đường Đồng Nai, Phường 15, Quận 10, TP. Hồ Chí Minh</t>
  </si>
  <si>
    <t>0354 831 170</t>
  </si>
  <si>
    <t>Nguyễn Viết Duy</t>
  </si>
  <si>
    <t>vulam.ftu@gmail.com</t>
  </si>
  <si>
    <t>Lam Vu</t>
  </si>
  <si>
    <t>IT Security Executive</t>
  </si>
  <si>
    <t>Nhân viên Cấp trung Bảo mật &amp; An toàn Thông tin</t>
  </si>
  <si>
    <t>060286477677</t>
  </si>
  <si>
    <t>366 247 111</t>
  </si>
  <si>
    <t>Dai An Hamlet, Dai Tam Commune, My Xuyen District, Soc Trang Province</t>
  </si>
  <si>
    <t>Ấp Đại Ân, Xã Đại Tâm, Huyện Mỹ Xuyên, Tỉnh Sóc Trăng</t>
  </si>
  <si>
    <t>772/28, Doan Van Bo, Ward 16, District 4, Ho Chi Minh City</t>
  </si>
  <si>
    <t>772/28, Đoàn Văn Bơ, Phường 16, Quận 4, TP. Hồ Chí Minh</t>
  </si>
  <si>
    <t>Lâm Kiết Trường</t>
  </si>
  <si>
    <t>0971 648 942</t>
  </si>
  <si>
    <t>minhhieu.lam@hanwhalife.com.vn</t>
  </si>
  <si>
    <t>hieulamcyber@icloud.com</t>
  </si>
  <si>
    <t>Lam Minh Hieu</t>
  </si>
  <si>
    <t>04301010731400</t>
  </si>
  <si>
    <t>080 195 011 932</t>
  </si>
  <si>
    <t>Thuan Thanh Ward, Can Giuoc District, Long An Province</t>
  </si>
  <si>
    <t>Xã Thuận Thành, Huyện Cần Giuộc, tỉnh Long An</t>
  </si>
  <si>
    <t>No. 1-1A Ta Quang Buu Street, Ward 6, District 8, Ho Chi Minh City</t>
  </si>
  <si>
    <t>1-1A Đường Tạ Quang Bửu, Phường 6, Quận 8, Tp.Hồ Chí Minh</t>
  </si>
  <si>
    <t>0837 716 339</t>
  </si>
  <si>
    <t>Lê Thị Tuyết</t>
  </si>
  <si>
    <t>Nguyen Le Tuyet Nhien</t>
  </si>
  <si>
    <t>0934457535</t>
  </si>
  <si>
    <t>052 191 000 623</t>
  </si>
  <si>
    <t>Chang Gung University</t>
  </si>
  <si>
    <t>No. 123/31/3, No.2 Street, Ward 16, Go Vap District, Ho Chi Minh City</t>
  </si>
  <si>
    <t>Số 123/31/3, Đường số 2,  Phường 16, Quận Gò Vấp, TP. Hồ Chí Minh</t>
  </si>
  <si>
    <t>0937 933 662</t>
  </si>
  <si>
    <t>Nguyễn Trọng Thủy</t>
  </si>
  <si>
    <t>lenhathvy@gmail.com</t>
  </si>
  <si>
    <t>Le Nhat Ha Vy</t>
  </si>
  <si>
    <t>137810808</t>
  </si>
  <si>
    <t>082 195 015 584</t>
  </si>
  <si>
    <t xml:space="preserve">University of Economics and Law </t>
  </si>
  <si>
    <t>No. 307, Binh Phu Hamlet, Binh Phuc Nhut Commune, Cho Gao District, Tien Giang Province</t>
  </si>
  <si>
    <t>Số 307, Ấp Bình Phú, Xã Bình Phục Nhứt, Huyện Chợ Gạo, Tỉnh Tiền Giang</t>
  </si>
  <si>
    <t>No. 413, Nguyen Kiem Street, Ward 9, Phu Nhuan District, Ho Chi Minh City</t>
  </si>
  <si>
    <t>Số 413, Đường Nguyễn Kiệm, Phường 9, Quận Phú Nhuận, TP. Hồ Chí Minh</t>
  </si>
  <si>
    <t>0364 768 045</t>
  </si>
  <si>
    <t>Huỳnh Thị Hồng Nhung</t>
  </si>
  <si>
    <t>Huynh Thi Hong Gam</t>
  </si>
  <si>
    <t>0361000288706</t>
  </si>
  <si>
    <t>026 085 007 030</t>
  </si>
  <si>
    <t>Economics Management</t>
  </si>
  <si>
    <t>Cho Noi Village, Tam Hop Commune, Binh Xuyen District, Vinh Phuc Province</t>
  </si>
  <si>
    <t>Thôn Chợ Nội, Xã Tam Hợp, Huyện Bình Xuyên, tỉnh Vĩnh Phúc</t>
  </si>
  <si>
    <t>Thôn Chợ Nội, xã Tam Hợp, huyện Bình Xuyên, tỉnh Vĩnh Phúc</t>
  </si>
  <si>
    <t>0915 218 228</t>
  </si>
  <si>
    <t>Trần Thị Kiều Mỹ</t>
  </si>
  <si>
    <t>minhnp2021@gmail.com</t>
  </si>
  <si>
    <t>2106205300870</t>
  </si>
  <si>
    <t>031 090 016 166</t>
  </si>
  <si>
    <t>Hotel &amp; Tourism Technical College</t>
  </si>
  <si>
    <t>No. 10, Hao Lai Village, Cap Tien Commune, Tien Lang District, Hai Phong</t>
  </si>
  <si>
    <t>Đội 10, Thôn Hào Lai, Xã Cấp Tiến, Huyện Tiên Lãng, Hải Phòng</t>
  </si>
  <si>
    <t>0967 552 521</t>
  </si>
  <si>
    <t>Bùi Thị Thúy Duyên</t>
  </si>
  <si>
    <t>chungphamvan.25509@gmail.com</t>
  </si>
  <si>
    <t>Pham Van Chung</t>
  </si>
  <si>
    <t>1799966888</t>
  </si>
  <si>
    <t>040 090 040 328</t>
  </si>
  <si>
    <t>Adjacent houses Trung Do Cooperative Project Area, Phoenix Block, Trung Do Ward, Vinh City, Nghe An Province</t>
  </si>
  <si>
    <t>Dãy nhà liền kề Khu dự án HTX Trung Đô, Khối Phượng Hoàng, Phường Trung Đô, TP. Vinh, Tỉnh Nghệ An</t>
  </si>
  <si>
    <t>HTX Trung Do Project Area, Phuong Hoang Group, Trung Do Ward , Vinh City, Nghe An Province</t>
  </si>
  <si>
    <t>Khu dự án HTX Trung Đô, Khối Phượng Hoàng, Phường Trung Đô , Tp. Vinh, Tỉnh Nghệ An</t>
  </si>
  <si>
    <t>0978 784 386</t>
  </si>
  <si>
    <t xml:space="preserve">Nguyễn Thị Thanh Huyền </t>
  </si>
  <si>
    <t>tranminhtam368@gmail.com</t>
  </si>
  <si>
    <t>Tran Minh Tam</t>
  </si>
  <si>
    <t>Alternative/ Bancassurance Product Development &amp; Project​</t>
  </si>
  <si>
    <t>19034492502017</t>
  </si>
  <si>
    <t>075 096 001 593</t>
  </si>
  <si>
    <t>Marketing Administration</t>
  </si>
  <si>
    <t>No. 63, Bau Lung Hamlet, Binh An  Ward, Long Thanh District, Dong Nai Province</t>
  </si>
  <si>
    <t>Số 63, Ấp Bàu Lùng, Xã Bình An, Huyện Long Thành, Tỉnh Đồng Nai</t>
  </si>
  <si>
    <t>No. 49/3 Pham Huu Lau Street, Phu My Ward, District 7, Ho Chi Minh City</t>
  </si>
  <si>
    <t>Số 49/3 Đường Phạm Hữu Lầu, Phường Phú Mỹ, Quận 7, TP. Hồ Chí Minh</t>
  </si>
  <si>
    <t>0904 335 173</t>
  </si>
  <si>
    <t>Dương Công Hòa</t>
  </si>
  <si>
    <t>binhan12296@gmail.com</t>
  </si>
  <si>
    <t>Nguyen Binh An</t>
  </si>
  <si>
    <t>19031388943010</t>
  </si>
  <si>
    <t>038 192 012 355</t>
  </si>
  <si>
    <t>University of Economics and Industry</t>
  </si>
  <si>
    <t>Village 10 , Dan Quyen Ward, Trieu Son District, Thanh Hoa Province</t>
  </si>
  <si>
    <t>Thôn 10, Xã Dân Quyền, Huyện Triệu Sơn, Tỉnh Thanh Hóa</t>
  </si>
  <si>
    <t>0395 737 475</t>
  </si>
  <si>
    <t>Lê Kim Giáp</t>
  </si>
  <si>
    <t>1080139797777</t>
  </si>
  <si>
    <t>066 092 011 650</t>
  </si>
  <si>
    <t>No.18, Xo Viet Nghe Tinh Street, Cu M’gar District, Dak Lak Province</t>
  </si>
  <si>
    <t>Số 18, Đường Xô Viết Nghệ Tĩnh,  Huyện Cư M’gar, Tỉnh Đắk Lắk</t>
  </si>
  <si>
    <t>0905 115 344</t>
  </si>
  <si>
    <t>Trương Văn Ty</t>
  </si>
  <si>
    <t>thaibao1992@gmail.com</t>
  </si>
  <si>
    <t>Truong Thai Bao</t>
  </si>
  <si>
    <t>Sales Quality Assurance</t>
  </si>
  <si>
    <t>127301228</t>
  </si>
  <si>
    <t>079 189 028 224</t>
  </si>
  <si>
    <t>No.79/1A, Phan Anh Street, Binh Tri Dong Ward, Binh Tan District, Ho Chi Minh City</t>
  </si>
  <si>
    <t>Số 79/1A, Đường Phan Anh, Phường Bình Trị Đông, Quận Bình Tân, Tp. Hồ Chí Minh</t>
  </si>
  <si>
    <t>0934 921 165</t>
  </si>
  <si>
    <t>Hồng Thị Hoa</t>
  </si>
  <si>
    <t>maihongphuongthao@gmail.com</t>
  </si>
  <si>
    <t>Mai Hong Phuong Thao</t>
  </si>
  <si>
    <t>0191000349264</t>
  </si>
  <si>
    <t>096 194 001 242</t>
  </si>
  <si>
    <t>No.240A ,Cay Tram Hamlet, Dinh Binh Ward, Ca Mau City</t>
  </si>
  <si>
    <t>Số 240A ,Ấp Cây Trâm, Xã Định Bình, Tp.Cà Mau</t>
  </si>
  <si>
    <t>0913 466 364</t>
  </si>
  <si>
    <t>Nguyễn Thị Ngọc Mai</t>
  </si>
  <si>
    <t>Le Nguyen Ngoc Tram</t>
  </si>
  <si>
    <t>9007041004068</t>
  </si>
  <si>
    <t>045 098 004 176</t>
  </si>
  <si>
    <t>Quarter 2, Ward 3, Quang Tri District, Quang Tri Province</t>
  </si>
  <si>
    <t>Khu phố 2, Phường 3, Thị Xã Quảng Trị, Tỉnh Quảng Trị</t>
  </si>
  <si>
    <t>30 Nguyen Van Dung Street, Ward 6, Go Vap District, Ho Chi Minh City</t>
  </si>
  <si>
    <t>30 Đường Nguyễn Văn Dung, Phường 6 , Quận Gò Vấp, TP. Hồ Chí Minh</t>
  </si>
  <si>
    <t>0386 577 444</t>
  </si>
  <si>
    <t>Thiện</t>
  </si>
  <si>
    <t>Quangthien1@outlook.com</t>
  </si>
  <si>
    <t>Nguyen Quang Thien</t>
  </si>
  <si>
    <t>060296170308</t>
  </si>
  <si>
    <t>095 187 003 854</t>
  </si>
  <si>
    <t>No. 576/29, Quang Trung Street, Ward 11, Go Vap District, Ho Chi Minh City</t>
  </si>
  <si>
    <t>Số 576/29, Đường Quang Trung, Phường 11, Quận Gò Vấp, Tp.Hồ Chí Minh</t>
  </si>
  <si>
    <t>0931 888 429</t>
  </si>
  <si>
    <t>Nguyễn Thị Cẩm Nhung</t>
  </si>
  <si>
    <t>ngantq2804@gmail.com</t>
  </si>
  <si>
    <t>Nguyen Thi Quynh Nga</t>
  </si>
  <si>
    <t>0801000269292</t>
  </si>
  <si>
    <t>025 092 000 679</t>
  </si>
  <si>
    <t>Banking Academy of Vietnam</t>
  </si>
  <si>
    <t xml:space="preserve">Group 3, Huong Non Ward, Tam Nong District, Phu Tho Province                     </t>
  </si>
  <si>
    <t>Khu 3, Xã Hương Nộn, Huyện Tam Nông, Tỉnh Phú Thọ</t>
  </si>
  <si>
    <t>Group 3, Huong Non Ward, Tam Nong District, Phu Tho Province</t>
  </si>
  <si>
    <t>0384 215 050</t>
  </si>
  <si>
    <t>Khương Thị Phương</t>
  </si>
  <si>
    <t>Nguyen Anh Tu</t>
  </si>
  <si>
    <t>0071000065344</t>
  </si>
  <si>
    <t>080 172 000 758</t>
  </si>
  <si>
    <t>Medical University</t>
  </si>
  <si>
    <t>No.793/28/1/20A, Tran Xuan Soan Street, Tan Hung Ward, District 7, Ho Chi Minh City</t>
  </si>
  <si>
    <t>Số 793/28/1/20A, Đường Trần Xuân Soạn, Phường Tân Hưng, Quận 7, Tp. Hồ Chí Minh</t>
  </si>
  <si>
    <t xml:space="preserve">No.793/28/1/20A, Tran Xuan Soan Street, Tan Hung Ward, District 7, Ho Chi Minh City            </t>
  </si>
  <si>
    <t>0913 826 382</t>
  </si>
  <si>
    <t>Đoàn Văn Ngoạn</t>
  </si>
  <si>
    <t>thanhxuanle2703@gmail.com</t>
  </si>
  <si>
    <t>Le Thi Thanh Xuan</t>
  </si>
  <si>
    <t>19038457234013</t>
  </si>
  <si>
    <t>075 196 016 686</t>
  </si>
  <si>
    <t>Tourism and Hospitality Management</t>
  </si>
  <si>
    <t>9/4 Hamlet, Xuan Thanh Ward, Thong Nhat District, Dong Nai Province</t>
  </si>
  <si>
    <t>Ấp 9/4, Xã Xuân Thạnh, Huyện Thống Nhất, Tỉnh Đồng Nai</t>
  </si>
  <si>
    <t>No. 350/1C, Nguyen Van Khoi Street, Ward 9, Go Vap District, Ho Chi Minh City</t>
  </si>
  <si>
    <t>Số 350/1C, Đường Nguyễn Văn Khối, Phường 9, Quận Gò Vấp, Tp. Hồ Chí Minh</t>
  </si>
  <si>
    <t>0903 205 431</t>
  </si>
  <si>
    <t>Lê Thị Như Hảo</t>
  </si>
  <si>
    <t>lenguyenbaothi.2796@gmail.com</t>
  </si>
  <si>
    <t>Le Nguyen Bao Thi</t>
  </si>
  <si>
    <t>0986517083</t>
  </si>
  <si>
    <t>025 183 005 455</t>
  </si>
  <si>
    <t>Chemistry</t>
  </si>
  <si>
    <t>11 Quarter, Xuan Lung Ward, Lam Thao District, Phu Tho Province</t>
  </si>
  <si>
    <t>Khu 11, Xã Xuân Lũng, Huyện Lâm Thao, Tỉnh Phú Thọ</t>
  </si>
  <si>
    <t>0973 765 437</t>
  </si>
  <si>
    <t>Nguyễn Thị Kim Dung</t>
  </si>
  <si>
    <t>Nguyen Thi Thuy Hang</t>
  </si>
  <si>
    <t>0421000540523</t>
  </si>
  <si>
    <t>064 096 006 610</t>
  </si>
  <si>
    <t>Quarter 7, Kbang Town, Kbang District, Gia Lai Province</t>
  </si>
  <si>
    <t>Tổ dân phố 7, thị trấn Kbang, huyện Kbang, tỉnh Gia Lai</t>
  </si>
  <si>
    <t>No. 95/2, Hoang Xuan Nhi Street, Phu Trung Ward, Tan Phu District, Ho Chi Minh City</t>
  </si>
  <si>
    <t>95/2 Hoàng Xuân Nhị, Phú Trung, Tân Phú, TP. Hồ Chí Minh</t>
  </si>
  <si>
    <t>0901 365 012</t>
  </si>
  <si>
    <t>Trần Trung Nam</t>
  </si>
  <si>
    <t>trantrungnguyen.bk@gmail.com</t>
  </si>
  <si>
    <t>Tran Trung Nguyen</t>
  </si>
  <si>
    <t>112966969</t>
  </si>
  <si>
    <t>079 082 031 729</t>
  </si>
  <si>
    <t>Industrial 4 College</t>
  </si>
  <si>
    <t>Electronics Technology</t>
  </si>
  <si>
    <t>No 459, Le Trong Tan Street, Son Ky Ward, Tan Phu District, Ho Chi Minh City</t>
  </si>
  <si>
    <t>Số 459, Đường  Lê Trọng Tấn, Phường Sơn Kỳ, Quận Tân Phú, Tp. Hồ Chí Minh</t>
  </si>
  <si>
    <t>0913 791 993</t>
  </si>
  <si>
    <t>Ho Man Tri</t>
  </si>
  <si>
    <t>103876231960</t>
  </si>
  <si>
    <t>060 197 003 999</t>
  </si>
  <si>
    <t>Huddersfield University</t>
  </si>
  <si>
    <t>Business and Human Resources Management</t>
  </si>
  <si>
    <t>No. 418, Hamlet 2, Village 3, Gia An Ward, Tanh Linh District, Binh Thuan Provice</t>
  </si>
  <si>
    <t>Số 418, Xóm 2, Thôn 3, Xã Gia An, Huyện Tánh Linh, Tỉnh Bình Thuận</t>
  </si>
  <si>
    <t>A0710 Block A, Citihome Apartment, CL35 Street, Cat Lai Ward, District 2, Ho Chi Minh City</t>
  </si>
  <si>
    <t>A0710 Block A, Chung cư Citihome, Đường CL35, Phường Cát Lái, Quận 2, Tp. Hồ Chí Minh</t>
  </si>
  <si>
    <t>0919 575 383</t>
  </si>
  <si>
    <t>thanhtu010297@gmail.com</t>
  </si>
  <si>
    <t>Pham Thi Thanh Tu</t>
  </si>
  <si>
    <t>56110001183912</t>
  </si>
  <si>
    <t>049 093 003 114</t>
  </si>
  <si>
    <t>College of Technology</t>
  </si>
  <si>
    <t>Civil Engineering Technology</t>
  </si>
  <si>
    <t>La Thap Dong Village, Duy Hoa Commune, Duy Xuyen District, Quang Nam Province</t>
  </si>
  <si>
    <t>Thôn La Tháp Đông, Xã Duy Hòa, Huyện Duy Xuyên, Tỉnh Quảng Nam</t>
  </si>
  <si>
    <t>0903 543 060</t>
  </si>
  <si>
    <t>Trần Thị Như Diệu</t>
  </si>
  <si>
    <t>vancongnho@gmail.com</t>
  </si>
  <si>
    <t>Van Cong Nho</t>
  </si>
  <si>
    <t>04301016706585</t>
  </si>
  <si>
    <t>046 197 004 744</t>
  </si>
  <si>
    <t>No. 8/4, Nguyen Gia Thieu Street, Phu Hau Ward, Hue City, Thua Thien Hue Province</t>
  </si>
  <si>
    <t xml:space="preserve">Số 8/4, Đường Nguyễn Gia Thiều, Phường Phú Hậu, Tp. Huế, Tỉnh Thừa Thiên Huế                             </t>
  </si>
  <si>
    <t>No.23/6H, Nam Lan Village, Ba Điem Ward, Hoc Mon District, Ho Chi Minh City</t>
  </si>
  <si>
    <t>Số 23/6H, Ấp Nam Lân, Xã Bà Điểm, Huyện Hóc Môn, Tp.Hồ Chí Minh</t>
  </si>
  <si>
    <t>0903 153 381</t>
  </si>
  <si>
    <t>Trần Đăng Hưng</t>
  </si>
  <si>
    <t>hangtran0414@gmail.com</t>
  </si>
  <si>
    <t>Tran Thi Dieu Hang</t>
  </si>
  <si>
    <t>531000266285</t>
  </si>
  <si>
    <t>042 192 000 119</t>
  </si>
  <si>
    <t>Khang Phu Apartment, No. 67, Huynh Thien Loc Street, Hoa Thanh Ward, Tan Phu District, Ho Chi Minh City</t>
  </si>
  <si>
    <t>Chung cư Khang Phú, Số 67, Đường Huỳnh Thiện Lộc, Phường Hòa Thạnh, Quận Tân Phú, Tp. Hồ Chí Minh</t>
  </si>
  <si>
    <t>Ngô Thu Hà</t>
  </si>
  <si>
    <t>ngothuhuyen141092@gmail.com</t>
  </si>
  <si>
    <t>Ngo Thu Huyen</t>
  </si>
  <si>
    <t>143581454</t>
  </si>
  <si>
    <t>040 093 025 725</t>
  </si>
  <si>
    <t>No.15B, 37 Lane, Ha Huy Tap Street, Vinh City, Nghe An Province</t>
  </si>
  <si>
    <t>Số 15B, Ngõ 37, Đường Hà Huy Tập,Thành phố Vinh, Tỉnh Nghệ An</t>
  </si>
  <si>
    <t>Citi Esto Apartment, 35CL Street, Cat Lai Ward, District 2, Ho Chi Minh City</t>
  </si>
  <si>
    <t>Chung cư Citi Esto, Đường 35CL, Phường Cát Lái, Quận 2, Tp. Hồ Chí Minh</t>
  </si>
  <si>
    <t>0584 753 982</t>
  </si>
  <si>
    <t>Đinh Phan Trà My</t>
  </si>
  <si>
    <t>nhohoangdinh93@gmail.com</t>
  </si>
  <si>
    <t>Dinh Nho Hoang</t>
  </si>
  <si>
    <t>22695477</t>
  </si>
  <si>
    <t>079 193 015 948</t>
  </si>
  <si>
    <t>International affairs</t>
  </si>
  <si>
    <t xml:space="preserve">No. 76, Dong Nai Street, Ward 15, District 10, Ho Chi Minh City       </t>
  </si>
  <si>
    <t xml:space="preserve">Số 76, Đường Đồng Nai, Phường 15, Quận 10, Tp. Hồ Chí Minh       </t>
  </si>
  <si>
    <t>0349 169 291</t>
  </si>
  <si>
    <t>Lê Thị Thanh Huyền</t>
  </si>
  <si>
    <t>tranlehuyenanh@gmail.com</t>
  </si>
  <si>
    <t>Tran Le Huyen Anh</t>
  </si>
  <si>
    <t>566668668899</t>
  </si>
  <si>
    <t>092 187 003 465</t>
  </si>
  <si>
    <t>No.98, Ngo Duc Ke Street, Tan An Ward, Ninh Kieu District, Can Tho City</t>
  </si>
  <si>
    <t>98 Ngô Đức Kế Phường Tân An Quận Ninh Kiều Thành phố Cần Thơ</t>
  </si>
  <si>
    <t xml:space="preserve"> Z54, No.10 Street, Hung Phu Urban Areas, Hung Thanh Ward, Cai Rang District, Can Tho Province</t>
  </si>
  <si>
    <t>Z54 đường số 10 khu đô thị mới Hưng Phú Phường Hưng Thạnh Quận Cái Răng TP Cần Thơ</t>
  </si>
  <si>
    <t>0932 852 585</t>
  </si>
  <si>
    <t xml:space="preserve">Wei Shan Yue </t>
  </si>
  <si>
    <t>tukhanh2016@gmail.com</t>
  </si>
  <si>
    <t>Diep Tu Khanh</t>
  </si>
  <si>
    <t>115107647</t>
  </si>
  <si>
    <t>068 198 002 868</t>
  </si>
  <si>
    <t>No. 29, Yersin Street, Ward 10, Da Lat City, Lam Dong Province</t>
  </si>
  <si>
    <t>Số 29, Đường Yersin, Phường 10, Tp. Đà Lạt, Tỉnh Lâm Đồng</t>
  </si>
  <si>
    <t>No. 146, Ton Dan Street, Ward 10, District 4, Ho Chi Minh City</t>
  </si>
  <si>
    <t>Số 146, Đường Tôn Đản, Phường 10, Quận 4, TP. Hồ Chí Minh</t>
  </si>
  <si>
    <t>0898 549 386</t>
  </si>
  <si>
    <t>Vũ Mạnh Cường</t>
  </si>
  <si>
    <t>vuthinh281198@gmail.com</t>
  </si>
  <si>
    <t>Vu Thi Thinh</t>
  </si>
  <si>
    <t>0770102309006</t>
  </si>
  <si>
    <t>001 084 236 458</t>
  </si>
  <si>
    <t>Geological Engineering</t>
  </si>
  <si>
    <t>No. 8, Niche 44, Lane 260, Tan Mai Street, Thinh Liet Ward, Hoang Mai District, Ha Noi City</t>
  </si>
  <si>
    <t>Số 8 Ngách 44, Ngõ 260, Đường Tân Mai, Phường Thịnh Liệt, Quận Hoàng Mai, Tp. Hà Nội</t>
  </si>
  <si>
    <t>0966 613 554</t>
  </si>
  <si>
    <t>Nguyễn Thị Thanh Quỳnh</t>
  </si>
  <si>
    <t>dangtrungdung3051984@gmail.com</t>
  </si>
  <si>
    <t>Dang Trung Dung</t>
  </si>
  <si>
    <t>1514287</t>
  </si>
  <si>
    <t>066 196 004 038</t>
  </si>
  <si>
    <t>No. 123, An Na Village, Dray Sap Ward, Krong Ana District, Dak Lak Province</t>
  </si>
  <si>
    <t>Số 123, Thôn An Na, Xã Đray Sáp, Huyện Krông Ana, Tỉnh Đắk Lắk</t>
  </si>
  <si>
    <t xml:space="preserve">No.125, Dong Van Dong Street, Thanh My Loi Ward, Thu Duc City, Ho Chi Minh City </t>
  </si>
  <si>
    <t xml:space="preserve">Số 125, Đường Đồng Văn Đông, Phường Thạnh Mỹ Lợi, Tp. Thủ Đức, Tp. Hồ Chí Minh </t>
  </si>
  <si>
    <t>0984 045 271</t>
  </si>
  <si>
    <t>Lưu Thị Hoài</t>
  </si>
  <si>
    <t>Quach Thi Ngoc</t>
  </si>
  <si>
    <t>19035620328013</t>
  </si>
  <si>
    <t>030 184 004 163</t>
  </si>
  <si>
    <t>Nam Dinh College of Technology Education</t>
  </si>
  <si>
    <t>Mathematics and Informatics Teacher Education</t>
  </si>
  <si>
    <t>No. 19/501, Dien Bien Phu Street, Binh Han Ward, Hai Duong City, Hai Duong Province</t>
  </si>
  <si>
    <t>Số 19/501, Đường Điện Biên Phủ, Phường Bình Hàn, Tp. Hải Dương, Tỉnh Hải Dương</t>
  </si>
  <si>
    <t>Lot 12.75, Ngo Sy Lien Street,Tay Nam Cuong Urban Areas, Tu Minh Ward, Hai Duong City, Hai Duong Province</t>
  </si>
  <si>
    <t>Lô 12.75 Đường Ngô Sỹ Liên, Khu Đô Thị Phía Tấy Nam Cường, Phường Tứ Minh, Tp. Hải Dương, Tỉnh Hải Dương</t>
  </si>
  <si>
    <t>0912 311 680</t>
  </si>
  <si>
    <t>Phạm Văn Động</t>
  </si>
  <si>
    <t>camthach22091976@gmail.com</t>
  </si>
  <si>
    <t>Nguyen Thi Cam Thach</t>
  </si>
  <si>
    <t>19508177</t>
  </si>
  <si>
    <t>084 194 007 213</t>
  </si>
  <si>
    <t>Thon Ron Hamlet, Vinh Kim Ward, Cau Ngang District, Tra Vinh Province</t>
  </si>
  <si>
    <t>Ấp Thôn Rôn, Xã Vinh Kim, Huyện Cầu Ngang, Tỉnh Trà Vinh</t>
  </si>
  <si>
    <t xml:space="preserve">No.478/9, Nguyen Thai Son Street, Ward 5, Go Vap District, Ho Chi Minh City </t>
  </si>
  <si>
    <t xml:space="preserve">Số 478/9, Đường Nguyễn Thái Sơn, Phường 5, Quận Gò Vấp, Tp. Hồ Chí Minh </t>
  </si>
  <si>
    <t>0359 435 498</t>
  </si>
  <si>
    <t>Nguyễn Thị Ngọc Giàu</t>
  </si>
  <si>
    <t>vy.nndv@gmail.com</t>
  </si>
  <si>
    <t>Nguyen Ngoc Dan Vy</t>
  </si>
  <si>
    <t xml:space="preserve"> 04001010785392</t>
  </si>
  <si>
    <t>084 195 007 862</t>
  </si>
  <si>
    <t>Vinh Long College of Economics and Finance</t>
  </si>
  <si>
    <t>No. 09, Nguyen Thai Hoc Street, Ward 01, Tra Vinh City, Tra Vinh Province</t>
  </si>
  <si>
    <t>Số 09, Đường Nguyễn Thái Học,Phường 01, Tp. Trà Vinh,Tỉnh Trà Vinh</t>
  </si>
  <si>
    <t>A6-12 Luxcity Apartment - 528 Huynh Tan Phat Street, Binh Thuan Ward, District 7, Ho Chi Minh City</t>
  </si>
  <si>
    <t xml:space="preserve">A6-12 Chung cư Luxcity - 528 Huỳnh Tấn Phát, Phường Bình Thuận, Quận 7, TP. Hồ Chí Minh </t>
  </si>
  <si>
    <t>0946 190 959</t>
  </si>
  <si>
    <t>Phan Thị Cẩm Tú</t>
  </si>
  <si>
    <t>gamphan602@gmail.com</t>
  </si>
  <si>
    <t xml:space="preserve">  </t>
  </si>
  <si>
    <t>Phan Thi Hong Gam</t>
  </si>
  <si>
    <t>011492924</t>
  </si>
  <si>
    <t>075 091 003 924</t>
  </si>
  <si>
    <t>No. 38, Street No. 7, Tra Co Hamlet, Binh Minh Ward, Trang Bom District, Dong Nai Province</t>
  </si>
  <si>
    <t>Số 38, Đường số 7, Ấp Trà Cổ, Xã Bình Minh, Huyện Trảng Bom, Tỉnh Đồng Nai</t>
  </si>
  <si>
    <t>No. 282, Nguyen Trong Tuyen Street, Phu Nhuan District, Ho Chi Minh City</t>
  </si>
  <si>
    <t>Số 282, Đường Nguyễn Trọng Tuyển, Quận Phú Nhuận, Tp. Hồ Chí Minh</t>
  </si>
  <si>
    <t>0375 718 702</t>
  </si>
  <si>
    <t>Trần Thị Kiều Lan</t>
  </si>
  <si>
    <t>ductrongitdlu@gmail.com</t>
  </si>
  <si>
    <t>Cao Duc Trong</t>
  </si>
  <si>
    <t>050074785333</t>
  </si>
  <si>
    <t>070 084 006 446</t>
  </si>
  <si>
    <t>Accounting - Auditing</t>
  </si>
  <si>
    <t>No. 45,  Au Co Street , Hung Long Ward, Chon Thanh District, Binh Phuoc Province</t>
  </si>
  <si>
    <t>Số 45, Đường Âu Cơ , Phường Hưng Long,Thị Xã Chơn Thành, Tỉnh Bình Phước</t>
  </si>
  <si>
    <t>0967 831 363</t>
  </si>
  <si>
    <t>Nguyễn Thị Kim Thủy</t>
  </si>
  <si>
    <t>phamvietdat0111@gmail.com</t>
  </si>
  <si>
    <t>Pham Viet Dat</t>
  </si>
  <si>
    <t>04315162101</t>
  </si>
  <si>
    <t>095 300 008 593</t>
  </si>
  <si>
    <t>Sai Gon Technology University</t>
  </si>
  <si>
    <t>Cong Dien Hamlet, Long Dien Ward, Dong Hai District, Bac Lieu Province</t>
  </si>
  <si>
    <t>Ấp Công Điền, Xã Long Điền, Huyện Đông Hải, Tỉnh Bạc Liêu</t>
  </si>
  <si>
    <t>No. C7C/18H, Binh Hung Ward, Binh Chanh District, Ho Chi Minh City</t>
  </si>
  <si>
    <t>C7C/18H Phạm Hùng, Bình Hưng, Bình Chánh, TP.HCM</t>
  </si>
  <si>
    <t>0946 147 606</t>
  </si>
  <si>
    <t>Phạm Vũ Luân</t>
  </si>
  <si>
    <t>phamthoaimy5253@gmail.com</t>
  </si>
  <si>
    <t>Pham Thoai My</t>
  </si>
  <si>
    <t>99904061993</t>
  </si>
  <si>
    <t>030 093 021 050</t>
  </si>
  <si>
    <t>No. 108/34, Tan Thoi Hiep 13 Street,Tan Thoi Hiep Ward, District 12, Ho Chi Minh City</t>
  </si>
  <si>
    <t>Số 108/34, Đường Tân Thới Hiệp 13, Phường Tân Thới Hiệp, Quận 12, Tp. Hồ Chí Minh</t>
  </si>
  <si>
    <t>0976 351 328</t>
  </si>
  <si>
    <t>Nguyễn Thị Cúc</t>
  </si>
  <si>
    <t>dotd.tphcm@gmail.com</t>
  </si>
  <si>
    <t>Tran Dinh do</t>
  </si>
  <si>
    <t>505201094</t>
  </si>
  <si>
    <t>075 194 020 915</t>
  </si>
  <si>
    <t xml:space="preserve">Foreign Trade University </t>
  </si>
  <si>
    <t>Group 1, Bau Sen Quarter, Bau Sen Ward, Long Khanh City, Dong Nai Province</t>
  </si>
  <si>
    <t>Tổ 1, Khu Phố Bàu Sen, Phường Bàu Sen,Tp. Long Khánh, Tỉnh Đồng Nai</t>
  </si>
  <si>
    <t>Ricca Go Cat Apartment, Phu Huu Ward, Thu Duc City, Ho Chi Minh City</t>
  </si>
  <si>
    <t>Chung cư Ricca Gò Cát, Phường Phú Hữu, Tp. Thủ Đức, Tp. Hồ Chí Minh</t>
  </si>
  <si>
    <t>0374 918 210</t>
  </si>
  <si>
    <t>Nguyễn Đức Khương</t>
  </si>
  <si>
    <t>Pham Vi Quynh Trang</t>
  </si>
  <si>
    <t>19035539120017</t>
  </si>
  <si>
    <t>079 095 022 048</t>
  </si>
  <si>
    <t>Vietnamese German University</t>
  </si>
  <si>
    <t>No.40/26, Ap Bac Street, Ward 13, Tan Binh District ,Ho Chi Minh City</t>
  </si>
  <si>
    <t>Số 40/26, Đường  Ấp Bắc, Phường 13, Quận Tân Bình, Tp. Hồ Chí Minh</t>
  </si>
  <si>
    <t>No.77, Vo Van Kiet street, An Lac Ward, Binh Tan District, Ho Chi Minh City</t>
  </si>
  <si>
    <t>Số 77, Đường Võ Văn Kiệt, Phường An Lạc, Quận Bình Tân, Tp. Hồ Chí Minh</t>
  </si>
  <si>
    <t>0974 829 694</t>
  </si>
  <si>
    <t>tanpham2004@hotmail.com</t>
  </si>
  <si>
    <t>Pham Ngoc Tan</t>
  </si>
  <si>
    <t>0071001077379</t>
  </si>
  <si>
    <t>080 190 013 314</t>
  </si>
  <si>
    <t>No.23/15/17C, 16 Noi Dai Street, Ward 4, District 8, Ho Chi Minh City</t>
  </si>
  <si>
    <t>Số 23/15/17C, Đường 16 Nối Dài, Phường 4, Quận 8, Tp. Hồ Chí Minh</t>
  </si>
  <si>
    <t>0939 151 559</t>
  </si>
  <si>
    <t>Danh</t>
  </si>
  <si>
    <t>kimngan08dlqt@gmail.com</t>
  </si>
  <si>
    <t>Tran Ngoc Kim Ngan</t>
  </si>
  <si>
    <t>0381000556301</t>
  </si>
  <si>
    <t>052 193 009 632</t>
  </si>
  <si>
    <t>Phu My Village, Tay Phu Ward, Tay Son District, Binh Dinh Province</t>
  </si>
  <si>
    <t>Thôn Phú Mỹ, Xã Tây Phú, Huyện Tây Sơn,Tỉnh Bình Định</t>
  </si>
  <si>
    <t>No. 37, Dang Van Bi Street, Truong Tho Ward, Thu Duc City, Ho Chi Minh City</t>
  </si>
  <si>
    <t>Số 37, Đường Đặng Văn Bi, Phường Trường Thọ, Tp. Thủ Đức, Tp. Hồ Chí Minh</t>
  </si>
  <si>
    <t>0963 334 253</t>
  </si>
  <si>
    <t xml:space="preserve">Đông </t>
  </si>
  <si>
    <t>Dunglee1393@gmail.com</t>
  </si>
  <si>
    <t>Le Thi My Dung</t>
  </si>
  <si>
    <t>1020529333</t>
  </si>
  <si>
    <t>034 189 009 054</t>
  </si>
  <si>
    <t>No. 116, Ham Nghi Street, Ben Nghe Ward, District 1, Ho Chi Minh City</t>
  </si>
  <si>
    <t>Số 116, Đường Hàm Nghi, Phường Bến Nghé, Quận 1, Tp. Hồ Chí Minh</t>
  </si>
  <si>
    <t>No.1007, An Loc 2 Apartment, An Phu Ward,Thu Duc District, Ho Chi Minh City</t>
  </si>
  <si>
    <t>Số 1007, Chung Cư An Lộc 2, Phường An Phú, Quận Thủ Đức, Tp. Hồ Chí Minh</t>
  </si>
  <si>
    <t>0932 629 183</t>
  </si>
  <si>
    <t>Lý Văn Dinh</t>
  </si>
  <si>
    <t>nguyengiang168@gmail.com</t>
  </si>
  <si>
    <t>Nguyen Thi Giang</t>
  </si>
  <si>
    <t>0321000655266</t>
  </si>
  <si>
    <t>094 194 008 287</t>
  </si>
  <si>
    <t>Can Tho College</t>
  </si>
  <si>
    <t>Village 5, Long Phu Ward, Long Phu District, Soc Trang Province</t>
  </si>
  <si>
    <t>Ấp 5, Thị Trấn Long Phú, Huyện Long Phú, Tỉnh Sóc Trăng</t>
  </si>
  <si>
    <t>No.832B, 1A Route, Area 7, Ward 2, Soc Trang City, Soc Trang Province</t>
  </si>
  <si>
    <t>Số 832B, Quốc lộ 1A, Khóm 7, Phường 2, Tp. Sóc Trăng, Tỉnh Sóc Trăng</t>
  </si>
  <si>
    <t>0888 221 039</t>
  </si>
  <si>
    <t>anhnguyen300139@gmail.com</t>
  </si>
  <si>
    <t>Nguyen Truong My Anh</t>
  </si>
  <si>
    <t>19033691220016</t>
  </si>
  <si>
    <t>060 193 000 276</t>
  </si>
  <si>
    <t>The University of Sheffield</t>
  </si>
  <si>
    <t>Financial Economics</t>
  </si>
  <si>
    <t>85C 3rd Floor, Nguyen Trai Street, Ward 2, District 5, Ho Chi Minh City</t>
  </si>
  <si>
    <t xml:space="preserve">85C Lầu 3 Đường Nguyễn Trãi, Phường 2, Quận 5, TP. Hồ Chí Minh </t>
  </si>
  <si>
    <t>No.51, No.3 Street, Trung Son Area, Binh Hung Ward, Binh Chanh District, Ho Chi Minh City</t>
  </si>
  <si>
    <t>Số 51, Đường Số 3, Khu Trung Sơn, Xã Bình Hưng, Huyện Bình Chánh, Tp. Hồ Chí Minh</t>
  </si>
  <si>
    <t>0813 057 788</t>
  </si>
  <si>
    <t xml:space="preserve">Nguyễn Thị Kim Ánh </t>
  </si>
  <si>
    <t>chautrantd@gmail.com</t>
  </si>
  <si>
    <t>Tran Thi Dang Chau</t>
  </si>
  <si>
    <t>19035368408017</t>
  </si>
  <si>
    <t>079 194 007 469</t>
  </si>
  <si>
    <t>No. 502/32A1, Hung Phu Street, Ward 9, District 8, Ho Chi Minh City</t>
  </si>
  <si>
    <t>Số 502/32A1, Đường Hưng phú, Phường 9, Quận 8,Tp.Hồ Chí Minh</t>
  </si>
  <si>
    <t>0933 768 098</t>
  </si>
  <si>
    <t>La Thị Lâm Phượng</t>
  </si>
  <si>
    <t>oanhtran150294@gmail.com</t>
  </si>
  <si>
    <t>Tran Thi Hoang Oanh</t>
  </si>
  <si>
    <t>05460393501</t>
  </si>
  <si>
    <t>086 193 008 163</t>
  </si>
  <si>
    <t>No.1104, Hamlet 6, Tan An Luong Ward, Vung Liem Distrcict, Vinh Long Province</t>
  </si>
  <si>
    <t>Số 1104, Ấp 6, Xã Tân An Luông, Huyện Vũng Liêm, Tỉnh Vĩnh Long</t>
  </si>
  <si>
    <t>506B, Kien Thanh Apartment, No.62, Ba Hom Street, Ward 13, District 6, Ho Chi Minh City</t>
  </si>
  <si>
    <t>506B, Chung Cư Kiến Thành, Số 62, Đường Bà Hom, Phường 13, Quận 6, Tp. Hồ Chí Minh</t>
  </si>
  <si>
    <t>0905 356 309</t>
  </si>
  <si>
    <t>Nguyễn Vân Trang</t>
  </si>
  <si>
    <t>huongntq2903@gmail.com</t>
  </si>
  <si>
    <t>Nguyen Thi Quynh Huong</t>
  </si>
  <si>
    <t>0371000413371</t>
  </si>
  <si>
    <t>083 189 006 042</t>
  </si>
  <si>
    <t>4/12 Huynh Tan Phat Street, Nha Be Town, Nha Be District, Ho Chi Minh City</t>
  </si>
  <si>
    <t>4/12 Đường Huỳnh Tấn Phát, Thị trấn Nhà Bè, Huyện Nhà Bè, TP. Hồ Chí Minh</t>
  </si>
  <si>
    <t>No.1768/6, Town 5, Huynh Tan Phat Street, Nha Be Ward, Nha Be District, Ho Chi Minh City</t>
  </si>
  <si>
    <t>1768/6 Khu phố 5, Đường Huỳnh Tấn Phát, Thị Trấn Nhà Bè, Huyện Nhà Bè, Thành phố Hồ Chí Minh</t>
  </si>
  <si>
    <t>0849 071 071</t>
  </si>
  <si>
    <t>Bùi Thanh Quốc</t>
  </si>
  <si>
    <t>thu.caily89@gmail.com</t>
  </si>
  <si>
    <t>Pham Thi Anh Thu</t>
  </si>
  <si>
    <t>0311000721098</t>
  </si>
  <si>
    <t>044 194 014 644</t>
  </si>
  <si>
    <t>Quang Phong Ward, Ba Don District, Quang Binh Province</t>
  </si>
  <si>
    <t>Phường Quảng Phong, Thị Xã Ba Đồn, Tỉnh Quảng Bình</t>
  </si>
  <si>
    <t>B2-001, Ehome 3, Ho Hoc Lam Street, An Lac Ward, Binh Tan District, Ho Chi Minh City</t>
  </si>
  <si>
    <t>B2-001, Chung Cư Ehome3, Đường Hồ Học Lãm, Phường An Lạc, Quận Bình Tân, Tp. Hồ Chí Minh</t>
  </si>
  <si>
    <t>0917 244 824</t>
  </si>
  <si>
    <t>Hà Anh Chiến</t>
  </si>
  <si>
    <t>0335 833 822</t>
  </si>
  <si>
    <t>thanhhoai.nguyen1@hanwhalife.com.vn</t>
  </si>
  <si>
    <t>thanhhoai8494@gmail.com</t>
  </si>
  <si>
    <t>Nguyen Thi Thanh Hoai</t>
  </si>
  <si>
    <t>0071001282934</t>
  </si>
  <si>
    <t>031 183 014 255</t>
  </si>
  <si>
    <t>Maastricht School of Management</t>
  </si>
  <si>
    <t>No.271, D2 Street, Ward 25, Binh Thanh District, Ho Chi Minh City</t>
  </si>
  <si>
    <t>Số 271, Đường D2, Phường 25, Quận Bình Thạnh, Tp.Hồ Chí Minh</t>
  </si>
  <si>
    <t>0909 812 128</t>
  </si>
  <si>
    <t>Nguyễn Đăng Hải</t>
  </si>
  <si>
    <t>pthuy2610@gmail.com</t>
  </si>
  <si>
    <t>Dao Phuong Thuy</t>
  </si>
  <si>
    <t>0071000993973</t>
  </si>
  <si>
    <t>072 095 011 696</t>
  </si>
  <si>
    <t>No.14/71, Nguyen Quang Dieu Street,Tan Quy Ward, Tan Phu District, Ho Chi Minh City</t>
  </si>
  <si>
    <t>Số 14/71, Đường Nguyễn Quang Diêu, Phường Tân Quý, Quận Tân Phú, Tp. Hồ Chí Minh</t>
  </si>
  <si>
    <t>0908 876 694</t>
  </si>
  <si>
    <t>Huỳnh Thị Tuyết Anh</t>
  </si>
  <si>
    <t>nqn0203@gmail.com</t>
  </si>
  <si>
    <t>Nguyen Quoc Nam</t>
  </si>
  <si>
    <t>88880928888</t>
  </si>
  <si>
    <t>026 092 000 567</t>
  </si>
  <si>
    <t>Political economy</t>
  </si>
  <si>
    <t>Rung Cham Village, Xuan Hoa Ward, Lap Thach District, Vinh Phuc Province</t>
  </si>
  <si>
    <t>Thôn Rừng Chám, Xã Xuân Hòa, Huyện Lập Thạch, Tỉnh Vĩnh Phúc</t>
  </si>
  <si>
    <t>0389 582 380</t>
  </si>
  <si>
    <t>tienmanh080792@gmail.com</t>
  </si>
  <si>
    <t>Khong Tien Manh</t>
  </si>
  <si>
    <t>0011004397829</t>
  </si>
  <si>
    <t>024 196 013 884</t>
  </si>
  <si>
    <t>The Diplomatic Academy Of Viet Nam</t>
  </si>
  <si>
    <t xml:space="preserve">NT Home Apartment, No. 109 Nhon Street, Phuong Canh Ward,  Nam Tu Liem District, Hanoi City </t>
  </si>
  <si>
    <t>Chung cư NT Home, số 109 phố Nhổn, Phường Phương Canh, Quận Nam Từ Liêm, TP. Hà Nội</t>
  </si>
  <si>
    <t>House No. 11, Lane 118 Cau Giay Street, Quan Hoa Ward, Cau Giay District, Hanoi City</t>
  </si>
  <si>
    <t>Số nhà 11, ngõ 118 Đường Cầu Giấy, Phường Quan Hoa, Quận Cầu Giấy, Hà Nội</t>
  </si>
  <si>
    <t>0368 665 695</t>
  </si>
  <si>
    <t>Nguyễn Hữu An</t>
  </si>
  <si>
    <t>Tuyethoang.dav@gmail.com</t>
  </si>
  <si>
    <t>Hoang Thi Tuyet</t>
  </si>
  <si>
    <t>108483911</t>
  </si>
  <si>
    <t>001 092 038 521</t>
  </si>
  <si>
    <t>No. 43b, Village 1, Kim Lan Ward, Gia Lam District, Ha Noi City</t>
  </si>
  <si>
    <t>Số 43b,Thôn 1, Xã Kim Lan, Huyện Gia Lâm, Tp. Hà Nội</t>
  </si>
  <si>
    <t>0966 651 195</t>
  </si>
  <si>
    <t>Lê Như Quỳnh</t>
  </si>
  <si>
    <t>linhdn35@gmail.com</t>
  </si>
  <si>
    <t>Dao Ngoc Linh</t>
  </si>
  <si>
    <t>0976111683</t>
  </si>
  <si>
    <t>001 189 006 862</t>
  </si>
  <si>
    <t>No.57, Group 12, Tran Quoc Vuong Ward, Dich Vong Hau Ward, Cau Giay District, Ha Noi City</t>
  </si>
  <si>
    <t>Số 57 Tổ 12, Đường Trần Quốc Vượng, Phường Dịch Vọng Hậu, Quận Cầu Giấy, Tp. Hà Nội</t>
  </si>
  <si>
    <t>0986 784 458</t>
  </si>
  <si>
    <t>Nguyễn Thị Hồng Ngọc</t>
  </si>
  <si>
    <t>anhsnguyen17@gmail.com</t>
  </si>
  <si>
    <t>Nguyen Thi Ngoc anh</t>
  </si>
  <si>
    <t>0181003524276</t>
  </si>
  <si>
    <t>079 195 015 193</t>
  </si>
  <si>
    <t>No.33/73, No.1 Street, Ly Phuc Man, Binh Thuan Ward, District 7, Ho Chi Minh City</t>
  </si>
  <si>
    <t>Số 33/73, Đường Số 1, Lý Phục Man, Phường Bình Thuận, Quận 7, Tp.Hồ Chí Minh</t>
  </si>
  <si>
    <t>0913 867 902</t>
  </si>
  <si>
    <t>Nguyễn Hoài Trung</t>
  </si>
  <si>
    <t>Thuytrang.nguyenmkt@gmail.com</t>
  </si>
  <si>
    <t>Nguyen Thuy Trang</t>
  </si>
  <si>
    <t>8007041138373</t>
  </si>
  <si>
    <t>080 191 005 676</t>
  </si>
  <si>
    <t>No.09, Lang Dao Village, Thai Binh Trung Ward, Vinh Hung District, Long An Province</t>
  </si>
  <si>
    <t>Số 09, Ấp Láng Đao, Xã Thái Bình Trung, Huyện Vĩnh Hưng, Tỉnh Long An</t>
  </si>
  <si>
    <t>No.158/31, Hoa Hung Street, Ward 13, District 10, Ho Chi Minh City</t>
  </si>
  <si>
    <t>Số 158/31, Đường Hòa Hưng, Phường 13, Quận 10, Tp. Hồ Chí Minh</t>
  </si>
  <si>
    <t>0932 767 009</t>
  </si>
  <si>
    <t>Huỳnh Thị Phượng</t>
  </si>
  <si>
    <t>thanh.ttk09@gmail.com</t>
  </si>
  <si>
    <t>Tran Thi Kim Thanh</t>
  </si>
  <si>
    <t>0651000385080</t>
  </si>
  <si>
    <t>049 083 008 175</t>
  </si>
  <si>
    <t>Quang Nam College of Technical and Economic</t>
  </si>
  <si>
    <t xml:space="preserve"> Doan ket No. 2 Group, Thôn Hòa An, Xã Tam Giang, Huyện Núi Thành, Tỉnh Quảng Nam</t>
  </si>
  <si>
    <t>Tổ đoàn kết số 2, Thôn Hòa An, Xã Tam Giang, Huyện Núi Thành, Tỉnh Quảng Nam</t>
  </si>
  <si>
    <t>0342 977 061</t>
  </si>
  <si>
    <t>Huỳnh Thị Hà</t>
  </si>
  <si>
    <t>nguyenngochoavietnam@gmail.com</t>
  </si>
  <si>
    <t>Nguyen Ngoc Hoa</t>
  </si>
  <si>
    <t>6681987</t>
  </si>
  <si>
    <t>079 090 024 029</t>
  </si>
  <si>
    <t>No.41, Phan Dang Luu Street, Ward 3, Binh Thanh District, Ho Chi Minh City</t>
  </si>
  <si>
    <t>Số 41, Đường Phan Đăng Lưu, Phường 3,Quận Bình Thạnh,Tp. Hồ Chí Minh</t>
  </si>
  <si>
    <t>0908 519 514</t>
  </si>
  <si>
    <t>Hoàng Kim Trang</t>
  </si>
  <si>
    <t>hoangtrong1504@gmail.com</t>
  </si>
  <si>
    <t>Hoang Trong</t>
  </si>
  <si>
    <t>011704070014523</t>
  </si>
  <si>
    <t>083 196 003 577</t>
  </si>
  <si>
    <t>No. 70, Trung Trac Street, Area 4, Ba Tri  Ward, Ba Tri District, Ben Tre City</t>
  </si>
  <si>
    <t>Số 70, Đường Trưng Trắc, Khu Phố 4, Thị Trấn Ba Tri, Huyện Ba Tri, Tỉnh Bến Tre</t>
  </si>
  <si>
    <t>No. 005, Đường Vĩnh Viễn, Phường 7, Quận 11, TP.HCM</t>
  </si>
  <si>
    <t>Số 005, Đường Vĩnh Viễn, Phường 7, Quận 11, TP.HCM</t>
  </si>
  <si>
    <t>0943 989 193</t>
  </si>
  <si>
    <t>Giang</t>
  </si>
  <si>
    <t>phamphuongdanquyen@gmail.com</t>
  </si>
  <si>
    <t>Pham Phuong Dan Quyen</t>
  </si>
  <si>
    <t>0031006786001</t>
  </si>
  <si>
    <t>BAO VIET BANK - 01359001</t>
  </si>
  <si>
    <t>083 091 010 802</t>
  </si>
  <si>
    <t>No. 330B, Area 1, Ward 8, Ben Tre City, Ben Tre Province</t>
  </si>
  <si>
    <t>Số 330B, Khu phố 1, Phường 8, Tp. Bến Tre, Tỉnh Bến Tre</t>
  </si>
  <si>
    <t>No. 21, Nguyen Thi Dinh Street, An Phu Ward, Thu Duc City, Ho Chi Minh City</t>
  </si>
  <si>
    <t>Số 21, Đường Nguyễn Thị Định, Phường An Phú, Tp Thủ Đức, Tp Hồ Chí Minh</t>
  </si>
  <si>
    <t>0937 626 116</t>
  </si>
  <si>
    <t>Đặng Thúy Vy</t>
  </si>
  <si>
    <t>giangvuong1908@gmail.com</t>
  </si>
  <si>
    <t>Vuong Truong Giang</t>
  </si>
  <si>
    <t>1013647530</t>
  </si>
  <si>
    <t>037 195 002 524</t>
  </si>
  <si>
    <t>The University Of Finance And Business Administration</t>
  </si>
  <si>
    <t>Ha Thanh Village, Yen Nhan Ward, Yen Mo District, Ninh Binh City</t>
  </si>
  <si>
    <t>Thôn Hà Thanh, Xã Yên Nhân, Huyện Yên Mô, Tp. Ninh Bình</t>
  </si>
  <si>
    <t>B4 Tower, Greenstars Apartment, No. 234, Pham Van Dong Street,  Bac Tu Liem District, Ha Noi City</t>
  </si>
  <si>
    <t>Tòa B4, Chung Cư Greenstars, Số 234, Đường Phạm Văn Đồng, Quận Bắc Từ Liêm, Tp. Hà Nội</t>
  </si>
  <si>
    <t>0977 222 542</t>
  </si>
  <si>
    <t>Phạm Văn Mão</t>
  </si>
  <si>
    <t>Ngatpham95nb@gmail.com</t>
  </si>
  <si>
    <t>Pham Thi Ngat</t>
  </si>
  <si>
    <t>0881000471721</t>
  </si>
  <si>
    <t>079 192 027 544</t>
  </si>
  <si>
    <t>No. 92/68/14, Xo Viet Nghe Tinh Street, Ward 21, Binh Thanh District, Ho Chi Minh City</t>
  </si>
  <si>
    <t>Số 92/68/14, Đường Xô Viết Nghệ Tĩnh, Phường 21, Quận Bình Thạnh,Tp. Hồ Chí Minh</t>
  </si>
  <si>
    <t>0784 529 571</t>
  </si>
  <si>
    <t>Nguyễn Thị Phước</t>
  </si>
  <si>
    <t>mainguyenthi1910@gmail.com</t>
  </si>
  <si>
    <t>Nguyen Thi Mai</t>
  </si>
  <si>
    <t>6544721</t>
  </si>
  <si>
    <t>031 191 009 068</t>
  </si>
  <si>
    <t>No.23/36/128, Ton Duc Thang Street, An Duong Ward, Le Chan District, Hai Phong City</t>
  </si>
  <si>
    <t>Số 23/36/128, Đường Tôn Đức Thắng, Phường An Dương, Quận Lê Chân, Tp. Hải Phòng</t>
  </si>
  <si>
    <t>0763 322 525</t>
  </si>
  <si>
    <t>Phan Thị Hương</t>
  </si>
  <si>
    <t>phanthao1609@gmail.com</t>
  </si>
  <si>
    <t>Nguyen Phan Phuong Thao</t>
  </si>
  <si>
    <t>3613636888888</t>
  </si>
  <si>
    <t>038 188 018 438</t>
  </si>
  <si>
    <t>Tan Tho Street, Dong Tan Ward, Thanh Hoa City, Thanh Hoa Province</t>
  </si>
  <si>
    <t xml:space="preserve"> Đường Tân Thọ, Phường Đông Tân, Tp.Thanh Hóa, Tỉnh Thanh Hóa</t>
  </si>
  <si>
    <t>0946 687 963</t>
  </si>
  <si>
    <t>phamhai0986958111@gmail.com</t>
  </si>
  <si>
    <t>Pham Thi Hai</t>
  </si>
  <si>
    <t>0181003526997</t>
  </si>
  <si>
    <t>079 191 017 151</t>
  </si>
  <si>
    <t>Ho Chi Minh College of Economic</t>
  </si>
  <si>
    <t>No. 11/10, No.1 Street, Binh Thuan Ward, District 7, Ho Chi Minh City</t>
  </si>
  <si>
    <t>Số 11/10, Đường số 1, Phường Bình Thuận, Quận 7, Tp. Hồ Chí Minh</t>
  </si>
  <si>
    <t>0907 776 040</t>
  </si>
  <si>
    <t>Phan Hoàng Viễn Duy</t>
  </si>
  <si>
    <t>lethuylinh250791@gmail.com</t>
  </si>
  <si>
    <t>Le Thuy Linh</t>
  </si>
  <si>
    <t>677704060004490</t>
  </si>
  <si>
    <t>Hau  Giang</t>
  </si>
  <si>
    <t>093 193 006 684</t>
  </si>
  <si>
    <t>Literature ang Linguistics</t>
  </si>
  <si>
    <t>No. 35/10, Nguyen Thi Minh Khai Street, Phường IV, Tp. Vị Thanh, Tỉnh Hậu Giang</t>
  </si>
  <si>
    <t>Số 35/10, Đường Nguyễn Thị Minh Khai, Phường IV, Tp. Vị Thanh, Tỉnh Hậu Giang</t>
  </si>
  <si>
    <t>No.365B, Area 1, Ba Lang Ward, Cai Rang District, Can Tho City</t>
  </si>
  <si>
    <t>Số 365B, Khu vực 1, Phường Ba Láng, Quận Cái Răng, Tp. Cần Thơ</t>
  </si>
  <si>
    <t>0907 345 723</t>
  </si>
  <si>
    <t>Nguyễn Trọng Nguyễn</t>
  </si>
  <si>
    <t>thtrangdai.93@gmail.com</t>
  </si>
  <si>
    <t>Tran Huynh Trang Dai</t>
  </si>
  <si>
    <t>0041000391745</t>
  </si>
  <si>
    <t>048 191 008 414</t>
  </si>
  <si>
    <t>Phuong Dong Da Nang College</t>
  </si>
  <si>
    <t>Training in Archives - Correspondence</t>
  </si>
  <si>
    <t xml:space="preserve">No. 74/4, Nguyen Nhu Do Street, Hoa Tho Tay Ward, Cam Le District, Da Nang City </t>
  </si>
  <si>
    <t xml:space="preserve">Số 74/4, Đường Nguyễn Như Đỗ, Phường Hòa Thọ Tây, Quận Cẩm Lệ, Tp.Đà Nẵng </t>
  </si>
  <si>
    <t>0934 168 860</t>
  </si>
  <si>
    <t xml:space="preserve">Ông Thị Bích Ngân </t>
  </si>
  <si>
    <t>bichthao.generali@gmail.com</t>
  </si>
  <si>
    <t>Ong Thi Bich Thao</t>
  </si>
  <si>
    <t>0381000600699</t>
  </si>
  <si>
    <t>019 181 011 569</t>
  </si>
  <si>
    <t>No. 422B, Nguyen Huu Canh Street, Ward 10, Vung Tau City, Ba Ria – Vung Tau</t>
  </si>
  <si>
    <t>Số 422B, Đường Nguyễn Hữu Cảnh, Phường 10, Tp. Vũng Tàu, Bà Rịa – Vũng Tàu</t>
  </si>
  <si>
    <t>0983 787 478</t>
  </si>
  <si>
    <t>lanthy0126@gmail.com</t>
  </si>
  <si>
    <t>Nguyen Thi Lan</t>
  </si>
  <si>
    <t>1019484283</t>
  </si>
  <si>
    <t>066 301 010 898</t>
  </si>
  <si>
    <t>No. 150, Tan Quang Street, Eatoh Ward, Krong Nang District, Dak Lak Province</t>
  </si>
  <si>
    <t>Số 150, ĐườngTân Quảng, Xã Eatóh, Huyện Krông Năng, Tỉnh Đắk Lắk</t>
  </si>
  <si>
    <t xml:space="preserve">No.742/06, Luy Ban Bich Street, Tan Thanh Ward, Tan Phu District, Ho Chi Minh City </t>
  </si>
  <si>
    <t xml:space="preserve">Số 742/06 Lũy Bán Bích, Phường Tân Thành, Quận Tân Phú, Tp. Hồ Chí Minh </t>
  </si>
  <si>
    <t xml:space="preserve">Phan Thị Hương </t>
  </si>
  <si>
    <t>nguyenthuhoai0310@gmail.com</t>
  </si>
  <si>
    <t>Nguyen Thu Hoai</t>
  </si>
  <si>
    <t>Transfer from CS1 (Outsourced) to Permanent</t>
  </si>
  <si>
    <t>35110000433589</t>
  </si>
  <si>
    <t>020 184 003 272</t>
  </si>
  <si>
    <t>Khon Pat Village, Mai Pha Ward, Lang Son City, Lang Son Province</t>
  </si>
  <si>
    <t>Thôn Khòn Pát, Xã Mai Pha,Tp. Lạng Sơn, Tỉnh Lạng Sơn</t>
  </si>
  <si>
    <t>0327 485 977</t>
  </si>
  <si>
    <t>Ngô Thị Thắng</t>
  </si>
  <si>
    <t>thuyha1999ls@gmail.com</t>
  </si>
  <si>
    <t>Ha Thi Thuy</t>
  </si>
  <si>
    <t>060233226257</t>
  </si>
  <si>
    <t>054 096 001 343</t>
  </si>
  <si>
    <t>Số 159, Đường Nguyễn Tất Thành, Phường 2,Tp. Tuy Hòa, Tỉnh Phú Yên</t>
  </si>
  <si>
    <t>No.85/28C, Pham Viet Chanh Street, Ward 19, Binh Thanh District, Ho Chi Minh City</t>
  </si>
  <si>
    <t>Số 85/28C, Đường Phạm Viết Chánh, Phường 19, Quận Bình Thạnh, Tp. Hồ Chí Minh</t>
  </si>
  <si>
    <t>nguyengiahuy3939@gmail.com</t>
  </si>
  <si>
    <t>Nguyen Gia Huy</t>
  </si>
  <si>
    <t>162442719</t>
  </si>
  <si>
    <t xml:space="preserve"> 079 187 025 911</t>
  </si>
  <si>
    <t>Doctor</t>
  </si>
  <si>
    <t>No. 7, Street No. 6, Linh Chieu Ward, Thu Duc Ward, Ho Chi Minh City</t>
  </si>
  <si>
    <t>Số 7, Đường số 6, Phường Linh Chiểu,Tp.Thủ Đức, Tp. Hồ Chí Minh</t>
  </si>
  <si>
    <t>No.41/5,  Street No. 13, Binh Tho Ward, Thu Duc City, Ho Chi Minh City</t>
  </si>
  <si>
    <t>Số 41/5, Đường 13, Phường Bình Thọ, Tp. Thủ Đức, Tp.Hồ Chí Minh</t>
  </si>
  <si>
    <t>0938 446 225</t>
  </si>
  <si>
    <t>Đặng Tấn Giang</t>
  </si>
  <si>
    <t>drkieuminh@gmail.com</t>
  </si>
  <si>
    <t>Vo Nguyen Kieu Minh</t>
  </si>
  <si>
    <t>0541000194512</t>
  </si>
  <si>
    <t>001 193 007 661</t>
  </si>
  <si>
    <t>Finance and Insurance</t>
  </si>
  <si>
    <t>No. 26, Alley 26, Doc Lap Lane,Group 4, Cu Khoi Ward, Long Bien District, Ha Noi City</t>
  </si>
  <si>
    <t>Số 26,ngách 26, ngõ Độc Lập,Tổ 4, Phường Cự Khối, Quận Long Biên, Tp. Hà Nội</t>
  </si>
  <si>
    <t>0399 080 516</t>
  </si>
  <si>
    <t>Đàm Văn Tuấn</t>
  </si>
  <si>
    <t>damphuonghoa183@gmail.com</t>
  </si>
  <si>
    <t>Dam Phuong Hoa</t>
  </si>
  <si>
    <t>0671000431684</t>
  </si>
  <si>
    <t>080 190 011 658</t>
  </si>
  <si>
    <t xml:space="preserve"> Ho Chi Minh City University of Science</t>
  </si>
  <si>
    <t>No.140, Nguyen Huu Tho Street, Group 1, Ward 3, Kien Tưong District, Long An Province</t>
  </si>
  <si>
    <t>Số 140, Đường Nguyễn Hữu Thọ, Khu Phố 1, Phường 3, Thị Xã Kiến Tường, Tỉnh Long An</t>
  </si>
  <si>
    <t>Room 3C 37/142, Nguyen Thi Thap Street, Binh Thuan Ward, District 7, Ho Chi Minh City</t>
  </si>
  <si>
    <t>Phòng 3C 37/142, Đường Nguyễn Thị Thập, Phường Bình Thuận, Quận 7, Tp. Hồ Chí Minh</t>
  </si>
  <si>
    <t>0942 132 393</t>
  </si>
  <si>
    <t xml:space="preserve">Vo Thị Xuân Trúc </t>
  </si>
  <si>
    <t>xuantrang760@gmail.com</t>
  </si>
  <si>
    <t>Vo Thi Xuan Trang</t>
  </si>
  <si>
    <t>8100128687002</t>
  </si>
  <si>
    <t xml:space="preserve">Electric Power University </t>
  </si>
  <si>
    <t>No. 98, Cao Ba Quat Street, Dong Tho Ward, Thanh Hoa City, Thanh Hoa Province</t>
  </si>
  <si>
    <t>Số 98, Đường Cao Bá Quát, Phường Đông Thọ, Tp. Thanh Hoá, Tỉnh Thanh Hóa</t>
  </si>
  <si>
    <t>No. 6/37, Nguyen Tinh Street, Dong Huong Street, Thanh Hoa City, Thanh Hoa Province</t>
  </si>
  <si>
    <t>Số 6/37, Đường Nguyễn Tĩnh, Phường Đông Hương, Tp. Thanh Hoá, Tỉnh Thanh Hóa</t>
  </si>
  <si>
    <t>Trần Hùng Hữu</t>
  </si>
  <si>
    <t>hlv.camtu@gmail.com</t>
  </si>
  <si>
    <t>Tran Cam Tu</t>
  </si>
  <si>
    <t>0861000059577</t>
  </si>
  <si>
    <t>040 193 022 051</t>
  </si>
  <si>
    <t>Nghe An University of Economic</t>
  </si>
  <si>
    <t>No. 558, Nguyen Truong To Street, Hung Dong Ward, Vinh City, Nghe An Province</t>
  </si>
  <si>
    <t>Số 558, Đường Nguyễn Trường Tộ, Phường Hưng Đông,Tp. Vinh, Tỉnh Nghệ An</t>
  </si>
  <si>
    <t>0917 332 226</t>
  </si>
  <si>
    <t xml:space="preserve">Võ Minh Hoàng </t>
  </si>
  <si>
    <t>nguyenthihoai040793@gmail.com</t>
  </si>
  <si>
    <t>Nguyen Thi Hoai</t>
  </si>
  <si>
    <t>97693969300493</t>
  </si>
  <si>
    <t>083 093 000 070</t>
  </si>
  <si>
    <t>No. 649/87C, Dien Bien Phu Street, Ward 25, Binh Thanh District, Ho Chi Minh City</t>
  </si>
  <si>
    <t>Số 649/87C, Đường Điện Biên Phủ, Phường 25,Quận Bình Thạnh, Tp. Hồ Chí Minh</t>
  </si>
  <si>
    <t>0932 191 887</t>
  </si>
  <si>
    <t xml:space="preserve">Nguyễn Thị Yến Nhi </t>
  </si>
  <si>
    <t xml:space="preserve">dctit93@gmail.com </t>
  </si>
  <si>
    <t>Do Cong Tien</t>
  </si>
  <si>
    <t>0902449272</t>
  </si>
  <si>
    <t>087 195 000 165</t>
  </si>
  <si>
    <t>109 Nguyen Bieu Apartment, Cao Dat Street, Ward 1, District 5, Ho Chi Minh City</t>
  </si>
  <si>
    <t>Chung Cư 109 Nguyễn Biểu, Đường Cao Đạt, Phường 1, Quận 5,Tp. Hồ Chí Minh</t>
  </si>
  <si>
    <t>0989 183 394</t>
  </si>
  <si>
    <t>alexnguyen15795@gmail.com</t>
  </si>
  <si>
    <t>Nguyen Thi Thu Truc</t>
  </si>
  <si>
    <t>0051000132189</t>
  </si>
  <si>
    <t>056 087 011 020</t>
  </si>
  <si>
    <t>Ho Chi Minh City University of Agriculture and Forestry.</t>
  </si>
  <si>
    <t>Aquatic Product Processing</t>
  </si>
  <si>
    <t>No. 59, Dang Van Chan Street, Nguyen Van Cu Ward, Quy Nhon City, Binh Dinh Province</t>
  </si>
  <si>
    <t>Số 59, Đường Đặng Văn Chấn, Phường Nguyễn Văn Cừ, Tp. Quy Nhơn, Tỉnh Bình Định</t>
  </si>
  <si>
    <t>0984 612 004</t>
  </si>
  <si>
    <t>Phạm Xuân Hòa</t>
  </si>
  <si>
    <t>qfavinhqfa@gmail.com</t>
  </si>
  <si>
    <t>Pham Long Vinh</t>
  </si>
  <si>
    <t>196190597</t>
  </si>
  <si>
    <t>035 195 001 405</t>
  </si>
  <si>
    <t>Ha Noi University of Public Health</t>
  </si>
  <si>
    <t>Public Health</t>
  </si>
  <si>
    <t>Village 9, Dong Lu, Trung Thuong, Chan Ly Ward, Ly Nhan District, Ha Nam Province</t>
  </si>
  <si>
    <t>Thôn 9, Đồng Lư, Trung Thượng, Xã Chân Lý, Huyện Lý Nhân, Tỉnh Hà Nam</t>
  </si>
  <si>
    <t>No. 241/21/21, Cho Kham Thien Lane, Trung Phung Ward, Dong Da District, Ha Noi</t>
  </si>
  <si>
    <t>Số 241/21/21 Ngõ Chợ Khâm Thiên, Phường Trung Phụng, Quận Đống Đa, Tp. Hà Nội</t>
  </si>
  <si>
    <t>0988 415 290</t>
  </si>
  <si>
    <t>Nguyễn Thương</t>
  </si>
  <si>
    <t>phuongnguyen.p060759@gmail.com</t>
  </si>
  <si>
    <t>Training Loan Agreement: Contract No: 01/2021/HR - TB</t>
  </si>
  <si>
    <t>101006815893</t>
  </si>
  <si>
    <t>079 193 034 191</t>
  </si>
  <si>
    <t>Actuarial Science and Statistics</t>
  </si>
  <si>
    <t>No. 42A, Lam Van Ben Street, Tan Kieng Ward, District 7, Ho Chi Minh City</t>
  </si>
  <si>
    <t>Số 42A, Đường Lâm Văn Bền, Phường Tân Kiểng, Quận 7, Tp. Hồ Chí Minh</t>
  </si>
  <si>
    <t>0908 105 125</t>
  </si>
  <si>
    <t>Trần Thị Nhàn</t>
  </si>
  <si>
    <t>ntdoank12@gmail.com</t>
  </si>
  <si>
    <t>Nguyen Thi Do An</t>
  </si>
  <si>
    <t>0071000899654</t>
  </si>
  <si>
    <t>096 191 013 873</t>
  </si>
  <si>
    <t>1619/59 Pham The Hien Street, Ward 6, District 8, Ho Chi Minh City</t>
  </si>
  <si>
    <t>1619/59 Đường Phạm Thế Hiển, Phường 6, Quận 8, TP. Hồ Chí Minh</t>
  </si>
  <si>
    <t>0909 777 568</t>
  </si>
  <si>
    <t>Huỳnh Đức Kỳ</t>
  </si>
  <si>
    <t>nguyenthithien329@gmail.com</t>
  </si>
  <si>
    <t>Nguyen Thi Thien</t>
  </si>
  <si>
    <t>19034380282014</t>
  </si>
  <si>
    <t>French connect University of science HCM</t>
  </si>
  <si>
    <t>Math-Application</t>
  </si>
  <si>
    <t>Hamlet 5, Ma Nao Village, Ngoc Son Ward, Kim Bang District, Ha Nam Province</t>
  </si>
  <si>
    <t>Xóm 5, Thôn Mã Não, Xã Ngọc Sơn, Huyện Kim Bảng, Tỉnh Hà Nam</t>
  </si>
  <si>
    <t>No.171/3, Co Bac Street, Co Giang Ward, District 1, Ho Chi Minh City</t>
  </si>
  <si>
    <t>Số 171/3, Đường Cô Bắc, Phường Cô Giang, Quận 1, Tp. Hồ Chí Minh</t>
  </si>
  <si>
    <t>thuong09fall@gmail.com</t>
  </si>
  <si>
    <t>Tran Thi Thuong</t>
  </si>
  <si>
    <t>19029784157023</t>
  </si>
  <si>
    <t>079 095 039 328</t>
  </si>
  <si>
    <t>No.92/68/25, Xo Viet Nghe Tinh Street, Ward 21, Binh Thanh District, Ho Chi Minh City</t>
  </si>
  <si>
    <t>Số 92/68/25, Đường Xô Viết Nghệ Tĩnh, Phường 21, Quận Bình Thạnh, Tp. Hồ Chí Minh</t>
  </si>
  <si>
    <t>0983 324 779</t>
  </si>
  <si>
    <t>ph.chau2010@gmail.com</t>
  </si>
  <si>
    <t>Pham Minh Chau</t>
  </si>
  <si>
    <t>1017262957</t>
  </si>
  <si>
    <t>079 096 006 296</t>
  </si>
  <si>
    <t>Purdue University</t>
  </si>
  <si>
    <t>No. 33, Tran Quy Khoach Street, Tan Dinh Street, District 1, Ho Chi Minh City</t>
  </si>
  <si>
    <t>Số 33, Đường Trần Quý Khoách, Phường Tân Định, Quận 1, Tp. Hồ Chí Minh</t>
  </si>
  <si>
    <t>0903 932 087</t>
  </si>
  <si>
    <t>Nguyễn Hoài Nam</t>
  </si>
  <si>
    <t>pham.thong96@gmail.com</t>
  </si>
  <si>
    <t>Pham Van Thong</t>
  </si>
  <si>
    <t>666678688</t>
  </si>
  <si>
    <t>044 195 003 800</t>
  </si>
  <si>
    <t>Village 1, Tay Trach Ward, Bo Trach District, Quang Binh Province</t>
  </si>
  <si>
    <t>Thôn 1, Xã Tây Trạch, Huyện Bố Trạch, Tỉnh Quảng Bình</t>
  </si>
  <si>
    <t>Charm Sarphia Apartment, Thong Nhat Area, Di An City, Binh Duong Province</t>
  </si>
  <si>
    <t>Chung Cư Charm Sarphia, Khu Phố Thống Nhất, Tp. Dĩ An, Tỉnh Bình Dương</t>
  </si>
  <si>
    <t>0379 343 876</t>
  </si>
  <si>
    <t>Nguyễn Thị Lài</t>
  </si>
  <si>
    <t>hoanghuong13dqt@gmail.com</t>
  </si>
  <si>
    <t>Hoang Thi Thu Huong</t>
  </si>
  <si>
    <t>132512515</t>
  </si>
  <si>
    <t>079 196 009 778</t>
  </si>
  <si>
    <t>No. 13, Street No. 27, Area 4, Binh Trung Tay Ward, Thu Duc City, Ho Chi Minh City</t>
  </si>
  <si>
    <t>Số 13, Đường số 27, Khu Phố 4, Phường Bình Trưng Tây, Tp. Thủ Đức, Tp. Hồ CHí Minh</t>
  </si>
  <si>
    <t>0909 297 943</t>
  </si>
  <si>
    <t>Nguyễn Ngọc Vinh</t>
  </si>
  <si>
    <t>Thuynguyen.nguyen1225@gmail.com</t>
  </si>
  <si>
    <t>Nguyen Ngoc Thuy Nguyen</t>
  </si>
  <si>
    <t>9909102796</t>
  </si>
  <si>
    <t>079 196 034 051</t>
  </si>
  <si>
    <t>No. 72/19, Duong Duc Hien Street, Tay Thanh Ward, Tan Phu District, Ho Chi Minh City</t>
  </si>
  <si>
    <t>Số 72/19, Đường Dương Đức Hiền, Phường Tây Thạnh, Quận Tân Phú, Tp. Hồ Chí Minh</t>
  </si>
  <si>
    <t>0799 131 193</t>
  </si>
  <si>
    <t>Trường Giang</t>
  </si>
  <si>
    <t>Thudo6991@gmail.com</t>
  </si>
  <si>
    <t>1025435810</t>
  </si>
  <si>
    <t>052 197 008 709</t>
  </si>
  <si>
    <t>Cat Thang Ward, Phu Cat District, Binh Dinh Province</t>
  </si>
  <si>
    <t>Xã Cát Thắng, Huyện Phù Cát, Tỉnh Bình Định</t>
  </si>
  <si>
    <t>2B/24 Bạch Đằng, Ward 2, Tan Binh District, Ho Chi Minh City</t>
  </si>
  <si>
    <t>2B/24 Bạch Đằng, Phường 2, Quận Tân Bình, TP. Hồ Chí Minh</t>
  </si>
  <si>
    <t>0387 251 440</t>
  </si>
  <si>
    <t>Thuyvi121@gmail.com</t>
  </si>
  <si>
    <t>Nguyen Thi Thuy Vi</t>
  </si>
  <si>
    <t>0261003484602</t>
  </si>
  <si>
    <t>079 301 002 161</t>
  </si>
  <si>
    <t>No. 594 Bis, Ba Hat Street, Ward 6, District 10, Ho Chi Minh City</t>
  </si>
  <si>
    <t>Số 594 Bis, Đường Bà Hạt, Phường 6, Quận 10, Tp.Hồ Chí Minh</t>
  </si>
  <si>
    <t>0933 655 940</t>
  </si>
  <si>
    <t xml:space="preserve"> Võ Thị Thanh Thủy</t>
  </si>
  <si>
    <t>thchungly@gmail.com</t>
  </si>
  <si>
    <t>Ly Qui Thuy Chung</t>
  </si>
  <si>
    <t>19030520603015</t>
  </si>
  <si>
    <t>079 098 017 431</t>
  </si>
  <si>
    <t>Accounting and Auditing</t>
  </si>
  <si>
    <t>No. 45, Huynh Tinh Cua Street, Ward 19, Binh Thanh District, Ho Chi Minh City</t>
  </si>
  <si>
    <t>Số 45, Đường Huỳnh Tịnh Của, Phường 19, Quận Bình Thạnh, Tp. Hồ Chí Minh</t>
  </si>
  <si>
    <t>0989 051 962</t>
  </si>
  <si>
    <t>Trần Anh Hoa</t>
  </si>
  <si>
    <t>nguyenduykhanhnam@gmail.com</t>
  </si>
  <si>
    <t>Nguyen Duy Khanh Nam</t>
  </si>
  <si>
    <t>19034019752014</t>
  </si>
  <si>
    <t>095 197 002 490</t>
  </si>
  <si>
    <t>No.122/31, Lac Long Quan Street, Ward 3, District 11, Ho Chi Minh City</t>
  </si>
  <si>
    <t>Số 122/31, Đường Lạc Long Quân, Phường 3, Quận 11, Tp. Hồ Chí Minh</t>
  </si>
  <si>
    <t>0764 924 096</t>
  </si>
  <si>
    <t>Lâm Thị Sen</t>
  </si>
  <si>
    <t>myanhhly@gmail.com_x000D_</t>
  </si>
  <si>
    <t>Ly My Anh</t>
  </si>
  <si>
    <t>110452462</t>
  </si>
  <si>
    <t>083 190 009 080</t>
  </si>
  <si>
    <t>My Phuc Apartment, No. 192, Pham Duc Son Street, Ward 16, District 8, Ho Chi Minh City</t>
  </si>
  <si>
    <t>Chung Cư Mỹ Phúc, Số 192, Đường Phạm Đức Sơn, Phường 16, Quận 8, Tp. Hồ Chí Minh</t>
  </si>
  <si>
    <t>0986 577 963</t>
  </si>
  <si>
    <t>Bùi Thị Nhã Phương</t>
  </si>
  <si>
    <t>buinhungoc2308@gmail.com</t>
  </si>
  <si>
    <t>Bui Thi Nhu Ngoc</t>
  </si>
  <si>
    <t>0939686868</t>
  </si>
  <si>
    <t>SHB - 01348002</t>
  </si>
  <si>
    <t>035 192 006 848</t>
  </si>
  <si>
    <t>Rural Development</t>
  </si>
  <si>
    <t>No. 34, Son Hiep Hamlet, An Binh Ward, Thoai Son District, An Giang Province</t>
  </si>
  <si>
    <t>Số 34, Ấp Sơn Hiệp, Xã An Bình, Huyện Thoại Sơn, Tỉnh An Giang</t>
  </si>
  <si>
    <t>L8-C22, Lane 90, Nguyen Binh Khiem Street, Vinh Quang Ward, Rach Gia City, Kien Giang Province</t>
  </si>
  <si>
    <t>L8-C22, Hẻm 90, Đường Nguyễn Bỉnh Khiêm, Phường Vĩnh Quang, Tp. Rạch Giá, Tỉnh Kiên Giang</t>
  </si>
  <si>
    <t>0948 550 594</t>
  </si>
  <si>
    <t>Đoàn Thị Tình</t>
  </si>
  <si>
    <t>huong105381@gmail.com</t>
  </si>
  <si>
    <t>Doan Thi Huong</t>
  </si>
  <si>
    <t>0111000733307</t>
  </si>
  <si>
    <t>093 186 000 323</t>
  </si>
  <si>
    <t>No. A52, Street 2, Chien Thang Residential quarter, Phu Thu Ward, Cai Rang District, Can Tho City</t>
  </si>
  <si>
    <t>Số A52, Đường số 2, KDC Chiến Thắng, Phường Phú Thứ, Quận Cái Răng, Tp. Cần Thơ</t>
  </si>
  <si>
    <t>0907 383 292</t>
  </si>
  <si>
    <t>Nguyễn Thanh Tú</t>
  </si>
  <si>
    <t>hongdiepkt33@gmail.com</t>
  </si>
  <si>
    <t>Nguyen Thi Hong Diep</t>
  </si>
  <si>
    <t>19035043486011</t>
  </si>
  <si>
    <t>038 193 022 752</t>
  </si>
  <si>
    <t>No.197, Trinh Kha Street, Dong Ve Ward, Thanh Hoa City, Thanh Hoa Province</t>
  </si>
  <si>
    <t>Số 197, Đường Trịnh Khả,Phừơng Đông Vệ, Tp. Thanh Hóa, Tỉnh Thanh Hóa</t>
  </si>
  <si>
    <t>0333 628 968</t>
  </si>
  <si>
    <t>Lê Xuân Quân</t>
  </si>
  <si>
    <t>Hongkien.hanwhalife7@gmail.com</t>
  </si>
  <si>
    <t>Le Thi Kien</t>
  </si>
  <si>
    <t xml:space="preserve"> 03322069601</t>
  </si>
  <si>
    <t>082 198 007 676</t>
  </si>
  <si>
    <t>FPT Arena Ho Chi Minh</t>
  </si>
  <si>
    <t>Multimedia Design</t>
  </si>
  <si>
    <t>No.17, Tan Thang Hamlet, Tan Thuan Binh Ward, Cho Gao District, Tien Giang Province</t>
  </si>
  <si>
    <t>Số 17, Ấp Tân Thắng, Xã Tân Thuận Bình, Huyện Chợ Gạo, Tỉnh Tiền Giang</t>
  </si>
  <si>
    <t>No. 363/74, Dinh Bo Linh Street, Ward 26, Binh Thanh District, Ho Chi Minh City</t>
  </si>
  <si>
    <t>Số 363/74, Đường Đinh Bộ Lĩnh, Phường 26, Quận Bình Thạnh, Tp. Hồ Chí Minh</t>
  </si>
  <si>
    <t xml:space="preserve"> 0918 216 095</t>
  </si>
  <si>
    <t>Huỳnh Văn Hoà</t>
  </si>
  <si>
    <t xml:space="preserve"> lanvy.huynhvo@gmail.com</t>
  </si>
  <si>
    <t>Huynh Vo Lan Vy</t>
  </si>
  <si>
    <t>0561003855470</t>
  </si>
  <si>
    <t>068 191 008 384</t>
  </si>
  <si>
    <t>No. 21b, Phan Chu Trinh Street, Ward  9, Da Lat City</t>
  </si>
  <si>
    <t>Số 21b, Đường Phan Chu Trinh, Phường  9, Tp. Đà Lạt</t>
  </si>
  <si>
    <t>No. 178/23/10, Phan Dang Luu Street, Ward 3, Phu Nhuan District, Ho Chi Minh City</t>
  </si>
  <si>
    <t>Số 178/23/10, Đường Phan Đăng Lưu, Phường 3, Quận Phú Nhuận, Tp. Hồ Chí Minh</t>
  </si>
  <si>
    <t>0328 784 212</t>
  </si>
  <si>
    <t>Quyên</t>
  </si>
  <si>
    <t>quynhnguyen626@gmail.com</t>
  </si>
  <si>
    <t>Nguyen Thi Diem Quynh</t>
  </si>
  <si>
    <t>0010173005003</t>
  </si>
  <si>
    <t>036 197 001 082</t>
  </si>
  <si>
    <t>Auditing</t>
  </si>
  <si>
    <t>Hamlet 1,Hai Anh Commune,Hai Hau District, Nam Dinh Province</t>
  </si>
  <si>
    <t>Thôn 1, Xã Hải Anh, Huyện Hải Hậu, Tỉnh Nam Định</t>
  </si>
  <si>
    <t>No. 70, Street 39, Tan Quy Ward, District 7, Ho Chi Minh City</t>
  </si>
  <si>
    <t>Số 70 Đường số 39, Phường Tân Quy, Quận 7, TP. Hồ Chí Minh</t>
  </si>
  <si>
    <t>0377 573 118</t>
  </si>
  <si>
    <t>Đỗ Thị Dịu</t>
  </si>
  <si>
    <t>nguyendieuhuyen46@gmail.com</t>
  </si>
  <si>
    <t>Nguyen Thi Dieu Huyen</t>
  </si>
  <si>
    <t>0916992061</t>
  </si>
  <si>
    <t>075 085 001 314</t>
  </si>
  <si>
    <t>No. 14, Suoi Ret B Street, Bao Dinh Hamlet, Xuan Loc Ward, Xuan Loc District, Dong Nai Province</t>
  </si>
  <si>
    <t>Số 14, Đường Suối Rết B, Ấp Bảo Định,Xã Xuân Lộc, Huyện Xuân Lộc, Tỉnh Đồng Nai</t>
  </si>
  <si>
    <t>No. 803/23/22, Huynh Tan Phat Street, Phu Thuan Ward, District 7, Ho Chi Minh City</t>
  </si>
  <si>
    <t>Số 803/23/22, Đường Huỳnh Tấn Phát, Phường Phú Thuận, Quận 7, Tp. Hồ Chí Minh</t>
  </si>
  <si>
    <t>0927 766 199</t>
  </si>
  <si>
    <t>Nguyễn Thị Nhân</t>
  </si>
  <si>
    <t>nguyenvanthai2061@gmail.com</t>
  </si>
  <si>
    <t>Nguyen Van Thai</t>
  </si>
  <si>
    <t>19035498259013</t>
  </si>
  <si>
    <t>056 197 003 304</t>
  </si>
  <si>
    <t>Tan An Village, Cam An Bac Ward, Cam Lam District, Khanh Hoa Province</t>
  </si>
  <si>
    <t>Thôn Tân An, Xã Cam An Bắc, Huyện Cam Lâm, Tỉnh Khánh Hòa</t>
  </si>
  <si>
    <t>No. 20/6, Dinh Bo Linh Street, Ward 24, Binh Thanh District, Ho Chi Minh City</t>
  </si>
  <si>
    <t>Số 20/6, Đường Đinh Bộ Lĩnh, Phường 24, Quận Bình Thạnh, Tp. Hồ Chí Minh</t>
  </si>
  <si>
    <t>0988 863 427</t>
  </si>
  <si>
    <t>Chin Thị Thu Thanh</t>
  </si>
  <si>
    <t>trucdan1411@gmail.com</t>
  </si>
  <si>
    <t>Tu Chau Truc Dan</t>
  </si>
  <si>
    <t>3398666666</t>
  </si>
  <si>
    <t>038 094 035 380</t>
  </si>
  <si>
    <t>CT5, Song Da Urban Area, No. 20, Pham Hung Street, My Dinh 1 Ward, Nam Tu Liem District, Ha Noi City</t>
  </si>
  <si>
    <t>CT5 Khu Đô Thị Sông Đà, Số 20, Đường Phạm Hùng, Phường Mỹ Đình 1, Quận Nam Từ Liêm, Tp. Hà Nội</t>
  </si>
  <si>
    <t>0975 262 339</t>
  </si>
  <si>
    <t>Phạm Thị Huyền</t>
  </si>
  <si>
    <t>ptlequanghiep@gmail.com</t>
  </si>
  <si>
    <t>Le Quang Hiep</t>
  </si>
  <si>
    <t>0381000586456</t>
  </si>
  <si>
    <t>C7413985</t>
  </si>
  <si>
    <t xml:space="preserve">Lot 20, Block A1, Binh Hoa Street, Thuan An City, Binh Duong Province </t>
  </si>
  <si>
    <t xml:space="preserve">Ô 20, Lô A1, Đường Bình Hòa, Tp. Thuận An, Tỉnh Bình Dương </t>
  </si>
  <si>
    <t>0938 896 007</t>
  </si>
  <si>
    <t xml:space="preserve">Lê Minh Thành </t>
  </si>
  <si>
    <t>leminhtuyen21390@gmail.com</t>
  </si>
  <si>
    <t>Le Thi Minh Tuyen</t>
  </si>
  <si>
    <t xml:space="preserve"> 1902206517354</t>
  </si>
  <si>
    <t>049 097 017 149</t>
  </si>
  <si>
    <t>Village 1, Phuoc Cong Ward, Phuoc Son District, Quang Nam Province</t>
  </si>
  <si>
    <t>Thôn 1,  Xã Phước Công, Huyện Phước Sơn, Tỉnh Quảng Nam</t>
  </si>
  <si>
    <t>No.11B, Nguyen Khoai Street, Ward 1, District 4, Ho Chi Minh City</t>
  </si>
  <si>
    <t>Số 11B, Đường Nguyễn Khoái, Phường 1, Quận 4, Tp. Hồ Chí Minh</t>
  </si>
  <si>
    <t xml:space="preserve"> 0369 663 907</t>
  </si>
  <si>
    <t>Lê Văn Ba</t>
  </si>
  <si>
    <t xml:space="preserve"> levanquan4897@gmail.com_x000D_</t>
  </si>
  <si>
    <t>Le Van Quan</t>
  </si>
  <si>
    <t>03719817501</t>
  </si>
  <si>
    <t>077 300 008 693</t>
  </si>
  <si>
    <t>36/19 Hoang Van Thu Street, Ward 7, Vung Tau City, Ba Ria - Vung Tau Province</t>
  </si>
  <si>
    <t>36/19 Đường Hoàng Văn Thụ, Phường 7, TP. Vũng Tàu, Tỉnh Bà Rịa - Vũng Tàu</t>
  </si>
  <si>
    <t>No.61, Street No. 52, An Phu Ward, Thu Duc City, Ho Chi Minh City</t>
  </si>
  <si>
    <t>Số 61, Đường số 52, Phường An Phú,Tp. Thủ Đức,Tp. Hồ Chí Minh</t>
  </si>
  <si>
    <t>0913 957 758</t>
  </si>
  <si>
    <t>Nguyễn Thị Nam</t>
  </si>
  <si>
    <t>quynhhuong371@gmail.com</t>
  </si>
  <si>
    <t>Do Quynh Huong</t>
  </si>
  <si>
    <t>199506091995</t>
  </si>
  <si>
    <t>051 095 003 865</t>
  </si>
  <si>
    <t>Hue College of Foreign Languages</t>
  </si>
  <si>
    <t>Hai Yen Hamlet, Thanh Thuy Village, Binh Hai Ward, Binh Son District, Quang Ngai Province</t>
  </si>
  <si>
    <t>Xóm Hải Yến, Thôn Thanh Thủy, Xã Bình Hải, Huyện Bình Sơn, Tỉnh Quảng Ngãi</t>
  </si>
  <si>
    <t>0399 647 076</t>
  </si>
  <si>
    <t>Tu Thị Bé</t>
  </si>
  <si>
    <t>phucthinh.nguyenbanca@gmail.com</t>
  </si>
  <si>
    <t>Nguyen Phuc Thinh</t>
  </si>
  <si>
    <t>1032856236</t>
  </si>
  <si>
    <t>051 198 004 128</t>
  </si>
  <si>
    <t>University of Labor and Social Affairs</t>
  </si>
  <si>
    <t>Van Ha Village, Duc Phong Ward, Mo Duc District, Quang Ngai Province</t>
  </si>
  <si>
    <t>Thôn Văn Hà, Xã Đức Phong, Huyện Mộ Đức, Tỉnh Quảng Ngãi</t>
  </si>
  <si>
    <t>No. 373/224/13, Ly Thuong Kiet Street, Ward 8, Tan Binh District, Ho Chi Minh City</t>
  </si>
  <si>
    <t>Số 373/224/13, Đường Lý Thường Kiệt, Phường 8, Quận Tân Bình, Tp. Hồ Chí Minh</t>
  </si>
  <si>
    <t>0906 717 841</t>
  </si>
  <si>
    <t>Trịnh Thị Bé</t>
  </si>
  <si>
    <t>mainguyen.717841@gmail.com</t>
  </si>
  <si>
    <t>19544307</t>
  </si>
  <si>
    <t>068 091 012 870</t>
  </si>
  <si>
    <t>No. 43, Kim Thach Street, Ward 7, Da Lat City, Lam Dong Province</t>
  </si>
  <si>
    <t>Số 43, Đường Kim Thạch, Phường 7,Tp Đà Lạt, Tỉnh Lâm Đồng</t>
  </si>
  <si>
    <t>No.18B, Le Tho Xuan Street, Quarter 4, Cu Chi District, Ho Chi Minh City</t>
  </si>
  <si>
    <t>Số 18B, Đường Lê Thọ Xuân, Khu phố 4, Thị Trấn Củ Chi,Tp. Hồ Chí Minh</t>
  </si>
  <si>
    <t>0941 691 758</t>
  </si>
  <si>
    <t>Trịnh Nhu Khôi</t>
  </si>
  <si>
    <t xml:space="preserve"> trinhminhnhat762@gmail.com_x000D_</t>
  </si>
  <si>
    <t>Trinh Minh Nhat</t>
  </si>
  <si>
    <t>Special Bonus: will be paid 31 milion after pass probation</t>
  </si>
  <si>
    <t>008431168</t>
  </si>
  <si>
    <t>049 196 010 271</t>
  </si>
  <si>
    <t>Ho Chi Minh University of Natural Science</t>
  </si>
  <si>
    <t>Duy Chau Ward, Duy Xuyen District, Quang Nam Province</t>
  </si>
  <si>
    <t>Xã Duy Châu, Huyện Duy Xuyên, Tỉnh Quảng Nam</t>
  </si>
  <si>
    <t>No. 320/21, Nguyen Van Linh Street, Binh Thuan Ward, District 7, Ho Chi Minh City</t>
  </si>
  <si>
    <t>Số 320/21, Đường Nguyễn Văn Linh, Phường Bình Thuận, Quận 7, Tp. Hồ Chí Minh</t>
  </si>
  <si>
    <t>0787 661 175</t>
  </si>
  <si>
    <t>vytuong1120@gmail.com</t>
  </si>
  <si>
    <t>Nguyen Tuong Vy</t>
  </si>
  <si>
    <t>01529758001</t>
  </si>
  <si>
    <t>079 092 015 711</t>
  </si>
  <si>
    <t>No. 538/161, Doan Van Bo Street, Ward 14, District 4, Ho Chi Minh City</t>
  </si>
  <si>
    <t>Số 538/161, Đường Đoàn Văn Bơ, Phường 14, Quận 4, Tp. Hồ Chí Minh</t>
  </si>
  <si>
    <t>No. 538/161, Doan Van Bo, Ward 14, District 4, Ho Chi Minh City</t>
  </si>
  <si>
    <t>0904 110 636</t>
  </si>
  <si>
    <t>Đặng Thị Dậu</t>
  </si>
  <si>
    <t>loi.pham92@yahoo.com</t>
  </si>
  <si>
    <t>Pham Huu Loi</t>
  </si>
  <si>
    <t>19024205099015</t>
  </si>
  <si>
    <t>Kom Tum</t>
  </si>
  <si>
    <t>062 182 002 369</t>
  </si>
  <si>
    <t>No. 17, Street No. 32B, Binh Tri Dong B Ward, Binh Tan District, Ho Chi Minh City</t>
  </si>
  <si>
    <t>Số 17,  Đường 32B, Phường Bình Trị Đông B, Quận Bình Tân, Tp. Hồ Chí Minh</t>
  </si>
  <si>
    <t>A3207 Masteri An Phu, No. 01, Vo Truong Toan Street, Thao Dien Ward, Disrict 2, Ho Chi Minh City</t>
  </si>
  <si>
    <t>A3207 Masteri An Phú, Số 01, Đường Võ Trường Toản, Phường Thảo Điền, Quận 2, Tp. Hồ Chí Minh</t>
  </si>
  <si>
    <t>0983 456 815</t>
  </si>
  <si>
    <t>Trương Thị Thảo Di</t>
  </si>
  <si>
    <t>truongvananh2008@gmail.com</t>
  </si>
  <si>
    <t>Truong Thi Van Anh</t>
  </si>
  <si>
    <t>19036658980012</t>
  </si>
  <si>
    <t>086 094 004 042</t>
  </si>
  <si>
    <t>No. 35/35/23/11, Cao Lo Street, Ward 4, District 8, Ho Chi Minh City</t>
  </si>
  <si>
    <t>Số 35/35/23/11, Đường Cao Lỗ, Phường 4, Quận 8, Tp. Hồ Chí Minh</t>
  </si>
  <si>
    <t>0348 756 433</t>
  </si>
  <si>
    <t>Nguyễn Phương Thịnh</t>
  </si>
  <si>
    <t>kayshowz069@gmail.com</t>
  </si>
  <si>
    <t>Nguyen Phuong Hung</t>
  </si>
  <si>
    <t>0071002041575</t>
  </si>
  <si>
    <t>048 186 003 693</t>
  </si>
  <si>
    <t>Public Management</t>
  </si>
  <si>
    <t>No. 167, Tran Nhat Duat Street, Duy Tan Ward, Kon Tum City, Kon Tum Province</t>
  </si>
  <si>
    <t>Số 167, Đường Trần Nhật Duật, Phường Duy Tân, Tp. Kon Tum, Tỉnh Kon Tum</t>
  </si>
  <si>
    <t>No. 560/4, Truong Chinh Street, Ward 13, Tan Binh District, Ho Chi Minh City</t>
  </si>
  <si>
    <t>Số 560/4, Đường Trường Chinh, Phường 13, Quận Tân Bình, Tp. Hồ Chí Minh</t>
  </si>
  <si>
    <t>0905 988 613</t>
  </si>
  <si>
    <t>Hồ Trịnh Nhất Gia</t>
  </si>
  <si>
    <t>diemhtnkt59@gmail.com</t>
  </si>
  <si>
    <t>Ho Trinh Ngoc Diem</t>
  </si>
  <si>
    <t>238311837</t>
  </si>
  <si>
    <t>056 193 007 880</t>
  </si>
  <si>
    <t>No. 58, Pham Ngoc Thach Street, Vinh Hai Ward, Nha Trang City, Khanh Hoa Province</t>
  </si>
  <si>
    <t>Số 58, Đường Phạm Ngọc Thạch, Phường Vĩnh Hải, Tp. Nha Trang, Tỉnh Khánh Hòa</t>
  </si>
  <si>
    <t xml:space="preserve">Block AK1, Akari City Apartment, No. 77, Vo Van Kiet Street, An Lac Ward, Binh Tan District, Ho Chi Minh City  </t>
  </si>
  <si>
    <t xml:space="preserve">Block AK1, Chung cư Akari City, Số 77, Đường Võ Văn Kiệt, Phường An Lạc, Quận Bình Tân, Tp. Hồ Chí Minh  </t>
  </si>
  <si>
    <t>0378 128 028</t>
  </si>
  <si>
    <t>Trần Quang Đức</t>
  </si>
  <si>
    <t>ncduong93@gmail.com</t>
  </si>
  <si>
    <t>Nguyen Cam Duong</t>
  </si>
  <si>
    <t>19034376375016</t>
  </si>
  <si>
    <t>079 191 013 536</t>
  </si>
  <si>
    <t>Raffles International College</t>
  </si>
  <si>
    <t>No.89/11, Nguyen Trai Street, Ben Thanh Ward, District 1, Ho Chi Minh City</t>
  </si>
  <si>
    <t>Số 89/11, Đường Nguyễn Trãi, Phường  Bến Thành, Quận 1, Tp. Hồ Chí Minh</t>
  </si>
  <si>
    <t>No.41/6B, Luong Van Can Street, Ward 15,  District 8, Ho Chi Minh City</t>
  </si>
  <si>
    <t>Số 41/6B, Đường Lương Văn Can, Phường 15,  Quận 8, Tp. Hồ Chí Minh</t>
  </si>
  <si>
    <t>0902 633 103</t>
  </si>
  <si>
    <t>Trần Thiên Phước</t>
  </si>
  <si>
    <t>thaohuynh2304@hotmail.com</t>
  </si>
  <si>
    <t>Huynh Thi Phuong Thao</t>
  </si>
  <si>
    <t xml:space="preserve"> 1023405041</t>
  </si>
  <si>
    <t>083 093 001 647</t>
  </si>
  <si>
    <t>No. 46, Street No. 19/5, Ba Tri Ward, Ba Tri District, Ben Tre Province</t>
  </si>
  <si>
    <t>Số 46, Đường 19/5, Thị trấn Ba Tri, Huyện Ba Tri, Tỉnh Bến Tre</t>
  </si>
  <si>
    <t>B1.05.11, The Western Capital Apartment, No. 116, Ly Chieu Hoang Street, Ward 10, District 6, Ho Chi Minh City</t>
  </si>
  <si>
    <t>B1.05.11, Chung cư The Western Capital, 116 Lý Chiêu Hoàng, Phường 10, Quận 6, Hồ Chí Minh</t>
  </si>
  <si>
    <t>0937 633 202</t>
  </si>
  <si>
    <t>Đặng Nguyễn Huỳnh Như</t>
  </si>
  <si>
    <t xml:space="preserve">dnhtuan1805@gmail.com </t>
  </si>
  <si>
    <t>Dang Nguyen Hoang Tuan</t>
  </si>
  <si>
    <t>01592241001</t>
  </si>
  <si>
    <t>066 191 008 328</t>
  </si>
  <si>
    <t>Ho Chi Minh City College of Culture and Arts</t>
  </si>
  <si>
    <t>No. 101/6F, Dien Bien Phu Street, Ward 15, Binh Thanh District, Ho Chi Minh City</t>
  </si>
  <si>
    <t>Số 101/6F, Đường Điện Biên Phủ, Phường 15, Quận Bình Thạnh, Tp. Hồ Chí Minh</t>
  </si>
  <si>
    <t>0909 145 187</t>
  </si>
  <si>
    <t>Lưu Đăng Quang</t>
  </si>
  <si>
    <t>phanhadesigner@gmail.com</t>
  </si>
  <si>
    <t>Phan Thi Thu Ha</t>
  </si>
  <si>
    <t>03604203501</t>
  </si>
  <si>
    <t>075 080 000 195</t>
  </si>
  <si>
    <t>No.11, Block B, Son Ky Apartment, Son Ky Ward, Tan Phu District, Ho Chi Minh City</t>
  </si>
  <si>
    <t>Số 116 Lô B, Chung cư Sơn Kỳ, Phường Sơn Kỳ, Quận Tân Phú, Tp. Hồ Chí Minh</t>
  </si>
  <si>
    <t>0937 357 357</t>
  </si>
  <si>
    <t>Nguyễn Thị Hoàng</t>
  </si>
  <si>
    <t>huy_2508@yahoo.com</t>
  </si>
  <si>
    <t>Ha Xuan Huy</t>
  </si>
  <si>
    <t>019244691</t>
  </si>
  <si>
    <t>066 300 017 743</t>
  </si>
  <si>
    <t>No. 256, Dak Ha Tay Village, Cu Dlie  Ward, M’nong District, Dak Lak Province</t>
  </si>
  <si>
    <t>Số 256, Thôn Đăk Hà Tây, Xã Cư Dliê Huyện M’nông, Tỉnh Đăk Lăk</t>
  </si>
  <si>
    <t>No.62/213, Ly Chinh Thang Street, Vo Thi Sau Ward, District 3,Ho Chi Minh City</t>
  </si>
  <si>
    <t>Số 62/213, Đường Lý Chính Thắng, Phường Võ Thị Sáu, Quận 3, Tp. Hồ Chí Minh</t>
  </si>
  <si>
    <t>0947 879 747</t>
  </si>
  <si>
    <t>minhnguyetawf@gmail.com</t>
  </si>
  <si>
    <t>8897896789</t>
  </si>
  <si>
    <t>034 089 022 779</t>
  </si>
  <si>
    <t>Ha Noi University of Business &amp; Technology</t>
  </si>
  <si>
    <t>3A24, Vu Phuc Apartment, Phu Khanh Ward, Thai Binh City, Thai Binh Province</t>
  </si>
  <si>
    <t>3A24,Chung Cư Vũ Phúc, Phường Phú Khánh, Tp. Thái Bình, Tỉnh Thái Bình</t>
  </si>
  <si>
    <t>0918 898 818</t>
  </si>
  <si>
    <t>Phạm Thị Thương</t>
  </si>
  <si>
    <t>minhthuan89x@gmail.com</t>
  </si>
  <si>
    <t>Tran Minh Thuan</t>
  </si>
  <si>
    <t>GA Thái Bình</t>
  </si>
  <si>
    <t>0631000410071</t>
  </si>
  <si>
    <t>080 088 018 895</t>
  </si>
  <si>
    <t>Block A10.04, Conic Riverside Apartment, Street No. 7, Ward 7, District 8, Ho Chi Minh City</t>
  </si>
  <si>
    <t>Căn hộ A10.04, Chung cư Conic Riverside, Đường số 7, Phường 7, Quận 8, Tp.Hồ Chí Minh</t>
  </si>
  <si>
    <t>Trà Thị Trúc Mai</t>
  </si>
  <si>
    <t>khanhtra2tk@gmail.com</t>
  </si>
  <si>
    <t>Tra Quoc Khanh</t>
  </si>
  <si>
    <t>19030351023012</t>
  </si>
  <si>
    <t>075 093 026 854</t>
  </si>
  <si>
    <t>College of Information Technology</t>
  </si>
  <si>
    <t>Group 1, Cam Son Hamlet, Xuan My Ward, Cam My District, Dong Nai Province</t>
  </si>
  <si>
    <t>Tổ 1, Ấp cẩm sơn, Xã Xuân Mỹ, Huyện Cẩm Mỹ, Tỉnh Đồng Nai</t>
  </si>
  <si>
    <t>No.127, Tang Nhon Phu Street, Phuoc long B Ward, District 9, Thu Duc City, Ho Chi Minh City</t>
  </si>
  <si>
    <t>Số 127, Đường Tăng Nhơn Phú, Phường Phước long B, Quận 9, Tp. Thủ đức, Tp. Hồ Chí Minh</t>
  </si>
  <si>
    <t xml:space="preserve"> 0975 247 859</t>
  </si>
  <si>
    <t>Phạm Thị Phượng</t>
  </si>
  <si>
    <t>lehoang0141@gmail.com</t>
  </si>
  <si>
    <t>Le Khanh Hoang</t>
  </si>
  <si>
    <t>SO Sóc Trăng</t>
  </si>
  <si>
    <t>84067571</t>
  </si>
  <si>
    <t>087 093 020 251</t>
  </si>
  <si>
    <t>No. 103, Le Dai Hanh Street, My Phu Ward, Cao Lanh City, Dong Thap Province</t>
  </si>
  <si>
    <t>Số 103, Đường Lê Đại Hành, Phường Mỹ Phú,Tp. Cao Lãnh, Tỉnh Đồng Tháp</t>
  </si>
  <si>
    <t>No. 38, Duong Duc Hien Street,  Tay Thanh Ward, Tan Phu District, Ho Chi Minh City</t>
  </si>
  <si>
    <t>Số 38, Đường Dương Đức Hiền, Phường Tây Thạnh, Quận Tân Phú, Tp. Hồ Chí Minh</t>
  </si>
  <si>
    <t>0782 932 193</t>
  </si>
  <si>
    <t>Trần Thị Thu Nga</t>
  </si>
  <si>
    <t>haominh77@gmail.com</t>
  </si>
  <si>
    <t>Special Bonus: C&amp;R support update special bonus</t>
  </si>
  <si>
    <t>060042134591</t>
  </si>
  <si>
    <t>079 072 015 941</t>
  </si>
  <si>
    <t>No. 42/4/1, Truong Quoc Dung Street, Ward 10, Phu Nhuan District, Ho Chi Minh City</t>
  </si>
  <si>
    <t>Số 42/4/1, Đường Trương Quốc Dung, Phường 10, Quận Phú Nhuận, Tp. Hồ Chí Minh</t>
  </si>
  <si>
    <t>No. 42/4/1, Truong Quoc 
Dung Street, Ward 10, Phu Nhuan District, Ho Chi Minh City</t>
  </si>
  <si>
    <t>Số 42/4/1, Đường Trương Quốc 
Dung, Phường 10, Quận Phú Nhuận, Tp. Hồ Chí Minh</t>
  </si>
  <si>
    <t>0906 601 690</t>
  </si>
  <si>
    <t xml:space="preserve"> Đoàn Thị Minh Thư</t>
  </si>
  <si>
    <t>tv.vang2008@gmail.com</t>
  </si>
  <si>
    <t>Tran Van Vang</t>
  </si>
  <si>
    <t>1031670399</t>
  </si>
  <si>
    <t>001 076 022 315</t>
  </si>
  <si>
    <t>No. 10/42, Trung Son Tram Street, Trung Son Tram ward, Son Tay District, Ha Noi City</t>
  </si>
  <si>
    <t>Số 10/42,Đường Trung Sơn Trầm, Phường Trung Sơn Trầm, Thị Xã Sơn Tây, Tp. Hà Nội</t>
  </si>
  <si>
    <t>No. 52, Lane 261/48, Phu Dien Street, Phu Dien Ward, Bac Tu Liem District, Ha Noi City</t>
  </si>
  <si>
    <t>Số 52, Ngõ 261/48 Đường Phú Diễn, Phường Phú Diễn, Quận Bắc Từ Liêm, Tp. Hà Nội</t>
  </si>
  <si>
    <t>0769 111 998</t>
  </si>
  <si>
    <t>Đỗ Thị Ngọc Diễm</t>
  </si>
  <si>
    <t>Letuan76hlv@gmail.com</t>
  </si>
  <si>
    <t>Le Minh Tuan</t>
  </si>
  <si>
    <t>Special Bonus: will be paid 83 milion after pass probation</t>
  </si>
  <si>
    <t>888333339999</t>
  </si>
  <si>
    <t>082 194 012 005</t>
  </si>
  <si>
    <t>College of  Finance and Customs</t>
  </si>
  <si>
    <t>Highway 867, Phuoc Lap Ward, Tan Phuoc District, Tien Giang Province</t>
  </si>
  <si>
    <t>Quốc lộ 867, Xã Phước Lập, Huyện Tân Phước, Tỉnh Tiền Giang</t>
  </si>
  <si>
    <t>No. 71/30A, La Xuan Oai Street, Tang Nhon Phu A District, Thu Duc City, Ho Chi Minh City</t>
  </si>
  <si>
    <t xml:space="preserve"> Số 71/30A, Đường Lã Xuân Oai, Phường Tăng 
Nhơn Phú A, Tp Thủ Đức, Tp. Hồ Chí Minh</t>
  </si>
  <si>
    <t>0868 269 486</t>
  </si>
  <si>
    <t xml:space="preserve"> Phạm Thị Len</t>
  </si>
  <si>
    <t>phammy6868@gmail.com</t>
  </si>
  <si>
    <t>Pham Thi Diem My</t>
  </si>
  <si>
    <t>867866825</t>
  </si>
  <si>
    <t>040 083 000 630</t>
  </si>
  <si>
    <t>No. 21, Lane 622, Minh Khai Street, Vinh Tuy Ward, Hai Ba Trung District, Ha Noi City</t>
  </si>
  <si>
    <t>Số 21, Ngõ 622, Đường Minh Khai, Phường Vĩnh Tuy, Quận Hai Bà Trưng, Tp. Hà Nội</t>
  </si>
  <si>
    <t>Apartment 406, Community House 8/3, D1 Tower, No. 10, Pho 8/3, Quynh Loi Ward, Hai Ba Trung District, Ha Noi City</t>
  </si>
  <si>
    <t xml:space="preserve">Căn Hộ 406, Tập Thể 8/3 Tòa nhà D1, Số 10, Phố 8/3, Phường Quỳnh Lôi, Quận Hai Bà Trưng, Tp. Hà Nội  </t>
  </si>
  <si>
    <t>0919 552 036</t>
  </si>
  <si>
    <t>tahuuphuong@gmail.com</t>
  </si>
  <si>
    <t>Ta Huu Phuong</t>
  </si>
  <si>
    <t>GA Mê Linh</t>
  </si>
  <si>
    <t>8007041104741</t>
  </si>
  <si>
    <t>089 193 022 640</t>
  </si>
  <si>
    <t>The London School of Economics and Political Science</t>
  </si>
  <si>
    <t>Human Resources &amp; Organisations</t>
  </si>
  <si>
    <t>No. 885/7, Dong Thinh 4 Street, My Phuoc Ward, Long Xuyen City, An Giang Province</t>
  </si>
  <si>
    <t>Số 885/7, Đường Đông Thịnh 4, Phường Mỹ Phước, Tp. Long Xuyên, Tỉnh An Giang</t>
  </si>
  <si>
    <t>The Pegasuite, No. 1002, Ta Quang Buu Street, Ward 6, District 8, Ho Chi Minh City</t>
  </si>
  <si>
    <t>The Pegasuite, Số 1002, Đường Tạ Quang Bửu, Phường 6, Quận 8, Tp. Hồ Chí Minh</t>
  </si>
  <si>
    <t>0918 433 502</t>
  </si>
  <si>
    <t>Trần Nhật Tâm Như</t>
  </si>
  <si>
    <t>thaonguyen.joanna@gmail.com</t>
  </si>
  <si>
    <t>Tran Nhat Thao Nguyen</t>
  </si>
  <si>
    <t>1012820082</t>
  </si>
  <si>
    <t>079 098 017 402</t>
  </si>
  <si>
    <t>Information Studies</t>
  </si>
  <si>
    <t>No.140/17, Dao Su Tich Street, Phuoc Kien Ward, Nha Be District, Ho Chi Minh City</t>
  </si>
  <si>
    <t>Số 140/17, Đường Đào Sư Tích, Xã Phước Kiển, Huyện Nhà Bè, Tp. Hồ Chí Minh</t>
  </si>
  <si>
    <t>0767 417 124</t>
  </si>
  <si>
    <t>Nguyễn Thị Xuân Trang</t>
  </si>
  <si>
    <t>huynhnhathuy810@gmail.com</t>
  </si>
  <si>
    <t>Huynh Nhat Huy</t>
  </si>
  <si>
    <t xml:space="preserve">Special Bonus: will be paid 700 milion after pass probation </t>
  </si>
  <si>
    <t>19033294447012</t>
  </si>
  <si>
    <t>036 084 030 087</t>
  </si>
  <si>
    <t>No. 26A, Street No. 5, Truong Tho Street, Thu Duc City, Ho Chi Minh City</t>
  </si>
  <si>
    <t>Số 26A, Đường Số 5, Phường Trường Thọ,Tp. Thủ Đức, Tp. Hồ Chí Minh</t>
  </si>
  <si>
    <t>No. 261/15/84/7D, Dinh Phong Phu Street, Tang Nhon Phu B Ward, Thu Duc City, Ho Chi Minh City</t>
  </si>
  <si>
    <t xml:space="preserve"> Số 261/15/84/7D, Đường Đình Phong Phú, Phường Tăng Nhơn Phú B, Tp.Thủ Đức, Tp Hồ Chí Minh</t>
  </si>
  <si>
    <t>0979 000 161</t>
  </si>
  <si>
    <t>Đỗ Thị Diễm Hương</t>
  </si>
  <si>
    <t>doananh2005@gmail.com</t>
  </si>
  <si>
    <t>Doan Ngoc Anh</t>
  </si>
  <si>
    <t>SO Tan Binh</t>
  </si>
  <si>
    <t xml:space="preserve">Special Bonus: will be paid 750 milion after pass probation </t>
  </si>
  <si>
    <t>Tay Son</t>
  </si>
  <si>
    <t>0051000347905</t>
  </si>
  <si>
    <t>052 082 006 751</t>
  </si>
  <si>
    <t>Phuoc Son Ward, Tuy Phuoc District, Binh Dinh Province</t>
  </si>
  <si>
    <t>Xã Phước Sơn, Huyện Tuy Phước, Tỉnh Bình Định</t>
  </si>
  <si>
    <t>No.2/78, An Duong Vuong Ward, Quy Nhon City, Binh Dinh Province</t>
  </si>
  <si>
    <t>Số 2/78, Đường An Dương Vương, Tp. Quy Nhơn, Tỉnh Bình Định</t>
  </si>
  <si>
    <t>0914 499 409</t>
  </si>
  <si>
    <t>Hoàng Thị Yến</t>
  </si>
  <si>
    <t>tranhuulehuynhtamnew@gmail.com</t>
  </si>
  <si>
    <t>Tran Huu Le Huynh Tam</t>
  </si>
  <si>
    <t>1030821792</t>
  </si>
  <si>
    <t>084 194 004 788</t>
  </si>
  <si>
    <t>No. 2106B, Group 11, Phuoc 
Nguyen Ward, Ba Ria City, Ba Ria – Vung Tau Province</t>
  </si>
  <si>
    <t>Số 2106B, Tổ 11, Phường Phước 
Nguyên , Tp. Bà Rịa, Tỉnh Bà Rịa – Vũng Tàu</t>
  </si>
  <si>
    <t>No.28/2, Street No. 31, Binh Trung Dong Ward, Thu Duc City, Ho Chi Minh City</t>
  </si>
  <si>
    <t>Số 28/2, Đường Số 31, Phường Bình 
Trưng Đông, Tp. Thủ Đức, Tp. Hồ Chí Minh</t>
  </si>
  <si>
    <t>0932 610 827</t>
  </si>
  <si>
    <t>Trần Trung Tuấn</t>
  </si>
  <si>
    <t>thicam8x@gmail.com</t>
  </si>
  <si>
    <t>Nguyen Thi Cam Ha</t>
  </si>
  <si>
    <t>060236860585</t>
  </si>
  <si>
    <t>054 195 009 834</t>
  </si>
  <si>
    <t>No. 152/9 Nguyen Van Thuong Street, Ward 25, Binh Thanh District, Ho Chi Minh City</t>
  </si>
  <si>
    <t>Số 152/9 đường Nguyễn Văn Thương,  phường 25, quận Bình Thạnh, Tp. Hồ Chí Minh</t>
  </si>
  <si>
    <t>0369 045 848</t>
  </si>
  <si>
    <t>Bùi Tấn Minh</t>
  </si>
  <si>
    <t>dieubui.xuan95@gmail.com</t>
  </si>
  <si>
    <t>Bui Thi Xuan Dieu</t>
  </si>
  <si>
    <t>0061000299097</t>
  </si>
  <si>
    <t>Khánh Hòa</t>
  </si>
  <si>
    <t>056 180 005 938</t>
  </si>
  <si>
    <t>Lo Ren street, Dien An ward, Dien Khanh district, Khanh Hoa province</t>
  </si>
  <si>
    <t>Xóm Lò Rèn, xã Diên An, huyện Diên Khánh, tỉnh Khánh Hòa</t>
  </si>
  <si>
    <t>Lo Ren street, Dien An Ward, Dien Khanh District, Khanh Hoa Province</t>
  </si>
  <si>
    <t>0869 335 135</t>
  </si>
  <si>
    <t>nloan8769@gmail.com</t>
  </si>
  <si>
    <t>Nguyen Thi Phuong Loan</t>
  </si>
  <si>
    <t>0431000261765</t>
  </si>
  <si>
    <t>052 300 005 141</t>
  </si>
  <si>
    <t>Hamlet 4, Thanh Huy Village, Phuoc An Ward, Tuy Phuoc District, Binh Dinh Province</t>
  </si>
  <si>
    <t>Xóm 4, thôn Thanh Huy, xã Phước An, Huyện Tuy Phước, tỉnh Bình Định</t>
  </si>
  <si>
    <t>No 463B/7A, Cach Mang Thang Street, Ward 13, District 10, HCM City</t>
  </si>
  <si>
    <t>463B/7A Đường Cách Mạng Tháng 8, Phường 13, Quận 10, TP.HCM</t>
  </si>
  <si>
    <t>0337 873 986</t>
  </si>
  <si>
    <t>Võ Thị Thùy Ngân</t>
  </si>
  <si>
    <t>hoaith211@gmail.com</t>
  </si>
  <si>
    <t>Nguyen Hoai Thuong</t>
  </si>
  <si>
    <t>Marketing Communications</t>
  </si>
  <si>
    <t>19036382602019</t>
  </si>
  <si>
    <t xml:space="preserve">077 188 009 412 </t>
  </si>
  <si>
    <t xml:space="preserve">English </t>
  </si>
  <si>
    <t>No 112/31, Le Loi Street, Ward 4, Go Vap District, HCM city</t>
  </si>
  <si>
    <t>Số 112/31, Đường Lê Lợi, Phường 4, Quận Gò Vấp, TP. Hồ Chí Minh</t>
  </si>
  <si>
    <t>No 112/31, Le Loi Street, 4 Ward, Go Vap District, HCM city</t>
  </si>
  <si>
    <t>0903 605 006</t>
  </si>
  <si>
    <t>Nguyen Minh Tuyen</t>
  </si>
  <si>
    <t xml:space="preserve">nhuquynht72@gmail.com </t>
  </si>
  <si>
    <t>Le Thi Nhu Quynh</t>
  </si>
  <si>
    <t>Special Bonus: will be paid 28.000.000 milion after pass probation</t>
  </si>
  <si>
    <t xml:space="preserve">170920678 </t>
  </si>
  <si>
    <t>079 196 023 338</t>
  </si>
  <si>
    <t>Mathematics and Informatics</t>
  </si>
  <si>
    <t>No 258J Hoang Dieu Resettlement, Ward 8 , District 4, HCM city</t>
  </si>
  <si>
    <t>258J Khu Tái Thiết Hoàng Diệu, Phường 8, Quận 4, Hồ Chí Minh</t>
  </si>
  <si>
    <t>0903 656 961</t>
  </si>
  <si>
    <t>Nguyễn Thị Ánh Loan</t>
  </si>
  <si>
    <t>ltavan1904@gmail.com</t>
  </si>
  <si>
    <t>Le Thi Anh Van</t>
  </si>
  <si>
    <t>109879362012</t>
  </si>
  <si>
    <t>044 083 000 842</t>
  </si>
  <si>
    <t>Educational Psychology</t>
  </si>
  <si>
    <t>TDP 14, Nam Ly Ward, Dong Hoi City, Quang Binh Province</t>
  </si>
  <si>
    <t>TDP 14, Phường Nam Lý, TP. Đồng Hới, Tình Quảng Bình</t>
  </si>
  <si>
    <t>0915 869 293</t>
  </si>
  <si>
    <t>Hoàng Thị Thanh Huyền</t>
  </si>
  <si>
    <t>dtp.lvbinh@gmail.com</t>
  </si>
  <si>
    <t>Le Van Binh</t>
  </si>
  <si>
    <t>GA Quang Binh 4</t>
  </si>
  <si>
    <t>3989280100</t>
  </si>
  <si>
    <t>052 300 007 150</t>
  </si>
  <si>
    <t>No 3, Giang Nam Village, Phuoc Hiep Ward, Tuy Phuoc District, Binh Dinh Province</t>
  </si>
  <si>
    <t>Đội 3, Thôn Giang Nam, Xã Phước Hiệp, Huyện Tuy Phước, Tỉnh Bình Định</t>
  </si>
  <si>
    <t>No 58/24B, Tan Lap 1 Street, Hiep Phu Ward, Thu Duc City, Ho Chi Minh City</t>
  </si>
  <si>
    <t>58/24B, Đường Tân Lập 1, Phường Hiệp Phú, TP. Thủ Đức, TP. Hồ Chí Minh</t>
  </si>
  <si>
    <t>0387 805 391</t>
  </si>
  <si>
    <t xml:space="preserve">Mai Nguyên Diễm Thúy </t>
  </si>
  <si>
    <t>mainguyenanhthu10a1@gmail.com</t>
  </si>
  <si>
    <t>Mai Nguyen Anh Thu</t>
  </si>
  <si>
    <t xml:space="preserve"> 04103309701 </t>
  </si>
  <si>
    <t>066 189 009 008</t>
  </si>
  <si>
    <t>No 71, Le Hong Phong Street, Tan Tien Ward, Buon Ma Thuat City, Dak Lak Province</t>
  </si>
  <si>
    <t>Số 71, Đường Lê Hồng Phong, Xã Tân Tiến, TP. Buôn Ma Thuột, Tỉnh Đắk Lắk</t>
  </si>
  <si>
    <t>No 160 Y Nue, EaTam Ward, Buon Ma Thuot City, Dak Lak Province</t>
  </si>
  <si>
    <t xml:space="preserve">160 Y Nuê, Phường EaTam, Thành phố Buôn Ma Thuột, Tỉnh Đắk Lắk  </t>
  </si>
  <si>
    <t>0901 365 247</t>
  </si>
  <si>
    <t xml:space="preserve">Nguyễn Phước Vĩnh Bảo </t>
  </si>
  <si>
    <t>quynhngakt117@gmail.com</t>
  </si>
  <si>
    <t>Vo Thi Quynh Nga</t>
  </si>
  <si>
    <t>SO Dak Lak</t>
  </si>
  <si>
    <t>0331000517620</t>
  </si>
  <si>
    <t xml:space="preserve"> 054 199 004 938 </t>
  </si>
  <si>
    <t>No 4, La Nga Ward, Dinh Quan District, Dong Nai Province</t>
  </si>
  <si>
    <t>Số 4, Xã La Ngà, Huyện Định Quán, Tỉnh Đồng Nai</t>
  </si>
  <si>
    <t>No 301, Bau Cat Street, Ward 12. Tan Binh District, Ho Chi Minh City</t>
  </si>
  <si>
    <t>Số 301, Đường Bàu Cát, Phường 12, Quận Tân Bình, TP. Hồ Chí Minh</t>
  </si>
  <si>
    <t xml:space="preserve">0394 800 585 </t>
  </si>
  <si>
    <t xml:space="preserve">Nguyễn Sỹ Nam </t>
  </si>
  <si>
    <t>hang.ntl1999@gmail.com</t>
  </si>
  <si>
    <t>Nguyen Thi Le Hang</t>
  </si>
  <si>
    <t>1027013932</t>
  </si>
  <si>
    <t xml:space="preserve">046 192 005 545 </t>
  </si>
  <si>
    <t>VietNam Aviation Academy</t>
  </si>
  <si>
    <t>Aviation Business Administration</t>
  </si>
  <si>
    <t>No 5/69/131, Tran Phu Street, Phuoc Vinh Ward, Hue City</t>
  </si>
  <si>
    <t>Số 5/69/131, Đường Trần Phú, Phước Vĩnh, TP. Huế</t>
  </si>
  <si>
    <t>No 26 Street 2C, Phu My Ward, District 7, Ho Chi Minh City</t>
  </si>
  <si>
    <t>Số 26 Đường 2C, Phường Phú Mỹ, Quận 7, TP Hồ Chí Minh</t>
  </si>
  <si>
    <t xml:space="preserve">0859 664 649 </t>
  </si>
  <si>
    <t xml:space="preserve">Mai Thị Mỹ Hảo </t>
  </si>
  <si>
    <t>catngoc.np@gmail.com</t>
  </si>
  <si>
    <t>Nguyen Phuoc Cat Ngoc</t>
  </si>
  <si>
    <t>0331000493306</t>
  </si>
  <si>
    <t>075 087 009 085</t>
  </si>
  <si>
    <t>K1/144C, Bui Thi Nghia Street, Buu Hoa Ward, Bien Hoa City, Dong Nai Province</t>
  </si>
  <si>
    <t>K1/144 C, Đường Bùi Hữu Nghĩa, Phường Bửu Hòa, Thành phố Biên Hoà, Đồng Nai</t>
  </si>
  <si>
    <t xml:space="preserve">0949 252425 </t>
  </si>
  <si>
    <t>Trần Đỗ Bảo Ngọc</t>
  </si>
  <si>
    <t>doanhkhoa22@gmail.com</t>
  </si>
  <si>
    <t>Do Anh Khoa</t>
  </si>
  <si>
    <t>1024354601</t>
  </si>
  <si>
    <t>056 199 010 184</t>
  </si>
  <si>
    <t>Korean</t>
  </si>
  <si>
    <t>No 87, Nguyen Thi Ngoc Oanh, Ninh Hiep Ward, Ninh Hoa District, Khanh Hoa Province</t>
  </si>
  <si>
    <t>Số 87, Đường Nguyễn Thị Ngọc Oanh, Phường Ninh Hiệp, Thị xã Ninh Hoà, Khánh Hòa</t>
  </si>
  <si>
    <t>1A, Ta Quang Buu Street, Ward 6, District 8, Ho Chi Minh City</t>
  </si>
  <si>
    <t>1A, Đường Tạ Quang Bửu, Phường 6, Quận 8, TP Hồ Chí Minh</t>
  </si>
  <si>
    <t>0906 476 119</t>
  </si>
  <si>
    <t xml:space="preserve"> Lâm Hồng</t>
  </si>
  <si>
    <t>thaingoc.ltn@gmail.com</t>
  </si>
  <si>
    <t>Lam Thai Ngoc</t>
  </si>
  <si>
    <t xml:space="preserve">Housing allowance: 7 milion/month  </t>
  </si>
  <si>
    <t>0201000615027</t>
  </si>
  <si>
    <t>042 086 021 551</t>
  </si>
  <si>
    <t>Village 2, Duc Chanh Ward, Mo Duc District, Quang Ngai Province</t>
  </si>
  <si>
    <t>Thôn 2, Xã Đức Chánh, Huyện Mộ Đức, Quảng Ngãi</t>
  </si>
  <si>
    <t>0357 411 868</t>
  </si>
  <si>
    <t xml:space="preserve">Phạm Thị Yến Ly </t>
  </si>
  <si>
    <t>tan.vpaiaquangngai@gmail.com</t>
  </si>
  <si>
    <t>Nguyen Xuan Tan</t>
  </si>
  <si>
    <t>Saigon 1</t>
  </si>
  <si>
    <t>0251002679279</t>
  </si>
  <si>
    <t>075 083 021 626</t>
  </si>
  <si>
    <t>Chinese Literature</t>
  </si>
  <si>
    <t>26/3 Hamlet 4, Tan Hoa Hamlet, Bau Ham Commune, Trang Bom District, Dong Nai Province</t>
  </si>
  <si>
    <t>26/3 Khu 4, Ấp Tân Hoa, Xã Bàu Hàm, Huyện Trảng Bom, Đồng Nai</t>
  </si>
  <si>
    <t>464/14 Hoa Hao Street, Ward 5, District 10, Ho Chi Minh City</t>
  </si>
  <si>
    <t>464/14 Hòa Hảo, Phường 05, Quận 10, TP Hồ Chí Minh</t>
  </si>
  <si>
    <t xml:space="preserve">0907 416 970 </t>
  </si>
  <si>
    <t xml:space="preserve"> Đào Anh Lê</t>
  </si>
  <si>
    <t>Phu.huynh0206@gmail.com</t>
  </si>
  <si>
    <t>Huynh Tang Phu</t>
  </si>
  <si>
    <t xml:space="preserve">228886228 </t>
  </si>
  <si>
    <t>056191006785</t>
  </si>
  <si>
    <t xml:space="preserve">Banking </t>
  </si>
  <si>
    <t>Dong Mon 1, Dien Khanh Ward, Dien Khanh District, Khanh Hoa Province</t>
  </si>
  <si>
    <t>Đồng Môn 1, Thị trấn Diên Khánh, Diên Khánh, Tỉnh Khánh Hòa</t>
  </si>
  <si>
    <t>No 10/3/11 Thanh Xuan Street, Thanh Xuan Ward, District 12, Ho Chi Minh City</t>
  </si>
  <si>
    <t>Số 10/3/11 Đường Thanh Xuân, Phường Thanh Xuân, Quận 12, TP. Hồ Chí Minh</t>
  </si>
  <si>
    <t>0344 014 009</t>
  </si>
  <si>
    <t xml:space="preserve">Đỗ Ngọc Huy </t>
  </si>
  <si>
    <t>vothihongna3108@gmail.com</t>
  </si>
  <si>
    <t>Vo Thi Hong Na</t>
  </si>
  <si>
    <t>196648879</t>
  </si>
  <si>
    <t>086 198 007 168</t>
  </si>
  <si>
    <t>No 79, Ngo Duc Ke Street, Ward 12, Binh Thanh District, Ho Chi Minh City</t>
  </si>
  <si>
    <t>Số 79, Đường Ngô Đức Kế, Phường 12, Quận Bình Thạnh, TP. Hồ Chí Minh</t>
  </si>
  <si>
    <t>No 47/2/2A, Bui Dinh Tuy Street, Ward 24. Binh Thanh District, Ho Chi Minh City</t>
  </si>
  <si>
    <t>Số 47/2/2A, Đường Bùi Đình Túy, Phường 24, Quận Bình Thạnh, TP. Hồ Chí Minh</t>
  </si>
  <si>
    <t>0938 689 464</t>
  </si>
  <si>
    <t>Thái Đặng Nhật Thiên</t>
  </si>
  <si>
    <t>Boyfriend</t>
  </si>
  <si>
    <t>nhyenssi@gmail.com</t>
  </si>
  <si>
    <t>Nguyen Hoang Yen</t>
  </si>
  <si>
    <t>01813920103</t>
  </si>
  <si>
    <t xml:space="preserve"> 040 191 019 357 </t>
  </si>
  <si>
    <t>University of Architecture Da Nang</t>
  </si>
  <si>
    <t>No 79/30/7, Au Co Street, Ward 14, District 11, Ho Chi Minh City</t>
  </si>
  <si>
    <t>Số 79/30/7, Đường Âu Cơ, Phường 14, Quận 11, TP. Hồ Chí Minh</t>
  </si>
  <si>
    <t>03666 21059</t>
  </si>
  <si>
    <t xml:space="preserve">Nguyễn Thị Thúy </t>
  </si>
  <si>
    <t>benguyen2904@gmail.com</t>
  </si>
  <si>
    <t>Nguyen Thi Be</t>
  </si>
  <si>
    <t>0331000459354</t>
  </si>
  <si>
    <t xml:space="preserve">079 183 018 872 </t>
  </si>
  <si>
    <t>No 925W5, Doan Van Bo Street, Ward 10, District 4, Ho Chi Minh City</t>
  </si>
  <si>
    <t>Số 925W5, Đường Đoàn Văn Bơ, Phường 10, Quận 4, TP. Ho Chi Minh</t>
  </si>
  <si>
    <t xml:space="preserve">0981 805 463 </t>
  </si>
  <si>
    <t xml:space="preserve">Nguyễn Thành Nghĩa </t>
  </si>
  <si>
    <t>chaule8717@gmail.com</t>
  </si>
  <si>
    <t>Le Thi Ngoc Chau</t>
  </si>
  <si>
    <t>0969870008</t>
  </si>
  <si>
    <t xml:space="preserve">058 191 004 175  </t>
  </si>
  <si>
    <t>No 43, An Thanh Street, An Nhon Ward, Chau Thanh District, Dong Thap Province</t>
  </si>
  <si>
    <t>Số 43, Đường An Thạnh, Xã An Nhơn, Huyện Châu Thành, Tỉnh Đồng Tháp</t>
  </si>
  <si>
    <t>IDICO Apartment - Block A, 262 Luy Ban Bich Street, Tan Phu Ward, Ho Chi Minh City</t>
  </si>
  <si>
    <t xml:space="preserve">Chung cư IDICO - Block A, Hẻm 262 Lũy Bán Bích, Quận Tân Phú, TP. Hồ Chí Minh  </t>
  </si>
  <si>
    <t>0949 870 008</t>
  </si>
  <si>
    <t>minhthu200789it@gmail.com</t>
  </si>
  <si>
    <t>Le Thi Minh Thu</t>
  </si>
  <si>
    <t>19034625413012</t>
  </si>
  <si>
    <t>082 091 000 171</t>
  </si>
  <si>
    <t>Apartment A6.20, The Easter City, KDC Lot 4, Zone 6B, Chanh Hung Street, Binh Hung Ward, Binh Chanh District, Ho Chi Minh City</t>
  </si>
  <si>
    <t>Căn hộ A6.20, Chung cư  - The Easter City, KDC Lô 4, khu 6B, Đường Chánh Hưng, Xã Bình Hưng, Huyện Bình Chánh, TP. Hồ Chí Minh</t>
  </si>
  <si>
    <t>0977 359 923</t>
  </si>
  <si>
    <t>Nguyễn Thế An</t>
  </si>
  <si>
    <t>Roomate</t>
  </si>
  <si>
    <t>lu.pham.quoc.an91@gmail.com</t>
  </si>
  <si>
    <t>Lu Pham Quoc An</t>
  </si>
  <si>
    <t xml:space="preserve">1903 9072 9350 17 </t>
  </si>
  <si>
    <t>079 084 013 640</t>
  </si>
  <si>
    <t>No 636/6B, An Duong Vuong Street, Ward 11, District 6, Ho Chi Minh City</t>
  </si>
  <si>
    <t>Số 636/6B, Đường An Dương Vương, Phường 11, Quận 6, TP. Hồ Chí Minh</t>
  </si>
  <si>
    <t>0909 945 183</t>
  </si>
  <si>
    <t>Lý Mỹ Trân</t>
  </si>
  <si>
    <t>hoangkhoiaig102016gmail.com</t>
  </si>
  <si>
    <t>Thi Hoang Khoi</t>
  </si>
  <si>
    <t>ZD Builder</t>
  </si>
  <si>
    <t>Sai Gon (AD Builder)</t>
  </si>
  <si>
    <t>0651000778004</t>
  </si>
  <si>
    <t xml:space="preserve">060 088 014 918 </t>
  </si>
  <si>
    <t>No 52/46, Tu Van Tu Street, Phu Trinh Ward, Phan Thiet Provincial City, Binh Thuan Province</t>
  </si>
  <si>
    <t>Số 52/46, Đường Từ Văn Tư, Xã Phú Trinh, Phan Thiết, Tỉnh Bình Thuận</t>
  </si>
  <si>
    <t>No 174/4, Nguyen Tu Gian Street, Ward 12, Go Vap District, Ho Chi Minh City</t>
  </si>
  <si>
    <t>Số 174/4, Đường Nguyễn Tư Giản, Phường 12, Quận Gò Vấp, TP. Hồ Chí Minh</t>
  </si>
  <si>
    <t xml:space="preserve"> 0988 948 729 </t>
  </si>
  <si>
    <t>Nguyễn Văn Cúc</t>
  </si>
  <si>
    <t xml:space="preserve">nguyenluuhoangquan@gmail.com  </t>
  </si>
  <si>
    <t>Nguyen Luu Hoang Quan</t>
  </si>
  <si>
    <t>Housing allowance: 7 milion/month
Assignment allowance: 8 milion/month</t>
  </si>
  <si>
    <t>0771000802676</t>
  </si>
  <si>
    <t>046 076 007 726</t>
  </si>
  <si>
    <t>No 10/17 Doan Thi Diem Street, Dong Le Ward, Dong Ha District, Quang Tri Province</t>
  </si>
  <si>
    <t>Số 10/17 Đường Đoàn Thị Điểm, Xã Đông Lễ, Huyện Đông Hà, Tỉnh Quảng Trị</t>
  </si>
  <si>
    <t>0702 551 346_x000D_</t>
  </si>
  <si>
    <t>Nguyễn Thị Hồng Thắm</t>
  </si>
  <si>
    <t>vnmqtri@gmail.com</t>
  </si>
  <si>
    <t>Dang Ngoc Tri</t>
  </si>
  <si>
    <t>SO Nghe An</t>
  </si>
  <si>
    <t>0251001509472</t>
  </si>
  <si>
    <t xml:space="preserve"> 068 184 010 361</t>
  </si>
  <si>
    <t>Open University Malaysia</t>
  </si>
  <si>
    <t>TDP 3C, Da Teh Town, Da Teh District, Lam dong Province</t>
  </si>
  <si>
    <t>TDP 3C, Thị trấn Đạ Tẻh, Huyện Đạ Tẻh, Tỉnh Lâm Đồng</t>
  </si>
  <si>
    <t>No 307, Nguyen Duy Trinh Street, Binh Trung Tay Ward, Thu Duc City, Ho Chi Minh City</t>
  </si>
  <si>
    <t>Số 307 Đường Nguyễn Duy Trinh, Phường Bình Trưng Tây, TP. Thủ Đức, TP. Hồ Chí Minh</t>
  </si>
  <si>
    <t>0909 644 646</t>
  </si>
  <si>
    <t>Thân Đức Nghĩa</t>
  </si>
  <si>
    <t>thu.pham1984@gmail.com</t>
  </si>
  <si>
    <t>Pham Ngoc Anh Thu</t>
  </si>
  <si>
    <t>0933821108</t>
  </si>
  <si>
    <t xml:space="preserve"> 056 191 001 524</t>
  </si>
  <si>
    <t>No 404, Hiep Nhon Street, Tan Thuan Ward, Ham Thuan Nam District, Binh Thuan Province</t>
  </si>
  <si>
    <t>Số 404, Đường Hiệp Nhơn, Xã Tân Thuận, Huyên Hàm Thuận Nam, Tỉnh Bình Thuận</t>
  </si>
  <si>
    <t>No 21/7/16 Binh Loi Street, Ward 13, Binh Thanh District, Ho Chi Minh City</t>
  </si>
  <si>
    <t>Số 21/7/16 Đường Bình Lợi, Phường 13, Quận Bình Thạnh, TP. Hồ Chí Minh</t>
  </si>
  <si>
    <t>0978 492 205</t>
  </si>
  <si>
    <t>Đặng Thục Tuyên</t>
  </si>
  <si>
    <t xml:space="preserve">tuongthuandang@gmail.com </t>
  </si>
  <si>
    <t>Dang Tuong Thuan</t>
  </si>
  <si>
    <t>1015040608</t>
  </si>
  <si>
    <t>084 095 005 511</t>
  </si>
  <si>
    <t>No 167/16, Nguyen Van Thuong Street, , Ward 25, Binh Thanh District, Ho Chi Minh City</t>
  </si>
  <si>
    <t>Số 167/16, Đường Nguyễn Văn Thương, Phường 25, Quận Bình Thạnh, TP. Hồ Chí Minh</t>
  </si>
  <si>
    <t xml:space="preserve">0916 750 275 </t>
  </si>
  <si>
    <t xml:space="preserve">Trầm Minh Thảo </t>
  </si>
  <si>
    <t>tramminhhoang95@gmail.com</t>
  </si>
  <si>
    <t>Tram Minh Hoang</t>
  </si>
  <si>
    <t xml:space="preserve">0687041049054 </t>
  </si>
  <si>
    <t>052 085 008 115</t>
  </si>
  <si>
    <t>A24.09 Apartment 33, Luong Minh Nguyet Street, Tan Thoi Ward, Tan Phu District, Ho Chi Minh City</t>
  </si>
  <si>
    <t>A24.09 Chung cư 33, Đường Lương Minh Nguyệt, Phường Tân Thới Hòa, Quận Tân Phú, TP. Hồ Chí Minh</t>
  </si>
  <si>
    <t>0977 954 060</t>
  </si>
  <si>
    <t xml:space="preserve">Lê Thị Phương Nga </t>
  </si>
  <si>
    <t>huynhducduy@gmail.com</t>
  </si>
  <si>
    <t>Huynh Duc Duy</t>
  </si>
  <si>
    <t xml:space="preserve">Talent Acquisition Business Partner </t>
  </si>
  <si>
    <t>03601755201</t>
  </si>
  <si>
    <t>094 196 013 059</t>
  </si>
  <si>
    <t>No 177, Nguyen Trung Truc Street, Ward 2, Soc Trang City</t>
  </si>
  <si>
    <t>Số 177, Đường Nguyễn Trung Trực, Phường 2, TP. Sóc Trăng</t>
  </si>
  <si>
    <t>No 811, Doan Van Bo Street, Ward 18, District 4, Ho Chi Minh City</t>
  </si>
  <si>
    <t>Số 811, Đường Đoàn Văn Bơ, Phường 18, Quận 4, TP. Hồ Chí Minh</t>
  </si>
  <si>
    <t>0918 165 050</t>
  </si>
  <si>
    <t xml:space="preserve">Phạm Thị Tuyên </t>
  </si>
  <si>
    <t>dophuongnhung169@gmail.com</t>
  </si>
  <si>
    <t>Do Phuong Nhung</t>
  </si>
  <si>
    <t>Transfer from Temp to Permanent, no probation</t>
  </si>
  <si>
    <t>102872094156</t>
  </si>
  <si>
    <t>072 302 004 394</t>
  </si>
  <si>
    <t>Insurance Risk Analysis and Pricing</t>
  </si>
  <si>
    <t>No 32/8, Nguyen Canh Chan, Cau Kho Ward, District 1, Ho Chi Minh City</t>
  </si>
  <si>
    <t>Số 32/8, Đường  Nguyễn Cảnh Chân, Phường Cầu Kho, Quận 1, TP. Hồ Chí Minh</t>
  </si>
  <si>
    <t>0913640782</t>
  </si>
  <si>
    <t>Trần Thị Hồng Gấm</t>
  </si>
  <si>
    <t>nguyenthiyennhi2509@gmail.com</t>
  </si>
  <si>
    <t>Nguyen Thi Yen Nhi</t>
  </si>
  <si>
    <t xml:space="preserve">0000 2641 714 </t>
  </si>
  <si>
    <t>077 094 000 495</t>
  </si>
  <si>
    <t>Group 8, Dong Hamlet, Hoa Long Ward, Ba Ria City, Ba Ria Vung Tau Province</t>
  </si>
  <si>
    <t>Tổ 8, Ấp Đông, Xã Hòa Long, TP. Bà Rịa, Tỉnh Bà Rịa - Vũng Tàu</t>
  </si>
  <si>
    <t>Alley 63/7/1, TL29 Street, Neighborhood 3C, Thanh Loc Ward, District 12, Ho Chi Minh City</t>
  </si>
  <si>
    <t>Hẻm 63/7/1, Đường TL29, Khu phố 3C, Phường Thạnh Lộc, Quận 12, TP. Hồ Chí Minh</t>
  </si>
  <si>
    <t>0354 027 390</t>
  </si>
  <si>
    <t>Nguyễn Thị Kim Loan</t>
  </si>
  <si>
    <t>nguyenquoctuan250494@gmail.com</t>
  </si>
  <si>
    <t>Nguyen Quoc Tuan</t>
  </si>
  <si>
    <t>0071000863735</t>
  </si>
  <si>
    <t>086 095 000 105</t>
  </si>
  <si>
    <t>No 59/22, TTN01 Street, Tan Thoi Nhat Ward, District 12, Ho Chi Minh City</t>
  </si>
  <si>
    <t>Số 59/22, Đường TTN01, Phường Tân Thới Nhất, Quận 12, TP. Hồ Chí Minh</t>
  </si>
  <si>
    <t>No. 11/25, Nguyen Duc Thuan Street, Ward 13, Tan Binh District, Ho Chi Minh City</t>
  </si>
  <si>
    <t>11/25  Đường Nguyễn Đức Thuận, Phường 13, Quận Tân Bình, TP. Hồ Chí Minh</t>
  </si>
  <si>
    <t>0912 059 619</t>
  </si>
  <si>
    <t>Lê Thị Thúy Vi</t>
  </si>
  <si>
    <t>hlt.bao@outlook.com</t>
  </si>
  <si>
    <t>Hua Le Thien Bao</t>
  </si>
  <si>
    <t>100800918995</t>
  </si>
  <si>
    <t>083 089 013 847</t>
  </si>
  <si>
    <t>No 365/2D, Nguyen Van Nguyen Street, My Thanh An Ward, Ben Tre City, Ben Tre Province</t>
  </si>
  <si>
    <t>Số 365/2D, Đường Nguyễn Văn Nguyễn, Phường Mỹ Thạnh An, TP. Bến Tre, Tỉnh Bến Tre</t>
  </si>
  <si>
    <t>No. 1246/5/7, Le Van Luong Street, Phuoc Kieng Ward, Nha Be District, Ho Chi Minh City</t>
  </si>
  <si>
    <t>Số 1246/5/7, Dường Lê Văn Lương, Xã Phước Kiểng, Huyện Nhà Bè, TP. Hồ Chí Minh.</t>
  </si>
  <si>
    <t>0918 918 995</t>
  </si>
  <si>
    <t>Trần Thị Dẻo</t>
  </si>
  <si>
    <t>Sonphong89@gmail.com</t>
  </si>
  <si>
    <t>Huynh Son Phong</t>
  </si>
  <si>
    <t>12510000598629</t>
  </si>
  <si>
    <t>026 076 004 329</t>
  </si>
  <si>
    <t>External Economics</t>
  </si>
  <si>
    <t>No 7/117/11, Nguyen Son Street, Gia Thuy Ward, Long Bien District, Ha Noi City</t>
  </si>
  <si>
    <t>Số 7/117/11, Đường Nguyễn Sơn, Phường Gia Thụy, Phường Long Biên, Hà Nội</t>
  </si>
  <si>
    <t xml:space="preserve">0393179614 </t>
  </si>
  <si>
    <t>ngochaitran.atp@gmail.com</t>
  </si>
  <si>
    <t>Tran Ngoc Hai</t>
  </si>
  <si>
    <t>11020243986012</t>
  </si>
  <si>
    <t>001 084 069 197</t>
  </si>
  <si>
    <t>No 36, Nguyen Khoai Street, Thanh Lương Ward, Hai Ba Trung District, Ha Noi</t>
  </si>
  <si>
    <t>Số 37, Đường Nguyễn Khoái, Xã Thanh Lương, Quận Hai Bà Trưng, Hà Nội</t>
  </si>
  <si>
    <t>Trinh Hoàng Linh Chi</t>
  </si>
  <si>
    <t>thang.dinhduc1984@gmail.com</t>
  </si>
  <si>
    <t>Dinh Duc Thang</t>
  </si>
  <si>
    <t>1013739948</t>
  </si>
  <si>
    <t>079 300 008 917</t>
  </si>
  <si>
    <t>No 20C, Ky Hoa Street, Ward 11, District 5, Ho Chi Minh City</t>
  </si>
  <si>
    <t>Số 20C, Đường Ký Hòa, Phường 11, Quận 5, TP. Hồ Chí Minh</t>
  </si>
  <si>
    <t>The Park Residence, No 12A Nguyen Huu Tho Street, Phuoc Kien Ward, Nha Be District, Ho Chi Minh City</t>
  </si>
  <si>
    <t>Chung cư The Park Residence, 12A Nguyễn Hữu Thọ, xã Phước Kiển, Huyện Nhà Bè, TP. Hồ Chí Minh</t>
  </si>
  <si>
    <t>0784 111 101</t>
  </si>
  <si>
    <t>Trần Lễ Minh</t>
  </si>
  <si>
    <t>tranthuyvy280@gmail.com</t>
  </si>
  <si>
    <t>Tran Thuy Vy</t>
  </si>
  <si>
    <t>9933228359</t>
  </si>
  <si>
    <t>075 087 024 461</t>
  </si>
  <si>
    <t xml:space="preserve">C12.01 Moonlight Boulevard Apartment, No 510 Kinh Duong Vuong Street, An Lac Ward, An Lac A Ward, Binh Tan District, Ho Chi Minh City </t>
  </si>
  <si>
    <t>Chung cư Moonlight Boulevard, Số 510 Đường Kinh Dương Vương, Phường An Lạc, Quận Bình Tân, TP. Hồ Chí Minh</t>
  </si>
  <si>
    <t>0989 223 822</t>
  </si>
  <si>
    <t>Nguyễn Hồng Anh</t>
  </si>
  <si>
    <t>lenhantin2005@gmail.com</t>
  </si>
  <si>
    <t>Le Nhan Tin</t>
  </si>
  <si>
    <t>04201010697174</t>
  </si>
  <si>
    <t>052 194 007 038</t>
  </si>
  <si>
    <t>Green Town Apartment, No 8, Binh Hung Hoa Ward, Binh Tan District, Ho Chi Minh City</t>
  </si>
  <si>
    <t>Chung cư Green Town, Số 8, Phường Bình Hưng Hòa, Quận Bình Tân, TP. Hồ Chí Minh</t>
  </si>
  <si>
    <t>0968 698 673</t>
  </si>
  <si>
    <t>Nguyễn Thái An</t>
  </si>
  <si>
    <t>tranphamhoangyen.vn@gmail.com</t>
  </si>
  <si>
    <t>Tran Pham Hoang Yen</t>
  </si>
  <si>
    <t>19036095959021</t>
  </si>
  <si>
    <t>036 194 004 503</t>
  </si>
  <si>
    <t>No 2M, Lang Ha Street, Thanh Cong Ward, Ba Dinh District, Ha Noi City</t>
  </si>
  <si>
    <t>Số 2M, Đường Láng Hạ, Phường Thành Công, Quận Ba Đình, TP. Hà Nội</t>
  </si>
  <si>
    <t xml:space="preserve"> 0866 099 033</t>
  </si>
  <si>
    <t>Trần Đức Thịnh</t>
  </si>
  <si>
    <t>thuydinh2403@gmail.com</t>
  </si>
  <si>
    <t>Do Thuy Dinh</t>
  </si>
  <si>
    <t>0271001067763</t>
  </si>
  <si>
    <t>051 199 009 510</t>
  </si>
  <si>
    <t>Group 1B, Truong Quang Trong Ward, Binh Thanh District, Ho Chi Minh City</t>
  </si>
  <si>
    <t>Tổ dân phố 1B, Đường Trương Quang Trọng, Quận Bình Thạnh, TP. Hồ Chí Minh</t>
  </si>
  <si>
    <t>No. 492/34, Xo Viet Nghe Tinh Street, Ward 25, Binh Thanh District, Ho Chi Minh City</t>
  </si>
  <si>
    <t>Số 492/34, Đường Xô Viết Nghệ Tĩnh, Phường 25, Quận Bình Thạnh, TP Hồ Chí Minh</t>
  </si>
  <si>
    <t>0902 912 851</t>
  </si>
  <si>
    <t>Trần Thị Thanh Hiếu</t>
  </si>
  <si>
    <t>thanhthaohqh@gmail.com</t>
  </si>
  <si>
    <t>Tran Thi Thanh Thao</t>
  </si>
  <si>
    <t>1903 9895 5840 15</t>
  </si>
  <si>
    <t>079 187 015 576</t>
  </si>
  <si>
    <t>No 384/60, Nam Ki Khoi Nghia Street, Vo Thi Sau Ward, District 3, Ho Chi Minh City</t>
  </si>
  <si>
    <t>Số 384/60, Đường Nam Kì Khởi Nghĩa, Phường Võ Thị Sáu, Quận 3, TP. Hồ Chí Minh</t>
  </si>
  <si>
    <t>0917 901 317</t>
  </si>
  <si>
    <t>Võ Thành Công</t>
  </si>
  <si>
    <t>hathanhduong2510@gmail.com</t>
  </si>
  <si>
    <t>Duong Ha Thanh</t>
  </si>
  <si>
    <t>489598</t>
  </si>
  <si>
    <t>066 095 009 840</t>
  </si>
  <si>
    <t>Phuoc Loc 4 Village, Eaphe Ward, Krong Pak District, Dak Lak Province</t>
  </si>
  <si>
    <t>Thôn Phước Lộc 4, Xã Eaphe, Huyện Krong Pak, Tỉnh Đắk Lắk</t>
  </si>
  <si>
    <t>No. 449/110 Su Van Hanh Street, Ward 12, District 10, Ho Chi Minh City</t>
  </si>
  <si>
    <t>Số 449/110 Đường Sư Vạn Hạnh, Phường 12, Quận 10, Hồ Chí Minh</t>
  </si>
  <si>
    <t>0975 482 024</t>
  </si>
  <si>
    <t>Nguyễn Tấn Thành</t>
  </si>
  <si>
    <t>ducnguyendai3311@gmail.com</t>
  </si>
  <si>
    <t>Nguyen Dai Duc</t>
  </si>
  <si>
    <t>19030342713022</t>
  </si>
  <si>
    <t>Thanh Hóa</t>
  </si>
  <si>
    <t>031 094 009 064</t>
  </si>
  <si>
    <t>Bo cong an</t>
  </si>
  <si>
    <t>No. 23 Lane 45, Kieu Son Street, Dang Lam Ward, Hai An District, Hai Phong City</t>
  </si>
  <si>
    <t>Số 23 Ngõ 45, Đường Kiều Sơn, Phường Đằng Lâm, Quận Hải An, TP. Hải Phòng</t>
  </si>
  <si>
    <t xml:space="preserve">Apartment A11-10 CC Golden Star, 58B Nguyen Thi Thap Street, Binh Thuan Ward, District 7, Ho Chi Minh City. </t>
  </si>
  <si>
    <t>Căn Hộ A11-10 CC Golden Star, 58B Đường Nguyễn Thị Thập, Phường Bình Thuận, Quận 7, TP.HCM</t>
  </si>
  <si>
    <t xml:space="preserve">0936 099 536 </t>
  </si>
  <si>
    <t>Mai Thị Nguyệt Ánh</t>
  </si>
  <si>
    <t>mnthanh71@gmail.com</t>
  </si>
  <si>
    <t>Mai Ngoc Thanh</t>
  </si>
  <si>
    <t>060298745995</t>
  </si>
  <si>
    <t>079 089 029 089</t>
  </si>
  <si>
    <t>Industrial University of Ho Chi Minh</t>
  </si>
  <si>
    <t>No. 18/9, Le Van Phan Street, Phu Tho Hoa Ward, Tan Phu District, Ho Chi Minh City</t>
  </si>
  <si>
    <t>Số 18/9, Đường Lê Văn Phan, Phường Phú Thọ Hòa, Quận Tân Phú, TP. Hồ Chí Minh</t>
  </si>
  <si>
    <t>0907 042 172</t>
  </si>
  <si>
    <t xml:space="preserve"> Trần Thị Quý Ngân</t>
  </si>
  <si>
    <t>linh.tranphu@gmail.com</t>
  </si>
  <si>
    <t>Tran Phu Linh</t>
  </si>
  <si>
    <t>9346333777</t>
  </si>
  <si>
    <t>062 082 000 317</t>
  </si>
  <si>
    <t>Forestry Engineer</t>
  </si>
  <si>
    <t>No. 13, A Dua Street, Duy Tan Ward, Kon Tum City, Kon Tum Province</t>
  </si>
  <si>
    <t>Số 13, Đường A Dừa, Xã Duy Tân, TP. Kon Tum, Tỉnh Kon Tum</t>
  </si>
  <si>
    <t>0989 192 444</t>
  </si>
  <si>
    <t>Trần Quang Lâm</t>
  </si>
  <si>
    <t>hieuln27@yahoo.com</t>
  </si>
  <si>
    <t>Tran Quang Hieu</t>
  </si>
  <si>
    <t>Ga Kon Tum</t>
  </si>
  <si>
    <t>0909177882</t>
  </si>
  <si>
    <t>066 183 014 145</t>
  </si>
  <si>
    <t>No. 19/7F, Cao Thi Cach Street, Ba Diem Ward, Hoc Mon District, Ho Chi Minh City</t>
  </si>
  <si>
    <t>Số 19/7F, Đường Cao Thị Cách, Xã Bà Điểm, Huyện Hóc Môn, TP. Hồ Chí Minh</t>
  </si>
  <si>
    <t>0933 087 780</t>
  </si>
  <si>
    <t>Đặng Trần Quân</t>
  </si>
  <si>
    <t>thanhle177882@gmail.com</t>
  </si>
  <si>
    <t>9395515444</t>
  </si>
  <si>
    <t>019 094 003 426</t>
  </si>
  <si>
    <t>Thai Nguyen University of Economics &amp; Business Administration</t>
  </si>
  <si>
    <t>No. 35, Tan Thanh 2 Group, Dong Bam Ward, Thai Nguyen City, Thai Nguyen Province</t>
  </si>
  <si>
    <t>Số 35, Tổ Tân Thành 2, Phường Đồng Bẩm, TP. Thái Nguyên, Tỉnh Thái Nguyên</t>
  </si>
  <si>
    <t>0354 465 733</t>
  </si>
  <si>
    <t>nguyenthainguyen12345@gmail.com</t>
  </si>
  <si>
    <t>GA Thai Nguyen</t>
  </si>
  <si>
    <t>0916598217</t>
  </si>
  <si>
    <t>054 197 006 171</t>
  </si>
  <si>
    <t>Public Finance</t>
  </si>
  <si>
    <t>Phuoc Khanh Village, Hoa Tri Commune, Phu Hoa District, Phu Yen Province</t>
  </si>
  <si>
    <t>Thôn Phước Khánh, Xã Hòa Trị, Huyện Phú Hòa, Tỉnh Phú Yên</t>
  </si>
  <si>
    <t>No 12 Duong Ba Trac Street, Ward 2, District 8, Ho Chi Minh City</t>
  </si>
  <si>
    <t>Số 12 Dương Bá Trạc, Phường 2, Quận 8, Thành phố Hồ Chí Minh</t>
  </si>
  <si>
    <t>0856 290 237</t>
  </si>
  <si>
    <t>Huỳnh Ngọc Lâm Viên</t>
  </si>
  <si>
    <t>orfilahuynh@gmail.com</t>
  </si>
  <si>
    <t>RD Builder</t>
  </si>
  <si>
    <t>060084744266</t>
  </si>
  <si>
    <t>094 088 008 027</t>
  </si>
  <si>
    <t>Bridges And Roads Construction</t>
  </si>
  <si>
    <t>No. 76/54/6, Le Van Phan Street, Phu Tho Hoa Ward, Tan Phu District, Ho Chi Minh City</t>
  </si>
  <si>
    <t>Số 76/54/6, Đường Lê Văn Phan, Phường Phú Thọ Hòa, Quận Tân Phú, TP. Hồ Chí Minh</t>
  </si>
  <si>
    <t>84 Admiral Loc Street, Tan Quy Ward, Tan Phu District, Ho Chi Minh City</t>
  </si>
  <si>
    <t>84 Đường Đô Đốc Lộc, Phường Tân Quý, Quận Tân Phú, TP.Hồ Chí Minh</t>
  </si>
  <si>
    <t>0797 606 380</t>
  </si>
  <si>
    <t>Phạm Thị Thanh Trâm</t>
  </si>
  <si>
    <t>thiemnguyen0108@gmail.com</t>
  </si>
  <si>
    <t xml:space="preserve"> 99326242199</t>
  </si>
  <si>
    <t>079 183 039 849</t>
  </si>
  <si>
    <t>No. 79/6G, Binh Thoi Street, Ward 14, District 11, Ho Chi Minh City</t>
  </si>
  <si>
    <t>Số 79/6G, Đường Bình Thới, Phường 14, Quận 11, TP. Hồ Chí Minh</t>
  </si>
  <si>
    <t>No. 581/5 Nguyen Anh Thu Street, Hiep Thanh Ward, District 12. Ho Chi Minh City</t>
  </si>
  <si>
    <t>Số 581/5 Đường Nguyễn Ảnh Thủ, Phường Hiệp Thành, Quận 12. TP Hồ Chí Minh</t>
  </si>
  <si>
    <t>0918 372 424</t>
  </si>
  <si>
    <t>Nguyễn Đào Thanh Quý</t>
  </si>
  <si>
    <t>trang230383@gmail.com</t>
  </si>
  <si>
    <t>223556892</t>
  </si>
  <si>
    <t xml:space="preserve">066 197 021 172 </t>
  </si>
  <si>
    <t xml:space="preserve"> 14/02/2022</t>
  </si>
  <si>
    <t>Tan Thanh Village, Ea Kenh Commune, Krong Pak District, Dak Lak Province</t>
  </si>
  <si>
    <t>Thôn Tân Thành, Xã Ea Kênh, Huyện Krông Pắk, Tỉnh Đắk Lắk</t>
  </si>
  <si>
    <t>595/33/1 Cach Mang Thang 8 Street, Ward 15, District 10, Ho Chi Minh City</t>
  </si>
  <si>
    <t>595/33/1 Đường Cách Mạng Tháng 8, Phường 15, Quận 10, TP. Hồ Chí Minh</t>
  </si>
  <si>
    <t>0789 129 870</t>
  </si>
  <si>
    <t xml:space="preserve"> Nguyễn Trung Kiên </t>
  </si>
  <si>
    <t>Quynhnhu.1597@gmail.com</t>
  </si>
  <si>
    <t>0561003942736</t>
  </si>
  <si>
    <t xml:space="preserve">068 088 005 374 </t>
  </si>
  <si>
    <t>Sunview Town Apartment, Go Dua Street, Hiep Binh Phuoc Ward, Thu Duc District, Ho Chi Minh City</t>
  </si>
  <si>
    <t>Chung cư Sunview Town, Đường Gò Dưa, Phường Hiệp Bình Phước, Quận Thủ Đức, TP. Hồ Chí Minh</t>
  </si>
  <si>
    <t>0982 155 199</t>
  </si>
  <si>
    <t xml:space="preserve">Nguyễn Thị Lan Hương </t>
  </si>
  <si>
    <t xml:space="preserve">hoanglamqtkd@gmail.com </t>
  </si>
  <si>
    <t>12401889</t>
  </si>
  <si>
    <t>0081001172054</t>
  </si>
  <si>
    <t>077 094 010 617</t>
  </si>
  <si>
    <t>No. 63/7A, Co Giang Street, Ward 4, Vung Tau City</t>
  </si>
  <si>
    <t>Số 63/7A, Đường Cô Giang, Phường 4, TP. Vũng Tàu</t>
  </si>
  <si>
    <t xml:space="preserve">0983 947 679 </t>
  </si>
  <si>
    <t xml:space="preserve">Nguyễn Thị Yên </t>
  </si>
  <si>
    <t xml:space="preserve">0906 630 924 </t>
  </si>
  <si>
    <t>vantuan270594@gmail.com</t>
  </si>
  <si>
    <t>12401890</t>
  </si>
  <si>
    <t>Nguyễn Quốc Việt</t>
  </si>
  <si>
    <t>Regional Sales - Thăng Long</t>
  </si>
  <si>
    <t xml:space="preserve">102004597142 </t>
  </si>
  <si>
    <t>025 088 017 831</t>
  </si>
  <si>
    <t>Zone 10, Kinh Duc Commune, Viet Tri City, Phu Tho Province</t>
  </si>
  <si>
    <t>Khu 10, Xã Kinh Đức, TP. Việt Trì, Tình Phú Thọ</t>
  </si>
  <si>
    <t>0964 322 822</t>
  </si>
  <si>
    <t xml:space="preserve">La Dương Biên </t>
  </si>
  <si>
    <t>0964 322 922</t>
  </si>
  <si>
    <t xml:space="preserve">nguyenviet732@gmail.com </t>
  </si>
  <si>
    <t>12401891</t>
  </si>
  <si>
    <t>Đỗ Cảnh Thạc</t>
  </si>
  <si>
    <t xml:space="preserve">
 </t>
  </si>
  <si>
    <t>OUTING 18/10/2024</t>
  </si>
  <si>
    <t>X</t>
  </si>
  <si>
    <t>SO Nghệ An</t>
  </si>
  <si>
    <t>Xác định thời hạn</t>
  </si>
  <si>
    <t>Độc thân</t>
  </si>
  <si>
    <t>040193013578</t>
  </si>
  <si>
    <t>Xóm 15, Xã Nghi Phú, Thành phố Vinh, Tỉnh Nghệ An</t>
  </si>
  <si>
    <t>Xóm 15, Nghi Phú, TP Vinh, Nghệ An</t>
  </si>
  <si>
    <t>0868085168</t>
  </si>
  <si>
    <t>quynhanh.tran1@hanwhalife.com.vn</t>
  </si>
  <si>
    <t>quynhanhtran1093@gmail.com</t>
  </si>
  <si>
    <t>TD Đặng Ngọc Trí</t>
  </si>
  <si>
    <t>Hanwha</t>
  </si>
  <si>
    <t>thay cho RD Vo Quoc Hung</t>
  </si>
  <si>
    <t>174007</t>
  </si>
  <si>
    <t>Chu Ngọc Hồng</t>
  </si>
  <si>
    <t>Đã kết hôn</t>
  </si>
  <si>
    <t>079191014145</t>
  </si>
  <si>
    <t>14 Lê Lợi, P. Bến Nghé, Q.1, HCM</t>
  </si>
  <si>
    <t>137/65 Lê Văn Sỹ, P.13, Q. Phú Nhuận</t>
  </si>
  <si>
    <t>0796823419</t>
  </si>
  <si>
    <t>ngochong.chu@hanwhalife.com.vn</t>
  </si>
  <si>
    <t>ngochong811@gmail.com</t>
  </si>
  <si>
    <t>RD Huỳnh Tăng Phú</t>
  </si>
  <si>
    <t>174507</t>
  </si>
  <si>
    <t>Nguyễn Đắc Kha</t>
  </si>
  <si>
    <t>080092005419</t>
  </si>
  <si>
    <t>Số 77, Đạo Thạnh, Hướng Thọ Phú, Thành phố Tân An, Long An</t>
  </si>
  <si>
    <t>32/6/2 Đường 16, Khu phố 1, Phường Linh Trung, Thành phố Thủ Đức, Thành phố Hồ Chí Minh</t>
  </si>
  <si>
    <t>079 851 9673</t>
  </si>
  <si>
    <t>dackha.nguyen@hanwhalife.com.vn</t>
  </si>
  <si>
    <t>nguyendackha.rye@gmail.com</t>
  </si>
  <si>
    <t>TD Đoàn Ngọc Anh</t>
  </si>
  <si>
    <t>Column Labels</t>
  </si>
  <si>
    <t>Count of Full Name</t>
  </si>
  <si>
    <t>Double</t>
  </si>
  <si>
    <t>BODs &amp; PLs</t>
  </si>
  <si>
    <t>Group Buses</t>
  </si>
  <si>
    <t>Nhà thầu 
Phụ trách : 
Điện thoại : 
Email :</t>
  </si>
  <si>
    <t>NOTE</t>
  </si>
  <si>
    <t xml:space="preserve">Giá dành cho 1 người </t>
  </si>
  <si>
    <t>TOTAL (Gồm chi phí toàn chương trình &amp; Phí quản lý)</t>
  </si>
  <si>
    <t>GRAND TOTAL (Gồm chi phí toàn chương trình &amp; VAT &amp; Phí quản lý)</t>
  </si>
  <si>
    <r>
      <t xml:space="preserve">GALA DINNER 
</t>
    </r>
    <r>
      <rPr>
        <b/>
        <i/>
        <sz val="10"/>
        <color theme="0"/>
        <rFont val="Segoe UI"/>
        <family val="2"/>
      </rPr>
      <t>(Photobooth, Decoration, Opening performance, Stage games, Band nhạc, Violinist, Âm thanh ánh sáng, Quà cho Team builiding &amp; stage games,…)</t>
    </r>
  </si>
  <si>
    <r>
      <t xml:space="preserve">Resort : Phòng &amp; Tiêu chuẩn 4 - 5 sao
Thời lượng: </t>
    </r>
    <r>
      <rPr>
        <sz val="10"/>
        <color theme="1"/>
        <rFont val="Segoe UI"/>
        <family val="2"/>
      </rPr>
      <t>3 ngày 2 đêm - Thứ 6,7,CN</t>
    </r>
  </si>
  <si>
    <r>
      <t xml:space="preserve">VẬN CHUYỂN &amp; HDV 
</t>
    </r>
    <r>
      <rPr>
        <b/>
        <i/>
        <sz val="10"/>
        <color theme="0"/>
        <rFont val="Segoe UI"/>
        <family val="2"/>
      </rPr>
      <t>(Xe gường nằm/ngồi, HDV, Lưu trú &amp; ăn uống nhóm HDV&amp;tài xế,…)</t>
    </r>
  </si>
  <si>
    <t>Đồ ăn</t>
  </si>
  <si>
    <t>Thức uống</t>
  </si>
  <si>
    <r>
      <t xml:space="preserve">VENDOR COST 
</t>
    </r>
    <r>
      <rPr>
        <b/>
        <i/>
        <sz val="10"/>
        <color theme="0"/>
        <rFont val="Segoe UI"/>
        <family val="2"/>
      </rPr>
      <t>(MC chương trình, Project Team, Nhân sự Setup, Quay phim &amp; chụp hình &amp; Chi phí vận chuyển,…)</t>
    </r>
  </si>
  <si>
    <r>
      <t xml:space="preserve">CHI PHÍ KHÁC 
</t>
    </r>
    <r>
      <rPr>
        <b/>
        <i/>
        <sz val="10"/>
        <color theme="0"/>
        <rFont val="Segoe UI"/>
        <family val="2"/>
      </rPr>
      <t>(Bảo hiểm du lịch, Travel combo, Truyền thông (nếu có),...)</t>
    </r>
  </si>
  <si>
    <r>
      <t>B. TOWN HALL</t>
    </r>
    <r>
      <rPr>
        <b/>
        <i/>
        <sz val="13"/>
        <color theme="1"/>
        <rFont val="Segoe UI"/>
        <family val="2"/>
      </rPr>
      <t xml:space="preserve"> 
</t>
    </r>
    <r>
      <rPr>
        <b/>
        <i/>
        <sz val="12"/>
        <color theme="1"/>
        <rFont val="Segoe UI"/>
        <family val="2"/>
      </rPr>
      <t>(Meeting room - 1 buổi &amp; gồm 1 teabreak), âm thanh, ánh sáng, service charge,…)</t>
    </r>
  </si>
  <si>
    <t>Chi phí thực hiện chương trình</t>
  </si>
  <si>
    <t xml:space="preserve">Phí quản lý  </t>
  </si>
  <si>
    <r>
      <t xml:space="preserve">Công ty: HANWHA LIFE VIETNAM
Phụ trách: </t>
    </r>
    <r>
      <rPr>
        <sz val="13"/>
        <color theme="1" tint="0.34998626667073579"/>
        <rFont val="Segoe UI"/>
        <family val="2"/>
      </rPr>
      <t>Ms.Bích Tiên</t>
    </r>
    <r>
      <rPr>
        <b/>
        <sz val="13"/>
        <color theme="1" tint="0.34998626667073579"/>
        <rFont val="Segoe UI"/>
        <family val="2"/>
      </rPr>
      <t xml:space="preserve">
Điện thoại:</t>
    </r>
    <r>
      <rPr>
        <sz val="13"/>
        <color theme="1" tint="0.34998626667073579"/>
        <rFont val="Segoe UI"/>
        <family val="2"/>
      </rPr>
      <t xml:space="preserve"> 0934 056 977</t>
    </r>
    <r>
      <rPr>
        <b/>
        <sz val="13"/>
        <color theme="1" tint="0.34998626667073579"/>
        <rFont val="Segoe UI"/>
        <family val="2"/>
      </rPr>
      <t xml:space="preserve">
Email: </t>
    </r>
    <r>
      <rPr>
        <sz val="13"/>
        <color theme="1" tint="0.34998626667073579"/>
        <rFont val="Segoe UI"/>
        <family val="2"/>
      </rPr>
      <t>bichtien.le@hanwhalife.com.vn</t>
    </r>
  </si>
  <si>
    <t>Đính kèm 2: Mẫu bão giá</t>
  </si>
  <si>
    <r>
      <t xml:space="preserve">MARATHON
</t>
    </r>
    <r>
      <rPr>
        <b/>
        <i/>
        <sz val="10"/>
        <color theme="0"/>
        <rFont val="Segoe UI"/>
        <family val="2"/>
      </rPr>
      <t>(Marathon, sân khấu , Âm thanh, Đồng phục chia team (Áo + găng tay + nón), Nước suối, Địa điểm tổ chức - service charge,…)</t>
    </r>
  </si>
  <si>
    <r>
      <rPr>
        <b/>
        <sz val="15"/>
        <color theme="5"/>
        <rFont val="Segoe UI"/>
        <family val="2"/>
      </rPr>
      <t>BÁO GIÁ CHƯƠNG TRÌNH TEAM BUILDING 2024</t>
    </r>
    <r>
      <rPr>
        <sz val="13"/>
        <color theme="1"/>
        <rFont val="Segoe UI"/>
        <family val="2"/>
      </rPr>
      <t xml:space="preserve">
</t>
    </r>
    <r>
      <rPr>
        <b/>
        <i/>
        <sz val="13"/>
        <color theme="1" tint="0.34998626667073579"/>
        <rFont val="Segoe UI"/>
        <family val="2"/>
      </rPr>
      <t>Địa điểm : QUY NHƠN/ ĐÀ NẴNG
Thời gian : 10 - 12/10/2025
Số lượng : 561  khách</t>
    </r>
  </si>
  <si>
    <t>Xe di chuyển từ sân bay về khách sạn</t>
  </si>
  <si>
    <t>60 phòng đơn
246 phòng đôi</t>
  </si>
  <si>
    <t>Cho số lượng 561 nhân viên</t>
  </si>
  <si>
    <r>
      <t xml:space="preserve">C. FOOTBALL </t>
    </r>
    <r>
      <rPr>
        <b/>
        <i/>
        <sz val="12"/>
        <color theme="1"/>
        <rFont val="Segoe UI"/>
        <family val="2"/>
      </rPr>
      <t>(Optional)</t>
    </r>
    <r>
      <rPr>
        <b/>
        <sz val="12"/>
        <color theme="1"/>
        <rFont val="Segoe UI"/>
        <family val="2"/>
      </rPr>
      <t xml:space="preserve"> 
</t>
    </r>
    <r>
      <rPr>
        <b/>
        <i/>
        <sz val="11"/>
        <color theme="1"/>
        <rFont val="Segoe UI"/>
        <family val="2"/>
      </rPr>
      <t>(Âm thanh &amp; Setup KV, Huy chương,…)</t>
    </r>
  </si>
  <si>
    <r>
      <t xml:space="preserve">D. FOOTBALL </t>
    </r>
    <r>
      <rPr>
        <b/>
        <i/>
        <sz val="12"/>
        <color theme="1"/>
        <rFont val="Segoe UI"/>
        <family val="2"/>
      </rPr>
      <t>(Optional)</t>
    </r>
    <r>
      <rPr>
        <b/>
        <sz val="12"/>
        <color theme="1"/>
        <rFont val="Segoe UI"/>
        <family val="2"/>
      </rPr>
      <t xml:space="preserve"> 
</t>
    </r>
    <r>
      <rPr>
        <b/>
        <i/>
        <sz val="11"/>
        <color theme="1"/>
        <rFont val="Segoe UI"/>
        <family val="2"/>
      </rPr>
      <t>(Âm thanh &amp; Setup KV, Huy chương,…)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</si>
</sst>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_-* #,##0\ _þ_-;\-* #,##0\ _þ_-;_-* &quot;-&quot;??\ _þ_-;_-@_-"/>
    <numFmt numFmtId="166" formatCode="#,##0.0"/>
    <numFmt numFmtId="167" formatCode="0;[Red]0"/>
    <numFmt numFmtId="168" formatCode="_-* #,##0_-;\-* #,##0_-;_-* &quot;-&quot;??_-;_-@_-"/>
    <numFmt numFmtId="169" formatCode="#,##0.000"/>
    <numFmt numFmtId="170" formatCode="_-* #,##0.00\ _₫_-;\-* #,##0.00\ _₫_-;_-* &quot;-&quot;??\ _₫_-;_-@_-"/>
    <numFmt numFmtId="171" formatCode="_-* #,##0.00\ &quot;₫&quot;_-;\-* #,##0.00\ &quot;₫&quot;_-;_-* &quot;-&quot;??\ &quot;₫&quot;_-;_-@_-"/>
  </numFmts>
  <fonts count="99" x14ac:knownFonts="1">
    <font>
      <sz val="11"/>
      <color theme="1"/>
      <name val="Aptos Narrow"/>
      <family val="2"/>
      <scheme val="minor"/>
    </font>
    <font>
      <b/>
      <sz val="11"/>
      <color theme="1"/>
      <name val="Aptos Narrow"/>
      <family val="2"/>
      <scheme val="minor"/>
    </font>
    <font>
      <sz val="11"/>
      <color theme="1"/>
      <name val="Aptos Narrow"/>
      <family val="2"/>
      <scheme val="minor"/>
    </font>
    <font>
      <b/>
      <sz val="10"/>
      <name val="Arial"/>
      <family val="2"/>
    </font>
    <font>
      <b/>
      <sz val="10"/>
      <color rgb="FF000000"/>
      <name val="Arial"/>
      <family val="2"/>
    </font>
    <font>
      <sz val="10"/>
      <name val="Arial"/>
      <family val="2"/>
    </font>
    <font>
      <sz val="10"/>
      <color rgb="FF000000"/>
      <name val="Arial"/>
      <family val="2"/>
    </font>
    <font>
      <sz val="11"/>
      <color rgb="FF000000"/>
      <name val="Arial"/>
      <family val="2"/>
    </font>
    <font>
      <sz val="10"/>
      <color rgb="FFFF0000"/>
      <name val="Arial"/>
      <family val="2"/>
    </font>
    <font>
      <u/>
      <sz val="11"/>
      <color theme="10"/>
      <name val="Aptos Narrow"/>
      <family val="2"/>
      <scheme val="minor"/>
    </font>
    <font>
      <sz val="10"/>
      <color theme="1"/>
      <name val="Arial"/>
      <family val="2"/>
    </font>
    <font>
      <sz val="11"/>
      <color rgb="FF000000"/>
      <name val="Calibri"/>
      <family val="2"/>
      <charset val="1"/>
    </font>
    <font>
      <b/>
      <sz val="11"/>
      <color theme="0"/>
      <name val="Aptos Narrow"/>
      <family val="2"/>
      <scheme val="minor"/>
    </font>
    <font>
      <sz val="11"/>
      <color theme="0"/>
      <name val="Aptos Narrow"/>
      <family val="2"/>
      <scheme val="minor"/>
    </font>
    <font>
      <sz val="9"/>
      <color indexed="81"/>
      <name val="Tahoma"/>
      <family val="2"/>
    </font>
    <font>
      <b/>
      <sz val="9"/>
      <color indexed="81"/>
      <name val="Tahoma"/>
      <family val="2"/>
    </font>
    <font>
      <sz val="11"/>
      <color theme="1"/>
      <name val="Arial"/>
      <family val="2"/>
    </font>
    <font>
      <b/>
      <sz val="16"/>
      <color theme="1"/>
      <name val="Arial"/>
      <family val="2"/>
    </font>
    <font>
      <b/>
      <sz val="11"/>
      <color theme="1"/>
      <name val="Arial"/>
      <family val="2"/>
    </font>
    <font>
      <b/>
      <sz val="11"/>
      <name val="Arial"/>
      <family val="2"/>
    </font>
    <font>
      <sz val="11"/>
      <name val="Arial"/>
      <family val="2"/>
    </font>
    <font>
      <b/>
      <sz val="11"/>
      <color theme="0"/>
      <name val="Arial"/>
      <family val="2"/>
    </font>
    <font>
      <sz val="11"/>
      <color rgb="FFFF0000"/>
      <name val="Arial"/>
      <family val="2"/>
    </font>
    <font>
      <b/>
      <sz val="11"/>
      <color rgb="FF000000"/>
      <name val="Arial"/>
      <family val="2"/>
    </font>
    <font>
      <b/>
      <sz val="13"/>
      <color theme="1"/>
      <name val="Arial"/>
      <family val="2"/>
    </font>
    <font>
      <b/>
      <sz val="15"/>
      <color theme="1"/>
      <name val="Arial"/>
      <family val="2"/>
    </font>
    <font>
      <sz val="13"/>
      <color theme="1"/>
      <name val="Arial"/>
      <family val="2"/>
    </font>
    <font>
      <b/>
      <sz val="13"/>
      <color theme="0"/>
      <name val="Arial"/>
      <family val="2"/>
    </font>
    <font>
      <sz val="13"/>
      <color theme="1"/>
      <name val="Aptos Narrow"/>
      <family val="2"/>
      <scheme val="minor"/>
    </font>
    <font>
      <sz val="13"/>
      <color theme="1"/>
      <name val="Calibri"/>
      <family val="2"/>
      <charset val="1"/>
    </font>
    <font>
      <sz val="15"/>
      <color theme="1"/>
      <name val="Aptos Narrow"/>
      <family val="2"/>
      <scheme val="minor"/>
    </font>
    <font>
      <sz val="15"/>
      <color theme="1"/>
      <name val="Arial"/>
      <family val="2"/>
    </font>
    <font>
      <i/>
      <sz val="11"/>
      <color theme="1"/>
      <name val="Aptos Narrow"/>
      <family val="2"/>
      <scheme val="minor"/>
    </font>
    <font>
      <sz val="11"/>
      <color rgb="FF7030A0"/>
      <name val="Aptos Narrow"/>
      <family val="2"/>
      <scheme val="minor"/>
    </font>
    <font>
      <b/>
      <sz val="11"/>
      <color rgb="FF7030A0"/>
      <name val="Aptos Narrow"/>
      <family val="2"/>
      <scheme val="minor"/>
    </font>
    <font>
      <sz val="8"/>
      <color rgb="FF7030A0"/>
      <name val="Aptos Narrow"/>
      <family val="2"/>
      <scheme val="minor"/>
    </font>
    <font>
      <i/>
      <sz val="11"/>
      <color rgb="FF7030A0"/>
      <name val="Aptos Narrow"/>
      <family val="2"/>
      <scheme val="minor"/>
    </font>
    <font>
      <sz val="11"/>
      <color rgb="FF0070C0"/>
      <name val="Aptos Narrow"/>
      <family val="2"/>
      <scheme val="minor"/>
    </font>
    <font>
      <b/>
      <sz val="11"/>
      <color rgb="FF0070C0"/>
      <name val="Aptos Narrow"/>
      <family val="2"/>
      <scheme val="minor"/>
    </font>
    <font>
      <sz val="8"/>
      <color rgb="FF0070C0"/>
      <name val="Aptos Narrow"/>
      <family val="2"/>
      <scheme val="minor"/>
    </font>
    <font>
      <i/>
      <sz val="11"/>
      <color rgb="FF0070C0"/>
      <name val="Aptos Narrow"/>
      <family val="2"/>
      <scheme val="minor"/>
    </font>
    <font>
      <sz val="11"/>
      <color rgb="FF00B050"/>
      <name val="Aptos Narrow"/>
      <family val="2"/>
      <scheme val="minor"/>
    </font>
    <font>
      <b/>
      <sz val="11"/>
      <color rgb="FF00B050"/>
      <name val="Aptos Narrow"/>
      <family val="2"/>
      <scheme val="minor"/>
    </font>
    <font>
      <sz val="8"/>
      <color rgb="FF00B050"/>
      <name val="Aptos Narrow"/>
      <family val="2"/>
      <scheme val="minor"/>
    </font>
    <font>
      <i/>
      <sz val="11"/>
      <color rgb="FF00B050"/>
      <name val="Aptos Narrow"/>
      <family val="2"/>
      <scheme val="minor"/>
    </font>
    <font>
      <sz val="11"/>
      <color rgb="FFFF0000"/>
      <name val="Aptos Narrow"/>
      <family val="2"/>
      <scheme val="minor"/>
    </font>
    <font>
      <sz val="11"/>
      <color rgb="FF000000"/>
      <name val="Aptos Narrow"/>
      <family val="2"/>
      <scheme val="minor"/>
    </font>
    <font>
      <u/>
      <sz val="11"/>
      <color rgb="FF000000"/>
      <name val="Aptos Narrow"/>
      <family val="2"/>
      <scheme val="minor"/>
    </font>
    <font>
      <sz val="11"/>
      <color rgb="FF000000"/>
      <name val="Calibri"/>
      <family val="2"/>
    </font>
    <font>
      <u/>
      <sz val="11"/>
      <color rgb="FF000000"/>
      <name val="Arial"/>
      <family val="2"/>
    </font>
    <font>
      <sz val="11"/>
      <color rgb="FFCDB005"/>
      <name val="Aptos Narrow"/>
      <family val="2"/>
      <scheme val="minor"/>
    </font>
    <font>
      <b/>
      <sz val="11"/>
      <color rgb="FFCDB005"/>
      <name val="Aptos Narrow"/>
      <family val="2"/>
      <scheme val="minor"/>
    </font>
    <font>
      <i/>
      <sz val="11"/>
      <color rgb="FFCDB005"/>
      <name val="Aptos Narrow"/>
      <family val="2"/>
      <scheme val="minor"/>
    </font>
    <font>
      <sz val="8"/>
      <color rgb="FFCDB005"/>
      <name val="Aptos Narrow"/>
      <family val="2"/>
      <scheme val="minor"/>
    </font>
    <font>
      <sz val="11"/>
      <color theme="6" tint="-0.499984740745262"/>
      <name val="Aptos Narrow"/>
      <family val="2"/>
      <scheme val="minor"/>
    </font>
    <font>
      <b/>
      <sz val="11"/>
      <color theme="6" tint="-0.499984740745262"/>
      <name val="Aptos Narrow"/>
      <family val="2"/>
      <scheme val="minor"/>
    </font>
    <font>
      <sz val="8"/>
      <color theme="6" tint="-0.499984740745262"/>
      <name val="Aptos Narrow"/>
      <family val="2"/>
      <scheme val="minor"/>
    </font>
    <font>
      <i/>
      <sz val="11"/>
      <color theme="6" tint="-0.499984740745262"/>
      <name val="Aptos Narrow"/>
      <family val="2"/>
      <scheme val="minor"/>
    </font>
    <font>
      <b/>
      <sz val="11"/>
      <color theme="0"/>
      <name val="Aptos Narrow"/>
      <family val="2"/>
    </font>
    <font>
      <sz val="11"/>
      <name val="Aptos Narrow"/>
      <family val="2"/>
    </font>
    <font>
      <b/>
      <sz val="11"/>
      <color theme="1"/>
      <name val="Aptos Narrow"/>
      <family val="2"/>
    </font>
    <font>
      <sz val="11"/>
      <color theme="1"/>
      <name val="Aptos Narrow"/>
      <family val="2"/>
    </font>
    <font>
      <b/>
      <sz val="11"/>
      <color theme="4"/>
      <name val="Aptos Narrow"/>
      <family val="2"/>
    </font>
    <font>
      <b/>
      <sz val="11"/>
      <color rgb="FF000000"/>
      <name val="Aptos Narrow"/>
      <family val="2"/>
    </font>
    <font>
      <b/>
      <sz val="11"/>
      <name val="Aptos Narrow"/>
      <family val="2"/>
    </font>
    <font>
      <sz val="10"/>
      <color rgb="FF000000"/>
      <name val="Calibri"/>
      <family val="2"/>
    </font>
    <font>
      <sz val="10"/>
      <color theme="1"/>
      <name val="Segoe UI"/>
      <family val="2"/>
    </font>
    <font>
      <b/>
      <sz val="15"/>
      <color theme="1"/>
      <name val="Segoe UI"/>
      <family val="2"/>
    </font>
    <font>
      <b/>
      <sz val="13"/>
      <color theme="1"/>
      <name val="Segoe UI"/>
      <family val="2"/>
    </font>
    <font>
      <sz val="13"/>
      <color theme="1"/>
      <name val="Segoe UI"/>
      <family val="2"/>
    </font>
    <font>
      <b/>
      <sz val="13"/>
      <color theme="0"/>
      <name val="Segoe UI"/>
      <family val="2"/>
    </font>
    <font>
      <b/>
      <i/>
      <sz val="15"/>
      <color theme="1"/>
      <name val="Segoe UI"/>
      <family val="2"/>
    </font>
    <font>
      <sz val="15"/>
      <color theme="1"/>
      <name val="Segoe UI"/>
      <family val="2"/>
    </font>
    <font>
      <b/>
      <sz val="10"/>
      <color theme="1"/>
      <name val="Segoe UI"/>
      <family val="2"/>
    </font>
    <font>
      <b/>
      <sz val="10"/>
      <color theme="0"/>
      <name val="Segoe UI"/>
      <family val="2"/>
    </font>
    <font>
      <sz val="10"/>
      <color rgb="FF000000"/>
      <name val="Segoe UI"/>
      <family val="2"/>
    </font>
    <font>
      <b/>
      <sz val="10"/>
      <color theme="3" tint="0.249977111117893"/>
      <name val="Segoe UI"/>
      <family val="2"/>
    </font>
    <font>
      <b/>
      <sz val="10"/>
      <color theme="5" tint="-0.249977111117893"/>
      <name val="Segoe UI"/>
      <family val="2"/>
    </font>
    <font>
      <b/>
      <sz val="12"/>
      <color theme="0"/>
      <name val="Segoe UI"/>
      <family val="2"/>
    </font>
    <font>
      <b/>
      <sz val="12"/>
      <name val="Segoe UI"/>
      <family val="2"/>
    </font>
    <font>
      <sz val="12"/>
      <color rgb="FF000000"/>
      <name val="Segoe UI"/>
      <family val="2"/>
    </font>
    <font>
      <sz val="12"/>
      <color theme="1"/>
      <name val="Segoe UI"/>
      <family val="2"/>
    </font>
    <font>
      <b/>
      <sz val="12"/>
      <color rgb="FF000000"/>
      <name val="Segoe UI"/>
      <family val="2"/>
    </font>
    <font>
      <b/>
      <sz val="12"/>
      <color theme="1"/>
      <name val="Segoe UI"/>
      <family val="2"/>
    </font>
    <font>
      <b/>
      <i/>
      <sz val="12"/>
      <color theme="1"/>
      <name val="Segoe UI"/>
      <family val="2"/>
    </font>
    <font>
      <b/>
      <i/>
      <sz val="13"/>
      <color theme="1"/>
      <name val="Segoe UI"/>
      <family val="2"/>
    </font>
    <font>
      <i/>
      <sz val="13"/>
      <color theme="1"/>
      <name val="Segoe UI"/>
      <family val="2"/>
    </font>
    <font>
      <b/>
      <i/>
      <sz val="10"/>
      <color theme="0"/>
      <name val="Segoe UI"/>
      <family val="2"/>
    </font>
    <font>
      <b/>
      <i/>
      <sz val="11"/>
      <color theme="1"/>
      <name val="Segoe UI"/>
      <family val="2"/>
    </font>
    <font>
      <sz val="10"/>
      <color theme="0"/>
      <name val="Segoe UI"/>
      <family val="2"/>
    </font>
    <font>
      <sz val="13"/>
      <color theme="0"/>
      <name val="Segoe UI"/>
      <family val="2"/>
    </font>
    <font>
      <b/>
      <sz val="15"/>
      <color theme="5"/>
      <name val="Segoe UI"/>
      <family val="2"/>
    </font>
    <font>
      <b/>
      <i/>
      <sz val="13"/>
      <color theme="1" tint="0.34998626667073579"/>
      <name val="Segoe UI"/>
      <family val="2"/>
    </font>
    <font>
      <b/>
      <sz val="13"/>
      <color theme="1" tint="0.34998626667073579"/>
      <name val="Segoe UI"/>
      <family val="2"/>
    </font>
    <font>
      <sz val="13"/>
      <color theme="1" tint="0.34998626667073579"/>
      <name val="Segoe UI"/>
      <family val="2"/>
    </font>
    <font>
      <i/>
      <sz val="12"/>
      <color theme="1"/>
      <name val="Segoe UI"/>
      <family val="2"/>
    </font>
    <font>
      <i/>
      <sz val="10"/>
      <color rgb="FFFF0000"/>
      <name val="Segoe UI"/>
      <family val="2"/>
    </font>
    <font>
      <i/>
      <sz val="10"/>
      <color theme="1"/>
      <name val="Segoe UI"/>
      <family val="2"/>
    </font>
    <font>
      <i/>
      <sz val="10"/>
      <color rgb="FFC00000"/>
      <name val="Segoe UI"/>
      <family val="2"/>
    </font>
  </fonts>
  <fills count="35">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rgb="FFFFFFFF"/>
        <bgColor rgb="FFEEEEEE"/>
      </patternFill>
    </fill>
    <fill>
      <patternFill patternType="solid">
        <fgColor theme="0" tint="-0.34998626667073579"/>
        <bgColor indexed="64"/>
      </patternFill>
    </fill>
    <fill>
      <patternFill patternType="solid">
        <fgColor theme="0"/>
        <bgColor indexed="64"/>
      </patternFill>
    </fill>
    <fill>
      <patternFill patternType="solid">
        <fgColor theme="5" tint="0.79998168889431442"/>
        <bgColor indexed="64"/>
      </patternFill>
    </fill>
    <fill>
      <patternFill patternType="solid">
        <fgColor theme="5"/>
        <bgColor indexed="64"/>
      </patternFill>
    </fill>
    <fill>
      <patternFill patternType="solid">
        <fgColor theme="9" tint="0.79998168889431442"/>
        <bgColor indexed="64"/>
      </patternFill>
    </fill>
    <fill>
      <patternFill patternType="solid">
        <fgColor theme="0"/>
        <bgColor rgb="FFDDEBF7"/>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4.9989318521683403E-2"/>
        <bgColor rgb="FFEEEEEE"/>
      </patternFill>
    </fill>
    <fill>
      <patternFill patternType="solid">
        <fgColor rgb="FF92D050"/>
        <bgColor rgb="FF008080"/>
      </patternFill>
    </fill>
    <fill>
      <patternFill patternType="solid">
        <fgColor theme="1" tint="0.34998626667073579"/>
        <bgColor indexed="64"/>
      </patternFill>
    </fill>
    <fill>
      <patternFill patternType="solid">
        <fgColor theme="2" tint="-0.249977111117893"/>
        <bgColor indexed="64"/>
      </patternFill>
    </fill>
    <fill>
      <patternFill patternType="solid">
        <fgColor theme="2" tint="-0.249977111117893"/>
        <bgColor rgb="FFEEEEEE"/>
      </patternFill>
    </fill>
    <fill>
      <patternFill patternType="solid">
        <fgColor theme="0"/>
        <bgColor rgb="FF008080"/>
      </patternFill>
    </fill>
    <fill>
      <patternFill patternType="solid">
        <fgColor theme="0" tint="-0.34998626667073579"/>
        <bgColor rgb="FF008080"/>
      </patternFill>
    </fill>
    <fill>
      <patternFill patternType="solid">
        <fgColor theme="5" tint="0.39997558519241921"/>
        <bgColor rgb="FF008080"/>
      </patternFill>
    </fill>
    <fill>
      <patternFill patternType="solid">
        <fgColor theme="4" tint="0.39997558519241921"/>
        <bgColor indexed="64"/>
      </patternFill>
    </fill>
    <fill>
      <patternFill patternType="solid">
        <fgColor theme="9" tint="-0.499984740745262"/>
        <bgColor indexed="64"/>
      </patternFill>
    </fill>
    <fill>
      <patternFill patternType="solid">
        <fgColor rgb="FFFFC000"/>
        <bgColor rgb="FF008080"/>
      </patternFill>
    </fill>
    <fill>
      <patternFill patternType="solid">
        <fgColor rgb="FF92D050"/>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rgb="FFFFFF00"/>
        <bgColor theme="9"/>
      </patternFill>
    </fill>
    <fill>
      <patternFill patternType="solid">
        <fgColor rgb="FFFFFF00"/>
        <bgColor theme="9" tint="0.79998168889431442"/>
      </patternFill>
    </fill>
    <fill>
      <patternFill patternType="solid">
        <fgColor rgb="FF5B9BD5"/>
        <bgColor rgb="FF5B9BD5"/>
      </patternFill>
    </fill>
    <fill>
      <patternFill patternType="solid">
        <fgColor theme="9" tint="0.59999389629810485"/>
        <bgColor theme="9" tint="0.59999389629810485"/>
      </patternFill>
    </fill>
    <fill>
      <patternFill patternType="solid">
        <fgColor theme="7" tint="-0.499984740745262"/>
        <bgColor rgb="FF008080"/>
      </patternFill>
    </fill>
    <fill>
      <patternFill patternType="solid">
        <fgColor theme="1" tint="0.499984740745262"/>
        <bgColor rgb="FF008080"/>
      </patternFill>
    </fill>
    <fill>
      <patternFill patternType="solid">
        <fgColor theme="1" tint="0.499984740745262"/>
        <bgColor indexed="64"/>
      </patternFill>
    </fill>
  </fills>
  <borders count="61">
    <border>
      <left/>
      <right/>
      <top/>
      <bottom/>
      <diagonal/>
    </border>
    <border>
      <left/>
      <right/>
      <top style="thin">
        <color rgb="FF9BC2E6"/>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right style="thin">
        <color indexed="64"/>
      </right>
      <top style="thin">
        <color indexed="64"/>
      </top>
      <bottom style="thin">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theme="0" tint="-0.249977111117893"/>
      </bottom>
      <diagonal/>
    </border>
    <border>
      <left/>
      <right/>
      <top style="thin">
        <color theme="1" tint="0.499984740745262"/>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rgb="FF9BC2E6"/>
      </top>
      <bottom style="thin">
        <color rgb="FF9BC2E6"/>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theme="8" tint="0.39997558519241921"/>
      </top>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right/>
      <top style="thin">
        <color theme="8" tint="0.39997558519241921"/>
      </top>
      <bottom style="thin">
        <color rgb="FF9BC2E6"/>
      </bottom>
      <diagonal/>
    </border>
    <border>
      <left/>
      <right style="thin">
        <color rgb="FF9BC2E6"/>
      </right>
      <top style="thin">
        <color rgb="FF9BC2E6"/>
      </top>
      <bottom style="thin">
        <color rgb="FF9BC2E6"/>
      </bottom>
      <diagonal/>
    </border>
    <border>
      <left/>
      <right style="thin">
        <color rgb="FF9BC2E6"/>
      </right>
      <top style="thin">
        <color rgb="FF9BC2E6"/>
      </top>
      <bottom/>
      <diagonal/>
    </border>
    <border>
      <left style="thin">
        <color rgb="FF9BC2E6"/>
      </left>
      <right/>
      <top style="thin">
        <color rgb="FF9BC2E6"/>
      </top>
      <bottom/>
      <diagonal/>
    </border>
    <border>
      <left style="thin">
        <color rgb="FF9BC2E6"/>
      </left>
      <right/>
      <top style="thin">
        <color rgb="FF9BC2E6"/>
      </top>
      <bottom style="thin">
        <color rgb="FF9BC2E6"/>
      </bottom>
      <diagonal/>
    </border>
    <border>
      <left style="thin">
        <color rgb="FF92D050"/>
      </left>
      <right/>
      <top style="thin">
        <color rgb="FF92D050"/>
      </top>
      <bottom style="thin">
        <color theme="9" tint="0.39997558519241921"/>
      </bottom>
      <diagonal/>
    </border>
    <border>
      <left/>
      <right/>
      <top style="thin">
        <color rgb="FF92D050"/>
      </top>
      <bottom style="thin">
        <color theme="9" tint="0.39997558519241921"/>
      </bottom>
      <diagonal/>
    </border>
    <border>
      <left style="thin">
        <color rgb="FF92D050"/>
      </left>
      <right style="thin">
        <color rgb="FF92D050"/>
      </right>
      <top style="thin">
        <color rgb="FF92D050"/>
      </top>
      <bottom style="thin">
        <color rgb="FF92D050"/>
      </bottom>
      <diagonal/>
    </border>
    <border>
      <left/>
      <right style="thin">
        <color rgb="FF92D050"/>
      </right>
      <top style="thin">
        <color rgb="FF92D050"/>
      </top>
      <bottom style="thin">
        <color theme="9" tint="0.39997558519241921"/>
      </bottom>
      <diagonal/>
    </border>
    <border>
      <left style="thin">
        <color rgb="FF92D050"/>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rgb="FF92D050"/>
      </right>
      <top style="thin">
        <color theme="9" tint="0.39997558519241921"/>
      </top>
      <bottom style="thin">
        <color theme="9" tint="0.39997558519241921"/>
      </bottom>
      <diagonal/>
    </border>
    <border>
      <left/>
      <right/>
      <top style="thin">
        <color theme="9" tint="0.39997558519241921"/>
      </top>
      <bottom style="thin">
        <color rgb="FF92D050"/>
      </bottom>
      <diagonal/>
    </border>
    <border>
      <left/>
      <right style="thin">
        <color rgb="FF92D050"/>
      </right>
      <top style="thin">
        <color theme="9" tint="0.39997558519241921"/>
      </top>
      <bottom style="thin">
        <color rgb="FF92D050"/>
      </bottom>
      <diagonal/>
    </border>
    <border>
      <left/>
      <right/>
      <top/>
      <bottom style="thin">
        <color rgb="FF9BC2E6"/>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7">
    <xf numFmtId="0" fontId="0" fillId="0" borderId="0"/>
    <xf numFmtId="43" fontId="2" fillId="0" borderId="0" applyFont="0" applyFill="0" applyBorder="0" applyAlignment="0" applyProtection="0"/>
    <xf numFmtId="0" fontId="9" fillId="0" borderId="0" applyNumberFormat="0" applyFill="0" applyBorder="0" applyAlignment="0" applyProtection="0"/>
    <xf numFmtId="9" fontId="11" fillId="0" borderId="0" applyBorder="0" applyProtection="0"/>
    <xf numFmtId="9" fontId="2" fillId="0" borderId="0" applyFont="0" applyFill="0" applyBorder="0" applyAlignment="0" applyProtection="0"/>
    <xf numFmtId="0" fontId="2" fillId="0" borderId="0"/>
    <xf numFmtId="170" fontId="2" fillId="0" borderId="0" applyFont="0" applyFill="0" applyBorder="0" applyAlignment="0" applyProtection="0"/>
  </cellStyleXfs>
  <cellXfs count="768">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xf>
    <xf numFmtId="14" fontId="6" fillId="0" borderId="0" xfId="0" applyNumberFormat="1"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0" fontId="0" fillId="0" borderId="0" xfId="0" applyAlignment="1">
      <alignment vertical="center"/>
    </xf>
    <xf numFmtId="0" fontId="10" fillId="0" borderId="2" xfId="0" applyFont="1" applyBorder="1" applyAlignment="1">
      <alignment horizontal="center" vertical="center"/>
    </xf>
    <xf numFmtId="166" fontId="10" fillId="4" borderId="2" xfId="3" applyNumberFormat="1" applyFont="1" applyFill="1" applyBorder="1" applyAlignment="1">
      <alignment horizontal="center" vertical="center"/>
    </xf>
    <xf numFmtId="0" fontId="0" fillId="0" borderId="2" xfId="0" applyBorder="1" applyAlignment="1">
      <alignment horizontal="center" vertical="center"/>
    </xf>
    <xf numFmtId="0" fontId="8" fillId="0" borderId="0" xfId="0" applyFont="1" applyAlignment="1">
      <alignment horizontal="left" vertical="center"/>
    </xf>
    <xf numFmtId="0" fontId="0" fillId="0" borderId="0" xfId="0" pivotButton="1"/>
    <xf numFmtId="0" fontId="0" fillId="0" borderId="2" xfId="0" applyBorder="1"/>
    <xf numFmtId="0" fontId="0" fillId="9" borderId="0" xfId="0" applyFill="1"/>
    <xf numFmtId="0" fontId="0" fillId="0" borderId="0" xfId="0" applyAlignment="1">
      <alignment horizontal="left"/>
    </xf>
    <xf numFmtId="0" fontId="5" fillId="10" borderId="2" xfId="0" applyFont="1" applyFill="1" applyBorder="1" applyAlignment="1">
      <alignment horizontal="left" vertical="center" wrapText="1"/>
    </xf>
    <xf numFmtId="0" fontId="5" fillId="10" borderId="2" xfId="0" applyFont="1" applyFill="1" applyBorder="1" applyAlignment="1">
      <alignment horizontal="left" vertical="center"/>
    </xf>
    <xf numFmtId="0" fontId="1" fillId="9" borderId="0" xfId="0" applyFont="1" applyFill="1"/>
    <xf numFmtId="0" fontId="0" fillId="0" borderId="20" xfId="0" applyBorder="1"/>
    <xf numFmtId="0" fontId="0" fillId="0" borderId="21" xfId="0" applyBorder="1"/>
    <xf numFmtId="0" fontId="1" fillId="11" borderId="18" xfId="0" applyFont="1" applyFill="1" applyBorder="1"/>
    <xf numFmtId="0" fontId="1" fillId="11" borderId="19" xfId="0" applyFont="1" applyFill="1" applyBorder="1"/>
    <xf numFmtId="0" fontId="1" fillId="12" borderId="24" xfId="0" applyFont="1" applyFill="1" applyBorder="1"/>
    <xf numFmtId="0" fontId="1" fillId="12" borderId="25" xfId="0" applyFont="1" applyFill="1" applyBorder="1"/>
    <xf numFmtId="0" fontId="1" fillId="12" borderId="26" xfId="0" applyFont="1" applyFill="1" applyBorder="1"/>
    <xf numFmtId="0" fontId="1" fillId="7" borderId="22" xfId="0" applyFont="1" applyFill="1" applyBorder="1"/>
    <xf numFmtId="0" fontId="1" fillId="7" borderId="23" xfId="0" applyFont="1" applyFill="1" applyBorder="1"/>
    <xf numFmtId="0" fontId="1" fillId="7" borderId="27" xfId="0" applyFont="1" applyFill="1" applyBorder="1"/>
    <xf numFmtId="0" fontId="5" fillId="10" borderId="6" xfId="0" applyFont="1" applyFill="1" applyBorder="1" applyAlignment="1">
      <alignment horizontal="left" vertical="center" wrapText="1"/>
    </xf>
    <xf numFmtId="14" fontId="5" fillId="10" borderId="6" xfId="0" applyNumberFormat="1" applyFont="1" applyFill="1" applyBorder="1" applyAlignment="1">
      <alignment horizontal="left" vertical="center" wrapText="1"/>
    </xf>
    <xf numFmtId="0" fontId="16" fillId="13" borderId="28" xfId="0" applyFont="1" applyFill="1" applyBorder="1" applyAlignment="1">
      <alignment vertical="center" wrapText="1"/>
    </xf>
    <xf numFmtId="0" fontId="16" fillId="13" borderId="0" xfId="0" applyFont="1" applyFill="1" applyAlignment="1">
      <alignment horizontal="left" vertical="center" wrapText="1"/>
    </xf>
    <xf numFmtId="0" fontId="18" fillId="15" borderId="2" xfId="3" applyNumberFormat="1" applyFont="1" applyFill="1" applyBorder="1" applyAlignment="1">
      <alignment horizontal="center" vertical="center"/>
    </xf>
    <xf numFmtId="3" fontId="18" fillId="15" borderId="2" xfId="3" applyNumberFormat="1" applyFont="1" applyFill="1" applyBorder="1" applyAlignment="1">
      <alignment horizontal="center" vertical="center" wrapText="1"/>
    </xf>
    <xf numFmtId="0" fontId="18" fillId="15" borderId="2" xfId="3" applyNumberFormat="1" applyFont="1" applyFill="1" applyBorder="1" applyAlignment="1">
      <alignment horizontal="center" vertical="center" wrapText="1"/>
    </xf>
    <xf numFmtId="165" fontId="18" fillId="15" borderId="2" xfId="1" applyNumberFormat="1" applyFont="1" applyFill="1" applyBorder="1" applyAlignment="1">
      <alignment horizontal="center" vertical="center"/>
    </xf>
    <xf numFmtId="166" fontId="18" fillId="15" borderId="2" xfId="3" applyNumberFormat="1" applyFont="1" applyFill="1" applyBorder="1" applyAlignment="1">
      <alignment horizontal="center" vertical="center"/>
    </xf>
    <xf numFmtId="3" fontId="18" fillId="15" borderId="0" xfId="3" applyNumberFormat="1" applyFont="1" applyFill="1" applyBorder="1" applyAlignment="1">
      <alignment horizontal="left" vertical="center" wrapText="1"/>
    </xf>
    <xf numFmtId="3" fontId="16" fillId="0" borderId="2" xfId="3" applyNumberFormat="1" applyFont="1" applyBorder="1" applyAlignment="1" applyProtection="1">
      <alignment horizontal="right" vertical="center"/>
    </xf>
    <xf numFmtId="0" fontId="21" fillId="16" borderId="2" xfId="0" applyFont="1" applyFill="1" applyBorder="1" applyAlignment="1">
      <alignment vertical="center"/>
    </xf>
    <xf numFmtId="0" fontId="19" fillId="0" borderId="2" xfId="0" applyFont="1" applyBorder="1" applyAlignment="1">
      <alignment vertical="center"/>
    </xf>
    <xf numFmtId="0" fontId="7" fillId="0" borderId="2" xfId="0" applyFont="1" applyBorder="1" applyAlignment="1">
      <alignment horizontal="center" vertical="center"/>
    </xf>
    <xf numFmtId="165" fontId="7" fillId="0" borderId="2" xfId="1" applyNumberFormat="1" applyFont="1" applyBorder="1" applyAlignment="1">
      <alignment vertical="center"/>
    </xf>
    <xf numFmtId="3" fontId="16" fillId="4" borderId="2" xfId="3" applyNumberFormat="1" applyFont="1" applyFill="1" applyBorder="1" applyAlignment="1" applyProtection="1">
      <alignment horizontal="right" vertical="center"/>
    </xf>
    <xf numFmtId="3" fontId="16" fillId="0" borderId="2" xfId="0" applyNumberFormat="1" applyFont="1" applyBorder="1" applyAlignment="1">
      <alignment horizontal="left" vertical="center"/>
    </xf>
    <xf numFmtId="0" fontId="16" fillId="0" borderId="7" xfId="0" applyFont="1" applyBorder="1" applyAlignment="1">
      <alignment horizontal="center" vertical="center"/>
    </xf>
    <xf numFmtId="0" fontId="16" fillId="0" borderId="2" xfId="0" applyFont="1" applyBorder="1" applyAlignment="1">
      <alignment vertical="center" wrapText="1"/>
    </xf>
    <xf numFmtId="0" fontId="16" fillId="0" borderId="2" xfId="0" applyFont="1" applyBorder="1" applyAlignment="1">
      <alignment horizontal="center" vertical="center"/>
    </xf>
    <xf numFmtId="0" fontId="7" fillId="6" borderId="2" xfId="0" applyFont="1" applyFill="1" applyBorder="1" applyAlignment="1">
      <alignment horizontal="center" vertical="center"/>
    </xf>
    <xf numFmtId="165" fontId="7" fillId="6" borderId="2" xfId="1" applyNumberFormat="1" applyFont="1" applyFill="1" applyBorder="1" applyAlignment="1">
      <alignment vertical="center"/>
    </xf>
    <xf numFmtId="3" fontId="22" fillId="0" borderId="2" xfId="0" applyNumberFormat="1" applyFont="1" applyBorder="1" applyAlignment="1">
      <alignment horizontal="left" vertical="center" wrapText="1"/>
    </xf>
    <xf numFmtId="0" fontId="23" fillId="0" borderId="2" xfId="0" applyFont="1" applyBorder="1" applyAlignment="1">
      <alignment horizontal="center" vertical="center"/>
    </xf>
    <xf numFmtId="165" fontId="23" fillId="0" borderId="2" xfId="1" applyNumberFormat="1" applyFont="1" applyFill="1" applyBorder="1" applyAlignment="1">
      <alignment vertical="center"/>
    </xf>
    <xf numFmtId="0" fontId="16" fillId="0" borderId="2" xfId="0" applyFont="1" applyBorder="1" applyAlignment="1">
      <alignment vertical="center"/>
    </xf>
    <xf numFmtId="165" fontId="7" fillId="0" borderId="2" xfId="1" applyNumberFormat="1" applyFont="1" applyFill="1" applyBorder="1" applyAlignment="1">
      <alignment vertical="center"/>
    </xf>
    <xf numFmtId="3" fontId="16" fillId="0" borderId="2" xfId="0" applyNumberFormat="1" applyFont="1" applyBorder="1" applyAlignment="1">
      <alignment horizontal="left" vertical="center" wrapText="1"/>
    </xf>
    <xf numFmtId="3" fontId="22" fillId="0" borderId="2" xfId="0" applyNumberFormat="1" applyFont="1" applyBorder="1" applyAlignment="1">
      <alignment horizontal="left" vertical="center"/>
    </xf>
    <xf numFmtId="0" fontId="16" fillId="0" borderId="7" xfId="0" applyFont="1" applyBorder="1" applyAlignment="1">
      <alignment vertical="center"/>
    </xf>
    <xf numFmtId="165" fontId="16" fillId="0" borderId="2" xfId="1" applyNumberFormat="1" applyFont="1" applyBorder="1" applyAlignment="1">
      <alignment vertical="center"/>
    </xf>
    <xf numFmtId="166" fontId="16" fillId="4" borderId="2" xfId="3" applyNumberFormat="1" applyFont="1" applyFill="1" applyBorder="1" applyAlignment="1">
      <alignment horizontal="center" vertical="center"/>
    </xf>
    <xf numFmtId="0" fontId="18" fillId="0" borderId="2" xfId="0" applyFont="1" applyBorder="1" applyAlignment="1">
      <alignment horizontal="left" vertical="center" wrapText="1"/>
    </xf>
    <xf numFmtId="165" fontId="16" fillId="0" borderId="2" xfId="1" applyNumberFormat="1" applyFont="1" applyFill="1" applyBorder="1" applyAlignment="1">
      <alignment vertical="center"/>
    </xf>
    <xf numFmtId="167" fontId="16" fillId="0" borderId="2" xfId="3" applyNumberFormat="1" applyFont="1" applyBorder="1" applyAlignment="1">
      <alignment vertical="center" wrapText="1"/>
    </xf>
    <xf numFmtId="0" fontId="18" fillId="0" borderId="2" xfId="0" applyFont="1" applyBorder="1" applyAlignment="1">
      <alignment vertical="center" wrapText="1"/>
    </xf>
    <xf numFmtId="0" fontId="16" fillId="0" borderId="2" xfId="0" applyFont="1" applyBorder="1" applyAlignment="1">
      <alignment horizontal="left" vertical="center" wrapText="1"/>
    </xf>
    <xf numFmtId="167" fontId="16" fillId="4" borderId="2" xfId="3" applyNumberFormat="1" applyFont="1" applyFill="1" applyBorder="1" applyAlignment="1">
      <alignment horizontal="left" vertical="center" wrapText="1"/>
    </xf>
    <xf numFmtId="165" fontId="16" fillId="0" borderId="4" xfId="1" applyNumberFormat="1" applyFont="1" applyFill="1" applyBorder="1" applyAlignment="1">
      <alignment vertical="center"/>
    </xf>
    <xf numFmtId="167" fontId="16" fillId="0" borderId="2" xfId="3" applyNumberFormat="1" applyFont="1" applyBorder="1" applyAlignment="1">
      <alignment horizontal="left" vertical="center" wrapText="1"/>
    </xf>
    <xf numFmtId="167" fontId="16" fillId="0" borderId="2" xfId="3" applyNumberFormat="1" applyFont="1" applyBorder="1" applyAlignment="1">
      <alignment horizontal="center" vertical="center"/>
    </xf>
    <xf numFmtId="3" fontId="22" fillId="0" borderId="2" xfId="0" applyNumberFormat="1" applyFont="1" applyBorder="1" applyAlignment="1">
      <alignment vertical="center" wrapText="1"/>
    </xf>
    <xf numFmtId="167" fontId="16" fillId="4" borderId="2" xfId="3" applyNumberFormat="1" applyFont="1" applyFill="1" applyBorder="1" applyAlignment="1">
      <alignment vertical="center" wrapText="1"/>
    </xf>
    <xf numFmtId="3" fontId="16" fillId="0" borderId="2" xfId="3" applyNumberFormat="1" applyFont="1" applyBorder="1" applyAlignment="1">
      <alignment horizontal="center" vertical="center"/>
    </xf>
    <xf numFmtId="0" fontId="16" fillId="0" borderId="2" xfId="3" applyNumberFormat="1" applyFont="1" applyBorder="1" applyAlignment="1">
      <alignment vertical="center" wrapText="1"/>
    </xf>
    <xf numFmtId="3" fontId="16" fillId="0" borderId="2" xfId="0" applyNumberFormat="1" applyFont="1" applyBorder="1" applyAlignment="1">
      <alignment vertical="center" wrapText="1"/>
    </xf>
    <xf numFmtId="165" fontId="16" fillId="0" borderId="2" xfId="1" applyNumberFormat="1" applyFont="1" applyFill="1" applyBorder="1" applyAlignment="1">
      <alignment horizontal="center" vertical="center"/>
    </xf>
    <xf numFmtId="0" fontId="16" fillId="0" borderId="7" xfId="3" applyNumberFormat="1" applyFont="1" applyBorder="1" applyAlignment="1">
      <alignment vertical="center" wrapText="1"/>
    </xf>
    <xf numFmtId="167" fontId="22" fillId="0" borderId="2" xfId="3" applyNumberFormat="1" applyFont="1" applyBorder="1" applyAlignment="1">
      <alignment vertical="center" wrapText="1"/>
    </xf>
    <xf numFmtId="3" fontId="16" fillId="0" borderId="2" xfId="3" applyNumberFormat="1" applyFont="1" applyBorder="1" applyAlignment="1">
      <alignment vertical="center" wrapText="1"/>
    </xf>
    <xf numFmtId="3" fontId="16" fillId="0" borderId="2" xfId="3" applyNumberFormat="1" applyFont="1" applyBorder="1" applyAlignment="1">
      <alignment horizontal="left" vertical="center" wrapText="1"/>
    </xf>
    <xf numFmtId="166" fontId="16" fillId="0" borderId="2" xfId="3" applyNumberFormat="1" applyFont="1" applyBorder="1" applyAlignment="1">
      <alignment horizontal="center" vertical="center"/>
    </xf>
    <xf numFmtId="167" fontId="22" fillId="0" borderId="2" xfId="3" applyNumberFormat="1" applyFont="1" applyBorder="1" applyAlignment="1">
      <alignment horizontal="left" vertical="center" wrapText="1"/>
    </xf>
    <xf numFmtId="167" fontId="16" fillId="0" borderId="2" xfId="3" applyNumberFormat="1" applyFont="1" applyBorder="1" applyAlignment="1">
      <alignment horizontal="left" vertical="center"/>
    </xf>
    <xf numFmtId="9" fontId="16" fillId="15" borderId="2" xfId="4" applyFont="1" applyFill="1" applyBorder="1" applyAlignment="1" applyProtection="1">
      <alignment horizontal="center" vertical="center"/>
    </xf>
    <xf numFmtId="3" fontId="16" fillId="15" borderId="2" xfId="3" applyNumberFormat="1" applyFont="1" applyFill="1" applyBorder="1" applyAlignment="1">
      <alignment horizontal="right" vertical="center"/>
    </xf>
    <xf numFmtId="3" fontId="16" fillId="19" borderId="2" xfId="3" applyNumberFormat="1" applyFont="1" applyFill="1" applyBorder="1" applyAlignment="1">
      <alignment horizontal="left" vertical="center"/>
    </xf>
    <xf numFmtId="0" fontId="18" fillId="20" borderId="3" xfId="3" applyNumberFormat="1" applyFont="1" applyFill="1" applyBorder="1" applyAlignment="1">
      <alignment horizontal="right" vertical="center"/>
    </xf>
    <xf numFmtId="0" fontId="18" fillId="20" borderId="30" xfId="3" applyNumberFormat="1" applyFont="1" applyFill="1" applyBorder="1" applyAlignment="1">
      <alignment horizontal="right" vertical="center"/>
    </xf>
    <xf numFmtId="0" fontId="18" fillId="20" borderId="4" xfId="3" applyNumberFormat="1" applyFont="1" applyFill="1" applyBorder="1" applyAlignment="1">
      <alignment horizontal="right" vertical="center"/>
    </xf>
    <xf numFmtId="165" fontId="18" fillId="20" borderId="2" xfId="1" applyNumberFormat="1" applyFont="1" applyFill="1" applyBorder="1" applyAlignment="1">
      <alignment horizontal="center" vertical="center"/>
    </xf>
    <xf numFmtId="3" fontId="18" fillId="20" borderId="2" xfId="3" applyNumberFormat="1" applyFont="1" applyFill="1" applyBorder="1" applyAlignment="1">
      <alignment horizontal="right" vertical="center"/>
    </xf>
    <xf numFmtId="165" fontId="16" fillId="19" borderId="2" xfId="3" applyNumberFormat="1" applyFont="1" applyFill="1" applyBorder="1" applyAlignment="1">
      <alignment horizontal="left" vertical="center"/>
    </xf>
    <xf numFmtId="10" fontId="18" fillId="20" borderId="2" xfId="1" applyNumberFormat="1" applyFont="1" applyFill="1" applyBorder="1" applyAlignment="1">
      <alignment horizontal="center" vertical="center"/>
    </xf>
    <xf numFmtId="0" fontId="18" fillId="21" borderId="27" xfId="3" applyNumberFormat="1" applyFont="1" applyFill="1" applyBorder="1" applyAlignment="1">
      <alignment vertical="center"/>
    </xf>
    <xf numFmtId="3" fontId="25" fillId="21" borderId="2" xfId="3" applyNumberFormat="1" applyFont="1" applyFill="1" applyBorder="1" applyAlignment="1">
      <alignment vertical="center"/>
    </xf>
    <xf numFmtId="3" fontId="24" fillId="18" borderId="2" xfId="3" applyNumberFormat="1" applyFont="1" applyFill="1" applyBorder="1" applyAlignment="1" applyProtection="1">
      <alignment horizontal="right" vertical="center"/>
    </xf>
    <xf numFmtId="3" fontId="26" fillId="0" borderId="2" xfId="0" applyNumberFormat="1" applyFont="1" applyBorder="1" applyAlignment="1">
      <alignment horizontal="left" vertical="center"/>
    </xf>
    <xf numFmtId="0" fontId="28" fillId="0" borderId="0" xfId="0" applyFont="1"/>
    <xf numFmtId="0" fontId="29" fillId="0" borderId="2" xfId="0" applyFont="1" applyBorder="1"/>
    <xf numFmtId="3" fontId="27" fillId="16" borderId="2" xfId="3" applyNumberFormat="1" applyFont="1" applyFill="1" applyBorder="1" applyAlignment="1" applyProtection="1">
      <alignment vertical="center"/>
    </xf>
    <xf numFmtId="3" fontId="24" fillId="16" borderId="2" xfId="3" applyNumberFormat="1" applyFont="1" applyFill="1" applyBorder="1" applyAlignment="1" applyProtection="1">
      <alignment vertical="center"/>
    </xf>
    <xf numFmtId="167" fontId="26" fillId="16" borderId="2" xfId="3" applyNumberFormat="1" applyFont="1" applyFill="1" applyBorder="1" applyAlignment="1">
      <alignment horizontal="left" vertical="center" wrapText="1"/>
    </xf>
    <xf numFmtId="167" fontId="26" fillId="0" borderId="2" xfId="3" applyNumberFormat="1" applyFont="1" applyBorder="1" applyAlignment="1">
      <alignment horizontal="left" vertical="center" wrapText="1"/>
    </xf>
    <xf numFmtId="165" fontId="25" fillId="15" borderId="2" xfId="1" applyNumberFormat="1" applyFont="1" applyFill="1" applyBorder="1" applyAlignment="1" applyProtection="1">
      <alignment horizontal="center" vertical="center"/>
    </xf>
    <xf numFmtId="3" fontId="25" fillId="15" borderId="2" xfId="3" applyNumberFormat="1" applyFont="1" applyFill="1" applyBorder="1" applyAlignment="1" applyProtection="1">
      <alignment horizontal="right" vertical="center"/>
    </xf>
    <xf numFmtId="165" fontId="31" fillId="19" borderId="2" xfId="1" applyNumberFormat="1" applyFont="1" applyFill="1" applyBorder="1" applyAlignment="1">
      <alignment horizontal="left" vertical="center" wrapText="1"/>
    </xf>
    <xf numFmtId="0" fontId="30" fillId="0" borderId="0" xfId="0" applyFont="1"/>
    <xf numFmtId="0" fontId="16" fillId="0" borderId="7" xfId="0" applyFont="1" applyBorder="1" applyAlignment="1">
      <alignment horizontal="left" vertical="center"/>
    </xf>
    <xf numFmtId="0" fontId="16" fillId="0" borderId="2" xfId="0" applyFont="1" applyBorder="1" applyAlignment="1">
      <alignment horizontal="left" vertical="center"/>
    </xf>
    <xf numFmtId="0" fontId="25" fillId="20" borderId="3" xfId="3" applyNumberFormat="1" applyFont="1" applyFill="1" applyBorder="1" applyAlignment="1">
      <alignment horizontal="right" vertical="center"/>
    </xf>
    <xf numFmtId="0" fontId="25" fillId="20" borderId="30" xfId="3" applyNumberFormat="1" applyFont="1" applyFill="1" applyBorder="1" applyAlignment="1">
      <alignment horizontal="right" vertical="center"/>
    </xf>
    <xf numFmtId="0" fontId="25" fillId="20" borderId="4" xfId="3" applyNumberFormat="1" applyFont="1" applyFill="1" applyBorder="1" applyAlignment="1">
      <alignment horizontal="right" vertical="center"/>
    </xf>
    <xf numFmtId="10" fontId="25" fillId="20" borderId="2" xfId="1" applyNumberFormat="1" applyFont="1" applyFill="1" applyBorder="1" applyAlignment="1">
      <alignment horizontal="center" vertical="center"/>
    </xf>
    <xf numFmtId="3" fontId="25" fillId="20" borderId="2" xfId="3" applyNumberFormat="1" applyFont="1" applyFill="1" applyBorder="1" applyAlignment="1">
      <alignment horizontal="right" vertical="center"/>
    </xf>
    <xf numFmtId="165" fontId="31" fillId="19" borderId="2" xfId="3" applyNumberFormat="1" applyFont="1" applyFill="1" applyBorder="1" applyAlignment="1">
      <alignment horizontal="left" vertical="center"/>
    </xf>
    <xf numFmtId="0" fontId="31" fillId="5" borderId="2" xfId="0" applyFont="1" applyFill="1" applyBorder="1" applyAlignment="1">
      <alignment horizontal="center" vertical="center"/>
    </xf>
    <xf numFmtId="0" fontId="10" fillId="0" borderId="0" xfId="0" applyFont="1" applyAlignment="1">
      <alignment horizontal="center" vertical="center"/>
    </xf>
    <xf numFmtId="0" fontId="1" fillId="0" borderId="0" xfId="0" applyFont="1"/>
    <xf numFmtId="0" fontId="0" fillId="0" borderId="16" xfId="0" applyBorder="1" applyAlignment="1">
      <alignment horizontal="center" vertical="center"/>
    </xf>
    <xf numFmtId="0" fontId="0" fillId="0" borderId="2"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2" xfId="0" applyBorder="1" applyAlignment="1">
      <alignment vertical="center"/>
    </xf>
    <xf numFmtId="0" fontId="32" fillId="0" borderId="2" xfId="0" applyFont="1" applyBorder="1" applyAlignment="1">
      <alignment horizontal="left" vertical="center" indent="3"/>
    </xf>
    <xf numFmtId="0" fontId="0" fillId="0" borderId="2" xfId="0" applyBorder="1" applyAlignment="1">
      <alignment horizontal="left" vertical="center" indent="2"/>
    </xf>
    <xf numFmtId="0" fontId="12" fillId="22" borderId="16" xfId="0" applyFont="1" applyFill="1" applyBorder="1" applyAlignment="1">
      <alignment horizontal="left" vertical="center"/>
    </xf>
    <xf numFmtId="0" fontId="12" fillId="22" borderId="2" xfId="0" applyFont="1" applyFill="1" applyBorder="1" applyAlignment="1">
      <alignment horizontal="left" vertical="center"/>
    </xf>
    <xf numFmtId="0" fontId="12" fillId="22" borderId="2" xfId="0" applyFont="1" applyFill="1" applyBorder="1" applyAlignment="1">
      <alignment horizontal="center" vertical="center"/>
    </xf>
    <xf numFmtId="0" fontId="1" fillId="0" borderId="2" xfId="0" applyFont="1" applyBorder="1" applyAlignment="1">
      <alignment vertical="center"/>
    </xf>
    <xf numFmtId="0" fontId="1" fillId="7" borderId="16" xfId="0" applyFont="1" applyFill="1" applyBorder="1" applyAlignment="1">
      <alignment horizontal="center" vertical="center"/>
    </xf>
    <xf numFmtId="0" fontId="1" fillId="7" borderId="2" xfId="0" applyFont="1" applyFill="1" applyBorder="1" applyAlignment="1">
      <alignment vertical="center"/>
    </xf>
    <xf numFmtId="0" fontId="12" fillId="8" borderId="16" xfId="0" applyFont="1" applyFill="1" applyBorder="1" applyAlignment="1">
      <alignment horizontal="left" vertical="center"/>
    </xf>
    <xf numFmtId="0" fontId="12" fillId="8" borderId="2" xfId="0" applyFont="1" applyFill="1" applyBorder="1" applyAlignment="1">
      <alignment horizontal="left" vertical="center"/>
    </xf>
    <xf numFmtId="0" fontId="12" fillId="8" borderId="2" xfId="0" applyFont="1" applyFill="1" applyBorder="1" applyAlignment="1">
      <alignment horizontal="center" vertical="center"/>
    </xf>
    <xf numFmtId="0" fontId="0" fillId="0" borderId="12" xfId="0" applyBorder="1" applyAlignment="1">
      <alignment horizontal="left" vertical="center" indent="2"/>
    </xf>
    <xf numFmtId="0" fontId="12" fillId="3" borderId="16" xfId="0" applyFont="1" applyFill="1" applyBorder="1" applyAlignment="1">
      <alignment horizontal="left" vertical="center"/>
    </xf>
    <xf numFmtId="0" fontId="12" fillId="3" borderId="2" xfId="0" applyFont="1" applyFill="1" applyBorder="1" applyAlignment="1">
      <alignment horizontal="left" vertical="center"/>
    </xf>
    <xf numFmtId="0" fontId="12" fillId="3" borderId="2" xfId="0" applyFont="1" applyFill="1" applyBorder="1" applyAlignment="1">
      <alignment horizontal="center" vertical="center"/>
    </xf>
    <xf numFmtId="0" fontId="12" fillId="23" borderId="15" xfId="0" applyFont="1" applyFill="1" applyBorder="1" applyAlignment="1">
      <alignment horizontal="center" vertical="center"/>
    </xf>
    <xf numFmtId="0" fontId="12" fillId="23" borderId="8" xfId="0" applyFont="1" applyFill="1" applyBorder="1" applyAlignment="1">
      <alignment horizontal="center" vertical="center"/>
    </xf>
    <xf numFmtId="0" fontId="0" fillId="0" borderId="34" xfId="0" applyBorder="1" applyAlignment="1">
      <alignment vertical="center"/>
    </xf>
    <xf numFmtId="0" fontId="0" fillId="0" borderId="7" xfId="0" applyBorder="1" applyAlignment="1">
      <alignment horizontal="left" vertical="center" indent="2"/>
    </xf>
    <xf numFmtId="0" fontId="0" fillId="0" borderId="7" xfId="0" applyBorder="1" applyAlignment="1">
      <alignment vertical="center"/>
    </xf>
    <xf numFmtId="0" fontId="0" fillId="0" borderId="11" xfId="0" applyBorder="1" applyAlignment="1">
      <alignment vertical="center"/>
    </xf>
    <xf numFmtId="0" fontId="0" fillId="0" borderId="35" xfId="0" applyBorder="1" applyAlignment="1">
      <alignment horizontal="left" vertical="center" indent="2"/>
    </xf>
    <xf numFmtId="0" fontId="0" fillId="0" borderId="35" xfId="0" applyBorder="1" applyAlignment="1">
      <alignment vertical="center"/>
    </xf>
    <xf numFmtId="0" fontId="0" fillId="7" borderId="2" xfId="0" applyFill="1" applyBorder="1" applyAlignment="1">
      <alignment horizontal="center" vertical="center"/>
    </xf>
    <xf numFmtId="0" fontId="33" fillId="0" borderId="0" xfId="0" applyFont="1"/>
    <xf numFmtId="0" fontId="34" fillId="8" borderId="2" xfId="0" applyFont="1" applyFill="1" applyBorder="1" applyAlignment="1">
      <alignment horizontal="center" vertical="center"/>
    </xf>
    <xf numFmtId="168" fontId="34" fillId="8" borderId="2" xfId="1" applyNumberFormat="1" applyFont="1" applyFill="1" applyBorder="1" applyAlignment="1">
      <alignment horizontal="center" vertical="center"/>
    </xf>
    <xf numFmtId="0" fontId="34" fillId="22" borderId="2" xfId="0" applyFont="1" applyFill="1" applyBorder="1" applyAlignment="1">
      <alignment horizontal="center" vertical="center"/>
    </xf>
    <xf numFmtId="168" fontId="34" fillId="22" borderId="2" xfId="1" applyNumberFormat="1" applyFont="1" applyFill="1" applyBorder="1" applyAlignment="1">
      <alignment horizontal="center" vertical="center"/>
    </xf>
    <xf numFmtId="0" fontId="34" fillId="7" borderId="2" xfId="0" applyFont="1" applyFill="1" applyBorder="1" applyAlignment="1">
      <alignment vertical="center"/>
    </xf>
    <xf numFmtId="164" fontId="34" fillId="7" borderId="2" xfId="0" applyNumberFormat="1" applyFont="1" applyFill="1" applyBorder="1" applyAlignment="1">
      <alignment vertical="center"/>
    </xf>
    <xf numFmtId="168" fontId="34" fillId="7" borderId="2" xfId="1" applyNumberFormat="1" applyFont="1" applyFill="1" applyBorder="1" applyAlignment="1">
      <alignment vertical="center"/>
    </xf>
    <xf numFmtId="0" fontId="35" fillId="7" borderId="2" xfId="0" applyFont="1" applyFill="1" applyBorder="1" applyAlignment="1">
      <alignment vertical="center" wrapText="1"/>
    </xf>
    <xf numFmtId="0" fontId="33" fillId="0" borderId="2" xfId="0" applyFont="1" applyBorder="1" applyAlignment="1">
      <alignment horizontal="center" vertical="center"/>
    </xf>
    <xf numFmtId="168" fontId="33" fillId="0" borderId="2" xfId="1" applyNumberFormat="1" applyFont="1" applyBorder="1" applyAlignment="1">
      <alignment vertical="center"/>
    </xf>
    <xf numFmtId="168" fontId="36" fillId="0" borderId="2" xfId="1" applyNumberFormat="1" applyFont="1" applyBorder="1" applyAlignment="1">
      <alignment vertical="center"/>
    </xf>
    <xf numFmtId="0" fontId="34" fillId="7" borderId="2" xfId="0" applyFont="1" applyFill="1" applyBorder="1" applyAlignment="1">
      <alignment horizontal="center" vertical="center"/>
    </xf>
    <xf numFmtId="0" fontId="33" fillId="0" borderId="7" xfId="0" applyFont="1" applyBorder="1" applyAlignment="1">
      <alignment horizontal="center" vertical="center"/>
    </xf>
    <xf numFmtId="168" fontId="33" fillId="0" borderId="7" xfId="1" applyNumberFormat="1" applyFont="1" applyBorder="1" applyAlignment="1">
      <alignment vertical="center"/>
    </xf>
    <xf numFmtId="0" fontId="33" fillId="0" borderId="35" xfId="0" applyFont="1" applyBorder="1" applyAlignment="1">
      <alignment horizontal="center" vertical="center"/>
    </xf>
    <xf numFmtId="168" fontId="33" fillId="0" borderId="35" xfId="1" applyNumberFormat="1" applyFont="1" applyBorder="1" applyAlignment="1">
      <alignment vertical="center"/>
    </xf>
    <xf numFmtId="0" fontId="33" fillId="0" borderId="12" xfId="0" applyFont="1" applyBorder="1" applyAlignment="1">
      <alignment horizontal="center" vertical="center"/>
    </xf>
    <xf numFmtId="168" fontId="33" fillId="0" borderId="12" xfId="1" applyNumberFormat="1" applyFont="1" applyBorder="1" applyAlignment="1">
      <alignment vertical="center"/>
    </xf>
    <xf numFmtId="0" fontId="33" fillId="0" borderId="0" xfId="0" applyFont="1" applyAlignment="1">
      <alignment vertical="center"/>
    </xf>
    <xf numFmtId="0" fontId="34" fillId="0" borderId="0" xfId="0" applyFont="1"/>
    <xf numFmtId="168" fontId="34" fillId="0" borderId="0" xfId="1" applyNumberFormat="1" applyFont="1"/>
    <xf numFmtId="168" fontId="34" fillId="0" borderId="0" xfId="0" applyNumberFormat="1" applyFont="1"/>
    <xf numFmtId="0" fontId="37" fillId="0" borderId="0" xfId="0" applyFont="1"/>
    <xf numFmtId="0" fontId="38" fillId="8" borderId="2" xfId="0" applyFont="1" applyFill="1" applyBorder="1" applyAlignment="1">
      <alignment horizontal="center" vertical="center"/>
    </xf>
    <xf numFmtId="168" fontId="38" fillId="8" borderId="2" xfId="1" applyNumberFormat="1" applyFont="1" applyFill="1" applyBorder="1" applyAlignment="1">
      <alignment horizontal="center" vertical="center"/>
    </xf>
    <xf numFmtId="0" fontId="38" fillId="22" borderId="2" xfId="0" applyFont="1" applyFill="1" applyBorder="1" applyAlignment="1">
      <alignment horizontal="center" vertical="center"/>
    </xf>
    <xf numFmtId="168" fontId="38" fillId="22" borderId="2" xfId="1" applyNumberFormat="1" applyFont="1" applyFill="1" applyBorder="1" applyAlignment="1">
      <alignment horizontal="center" vertical="center"/>
    </xf>
    <xf numFmtId="0" fontId="38" fillId="7" borderId="2" xfId="0" applyFont="1" applyFill="1" applyBorder="1" applyAlignment="1">
      <alignment vertical="center"/>
    </xf>
    <xf numFmtId="164" fontId="38" fillId="7" borderId="2" xfId="0" applyNumberFormat="1" applyFont="1" applyFill="1" applyBorder="1" applyAlignment="1">
      <alignment vertical="center"/>
    </xf>
    <xf numFmtId="168" fontId="38" fillId="7" borderId="2" xfId="1" applyNumberFormat="1" applyFont="1" applyFill="1" applyBorder="1" applyAlignment="1">
      <alignment vertical="center"/>
    </xf>
    <xf numFmtId="0" fontId="39" fillId="7" borderId="2" xfId="0" applyFont="1" applyFill="1" applyBorder="1" applyAlignment="1">
      <alignment vertical="center" wrapText="1"/>
    </xf>
    <xf numFmtId="0" fontId="37" fillId="0" borderId="2" xfId="0" applyFont="1" applyBorder="1" applyAlignment="1">
      <alignment horizontal="center" vertical="center"/>
    </xf>
    <xf numFmtId="168" fontId="37" fillId="0" borderId="2" xfId="1" applyNumberFormat="1" applyFont="1" applyBorder="1" applyAlignment="1">
      <alignment vertical="center"/>
    </xf>
    <xf numFmtId="168" fontId="40" fillId="0" borderId="2" xfId="1" applyNumberFormat="1" applyFont="1" applyBorder="1" applyAlignment="1">
      <alignment vertical="center"/>
    </xf>
    <xf numFmtId="0" fontId="38" fillId="7" borderId="2" xfId="0" applyFont="1" applyFill="1" applyBorder="1" applyAlignment="1">
      <alignment horizontal="center" vertical="center"/>
    </xf>
    <xf numFmtId="0" fontId="37" fillId="0" borderId="7" xfId="0" applyFont="1" applyBorder="1" applyAlignment="1">
      <alignment horizontal="center" vertical="center"/>
    </xf>
    <xf numFmtId="168" fontId="37" fillId="0" borderId="7" xfId="1" applyNumberFormat="1" applyFont="1" applyBorder="1" applyAlignment="1">
      <alignment vertical="center"/>
    </xf>
    <xf numFmtId="0" fontId="37" fillId="0" borderId="35" xfId="0" applyFont="1" applyBorder="1" applyAlignment="1">
      <alignment horizontal="center" vertical="center"/>
    </xf>
    <xf numFmtId="168" fontId="37" fillId="0" borderId="35" xfId="1" applyNumberFormat="1" applyFont="1" applyBorder="1" applyAlignment="1">
      <alignment vertical="center"/>
    </xf>
    <xf numFmtId="0" fontId="37" fillId="0" borderId="12" xfId="0" applyFont="1" applyBorder="1" applyAlignment="1">
      <alignment horizontal="center" vertical="center"/>
    </xf>
    <xf numFmtId="168" fontId="37" fillId="0" borderId="12" xfId="1" applyNumberFormat="1" applyFont="1" applyBorder="1" applyAlignment="1">
      <alignment vertical="center"/>
    </xf>
    <xf numFmtId="0" fontId="37" fillId="0" borderId="0" xfId="0" applyFont="1" applyAlignment="1">
      <alignment vertical="center"/>
    </xf>
    <xf numFmtId="0" fontId="38" fillId="0" borderId="0" xfId="0" applyFont="1"/>
    <xf numFmtId="168" fontId="38" fillId="0" borderId="0" xfId="1" applyNumberFormat="1" applyFont="1"/>
    <xf numFmtId="168" fontId="38" fillId="0" borderId="0" xfId="0" applyNumberFormat="1" applyFont="1"/>
    <xf numFmtId="0" fontId="41" fillId="0" borderId="0" xfId="0" applyFont="1"/>
    <xf numFmtId="0" fontId="42" fillId="8" borderId="2" xfId="0" applyFont="1" applyFill="1" applyBorder="1" applyAlignment="1">
      <alignment horizontal="center" vertical="center"/>
    </xf>
    <xf numFmtId="168" fontId="42" fillId="8" borderId="2" xfId="1" applyNumberFormat="1" applyFont="1" applyFill="1" applyBorder="1" applyAlignment="1">
      <alignment horizontal="center" vertical="center"/>
    </xf>
    <xf numFmtId="0" fontId="42" fillId="22" borderId="2" xfId="0" applyFont="1" applyFill="1" applyBorder="1" applyAlignment="1">
      <alignment horizontal="center" vertical="center"/>
    </xf>
    <xf numFmtId="168" fontId="42" fillId="22" borderId="2" xfId="1" applyNumberFormat="1" applyFont="1" applyFill="1" applyBorder="1" applyAlignment="1">
      <alignment horizontal="center" vertical="center"/>
    </xf>
    <xf numFmtId="0" fontId="42" fillId="7" borderId="2" xfId="0" applyFont="1" applyFill="1" applyBorder="1" applyAlignment="1">
      <alignment vertical="center"/>
    </xf>
    <xf numFmtId="164" fontId="42" fillId="7" borderId="2" xfId="0" applyNumberFormat="1" applyFont="1" applyFill="1" applyBorder="1" applyAlignment="1">
      <alignment vertical="center"/>
    </xf>
    <xf numFmtId="168" fontId="42" fillId="7" borderId="2" xfId="1" applyNumberFormat="1" applyFont="1" applyFill="1" applyBorder="1" applyAlignment="1">
      <alignment vertical="center"/>
    </xf>
    <xf numFmtId="0" fontId="43" fillId="7" borderId="2" xfId="0" applyFont="1" applyFill="1" applyBorder="1" applyAlignment="1">
      <alignment vertical="center" wrapText="1"/>
    </xf>
    <xf numFmtId="0" fontId="41" fillId="0" borderId="2" xfId="0" applyFont="1" applyBorder="1" applyAlignment="1">
      <alignment horizontal="center" vertical="center"/>
    </xf>
    <xf numFmtId="168" fontId="41" fillId="0" borderId="2" xfId="1" applyNumberFormat="1" applyFont="1" applyBorder="1" applyAlignment="1">
      <alignment vertical="center"/>
    </xf>
    <xf numFmtId="168" fontId="44" fillId="0" borderId="2" xfId="1" applyNumberFormat="1" applyFont="1" applyBorder="1" applyAlignment="1">
      <alignment vertical="center"/>
    </xf>
    <xf numFmtId="0" fontId="42" fillId="7" borderId="2" xfId="0" applyFont="1" applyFill="1" applyBorder="1" applyAlignment="1">
      <alignment horizontal="center" vertical="center"/>
    </xf>
    <xf numFmtId="0" fontId="41" fillId="0" borderId="7" xfId="0" applyFont="1" applyBorder="1" applyAlignment="1">
      <alignment horizontal="center" vertical="center"/>
    </xf>
    <xf numFmtId="168" fontId="41" fillId="0" borderId="7" xfId="1" applyNumberFormat="1" applyFont="1" applyBorder="1" applyAlignment="1">
      <alignment vertical="center"/>
    </xf>
    <xf numFmtId="0" fontId="41" fillId="0" borderId="35" xfId="0" applyFont="1" applyBorder="1" applyAlignment="1">
      <alignment horizontal="center" vertical="center"/>
    </xf>
    <xf numFmtId="168" fontId="41" fillId="0" borderId="35" xfId="1" applyNumberFormat="1" applyFont="1" applyBorder="1" applyAlignment="1">
      <alignment vertical="center"/>
    </xf>
    <xf numFmtId="0" fontId="41" fillId="0" borderId="12" xfId="0" applyFont="1" applyBorder="1" applyAlignment="1">
      <alignment horizontal="center" vertical="center"/>
    </xf>
    <xf numFmtId="168" fontId="41" fillId="0" borderId="12" xfId="1" applyNumberFormat="1" applyFont="1" applyBorder="1" applyAlignment="1">
      <alignment vertical="center"/>
    </xf>
    <xf numFmtId="0" fontId="41" fillId="0" borderId="0" xfId="0" applyFont="1" applyAlignment="1">
      <alignment vertical="center"/>
    </xf>
    <xf numFmtId="0" fontId="42" fillId="0" borderId="0" xfId="0" applyFont="1"/>
    <xf numFmtId="168" fontId="42" fillId="0" borderId="0" xfId="1" applyNumberFormat="1" applyFont="1"/>
    <xf numFmtId="168" fontId="42" fillId="0" borderId="0" xfId="0" applyNumberFormat="1" applyFont="1"/>
    <xf numFmtId="0" fontId="38" fillId="8" borderId="10" xfId="0" applyFont="1" applyFill="1" applyBorder="1" applyAlignment="1">
      <alignment horizontal="center"/>
    </xf>
    <xf numFmtId="0" fontId="38" fillId="22" borderId="10" xfId="0" applyFont="1" applyFill="1" applyBorder="1" applyAlignment="1">
      <alignment horizontal="center"/>
    </xf>
    <xf numFmtId="0" fontId="38" fillId="7" borderId="10" xfId="0" applyFont="1" applyFill="1" applyBorder="1"/>
    <xf numFmtId="168" fontId="38" fillId="0" borderId="10" xfId="1" applyNumberFormat="1" applyFont="1" applyBorder="1"/>
    <xf numFmtId="168" fontId="37" fillId="0" borderId="10" xfId="1" applyNumberFormat="1" applyFont="1" applyBorder="1"/>
    <xf numFmtId="0" fontId="37" fillId="0" borderId="10" xfId="0" applyFont="1" applyBorder="1"/>
    <xf numFmtId="0" fontId="37" fillId="0" borderId="14" xfId="0" applyFont="1" applyBorder="1"/>
    <xf numFmtId="0" fontId="37" fillId="0" borderId="2" xfId="0" applyFont="1" applyBorder="1"/>
    <xf numFmtId="0" fontId="37" fillId="0" borderId="36" xfId="0" applyFont="1" applyBorder="1"/>
    <xf numFmtId="0" fontId="37" fillId="0" borderId="13" xfId="0" applyFont="1" applyBorder="1"/>
    <xf numFmtId="0" fontId="6" fillId="0" borderId="1" xfId="0" applyFont="1" applyBorder="1" applyAlignment="1">
      <alignment horizontal="center" vertical="center" wrapText="1"/>
    </xf>
    <xf numFmtId="49" fontId="6" fillId="0" borderId="37" xfId="0" applyNumberFormat="1" applyFont="1" applyBorder="1" applyAlignment="1">
      <alignment horizontal="center" vertical="center" wrapText="1"/>
    </xf>
    <xf numFmtId="0" fontId="4" fillId="0" borderId="38" xfId="0" applyFont="1" applyBorder="1" applyAlignment="1">
      <alignment horizontal="center" vertical="center" wrapText="1"/>
    </xf>
    <xf numFmtId="49" fontId="3" fillId="0" borderId="0" xfId="0" applyNumberFormat="1" applyFont="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0" xfId="0" applyFont="1" applyAlignment="1">
      <alignment horizontal="center" vertical="center" wrapText="1"/>
    </xf>
    <xf numFmtId="0" fontId="4" fillId="0" borderId="39" xfId="0" applyFont="1" applyBorder="1" applyAlignment="1">
      <alignment horizontal="right" vertical="center" wrapText="1"/>
    </xf>
    <xf numFmtId="0" fontId="4" fillId="0" borderId="40" xfId="0" applyFont="1" applyBorder="1" applyAlignment="1">
      <alignment horizontal="center" vertical="center" wrapText="1"/>
    </xf>
    <xf numFmtId="0" fontId="46" fillId="0" borderId="0" xfId="0" applyFont="1" applyAlignment="1">
      <alignment horizontal="center" vertical="center"/>
    </xf>
    <xf numFmtId="49" fontId="6" fillId="0" borderId="0" xfId="0" applyNumberFormat="1" applyFont="1" applyAlignment="1">
      <alignment horizontal="left" vertical="center" wrapText="1"/>
    </xf>
    <xf numFmtId="14" fontId="6" fillId="0" borderId="41" xfId="0" applyNumberFormat="1" applyFont="1" applyBorder="1" applyAlignment="1">
      <alignment vertical="center" wrapText="1"/>
    </xf>
    <xf numFmtId="14" fontId="6" fillId="0" borderId="0" xfId="0" applyNumberFormat="1" applyFont="1" applyAlignment="1">
      <alignment horizontal="left" vertical="center" wrapText="1"/>
    </xf>
    <xf numFmtId="14" fontId="6" fillId="0" borderId="0" xfId="0" applyNumberFormat="1" applyFont="1" applyAlignment="1">
      <alignment horizontal="right" vertical="center"/>
    </xf>
    <xf numFmtId="14" fontId="6" fillId="0" borderId="42" xfId="0" applyNumberFormat="1" applyFont="1" applyBorder="1" applyAlignment="1">
      <alignment vertical="center"/>
    </xf>
    <xf numFmtId="0" fontId="46" fillId="0" borderId="0" xfId="0" applyFont="1" applyAlignment="1">
      <alignment horizontal="left" vertical="center"/>
    </xf>
    <xf numFmtId="0" fontId="6" fillId="0" borderId="37" xfId="0" applyFont="1" applyBorder="1" applyAlignment="1">
      <alignment vertical="center"/>
    </xf>
    <xf numFmtId="0" fontId="6" fillId="0" borderId="37" xfId="0" applyFont="1" applyBorder="1" applyAlignment="1">
      <alignment horizontal="left" vertical="center"/>
    </xf>
    <xf numFmtId="0" fontId="6" fillId="0" borderId="0" xfId="0" applyFont="1" applyAlignment="1">
      <alignment vertical="center"/>
    </xf>
    <xf numFmtId="49" fontId="46" fillId="0" borderId="0" xfId="0" applyNumberFormat="1" applyFont="1" applyAlignment="1">
      <alignment vertical="center"/>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left" vertical="center" wrapText="1"/>
    </xf>
    <xf numFmtId="0" fontId="6" fillId="0" borderId="1" xfId="0" applyFont="1" applyBorder="1" applyAlignment="1">
      <alignment horizontal="left" vertical="center" wrapText="1"/>
    </xf>
    <xf numFmtId="14" fontId="6" fillId="0" borderId="0" xfId="0" applyNumberFormat="1" applyFont="1" applyAlignment="1">
      <alignment horizontal="left" vertical="center"/>
    </xf>
    <xf numFmtId="49" fontId="6" fillId="0" borderId="0" xfId="0" applyNumberFormat="1" applyFont="1" applyAlignment="1">
      <alignment horizontal="left" vertical="center"/>
    </xf>
    <xf numFmtId="0" fontId="10" fillId="0" borderId="0" xfId="0" applyFont="1" applyAlignment="1">
      <alignment horizontal="left" vertical="center"/>
    </xf>
    <xf numFmtId="0" fontId="46" fillId="0" borderId="0" xfId="0" applyFont="1" applyAlignment="1">
      <alignment vertical="center"/>
    </xf>
    <xf numFmtId="14" fontId="6" fillId="0" borderId="0" xfId="0" applyNumberFormat="1" applyFont="1" applyAlignment="1">
      <alignment vertical="center"/>
    </xf>
    <xf numFmtId="1" fontId="6" fillId="0" borderId="0" xfId="0" applyNumberFormat="1" applyFont="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left" vertical="center"/>
    </xf>
    <xf numFmtId="0" fontId="6" fillId="0" borderId="42" xfId="0" applyFont="1" applyBorder="1" applyAlignment="1">
      <alignment horizontal="left" vertical="center" wrapText="1"/>
    </xf>
    <xf numFmtId="14" fontId="6" fillId="0" borderId="42" xfId="0" applyNumberFormat="1" applyFont="1" applyBorder="1" applyAlignment="1">
      <alignment horizontal="center" vertical="center" wrapText="1"/>
    </xf>
    <xf numFmtId="0" fontId="6" fillId="0" borderId="42" xfId="0" applyFont="1" applyBorder="1" applyAlignment="1">
      <alignment horizontal="center" vertical="center" wrapText="1"/>
    </xf>
    <xf numFmtId="14" fontId="6" fillId="0" borderId="42" xfId="0" applyNumberFormat="1" applyFont="1" applyBorder="1" applyAlignment="1">
      <alignment vertical="center" wrapText="1"/>
    </xf>
    <xf numFmtId="0" fontId="6" fillId="0" borderId="43" xfId="0" applyFont="1" applyBorder="1" applyAlignment="1">
      <alignment horizontal="left" vertical="center" wrapText="1"/>
    </xf>
    <xf numFmtId="1" fontId="6" fillId="0" borderId="42" xfId="0" applyNumberFormat="1" applyFont="1" applyBorder="1" applyAlignment="1">
      <alignment horizontal="left" vertical="center" wrapText="1"/>
    </xf>
    <xf numFmtId="14" fontId="6" fillId="0" borderId="42" xfId="0" applyNumberFormat="1" applyFont="1" applyBorder="1" applyAlignment="1">
      <alignment horizontal="left" vertical="center" wrapText="1"/>
    </xf>
    <xf numFmtId="0" fontId="6" fillId="0" borderId="37" xfId="0" applyFont="1" applyBorder="1" applyAlignment="1">
      <alignment horizontal="center" vertical="center" wrapText="1"/>
    </xf>
    <xf numFmtId="14" fontId="6" fillId="0" borderId="0" xfId="0" applyNumberFormat="1" applyFont="1" applyAlignment="1">
      <alignment vertical="center" wrapText="1"/>
    </xf>
    <xf numFmtId="1" fontId="6" fillId="0" borderId="0" xfId="0" quotePrefix="1" applyNumberFormat="1" applyFont="1" applyAlignment="1">
      <alignment horizontal="left" vertical="center" wrapText="1"/>
    </xf>
    <xf numFmtId="0" fontId="6" fillId="0" borderId="0" xfId="0" quotePrefix="1" applyFont="1" applyAlignment="1">
      <alignment horizontal="left" vertical="center" wrapText="1"/>
    </xf>
    <xf numFmtId="0" fontId="6" fillId="0" borderId="37" xfId="0" quotePrefix="1" applyFont="1" applyBorder="1" applyAlignment="1">
      <alignment horizontal="left" vertical="center" wrapText="1"/>
    </xf>
    <xf numFmtId="0" fontId="6" fillId="0" borderId="37" xfId="0" applyFont="1" applyBorder="1" applyAlignment="1">
      <alignment vertical="center" wrapText="1"/>
    </xf>
    <xf numFmtId="14" fontId="6" fillId="0" borderId="37" xfId="0" applyNumberFormat="1" applyFont="1" applyBorder="1" applyAlignment="1">
      <alignment horizontal="center" vertical="center" wrapText="1"/>
    </xf>
    <xf numFmtId="0" fontId="6" fillId="0" borderId="0" xfId="0" applyFont="1" applyAlignment="1">
      <alignment vertical="center" wrapText="1"/>
    </xf>
    <xf numFmtId="14" fontId="6" fillId="0" borderId="37" xfId="0" applyNumberFormat="1" applyFont="1" applyBorder="1" applyAlignment="1">
      <alignment horizontal="right" vertical="center" wrapText="1"/>
    </xf>
    <xf numFmtId="14" fontId="6" fillId="0" borderId="37" xfId="0" applyNumberFormat="1" applyFont="1" applyBorder="1" applyAlignment="1">
      <alignment vertical="center" wrapText="1"/>
    </xf>
    <xf numFmtId="14" fontId="6" fillId="0" borderId="37" xfId="0" applyNumberFormat="1" applyFont="1" applyBorder="1" applyAlignment="1">
      <alignment horizontal="left" vertical="center" wrapText="1"/>
    </xf>
    <xf numFmtId="0" fontId="6" fillId="0" borderId="37" xfId="0" applyFont="1" applyBorder="1" applyAlignment="1">
      <alignment horizontal="left" vertical="center" wrapText="1"/>
    </xf>
    <xf numFmtId="14" fontId="6" fillId="0" borderId="44" xfId="0" applyNumberFormat="1" applyFont="1" applyBorder="1" applyAlignment="1">
      <alignment vertical="center" wrapText="1"/>
    </xf>
    <xf numFmtId="0" fontId="6" fillId="0" borderId="1" xfId="0" applyFont="1" applyBorder="1" applyAlignment="1">
      <alignment vertical="center" wrapText="1"/>
    </xf>
    <xf numFmtId="0" fontId="6" fillId="0" borderId="41" xfId="0" applyFont="1" applyBorder="1" applyAlignment="1">
      <alignment vertical="center" wrapText="1"/>
    </xf>
    <xf numFmtId="49" fontId="6" fillId="0" borderId="37" xfId="0" applyNumberFormat="1" applyFont="1" applyBorder="1" applyAlignment="1">
      <alignment horizontal="left" vertical="center" wrapText="1"/>
    </xf>
    <xf numFmtId="0" fontId="6" fillId="0" borderId="45" xfId="0" applyFont="1" applyBorder="1" applyAlignment="1">
      <alignment horizontal="left" vertical="center"/>
    </xf>
    <xf numFmtId="14" fontId="6" fillId="0" borderId="45" xfId="0" applyNumberFormat="1" applyFont="1" applyBorder="1" applyAlignment="1">
      <alignment horizontal="left" vertical="center"/>
    </xf>
    <xf numFmtId="0" fontId="6" fillId="0" borderId="45" xfId="0" applyFont="1" applyBorder="1" applyAlignment="1">
      <alignment vertical="center" wrapText="1"/>
    </xf>
    <xf numFmtId="14" fontId="6" fillId="0" borderId="0" xfId="0" applyNumberFormat="1" applyFont="1" applyAlignment="1">
      <alignment horizontal="right" vertical="center" wrapText="1"/>
    </xf>
    <xf numFmtId="0" fontId="6" fillId="0" borderId="45" xfId="0" applyFont="1" applyBorder="1" applyAlignment="1">
      <alignment horizontal="left" vertical="center" wrapText="1"/>
    </xf>
    <xf numFmtId="49" fontId="6" fillId="0" borderId="0" xfId="0" quotePrefix="1" applyNumberFormat="1" applyFont="1" applyAlignment="1">
      <alignment horizontal="left" vertical="center" wrapText="1"/>
    </xf>
    <xf numFmtId="0" fontId="47" fillId="0" borderId="0" xfId="2" applyNumberFormat="1" applyFont="1" applyFill="1" applyAlignment="1">
      <alignment horizontal="left" vertical="center" wrapText="1"/>
    </xf>
    <xf numFmtId="14" fontId="6" fillId="0" borderId="41" xfId="0" applyNumberFormat="1" applyFont="1" applyBorder="1" applyAlignment="1">
      <alignment vertical="center"/>
    </xf>
    <xf numFmtId="49" fontId="6" fillId="0" borderId="1" xfId="0" applyNumberFormat="1" applyFont="1" applyBorder="1" applyAlignment="1">
      <alignment horizontal="left" vertical="center" wrapText="1"/>
    </xf>
    <xf numFmtId="0" fontId="6" fillId="0" borderId="1" xfId="0" applyFont="1" applyBorder="1" applyAlignment="1">
      <alignment horizontal="left" vertical="center"/>
    </xf>
    <xf numFmtId="14" fontId="6" fillId="0" borderId="1" xfId="0" applyNumberFormat="1" applyFont="1" applyBorder="1" applyAlignment="1">
      <alignment horizontal="right" vertical="center"/>
    </xf>
    <xf numFmtId="14" fontId="6" fillId="0" borderId="46" xfId="0" applyNumberFormat="1" applyFont="1" applyBorder="1" applyAlignment="1">
      <alignment horizontal="left" vertical="center"/>
    </xf>
    <xf numFmtId="0" fontId="6" fillId="0" borderId="46" xfId="0" applyFont="1" applyBorder="1" applyAlignment="1">
      <alignment horizontal="left" vertical="center" wrapText="1"/>
    </xf>
    <xf numFmtId="14" fontId="6" fillId="0" borderId="42" xfId="0" applyNumberFormat="1" applyFont="1" applyBorder="1" applyAlignment="1">
      <alignment horizontal="left" vertical="center"/>
    </xf>
    <xf numFmtId="14" fontId="6" fillId="0" borderId="42" xfId="0" applyNumberFormat="1" applyFont="1" applyBorder="1" applyAlignment="1">
      <alignment horizontal="right" vertical="center"/>
    </xf>
    <xf numFmtId="0" fontId="6" fillId="0" borderId="0" xfId="0" applyFont="1" applyAlignment="1">
      <alignment horizontal="right" vertical="center"/>
    </xf>
    <xf numFmtId="1" fontId="6" fillId="0" borderId="37" xfId="0" applyNumberFormat="1" applyFont="1" applyBorder="1" applyAlignment="1">
      <alignment horizontal="left" vertical="center" wrapText="1"/>
    </xf>
    <xf numFmtId="0" fontId="6" fillId="0" borderId="41" xfId="0" applyFont="1" applyBorder="1" applyAlignment="1">
      <alignment horizontal="left" vertical="center" wrapText="1"/>
    </xf>
    <xf numFmtId="0" fontId="6" fillId="0" borderId="42" xfId="0" applyFont="1" applyBorder="1" applyAlignment="1">
      <alignment horizontal="right" vertical="center"/>
    </xf>
    <xf numFmtId="14" fontId="6" fillId="0" borderId="37" xfId="0" applyNumberFormat="1" applyFont="1" applyBorder="1" applyAlignment="1">
      <alignment horizontal="right" vertical="center"/>
    </xf>
    <xf numFmtId="0" fontId="46" fillId="0" borderId="45" xfId="0" applyFont="1" applyBorder="1" applyAlignment="1">
      <alignment vertical="center"/>
    </xf>
    <xf numFmtId="0" fontId="46" fillId="0" borderId="37" xfId="0" applyFont="1" applyBorder="1" applyAlignment="1">
      <alignment vertical="center"/>
    </xf>
    <xf numFmtId="14" fontId="6" fillId="0" borderId="37" xfId="0" applyNumberFormat="1" applyFont="1" applyBorder="1" applyAlignment="1">
      <alignment horizontal="left" vertical="center"/>
    </xf>
    <xf numFmtId="0" fontId="6" fillId="0" borderId="37" xfId="0" applyFont="1" applyBorder="1" applyAlignment="1">
      <alignment wrapText="1"/>
    </xf>
    <xf numFmtId="0" fontId="48" fillId="0" borderId="37" xfId="0" applyFont="1" applyBorder="1" applyAlignment="1">
      <alignment horizontal="left" vertical="center"/>
    </xf>
    <xf numFmtId="0" fontId="6" fillId="0" borderId="45" xfId="0" applyFont="1" applyBorder="1" applyAlignment="1">
      <alignment vertical="center"/>
    </xf>
    <xf numFmtId="0" fontId="45" fillId="0" borderId="0" xfId="0" applyFont="1" applyAlignment="1">
      <alignment vertical="center"/>
    </xf>
    <xf numFmtId="0" fontId="6" fillId="0" borderId="1" xfId="0" quotePrefix="1" applyFont="1" applyBorder="1" applyAlignment="1">
      <alignment horizontal="left" vertical="center" wrapText="1"/>
    </xf>
    <xf numFmtId="14" fontId="6" fillId="0" borderId="1" xfId="0" applyNumberFormat="1" applyFont="1" applyBorder="1" applyAlignment="1">
      <alignment horizontal="left" vertical="center"/>
    </xf>
    <xf numFmtId="0" fontId="6" fillId="0" borderId="1" xfId="0" applyFont="1" applyBorder="1" applyAlignment="1">
      <alignment wrapText="1"/>
    </xf>
    <xf numFmtId="0" fontId="48" fillId="0" borderId="1" xfId="0" applyFont="1" applyBorder="1" applyAlignment="1">
      <alignment horizontal="left" vertical="center"/>
    </xf>
    <xf numFmtId="0" fontId="6" fillId="0" borderId="46" xfId="0" applyFont="1" applyBorder="1" applyAlignment="1">
      <alignment vertical="center"/>
    </xf>
    <xf numFmtId="0" fontId="6" fillId="0" borderId="1" xfId="0" applyFont="1" applyBorder="1" applyAlignment="1">
      <alignment vertical="center"/>
    </xf>
    <xf numFmtId="14" fontId="6" fillId="0" borderId="0" xfId="0" quotePrefix="1" applyNumberFormat="1" applyFont="1" applyAlignment="1">
      <alignment horizontal="right" vertical="center"/>
    </xf>
    <xf numFmtId="1" fontId="6" fillId="0" borderId="0" xfId="0" quotePrefix="1" applyNumberFormat="1" applyFont="1" applyAlignment="1">
      <alignment horizontal="left" vertical="center"/>
    </xf>
    <xf numFmtId="0" fontId="47" fillId="0" borderId="0" xfId="2" applyNumberFormat="1" applyFont="1" applyFill="1" applyBorder="1" applyAlignment="1">
      <alignment horizontal="left" vertical="center" wrapText="1"/>
    </xf>
    <xf numFmtId="0" fontId="6" fillId="0" borderId="46" xfId="0" applyFont="1" applyBorder="1" applyAlignment="1">
      <alignment horizontal="center" vertical="center" wrapText="1"/>
    </xf>
    <xf numFmtId="0" fontId="6" fillId="0" borderId="0" xfId="2" applyNumberFormat="1" applyFont="1" applyFill="1" applyBorder="1" applyAlignment="1">
      <alignment horizontal="left" vertical="center" wrapText="1"/>
    </xf>
    <xf numFmtId="49" fontId="6" fillId="0" borderId="0" xfId="0" applyNumberFormat="1" applyFont="1" applyAlignment="1">
      <alignment horizontal="center" vertical="center"/>
    </xf>
    <xf numFmtId="0" fontId="47" fillId="0" borderId="0" xfId="2" applyNumberFormat="1" applyFont="1" applyFill="1" applyBorder="1" applyAlignment="1">
      <alignment horizontal="center" vertical="center" wrapText="1"/>
    </xf>
    <xf numFmtId="0" fontId="6" fillId="0" borderId="45" xfId="0" applyFont="1" applyBorder="1" applyAlignment="1">
      <alignment horizontal="center" vertical="center" wrapText="1"/>
    </xf>
    <xf numFmtId="14" fontId="6" fillId="0" borderId="1" xfId="0" applyNumberFormat="1" applyFont="1" applyBorder="1" applyAlignment="1">
      <alignment vertical="center" wrapText="1"/>
    </xf>
    <xf numFmtId="14" fontId="6" fillId="0" borderId="0" xfId="0" quotePrefix="1" applyNumberFormat="1" applyFont="1" applyAlignment="1">
      <alignment horizontal="left" vertical="center"/>
    </xf>
    <xf numFmtId="0" fontId="6" fillId="0" borderId="0" xfId="2" applyFont="1" applyFill="1" applyBorder="1" applyAlignment="1">
      <alignment horizontal="left" vertical="center" wrapText="1"/>
    </xf>
    <xf numFmtId="0" fontId="5" fillId="0" borderId="37" xfId="0" applyFont="1" applyBorder="1" applyAlignment="1">
      <alignment horizontal="center" vertical="center" wrapText="1"/>
    </xf>
    <xf numFmtId="0" fontId="6" fillId="0" borderId="47" xfId="0" applyFont="1" applyBorder="1" applyAlignment="1">
      <alignment horizontal="center" vertical="center"/>
    </xf>
    <xf numFmtId="14" fontId="6" fillId="0" borderId="41" xfId="0" applyNumberFormat="1" applyFont="1" applyBorder="1" applyAlignment="1">
      <alignment horizontal="left" vertical="center" wrapText="1"/>
    </xf>
    <xf numFmtId="14" fontId="6" fillId="0" borderId="1" xfId="0" applyNumberFormat="1" applyFont="1" applyBorder="1" applyAlignment="1">
      <alignment vertical="center"/>
    </xf>
    <xf numFmtId="0" fontId="47" fillId="0" borderId="0" xfId="2" applyFont="1" applyFill="1" applyAlignment="1">
      <alignment horizontal="center" vertical="center" wrapText="1"/>
    </xf>
    <xf numFmtId="49" fontId="5" fillId="0" borderId="37" xfId="0" applyNumberFormat="1" applyFont="1" applyBorder="1" applyAlignment="1">
      <alignment horizontal="left" vertical="center" wrapText="1"/>
    </xf>
    <xf numFmtId="0" fontId="5" fillId="0" borderId="37" xfId="0" applyFont="1" applyBorder="1" applyAlignment="1">
      <alignment horizontal="left" vertical="center"/>
    </xf>
    <xf numFmtId="14" fontId="5" fillId="0" borderId="37" xfId="0" applyNumberFormat="1" applyFont="1" applyBorder="1" applyAlignment="1">
      <alignment horizontal="center" vertical="center" wrapText="1"/>
    </xf>
    <xf numFmtId="0" fontId="5" fillId="0" borderId="37" xfId="0" applyFont="1" applyBorder="1" applyAlignment="1">
      <alignment horizontal="left" vertical="center" wrapText="1"/>
    </xf>
    <xf numFmtId="49" fontId="5" fillId="0" borderId="37" xfId="0" applyNumberFormat="1" applyFont="1" applyBorder="1" applyAlignment="1">
      <alignment horizontal="center" vertical="center" wrapText="1"/>
    </xf>
    <xf numFmtId="0" fontId="5" fillId="0" borderId="37" xfId="0" applyFont="1" applyBorder="1" applyAlignment="1">
      <alignment horizontal="center" vertical="center"/>
    </xf>
    <xf numFmtId="0" fontId="5" fillId="0" borderId="45" xfId="0" applyFont="1" applyBorder="1" applyAlignment="1">
      <alignment horizontal="center" vertical="center" wrapText="1"/>
    </xf>
    <xf numFmtId="0" fontId="5" fillId="0" borderId="0" xfId="0" applyFont="1" applyAlignment="1">
      <alignment vertical="center" wrapText="1"/>
    </xf>
    <xf numFmtId="49" fontId="6" fillId="0" borderId="0" xfId="0" quotePrefix="1" applyNumberFormat="1" applyFont="1" applyAlignment="1">
      <alignment horizontal="center" vertical="center" wrapText="1"/>
    </xf>
    <xf numFmtId="1" fontId="6" fillId="0" borderId="0" xfId="0" quotePrefix="1" applyNumberFormat="1" applyFont="1" applyAlignment="1">
      <alignment horizontal="center" vertical="center" wrapText="1"/>
    </xf>
    <xf numFmtId="0" fontId="6" fillId="0" borderId="0" xfId="0" quotePrefix="1" applyFont="1" applyAlignment="1">
      <alignment horizontal="center" vertical="center" wrapText="1"/>
    </xf>
    <xf numFmtId="0" fontId="47" fillId="0" borderId="0" xfId="2" applyNumberFormat="1" applyFont="1" applyFill="1" applyAlignment="1">
      <alignment horizontal="center" vertical="center" wrapText="1"/>
    </xf>
    <xf numFmtId="0" fontId="6" fillId="0" borderId="37" xfId="0" applyFont="1" applyBorder="1" applyAlignment="1">
      <alignment horizontal="center" vertical="center"/>
    </xf>
    <xf numFmtId="14" fontId="10" fillId="0" borderId="0" xfId="0" applyNumberFormat="1" applyFont="1" applyAlignment="1">
      <alignment horizontal="right" vertical="center"/>
    </xf>
    <xf numFmtId="0" fontId="10" fillId="0" borderId="0" xfId="0" applyFont="1" applyAlignment="1">
      <alignment horizontal="right" vertical="center"/>
    </xf>
    <xf numFmtId="14" fontId="6" fillId="0" borderId="42" xfId="0" quotePrefix="1" applyNumberFormat="1" applyFont="1" applyBorder="1" applyAlignment="1">
      <alignment horizontal="right" vertical="center"/>
    </xf>
    <xf numFmtId="49" fontId="6" fillId="0" borderId="1" xfId="0" quotePrefix="1" applyNumberFormat="1" applyFont="1" applyBorder="1" applyAlignment="1">
      <alignment horizontal="left" vertical="center" wrapText="1"/>
    </xf>
    <xf numFmtId="1" fontId="6" fillId="0" borderId="1" xfId="0" applyNumberFormat="1" applyFont="1" applyBorder="1" applyAlignment="1">
      <alignment horizontal="left" vertical="center" wrapText="1"/>
    </xf>
    <xf numFmtId="0" fontId="47" fillId="0" borderId="0" xfId="2" applyFont="1" applyAlignment="1">
      <alignment horizontal="center" vertical="center" wrapText="1"/>
    </xf>
    <xf numFmtId="14" fontId="6" fillId="0" borderId="37" xfId="0" applyNumberFormat="1" applyFont="1" applyBorder="1" applyAlignment="1">
      <alignment horizontal="center" vertical="center"/>
    </xf>
    <xf numFmtId="17" fontId="6" fillId="0" borderId="0" xfId="0" applyNumberFormat="1" applyFont="1" applyAlignment="1">
      <alignment horizontal="center" vertical="center" wrapText="1"/>
    </xf>
    <xf numFmtId="14" fontId="6" fillId="0" borderId="41" xfId="0" applyNumberFormat="1" applyFont="1" applyBorder="1" applyAlignment="1">
      <alignment horizontal="center" vertical="center" wrapText="1"/>
    </xf>
    <xf numFmtId="0" fontId="47" fillId="0" borderId="0" xfId="2" applyFont="1" applyFill="1" applyBorder="1" applyAlignment="1">
      <alignment horizontal="center" vertical="center" wrapText="1"/>
    </xf>
    <xf numFmtId="0" fontId="6" fillId="0" borderId="0" xfId="2" applyFont="1" applyBorder="1" applyAlignment="1">
      <alignment horizontal="left" vertical="center" wrapText="1"/>
    </xf>
    <xf numFmtId="16" fontId="6" fillId="0" borderId="0" xfId="0" applyNumberFormat="1" applyFont="1" applyAlignment="1">
      <alignment horizontal="left" vertical="center" wrapText="1"/>
    </xf>
    <xf numFmtId="0" fontId="10" fillId="0" borderId="0" xfId="0" applyFont="1" applyAlignment="1">
      <alignment vertical="center"/>
    </xf>
    <xf numFmtId="1" fontId="6" fillId="0" borderId="0" xfId="0" applyNumberFormat="1" applyFont="1" applyAlignment="1">
      <alignment horizontal="center" vertical="center" wrapText="1"/>
    </xf>
    <xf numFmtId="0" fontId="6" fillId="0" borderId="0" xfId="2" applyFont="1" applyAlignment="1">
      <alignment horizontal="left" vertical="center" wrapText="1"/>
    </xf>
    <xf numFmtId="0" fontId="6" fillId="0" borderId="48" xfId="0" applyFont="1" applyBorder="1" applyAlignment="1">
      <alignment horizontal="center" vertical="center"/>
    </xf>
    <xf numFmtId="14" fontId="6" fillId="0" borderId="46" xfId="0" applyNumberFormat="1" applyFont="1" applyBorder="1" applyAlignment="1">
      <alignment horizontal="left" vertical="center" wrapText="1"/>
    </xf>
    <xf numFmtId="0" fontId="6" fillId="0" borderId="0" xfId="2" applyNumberFormat="1" applyFont="1" applyFill="1" applyAlignment="1">
      <alignment horizontal="left" vertical="center" wrapText="1"/>
    </xf>
    <xf numFmtId="0" fontId="5" fillId="0" borderId="48" xfId="0" applyFont="1" applyBorder="1" applyAlignment="1">
      <alignment horizontal="center" vertical="center" wrapText="1"/>
    </xf>
    <xf numFmtId="1" fontId="6" fillId="0" borderId="37" xfId="0" applyNumberFormat="1" applyFont="1" applyBorder="1" applyAlignment="1">
      <alignment horizontal="left" vertical="center"/>
    </xf>
    <xf numFmtId="17" fontId="6" fillId="0" borderId="0" xfId="0" applyNumberFormat="1" applyFont="1" applyAlignment="1">
      <alignment horizontal="left" vertical="center" wrapText="1"/>
    </xf>
    <xf numFmtId="0" fontId="6" fillId="0" borderId="0" xfId="2" applyFont="1" applyFill="1" applyAlignment="1">
      <alignment horizontal="center" vertical="center" wrapText="1"/>
    </xf>
    <xf numFmtId="49" fontId="6" fillId="0" borderId="1" xfId="0" applyNumberFormat="1" applyFont="1" applyBorder="1" applyAlignment="1">
      <alignment horizontal="center" vertical="center" wrapText="1"/>
    </xf>
    <xf numFmtId="14" fontId="6" fillId="0" borderId="41" xfId="0" applyNumberFormat="1" applyFont="1" applyBorder="1" applyAlignment="1">
      <alignment horizontal="right" vertical="center"/>
    </xf>
    <xf numFmtId="0" fontId="6" fillId="0" borderId="0" xfId="2" applyFont="1" applyFill="1" applyBorder="1" applyAlignment="1">
      <alignment horizontal="center" vertical="center" wrapText="1"/>
    </xf>
    <xf numFmtId="0" fontId="49" fillId="0" borderId="0" xfId="2"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1" xfId="0" applyNumberFormat="1" applyFont="1" applyBorder="1" applyAlignment="1">
      <alignment horizontal="left" vertical="center"/>
    </xf>
    <xf numFmtId="49" fontId="6" fillId="0" borderId="0" xfId="0" quotePrefix="1" applyNumberFormat="1" applyFont="1" applyAlignment="1">
      <alignment horizontal="left" vertical="center"/>
    </xf>
    <xf numFmtId="0" fontId="6" fillId="0" borderId="41" xfId="0" applyFont="1" applyBorder="1" applyAlignment="1">
      <alignment horizontal="center" vertical="center" wrapText="1"/>
    </xf>
    <xf numFmtId="0" fontId="7" fillId="0" borderId="0" xfId="2" applyFont="1" applyFill="1" applyBorder="1" applyAlignment="1">
      <alignment horizontal="center" vertical="center" wrapText="1"/>
    </xf>
    <xf numFmtId="0" fontId="46" fillId="0" borderId="0" xfId="2" applyFont="1" applyFill="1" applyBorder="1" applyAlignment="1">
      <alignment horizontal="center" vertical="center" wrapText="1"/>
    </xf>
    <xf numFmtId="0" fontId="0" fillId="0" borderId="0" xfId="0" applyAlignment="1">
      <alignment horizontal="right" vertical="center"/>
    </xf>
    <xf numFmtId="14" fontId="0" fillId="0" borderId="0" xfId="0" applyNumberFormat="1" applyAlignment="1">
      <alignment horizontal="center" vertical="center"/>
    </xf>
    <xf numFmtId="49" fontId="5" fillId="10" borderId="6" xfId="0" applyNumberFormat="1" applyFont="1" applyFill="1" applyBorder="1" applyAlignment="1">
      <alignment horizontal="left" vertical="center" wrapText="1"/>
    </xf>
    <xf numFmtId="49" fontId="0" fillId="0" borderId="0" xfId="0" applyNumberFormat="1" applyAlignment="1">
      <alignment horizontal="left" vertical="center"/>
    </xf>
    <xf numFmtId="14" fontId="0" fillId="0" borderId="0" xfId="0" applyNumberFormat="1" applyAlignment="1">
      <alignment vertical="center"/>
    </xf>
    <xf numFmtId="0" fontId="50" fillId="0" borderId="0" xfId="0" applyFont="1"/>
    <xf numFmtId="0" fontId="51" fillId="8" borderId="2" xfId="0" applyFont="1" applyFill="1" applyBorder="1" applyAlignment="1">
      <alignment horizontal="center" vertical="center"/>
    </xf>
    <xf numFmtId="168" fontId="51" fillId="8" borderId="2" xfId="1" applyNumberFormat="1" applyFont="1" applyFill="1" applyBorder="1" applyAlignment="1">
      <alignment horizontal="center" vertical="center"/>
    </xf>
    <xf numFmtId="0" fontId="51" fillId="22" borderId="2" xfId="0" applyFont="1" applyFill="1" applyBorder="1" applyAlignment="1">
      <alignment horizontal="center" vertical="center"/>
    </xf>
    <xf numFmtId="168" fontId="51" fillId="22" borderId="2" xfId="1" applyNumberFormat="1" applyFont="1" applyFill="1" applyBorder="1" applyAlignment="1">
      <alignment horizontal="center" vertical="center"/>
    </xf>
    <xf numFmtId="0" fontId="51" fillId="7" borderId="2" xfId="0" applyFont="1" applyFill="1" applyBorder="1" applyAlignment="1">
      <alignment vertical="center"/>
    </xf>
    <xf numFmtId="164" fontId="51" fillId="7" borderId="2" xfId="0" applyNumberFormat="1" applyFont="1" applyFill="1" applyBorder="1" applyAlignment="1">
      <alignment vertical="center"/>
    </xf>
    <xf numFmtId="168" fontId="51" fillId="7" borderId="2" xfId="1" applyNumberFormat="1" applyFont="1" applyFill="1" applyBorder="1" applyAlignment="1">
      <alignment vertical="center"/>
    </xf>
    <xf numFmtId="0" fontId="50" fillId="0" borderId="2" xfId="0" applyFont="1" applyBorder="1" applyAlignment="1">
      <alignment horizontal="center" vertical="center"/>
    </xf>
    <xf numFmtId="168" fontId="50" fillId="0" borderId="2" xfId="1" applyNumberFormat="1" applyFont="1" applyBorder="1" applyAlignment="1">
      <alignment vertical="center"/>
    </xf>
    <xf numFmtId="168" fontId="52" fillId="0" borderId="2" xfId="1" applyNumberFormat="1" applyFont="1" applyBorder="1" applyAlignment="1">
      <alignment vertical="center"/>
    </xf>
    <xf numFmtId="0" fontId="51" fillId="7" borderId="2" xfId="0" applyFont="1" applyFill="1" applyBorder="1" applyAlignment="1">
      <alignment horizontal="center" vertical="center"/>
    </xf>
    <xf numFmtId="0" fontId="50" fillId="0" borderId="7" xfId="0" applyFont="1" applyBorder="1" applyAlignment="1">
      <alignment horizontal="center" vertical="center"/>
    </xf>
    <xf numFmtId="168" fontId="50" fillId="0" borderId="7" xfId="1" applyNumberFormat="1" applyFont="1" applyBorder="1" applyAlignment="1">
      <alignment vertical="center"/>
    </xf>
    <xf numFmtId="0" fontId="50" fillId="0" borderId="35" xfId="0" applyFont="1" applyBorder="1" applyAlignment="1">
      <alignment horizontal="center" vertical="center"/>
    </xf>
    <xf numFmtId="168" fontId="50" fillId="0" borderId="35" xfId="1" applyNumberFormat="1" applyFont="1" applyBorder="1" applyAlignment="1">
      <alignment vertical="center"/>
    </xf>
    <xf numFmtId="0" fontId="50" fillId="0" borderId="12" xfId="0" applyFont="1" applyBorder="1" applyAlignment="1">
      <alignment horizontal="center" vertical="center"/>
    </xf>
    <xf numFmtId="168" fontId="50" fillId="0" borderId="12" xfId="1" applyNumberFormat="1" applyFont="1" applyBorder="1" applyAlignment="1">
      <alignment vertical="center"/>
    </xf>
    <xf numFmtId="0" fontId="53" fillId="7" borderId="2" xfId="0" applyFont="1" applyFill="1" applyBorder="1" applyAlignment="1">
      <alignment vertical="center" wrapText="1"/>
    </xf>
    <xf numFmtId="0" fontId="54" fillId="0" borderId="0" xfId="0" applyFont="1"/>
    <xf numFmtId="0" fontId="55" fillId="8" borderId="2" xfId="0" applyFont="1" applyFill="1" applyBorder="1" applyAlignment="1">
      <alignment horizontal="center" vertical="center"/>
    </xf>
    <xf numFmtId="168" fontId="55" fillId="8" borderId="2" xfId="1" applyNumberFormat="1" applyFont="1" applyFill="1" applyBorder="1" applyAlignment="1">
      <alignment horizontal="center" vertical="center"/>
    </xf>
    <xf numFmtId="0" fontId="55" fillId="22" borderId="2" xfId="0" applyFont="1" applyFill="1" applyBorder="1" applyAlignment="1">
      <alignment horizontal="center" vertical="center"/>
    </xf>
    <xf numFmtId="168" fontId="55" fillId="22" borderId="2" xfId="1" applyNumberFormat="1" applyFont="1" applyFill="1" applyBorder="1" applyAlignment="1">
      <alignment horizontal="center" vertical="center"/>
    </xf>
    <xf numFmtId="0" fontId="55" fillId="7" borderId="2" xfId="0" applyFont="1" applyFill="1" applyBorder="1" applyAlignment="1">
      <alignment vertical="center"/>
    </xf>
    <xf numFmtId="164" fontId="55" fillId="7" borderId="2" xfId="0" applyNumberFormat="1" applyFont="1" applyFill="1" applyBorder="1" applyAlignment="1">
      <alignment vertical="center"/>
    </xf>
    <xf numFmtId="168" fontId="55" fillId="7" borderId="2" xfId="1" applyNumberFormat="1" applyFont="1" applyFill="1" applyBorder="1" applyAlignment="1">
      <alignment vertical="center"/>
    </xf>
    <xf numFmtId="0" fontId="56" fillId="7" borderId="2" xfId="0" applyFont="1" applyFill="1" applyBorder="1" applyAlignment="1">
      <alignment vertical="center" wrapText="1"/>
    </xf>
    <xf numFmtId="0" fontId="54" fillId="0" borderId="2" xfId="0" applyFont="1" applyBorder="1" applyAlignment="1">
      <alignment horizontal="center" vertical="center"/>
    </xf>
    <xf numFmtId="168" fontId="54" fillId="0" borderId="2" xfId="1" applyNumberFormat="1" applyFont="1" applyBorder="1" applyAlignment="1">
      <alignment vertical="center"/>
    </xf>
    <xf numFmtId="168" fontId="57" fillId="0" borderId="2" xfId="1" applyNumberFormat="1" applyFont="1" applyBorder="1" applyAlignment="1">
      <alignment vertical="center"/>
    </xf>
    <xf numFmtId="0" fontId="55" fillId="7" borderId="2" xfId="0" applyFont="1" applyFill="1" applyBorder="1" applyAlignment="1">
      <alignment horizontal="center" vertical="center"/>
    </xf>
    <xf numFmtId="0" fontId="54" fillId="0" borderId="7" xfId="0" applyFont="1" applyBorder="1" applyAlignment="1">
      <alignment horizontal="center" vertical="center"/>
    </xf>
    <xf numFmtId="168" fontId="54" fillId="0" borderId="7" xfId="1" applyNumberFormat="1" applyFont="1" applyBorder="1" applyAlignment="1">
      <alignment vertical="center"/>
    </xf>
    <xf numFmtId="0" fontId="54" fillId="0" borderId="35" xfId="0" applyFont="1" applyBorder="1" applyAlignment="1">
      <alignment horizontal="center" vertical="center"/>
    </xf>
    <xf numFmtId="168" fontId="54" fillId="0" borderId="35" xfId="1" applyNumberFormat="1" applyFont="1" applyBorder="1" applyAlignment="1">
      <alignment vertical="center"/>
    </xf>
    <xf numFmtId="0" fontId="54" fillId="0" borderId="12" xfId="0" applyFont="1" applyBorder="1" applyAlignment="1">
      <alignment horizontal="center" vertical="center"/>
    </xf>
    <xf numFmtId="168" fontId="54" fillId="0" borderId="12" xfId="1" applyNumberFormat="1" applyFont="1" applyBorder="1" applyAlignment="1">
      <alignment vertical="center"/>
    </xf>
    <xf numFmtId="0" fontId="54" fillId="0" borderId="0" xfId="0" applyFont="1" applyAlignment="1">
      <alignment vertical="center"/>
    </xf>
    <xf numFmtId="0" fontId="55" fillId="0" borderId="0" xfId="0" applyFont="1"/>
    <xf numFmtId="168" fontId="55" fillId="0" borderId="0" xfId="1" applyNumberFormat="1" applyFont="1"/>
    <xf numFmtId="168" fontId="55" fillId="0" borderId="0" xfId="0" applyNumberFormat="1" applyFont="1"/>
    <xf numFmtId="0" fontId="12" fillId="23" borderId="32" xfId="0" applyFont="1" applyFill="1" applyBorder="1" applyAlignment="1">
      <alignment horizontal="center" vertical="center"/>
    </xf>
    <xf numFmtId="0" fontId="12" fillId="23" borderId="9" xfId="0" applyFont="1" applyFill="1" applyBorder="1"/>
    <xf numFmtId="0" fontId="13" fillId="0" borderId="0" xfId="0" applyFont="1"/>
    <xf numFmtId="168" fontId="12" fillId="3" borderId="2" xfId="1" applyNumberFormat="1" applyFont="1" applyFill="1" applyBorder="1" applyAlignment="1">
      <alignment horizontal="center" vertical="center"/>
    </xf>
    <xf numFmtId="0" fontId="12" fillId="3" borderId="10" xfId="0" applyFont="1" applyFill="1" applyBorder="1" applyAlignment="1">
      <alignment horizontal="center"/>
    </xf>
    <xf numFmtId="164" fontId="12" fillId="22" borderId="2" xfId="0" applyNumberFormat="1" applyFont="1" applyFill="1" applyBorder="1" applyAlignment="1">
      <alignment horizontal="center" vertical="center"/>
    </xf>
    <xf numFmtId="168" fontId="12" fillId="22" borderId="2" xfId="1" applyNumberFormat="1" applyFont="1" applyFill="1" applyBorder="1" applyAlignment="1">
      <alignment horizontal="center" vertical="center"/>
    </xf>
    <xf numFmtId="0" fontId="12" fillId="22" borderId="10" xfId="0" applyFont="1" applyFill="1" applyBorder="1" applyAlignment="1">
      <alignment horizontal="center"/>
    </xf>
    <xf numFmtId="49" fontId="0" fillId="6" borderId="0" xfId="0" applyNumberFormat="1" applyFill="1" applyAlignment="1">
      <alignment horizontal="left" vertical="center"/>
    </xf>
    <xf numFmtId="168" fontId="0" fillId="0" borderId="0" xfId="0" applyNumberFormat="1"/>
    <xf numFmtId="168" fontId="0" fillId="0" borderId="0" xfId="1" applyNumberFormat="1" applyFont="1"/>
    <xf numFmtId="0" fontId="58" fillId="26" borderId="49" xfId="5" applyFont="1" applyFill="1" applyBorder="1" applyAlignment="1">
      <alignment horizontal="center" vertical="center" wrapText="1"/>
    </xf>
    <xf numFmtId="0" fontId="58" fillId="26" borderId="50" xfId="5" applyFont="1" applyFill="1" applyBorder="1" applyAlignment="1">
      <alignment horizontal="center" vertical="center" wrapText="1"/>
    </xf>
    <xf numFmtId="3" fontId="58" fillId="26" borderId="50" xfId="6" applyNumberFormat="1" applyFont="1" applyFill="1" applyBorder="1" applyAlignment="1">
      <alignment horizontal="center" vertical="center" wrapText="1"/>
    </xf>
    <xf numFmtId="14" fontId="58" fillId="26" borderId="50" xfId="5" applyNumberFormat="1" applyFont="1" applyFill="1" applyBorder="1" applyAlignment="1">
      <alignment horizontal="center" vertical="center" wrapText="1"/>
    </xf>
    <xf numFmtId="49" fontId="58" fillId="26" borderId="51" xfId="5" applyNumberFormat="1" applyFont="1" applyFill="1" applyBorder="1" applyAlignment="1">
      <alignment horizontal="center" vertical="center" wrapText="1"/>
    </xf>
    <xf numFmtId="0" fontId="58" fillId="26" borderId="52" xfId="5" applyFont="1" applyFill="1" applyBorder="1" applyAlignment="1">
      <alignment horizontal="center" vertical="center" wrapText="1"/>
    </xf>
    <xf numFmtId="0" fontId="59" fillId="27" borderId="53" xfId="5" applyFont="1" applyFill="1" applyBorder="1" applyAlignment="1">
      <alignment horizontal="center" vertical="center" wrapText="1"/>
    </xf>
    <xf numFmtId="0" fontId="60" fillId="27" borderId="54" xfId="5" applyFont="1" applyFill="1" applyBorder="1" applyAlignment="1">
      <alignment horizontal="left" vertical="center" wrapText="1"/>
    </xf>
    <xf numFmtId="0" fontId="61" fillId="27" borderId="54" xfId="5" applyFont="1" applyFill="1" applyBorder="1" applyAlignment="1">
      <alignment horizontal="center" vertical="center" wrapText="1"/>
    </xf>
    <xf numFmtId="14" fontId="61" fillId="27" borderId="54" xfId="5" applyNumberFormat="1" applyFont="1" applyFill="1" applyBorder="1" applyAlignment="1">
      <alignment horizontal="center" vertical="center" wrapText="1"/>
    </xf>
    <xf numFmtId="49" fontId="61" fillId="27" borderId="54" xfId="5" applyNumberFormat="1" applyFont="1" applyFill="1" applyBorder="1" applyAlignment="1">
      <alignment horizontal="left" vertical="center" wrapText="1"/>
    </xf>
    <xf numFmtId="0" fontId="60" fillId="27" borderId="55" xfId="5" applyFont="1" applyFill="1" applyBorder="1" applyAlignment="1">
      <alignment horizontal="center" vertical="center" wrapText="1"/>
    </xf>
    <xf numFmtId="0" fontId="59" fillId="0" borderId="53" xfId="5" applyFont="1" applyBorder="1" applyAlignment="1">
      <alignment horizontal="center" vertical="center" wrapText="1"/>
    </xf>
    <xf numFmtId="0" fontId="60" fillId="0" borderId="54" xfId="5" applyFont="1" applyBorder="1" applyAlignment="1">
      <alignment horizontal="left" vertical="center" wrapText="1"/>
    </xf>
    <xf numFmtId="0" fontId="61" fillId="0" borderId="54" xfId="5" applyFont="1" applyBorder="1" applyAlignment="1">
      <alignment horizontal="center" vertical="center" wrapText="1"/>
    </xf>
    <xf numFmtId="14" fontId="61" fillId="0" borderId="54" xfId="5" applyNumberFormat="1" applyFont="1" applyBorder="1" applyAlignment="1">
      <alignment horizontal="center" vertical="center" wrapText="1"/>
    </xf>
    <xf numFmtId="49" fontId="61" fillId="0" borderId="54" xfId="5" applyNumberFormat="1" applyFont="1" applyBorder="1" applyAlignment="1">
      <alignment horizontal="left" vertical="center" wrapText="1"/>
    </xf>
    <xf numFmtId="0" fontId="60" fillId="0" borderId="55" xfId="5" applyFont="1" applyBorder="1" applyAlignment="1">
      <alignment horizontal="center" vertical="center" wrapText="1"/>
    </xf>
    <xf numFmtId="3" fontId="61" fillId="27" borderId="54" xfId="5" applyNumberFormat="1" applyFont="1" applyFill="1" applyBorder="1" applyAlignment="1">
      <alignment horizontal="center" vertical="center" wrapText="1"/>
    </xf>
    <xf numFmtId="0" fontId="63" fillId="27" borderId="55" xfId="5" applyFont="1" applyFill="1" applyBorder="1" applyAlignment="1">
      <alignment horizontal="center" vertical="center" wrapText="1"/>
    </xf>
    <xf numFmtId="0" fontId="62" fillId="0" borderId="55" xfId="5" applyFont="1" applyBorder="1" applyAlignment="1">
      <alignment horizontal="center" vertical="center" wrapText="1"/>
    </xf>
    <xf numFmtId="0" fontId="62" fillId="27" borderId="55" xfId="5" applyFont="1" applyFill="1" applyBorder="1" applyAlignment="1">
      <alignment horizontal="center" vertical="center" wrapText="1"/>
    </xf>
    <xf numFmtId="3" fontId="61" fillId="0" borderId="54" xfId="5" applyNumberFormat="1" applyFont="1" applyBorder="1" applyAlignment="1">
      <alignment horizontal="center" vertical="center" wrapText="1"/>
    </xf>
    <xf numFmtId="0" fontId="63" fillId="0" borderId="55" xfId="5" applyFont="1" applyBorder="1" applyAlignment="1">
      <alignment horizontal="center" vertical="center" wrapText="1"/>
    </xf>
    <xf numFmtId="0" fontId="64" fillId="0" borderId="54" xfId="5" applyFont="1" applyBorder="1" applyAlignment="1">
      <alignment horizontal="left" vertical="center" wrapText="1"/>
    </xf>
    <xf numFmtId="14" fontId="59" fillId="0" borderId="54" xfId="5" applyNumberFormat="1" applyFont="1" applyBorder="1" applyAlignment="1">
      <alignment horizontal="center" vertical="center" wrapText="1"/>
    </xf>
    <xf numFmtId="49" fontId="59" fillId="0" borderId="54" xfId="5" applyNumberFormat="1" applyFont="1" applyBorder="1" applyAlignment="1">
      <alignment horizontal="left" vertical="center" wrapText="1"/>
    </xf>
    <xf numFmtId="0" fontId="64" fillId="0" borderId="55" xfId="5" applyFont="1" applyBorder="1" applyAlignment="1">
      <alignment horizontal="center" vertical="center" wrapText="1"/>
    </xf>
    <xf numFmtId="0" fontId="60" fillId="27" borderId="56" xfId="5" applyFont="1" applyFill="1" applyBorder="1" applyAlignment="1">
      <alignment horizontal="left" vertical="center" wrapText="1"/>
    </xf>
    <xf numFmtId="3" fontId="61" fillId="27" borderId="56" xfId="5" applyNumberFormat="1" applyFont="1" applyFill="1" applyBorder="1" applyAlignment="1">
      <alignment horizontal="center" vertical="center" wrapText="1"/>
    </xf>
    <xf numFmtId="14" fontId="61" fillId="27" borderId="56" xfId="5" applyNumberFormat="1" applyFont="1" applyFill="1" applyBorder="1" applyAlignment="1">
      <alignment horizontal="center" vertical="center" wrapText="1"/>
    </xf>
    <xf numFmtId="0" fontId="61" fillId="27" borderId="56" xfId="5" applyFont="1" applyFill="1" applyBorder="1" applyAlignment="1">
      <alignment horizontal="center" vertical="center" wrapText="1"/>
    </xf>
    <xf numFmtId="0" fontId="60" fillId="27" borderId="57" xfId="5" applyFont="1" applyFill="1" applyBorder="1" applyAlignment="1">
      <alignment horizontal="center" vertical="center" wrapText="1"/>
    </xf>
    <xf numFmtId="49" fontId="61" fillId="27" borderId="56" xfId="5" applyNumberFormat="1" applyFont="1" applyFill="1" applyBorder="1" applyAlignment="1">
      <alignment vertical="center" wrapText="1"/>
    </xf>
    <xf numFmtId="0" fontId="59" fillId="0" borderId="54" xfId="5" applyFont="1" applyBorder="1" applyAlignment="1">
      <alignment horizontal="center" vertical="center" wrapText="1"/>
    </xf>
    <xf numFmtId="0" fontId="63" fillId="0" borderId="54" xfId="5" applyFont="1" applyBorder="1" applyAlignment="1">
      <alignment horizontal="left" vertical="center" wrapText="1"/>
    </xf>
    <xf numFmtId="1" fontId="61" fillId="0" borderId="54" xfId="5" applyNumberFormat="1" applyFont="1" applyBorder="1" applyAlignment="1">
      <alignment horizontal="center" vertical="center" wrapText="1"/>
    </xf>
    <xf numFmtId="0" fontId="60" fillId="0" borderId="56" xfId="5" applyFont="1" applyBorder="1" applyAlignment="1">
      <alignment horizontal="left" vertical="center" wrapText="1"/>
    </xf>
    <xf numFmtId="3" fontId="61" fillId="0" borderId="56" xfId="5" applyNumberFormat="1" applyFont="1" applyBorder="1" applyAlignment="1">
      <alignment horizontal="center" vertical="center" wrapText="1"/>
    </xf>
    <xf numFmtId="14" fontId="61" fillId="0" borderId="56" xfId="5" applyNumberFormat="1" applyFont="1" applyBorder="1" applyAlignment="1">
      <alignment horizontal="center" vertical="center" wrapText="1"/>
    </xf>
    <xf numFmtId="0" fontId="61" fillId="0" borderId="56" xfId="5" applyFont="1" applyBorder="1" applyAlignment="1">
      <alignment horizontal="center" vertical="center" wrapText="1"/>
    </xf>
    <xf numFmtId="0" fontId="61" fillId="0" borderId="56" xfId="5" quotePrefix="1" applyFont="1" applyBorder="1" applyAlignment="1">
      <alignment horizontal="center" vertical="center" wrapText="1"/>
    </xf>
    <xf numFmtId="14" fontId="61" fillId="0" borderId="56" xfId="5" quotePrefix="1" applyNumberFormat="1" applyFont="1" applyBorder="1" applyAlignment="1">
      <alignment horizontal="center" vertical="center" wrapText="1"/>
    </xf>
    <xf numFmtId="0" fontId="60" fillId="0" borderId="57" xfId="5" applyFont="1" applyBorder="1" applyAlignment="1">
      <alignment horizontal="center" vertical="center" wrapText="1"/>
    </xf>
    <xf numFmtId="49" fontId="61" fillId="0" borderId="56" xfId="5" applyNumberFormat="1" applyFont="1" applyBorder="1" applyAlignment="1">
      <alignment vertical="center" wrapText="1"/>
    </xf>
    <xf numFmtId="0" fontId="61" fillId="29" borderId="54" xfId="5" applyFont="1" applyFill="1" applyBorder="1" applyAlignment="1">
      <alignment horizontal="center" vertical="center" wrapText="1"/>
    </xf>
    <xf numFmtId="0" fontId="61" fillId="2" borderId="54" xfId="5" applyFont="1" applyFill="1" applyBorder="1" applyAlignment="1">
      <alignment horizontal="center" vertical="center" wrapText="1"/>
    </xf>
    <xf numFmtId="0" fontId="59" fillId="2" borderId="54" xfId="5" applyFont="1" applyFill="1" applyBorder="1" applyAlignment="1">
      <alignment horizontal="center" vertical="center" wrapText="1"/>
    </xf>
    <xf numFmtId="3" fontId="61" fillId="2" borderId="54" xfId="5" applyNumberFormat="1" applyFont="1" applyFill="1" applyBorder="1" applyAlignment="1">
      <alignment horizontal="center" vertical="center" wrapText="1"/>
    </xf>
    <xf numFmtId="3" fontId="61" fillId="2" borderId="56" xfId="5" applyNumberFormat="1" applyFont="1" applyFill="1" applyBorder="1" applyAlignment="1">
      <alignment horizontal="center" vertical="center" wrapText="1"/>
    </xf>
    <xf numFmtId="3" fontId="64" fillId="28" borderId="50" xfId="6" applyNumberFormat="1" applyFont="1" applyFill="1" applyBorder="1" applyAlignment="1">
      <alignment horizontal="center" vertical="center" wrapText="1"/>
    </xf>
    <xf numFmtId="0" fontId="0" fillId="2" borderId="0" xfId="0" applyFill="1" applyAlignment="1">
      <alignment horizontal="left" vertical="center"/>
    </xf>
    <xf numFmtId="0" fontId="0" fillId="2" borderId="0" xfId="0" applyFill="1" applyAlignment="1">
      <alignment vertical="center"/>
    </xf>
    <xf numFmtId="49" fontId="0" fillId="2" borderId="0" xfId="0" applyNumberFormat="1" applyFill="1" applyAlignment="1">
      <alignment horizontal="left" vertical="center"/>
    </xf>
    <xf numFmtId="0" fontId="0" fillId="2" borderId="0" xfId="0" applyFill="1" applyAlignment="1">
      <alignment horizontal="center" vertical="center"/>
    </xf>
    <xf numFmtId="0" fontId="0" fillId="2" borderId="0" xfId="0" applyFill="1" applyAlignment="1">
      <alignment horizontal="right" vertical="center"/>
    </xf>
    <xf numFmtId="0" fontId="1" fillId="25" borderId="0" xfId="0" applyFont="1" applyFill="1"/>
    <xf numFmtId="0" fontId="3" fillId="0" borderId="0" xfId="0" applyFont="1" applyAlignment="1">
      <alignment horizontal="center" vertical="center" wrapText="1"/>
    </xf>
    <xf numFmtId="0" fontId="3" fillId="0" borderId="39" xfId="0" applyFont="1" applyBorder="1" applyAlignment="1">
      <alignment horizontal="center" vertical="center" wrapText="1"/>
    </xf>
    <xf numFmtId="14" fontId="3" fillId="0" borderId="0" xfId="0" applyNumberFormat="1" applyFont="1" applyAlignment="1">
      <alignment horizontal="center" vertical="center" wrapText="1"/>
    </xf>
    <xf numFmtId="0" fontId="3" fillId="30" borderId="37" xfId="0" applyFont="1" applyFill="1" applyBorder="1" applyAlignment="1">
      <alignment horizontal="center" vertical="center" wrapText="1"/>
    </xf>
    <xf numFmtId="14" fontId="5" fillId="0" borderId="58" xfId="0" applyNumberFormat="1" applyFont="1" applyBorder="1" applyAlignment="1">
      <alignment horizontal="center" vertical="center" wrapText="1"/>
    </xf>
    <xf numFmtId="14" fontId="5" fillId="0" borderId="41" xfId="0" applyNumberFormat="1" applyFont="1" applyBorder="1" applyAlignment="1">
      <alignment horizontal="left" vertical="center" wrapText="1"/>
    </xf>
    <xf numFmtId="49" fontId="5" fillId="0" borderId="4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14" fontId="5" fillId="0" borderId="0" xfId="0" applyNumberFormat="1" applyFont="1" applyAlignment="1">
      <alignment horizontal="center" vertical="center" wrapText="1"/>
    </xf>
    <xf numFmtId="14" fontId="5" fillId="0" borderId="0" xfId="0" applyNumberFormat="1" applyFont="1" applyAlignment="1">
      <alignment horizontal="left" vertical="center" wrapText="1"/>
    </xf>
    <xf numFmtId="0" fontId="5" fillId="0" borderId="0" xfId="0" applyFont="1" applyAlignment="1">
      <alignment horizontal="center" vertical="center"/>
    </xf>
    <xf numFmtId="49" fontId="5" fillId="0" borderId="45" xfId="0" quotePrefix="1" applyNumberFormat="1" applyFont="1" applyBorder="1" applyAlignment="1">
      <alignment horizontal="center" vertical="center" wrapText="1"/>
    </xf>
    <xf numFmtId="0" fontId="7" fillId="0" borderId="45" xfId="2" applyFont="1" applyFill="1" applyBorder="1" applyAlignment="1">
      <alignment horizontal="center" vertical="center" wrapText="1"/>
    </xf>
    <xf numFmtId="0" fontId="5" fillId="0" borderId="37" xfId="0" quotePrefix="1" applyFont="1" applyBorder="1" applyAlignment="1">
      <alignment horizontal="center" vertical="center" wrapText="1"/>
    </xf>
    <xf numFmtId="0" fontId="7" fillId="0" borderId="45" xfId="2" applyFont="1" applyBorder="1" applyAlignment="1">
      <alignment horizontal="center" vertical="center" wrapText="1"/>
    </xf>
    <xf numFmtId="0" fontId="5" fillId="0" borderId="41" xfId="0" applyFont="1" applyBorder="1" applyAlignment="1">
      <alignment horizontal="left" vertical="center" wrapText="1"/>
    </xf>
    <xf numFmtId="14" fontId="10" fillId="0" borderId="41" xfId="0" applyNumberFormat="1" applyFont="1" applyBorder="1" applyAlignment="1">
      <alignment horizontal="center" vertical="center"/>
    </xf>
    <xf numFmtId="0" fontId="46" fillId="0" borderId="45" xfId="2" applyFont="1" applyBorder="1" applyAlignment="1">
      <alignment horizontal="center" vertical="center" wrapText="1"/>
    </xf>
    <xf numFmtId="0" fontId="65" fillId="0" borderId="0" xfId="0" applyFont="1"/>
    <xf numFmtId="49" fontId="6" fillId="0" borderId="45" xfId="0" applyNumberFormat="1" applyFont="1" applyBorder="1" applyAlignment="1">
      <alignment horizontal="center" vertical="center" wrapText="1"/>
    </xf>
    <xf numFmtId="0" fontId="5" fillId="2" borderId="0" xfId="0" applyFont="1" applyFill="1" applyAlignment="1">
      <alignment horizontal="center" vertical="center" wrapText="1"/>
    </xf>
    <xf numFmtId="0" fontId="5" fillId="0" borderId="41" xfId="0" applyFont="1" applyBorder="1" applyAlignment="1">
      <alignment vertical="center" wrapText="1"/>
    </xf>
    <xf numFmtId="49" fontId="5" fillId="0" borderId="37" xfId="0" quotePrefix="1" applyNumberFormat="1" applyFont="1" applyBorder="1" applyAlignment="1">
      <alignment horizontal="center" vertical="center" wrapText="1"/>
    </xf>
    <xf numFmtId="0" fontId="8" fillId="0" borderId="48" xfId="0" applyFont="1" applyBorder="1" applyAlignment="1">
      <alignment horizontal="center" vertical="center" wrapText="1"/>
    </xf>
    <xf numFmtId="49" fontId="8" fillId="0" borderId="37" xfId="0" applyNumberFormat="1" applyFont="1" applyBorder="1" applyAlignment="1">
      <alignment horizontal="center" vertical="center" wrapText="1"/>
    </xf>
    <xf numFmtId="0" fontId="8" fillId="0" borderId="37" xfId="0" applyFont="1" applyBorder="1" applyAlignment="1">
      <alignment horizontal="left" vertical="center"/>
    </xf>
    <xf numFmtId="0" fontId="8" fillId="0" borderId="37" xfId="0" applyFont="1" applyBorder="1" applyAlignment="1">
      <alignment horizontal="center" vertical="center" wrapText="1"/>
    </xf>
    <xf numFmtId="14" fontId="8" fillId="0" borderId="37" xfId="0" applyNumberFormat="1" applyFont="1" applyBorder="1" applyAlignment="1">
      <alignment horizontal="center" vertical="center" wrapText="1"/>
    </xf>
    <xf numFmtId="0" fontId="8" fillId="0" borderId="37" xfId="0" applyFont="1" applyBorder="1" applyAlignment="1">
      <alignment horizontal="left" vertical="center" wrapText="1"/>
    </xf>
    <xf numFmtId="14" fontId="8" fillId="0" borderId="0" xfId="0" applyNumberFormat="1" applyFont="1" applyAlignment="1">
      <alignment horizontal="center" vertical="center" wrapText="1"/>
    </xf>
    <xf numFmtId="0" fontId="8" fillId="0" borderId="37" xfId="0" applyFont="1" applyBorder="1" applyAlignment="1">
      <alignment horizontal="center" vertical="center"/>
    </xf>
    <xf numFmtId="49" fontId="8" fillId="0" borderId="45" xfId="0" applyNumberFormat="1"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center" vertical="center" wrapText="1"/>
    </xf>
    <xf numFmtId="14" fontId="6" fillId="0" borderId="0" xfId="0" quotePrefix="1" applyNumberFormat="1" applyFont="1" applyAlignment="1">
      <alignment horizontal="center" vertical="center" wrapText="1"/>
    </xf>
    <xf numFmtId="0" fontId="7" fillId="0" borderId="0" xfId="2" applyFont="1" applyAlignment="1">
      <alignment horizontal="center" vertical="center" wrapText="1"/>
    </xf>
    <xf numFmtId="49" fontId="5" fillId="0" borderId="0" xfId="0" quotePrefix="1" applyNumberFormat="1" applyFont="1" applyAlignment="1">
      <alignment horizontal="center" vertical="center" wrapText="1"/>
    </xf>
    <xf numFmtId="0" fontId="6" fillId="0" borderId="0" xfId="2" applyFont="1" applyAlignment="1">
      <alignment horizontal="center" vertical="center" wrapText="1"/>
    </xf>
    <xf numFmtId="0" fontId="7" fillId="0" borderId="0" xfId="2" applyFont="1" applyFill="1" applyAlignment="1">
      <alignment horizontal="center" vertical="center" wrapText="1"/>
    </xf>
    <xf numFmtId="49" fontId="10" fillId="0" borderId="37" xfId="0" applyNumberFormat="1" applyFont="1" applyBorder="1" applyAlignment="1">
      <alignment horizontal="center" vertical="center" wrapText="1"/>
    </xf>
    <xf numFmtId="0" fontId="10" fillId="0" borderId="0" xfId="0" applyFont="1" applyAlignment="1">
      <alignment horizontal="center" vertical="center" wrapText="1"/>
    </xf>
    <xf numFmtId="14" fontId="10" fillId="0" borderId="0" xfId="0" applyNumberFormat="1" applyFont="1" applyAlignment="1">
      <alignment horizontal="center" vertical="center" wrapText="1"/>
    </xf>
    <xf numFmtId="14" fontId="10" fillId="0" borderId="37" xfId="0" applyNumberFormat="1" applyFont="1" applyBorder="1" applyAlignment="1">
      <alignment horizontal="center" vertical="center" wrapText="1"/>
    </xf>
    <xf numFmtId="14" fontId="10" fillId="0" borderId="0" xfId="0" applyNumberFormat="1" applyFont="1" applyAlignment="1">
      <alignment horizontal="left" vertical="center" wrapText="1"/>
    </xf>
    <xf numFmtId="49" fontId="10" fillId="0" borderId="0" xfId="0" quotePrefix="1" applyNumberFormat="1" applyFont="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left" vertical="center" wrapText="1"/>
    </xf>
    <xf numFmtId="49" fontId="10" fillId="0" borderId="0" xfId="0" applyNumberFormat="1" applyFont="1" applyAlignment="1">
      <alignment horizontal="center" vertical="center" wrapText="1"/>
    </xf>
    <xf numFmtId="16" fontId="6" fillId="0" borderId="0" xfId="0" applyNumberFormat="1" applyFont="1" applyAlignment="1">
      <alignment horizontal="center" vertical="center" wrapText="1"/>
    </xf>
    <xf numFmtId="16" fontId="5" fillId="0" borderId="0" xfId="0" applyNumberFormat="1" applyFont="1" applyAlignment="1">
      <alignment horizontal="center" vertical="center" wrapText="1"/>
    </xf>
    <xf numFmtId="14" fontId="5" fillId="0" borderId="0" xfId="0" quotePrefix="1" applyNumberFormat="1" applyFont="1" applyAlignment="1">
      <alignment horizontal="center" vertical="center" wrapText="1"/>
    </xf>
    <xf numFmtId="16" fontId="10" fillId="0" borderId="0" xfId="0" applyNumberFormat="1" applyFont="1" applyAlignment="1">
      <alignment horizontal="center" vertical="center" wrapText="1"/>
    </xf>
    <xf numFmtId="0" fontId="46" fillId="0" borderId="0" xfId="2" applyFont="1" applyAlignment="1">
      <alignment horizontal="center" vertical="center" wrapText="1"/>
    </xf>
    <xf numFmtId="0" fontId="10" fillId="0" borderId="48" xfId="0" applyFont="1" applyBorder="1" applyAlignment="1">
      <alignment horizontal="center" vertical="center" wrapText="1"/>
    </xf>
    <xf numFmtId="14" fontId="10" fillId="0" borderId="1" xfId="0" applyNumberFormat="1" applyFont="1" applyBorder="1" applyAlignment="1">
      <alignment horizontal="center" vertical="center" wrapText="1"/>
    </xf>
    <xf numFmtId="0" fontId="46" fillId="0" borderId="0" xfId="2" applyNumberFormat="1" applyFont="1" applyFill="1" applyBorder="1" applyAlignment="1">
      <alignment horizontal="center" vertical="center" wrapText="1"/>
    </xf>
    <xf numFmtId="0" fontId="46" fillId="0" borderId="0" xfId="2" applyNumberFormat="1" applyFont="1" applyFill="1" applyAlignment="1">
      <alignment horizontal="center" vertical="center" wrapText="1"/>
    </xf>
    <xf numFmtId="0" fontId="6" fillId="0" borderId="0" xfId="2" applyNumberFormat="1" applyFont="1" applyFill="1" applyAlignment="1">
      <alignment horizontal="center" vertical="center" wrapText="1"/>
    </xf>
    <xf numFmtId="0" fontId="46" fillId="0" borderId="0" xfId="2" applyFont="1" applyFill="1" applyAlignment="1">
      <alignment horizontal="center" vertical="center" wrapText="1"/>
    </xf>
    <xf numFmtId="14" fontId="5" fillId="0" borderId="1" xfId="0" applyNumberFormat="1" applyFont="1" applyBorder="1" applyAlignment="1">
      <alignment horizontal="center" vertical="center" wrapText="1"/>
    </xf>
    <xf numFmtId="0" fontId="5" fillId="0" borderId="0" xfId="0" quotePrefix="1" applyFont="1" applyAlignment="1">
      <alignment horizontal="center" vertical="center" wrapText="1"/>
    </xf>
    <xf numFmtId="0" fontId="6" fillId="0" borderId="0" xfId="2" applyNumberFormat="1" applyFont="1" applyFill="1" applyBorder="1" applyAlignment="1">
      <alignment horizontal="center" vertical="center" wrapText="1"/>
    </xf>
    <xf numFmtId="14" fontId="10" fillId="0" borderId="41" xfId="0" applyNumberFormat="1" applyFont="1" applyBorder="1" applyAlignment="1">
      <alignment horizontal="left" vertical="center" wrapText="1"/>
    </xf>
    <xf numFmtId="0" fontId="10" fillId="0" borderId="0" xfId="0" quotePrefix="1" applyFont="1" applyAlignment="1">
      <alignment horizontal="center" vertical="center" wrapText="1"/>
    </xf>
    <xf numFmtId="0" fontId="10" fillId="0" borderId="0" xfId="0" applyFont="1" applyAlignment="1">
      <alignment vertical="center" wrapText="1"/>
    </xf>
    <xf numFmtId="0" fontId="6" fillId="0" borderId="0" xfId="0" applyFont="1" applyAlignment="1">
      <alignment wrapText="1"/>
    </xf>
    <xf numFmtId="0" fontId="8" fillId="0" borderId="0" xfId="0" applyFont="1" applyAlignment="1">
      <alignment horizontal="center" vertical="center"/>
    </xf>
    <xf numFmtId="0" fontId="6" fillId="2" borderId="0" xfId="0" applyFont="1" applyFill="1" applyAlignment="1">
      <alignment horizontal="center" vertical="center" wrapText="1"/>
    </xf>
    <xf numFmtId="0" fontId="9" fillId="0" borderId="0" xfId="2" applyNumberFormat="1" applyFill="1" applyAlignment="1">
      <alignment horizontal="center" vertical="center" wrapText="1"/>
    </xf>
    <xf numFmtId="14" fontId="10" fillId="0" borderId="0" xfId="0" applyNumberFormat="1" applyFont="1" applyAlignment="1">
      <alignment horizontal="center" vertical="center"/>
    </xf>
    <xf numFmtId="14" fontId="10" fillId="0" borderId="0" xfId="0" applyNumberFormat="1" applyFont="1" applyAlignment="1">
      <alignment horizontal="left" vertical="center"/>
    </xf>
    <xf numFmtId="1" fontId="10" fillId="0" borderId="0" xfId="0" applyNumberFormat="1" applyFont="1" applyAlignment="1">
      <alignment horizontal="center" vertical="center"/>
    </xf>
    <xf numFmtId="171" fontId="10" fillId="0" borderId="0" xfId="0" applyNumberFormat="1" applyFont="1" applyAlignment="1">
      <alignment horizontal="center" vertical="center"/>
    </xf>
    <xf numFmtId="49" fontId="10" fillId="0" borderId="0" xfId="0" applyNumberFormat="1" applyFont="1" applyAlignment="1">
      <alignment horizontal="center" vertical="center"/>
    </xf>
    <xf numFmtId="0" fontId="5" fillId="0" borderId="42" xfId="0" applyFont="1" applyBorder="1" applyAlignment="1">
      <alignment horizontal="center" vertical="center" wrapText="1"/>
    </xf>
    <xf numFmtId="1" fontId="10" fillId="31" borderId="59" xfId="0" applyNumberFormat="1" applyFont="1" applyFill="1" applyBorder="1" applyAlignment="1">
      <alignment horizontal="center" vertical="center"/>
    </xf>
    <xf numFmtId="0" fontId="10" fillId="31" borderId="59" xfId="0" applyFont="1" applyFill="1" applyBorder="1" applyAlignment="1">
      <alignment horizontal="left" vertical="center"/>
    </xf>
    <xf numFmtId="164" fontId="10" fillId="31" borderId="59" xfId="1" applyNumberFormat="1" applyFont="1" applyFill="1" applyBorder="1" applyAlignment="1">
      <alignment horizontal="center" vertical="center"/>
    </xf>
    <xf numFmtId="0" fontId="10" fillId="31" borderId="59" xfId="0" applyFont="1" applyFill="1" applyBorder="1" applyAlignment="1">
      <alignment horizontal="center" vertical="center"/>
    </xf>
    <xf numFmtId="14" fontId="10" fillId="31" borderId="59" xfId="0" applyNumberFormat="1" applyFont="1" applyFill="1" applyBorder="1" applyAlignment="1">
      <alignment horizontal="center" vertical="center"/>
    </xf>
    <xf numFmtId="0" fontId="10" fillId="31" borderId="59" xfId="0" applyFont="1" applyFill="1" applyBorder="1" applyAlignment="1">
      <alignment horizontal="center" vertical="center" wrapText="1"/>
    </xf>
    <xf numFmtId="49" fontId="10" fillId="31" borderId="59" xfId="0" applyNumberFormat="1" applyFont="1" applyFill="1" applyBorder="1" applyAlignment="1">
      <alignment horizontal="center" vertical="center"/>
    </xf>
    <xf numFmtId="0" fontId="10" fillId="31" borderId="59" xfId="0" applyFont="1" applyFill="1" applyBorder="1" applyAlignment="1">
      <alignment horizontal="left" vertical="center" wrapText="1"/>
    </xf>
    <xf numFmtId="49" fontId="10" fillId="27" borderId="60" xfId="0" applyNumberFormat="1" applyFont="1" applyFill="1" applyBorder="1" applyAlignment="1">
      <alignment horizontal="center" vertical="center"/>
    </xf>
    <xf numFmtId="0" fontId="10" fillId="27" borderId="60" xfId="0" applyFont="1" applyFill="1" applyBorder="1" applyAlignment="1">
      <alignment horizontal="left" vertical="center"/>
    </xf>
    <xf numFmtId="164" fontId="10" fillId="27" borderId="60" xfId="1" applyNumberFormat="1" applyFont="1" applyFill="1" applyBorder="1" applyAlignment="1">
      <alignment horizontal="center" vertical="center"/>
    </xf>
    <xf numFmtId="0" fontId="10" fillId="27" borderId="60" xfId="0" applyFont="1" applyFill="1" applyBorder="1" applyAlignment="1">
      <alignment horizontal="center" vertical="center"/>
    </xf>
    <xf numFmtId="14" fontId="10" fillId="27" borderId="60" xfId="0" applyNumberFormat="1" applyFont="1" applyFill="1" applyBorder="1" applyAlignment="1">
      <alignment horizontal="center" vertical="center"/>
    </xf>
    <xf numFmtId="0" fontId="10" fillId="27" borderId="60" xfId="0" applyFont="1" applyFill="1" applyBorder="1" applyAlignment="1">
      <alignment horizontal="center" vertical="center" wrapText="1"/>
    </xf>
    <xf numFmtId="0" fontId="10" fillId="27" borderId="60" xfId="0" applyFont="1" applyFill="1" applyBorder="1" applyAlignment="1">
      <alignment horizontal="left" vertical="center" wrapText="1"/>
    </xf>
    <xf numFmtId="3" fontId="67" fillId="21" borderId="2" xfId="3" applyNumberFormat="1" applyFont="1" applyFill="1" applyBorder="1" applyAlignment="1">
      <alignment vertical="center"/>
    </xf>
    <xf numFmtId="0" fontId="69" fillId="0" borderId="0" xfId="0" applyFont="1"/>
    <xf numFmtId="166" fontId="66" fillId="4" borderId="2" xfId="3" applyNumberFormat="1" applyFont="1" applyFill="1" applyBorder="1" applyAlignment="1">
      <alignment horizontal="center" vertical="center"/>
    </xf>
    <xf numFmtId="0" fontId="66" fillId="0" borderId="2" xfId="0" applyFont="1" applyBorder="1" applyAlignment="1">
      <alignment horizontal="center" vertical="center"/>
    </xf>
    <xf numFmtId="0" fontId="72" fillId="0" borderId="0" xfId="0" applyFont="1"/>
    <xf numFmtId="0" fontId="66" fillId="0" borderId="0" xfId="0" applyFont="1"/>
    <xf numFmtId="0" fontId="75" fillId="0" borderId="2" xfId="0" applyFont="1" applyBorder="1" applyAlignment="1">
      <alignment horizontal="center" vertical="center"/>
    </xf>
    <xf numFmtId="3" fontId="66" fillId="4" borderId="2" xfId="3" applyNumberFormat="1" applyFont="1" applyFill="1" applyBorder="1" applyAlignment="1" applyProtection="1">
      <alignment horizontal="right" vertical="center"/>
    </xf>
    <xf numFmtId="0" fontId="66" fillId="0" borderId="7" xfId="0" applyFont="1" applyBorder="1" applyAlignment="1">
      <alignment horizontal="center" vertical="center"/>
    </xf>
    <xf numFmtId="0" fontId="76" fillId="0" borderId="2" xfId="0" applyFont="1" applyBorder="1" applyAlignment="1">
      <alignment horizontal="center" vertical="center"/>
    </xf>
    <xf numFmtId="0" fontId="75" fillId="6" borderId="2" xfId="0" applyFont="1" applyFill="1" applyBorder="1" applyAlignment="1">
      <alignment horizontal="center" vertical="center"/>
    </xf>
    <xf numFmtId="165" fontId="75" fillId="6" borderId="2" xfId="1" applyNumberFormat="1" applyFont="1" applyFill="1" applyBorder="1" applyAlignment="1">
      <alignment vertical="center"/>
    </xf>
    <xf numFmtId="3" fontId="66" fillId="0" borderId="2" xfId="3" applyNumberFormat="1" applyFont="1" applyBorder="1" applyAlignment="1" applyProtection="1">
      <alignment horizontal="right" vertical="center"/>
    </xf>
    <xf numFmtId="0" fontId="66" fillId="0" borderId="2" xfId="0" applyFont="1" applyBorder="1" applyAlignment="1">
      <alignment vertical="center" wrapText="1"/>
    </xf>
    <xf numFmtId="0" fontId="66" fillId="0" borderId="2" xfId="0" applyFont="1" applyBorder="1" applyAlignment="1">
      <alignment vertical="center"/>
    </xf>
    <xf numFmtId="0" fontId="75" fillId="2" borderId="2" xfId="0" applyFont="1" applyFill="1" applyBorder="1" applyAlignment="1">
      <alignment horizontal="center" vertical="center"/>
    </xf>
    <xf numFmtId="165" fontId="75" fillId="0" borderId="2" xfId="1" applyNumberFormat="1" applyFont="1" applyFill="1" applyBorder="1" applyAlignment="1">
      <alignment vertical="center"/>
    </xf>
    <xf numFmtId="0" fontId="77" fillId="0" borderId="2" xfId="0" applyFont="1" applyBorder="1" applyAlignment="1">
      <alignment horizontal="center" vertical="center"/>
    </xf>
    <xf numFmtId="167" fontId="66" fillId="0" borderId="2" xfId="3" applyNumberFormat="1" applyFont="1" applyBorder="1" applyAlignment="1">
      <alignment horizontal="left" vertical="center" wrapText="1"/>
    </xf>
    <xf numFmtId="165" fontId="66" fillId="0" borderId="2" xfId="1" applyNumberFormat="1" applyFont="1" applyFill="1" applyBorder="1" applyAlignment="1">
      <alignment vertical="center"/>
    </xf>
    <xf numFmtId="167" fontId="66" fillId="4" borderId="2" xfId="3" applyNumberFormat="1" applyFont="1" applyFill="1" applyBorder="1" applyAlignment="1">
      <alignment vertical="center" wrapText="1"/>
    </xf>
    <xf numFmtId="3" fontId="66" fillId="0" borderId="2" xfId="3" applyNumberFormat="1" applyFont="1" applyBorder="1" applyAlignment="1">
      <alignment horizontal="center" vertical="center"/>
    </xf>
    <xf numFmtId="167" fontId="66" fillId="0" borderId="2" xfId="3" applyNumberFormat="1" applyFont="1" applyBorder="1" applyAlignment="1">
      <alignment horizontal="center" vertical="center"/>
    </xf>
    <xf numFmtId="0" fontId="66" fillId="0" borderId="2" xfId="3" applyNumberFormat="1" applyFont="1" applyBorder="1" applyAlignment="1">
      <alignment vertical="center" wrapText="1"/>
    </xf>
    <xf numFmtId="167" fontId="66" fillId="0" borderId="2" xfId="3" applyNumberFormat="1" applyFont="1" applyBorder="1" applyAlignment="1">
      <alignment vertical="center" wrapText="1"/>
    </xf>
    <xf numFmtId="165" fontId="66" fillId="0" borderId="2" xfId="1" applyNumberFormat="1" applyFont="1" applyFill="1" applyBorder="1" applyAlignment="1">
      <alignment horizontal="center" vertical="center"/>
    </xf>
    <xf numFmtId="0" fontId="66" fillId="0" borderId="7" xfId="3" applyNumberFormat="1" applyFont="1" applyBorder="1" applyAlignment="1">
      <alignment vertical="center" wrapText="1"/>
    </xf>
    <xf numFmtId="165" fontId="66" fillId="0" borderId="2" xfId="1" applyNumberFormat="1" applyFont="1" applyBorder="1" applyAlignment="1">
      <alignment vertical="center"/>
    </xf>
    <xf numFmtId="166" fontId="66" fillId="0" borderId="2" xfId="3" applyNumberFormat="1" applyFont="1" applyBorder="1" applyAlignment="1">
      <alignment horizontal="center" vertical="center"/>
    </xf>
    <xf numFmtId="0" fontId="73" fillId="0" borderId="2" xfId="0" applyFont="1" applyBorder="1" applyAlignment="1">
      <alignment vertical="center" wrapText="1"/>
    </xf>
    <xf numFmtId="0" fontId="66" fillId="0" borderId="2" xfId="0" applyFont="1" applyBorder="1" applyAlignment="1">
      <alignment horizontal="left" vertical="center" wrapText="1"/>
    </xf>
    <xf numFmtId="3" fontId="66" fillId="0" borderId="0" xfId="0" applyNumberFormat="1" applyFont="1"/>
    <xf numFmtId="0" fontId="66" fillId="6" borderId="2" xfId="0" applyFont="1" applyFill="1" applyBorder="1" applyAlignment="1">
      <alignment vertical="center" wrapText="1"/>
    </xf>
    <xf numFmtId="0" fontId="77" fillId="6" borderId="2" xfId="0" applyFont="1" applyFill="1" applyBorder="1" applyAlignment="1">
      <alignment horizontal="center" vertical="center"/>
    </xf>
    <xf numFmtId="0" fontId="66" fillId="6" borderId="7" xfId="0" applyFont="1" applyFill="1" applyBorder="1" applyAlignment="1">
      <alignment vertical="center"/>
    </xf>
    <xf numFmtId="0" fontId="66" fillId="6" borderId="2" xfId="0" applyFont="1" applyFill="1" applyBorder="1" applyAlignment="1">
      <alignment horizontal="center" vertical="center"/>
    </xf>
    <xf numFmtId="3" fontId="66" fillId="6" borderId="2" xfId="3" applyNumberFormat="1" applyFont="1" applyFill="1" applyBorder="1" applyAlignment="1" applyProtection="1">
      <alignment horizontal="right" vertical="center"/>
    </xf>
    <xf numFmtId="3" fontId="68" fillId="21" borderId="2" xfId="3" applyNumberFormat="1" applyFont="1" applyFill="1" applyBorder="1" applyAlignment="1">
      <alignment vertical="center"/>
    </xf>
    <xf numFmtId="0" fontId="78" fillId="16" borderId="2" xfId="0" applyFont="1" applyFill="1" applyBorder="1" applyAlignment="1">
      <alignment vertical="center"/>
    </xf>
    <xf numFmtId="0" fontId="79" fillId="0" borderId="2" xfId="0" applyFont="1" applyBorder="1" applyAlignment="1">
      <alignment vertical="center"/>
    </xf>
    <xf numFmtId="0" fontId="80" fillId="0" borderId="2" xfId="0" applyFont="1" applyBorder="1" applyAlignment="1">
      <alignment horizontal="center" vertical="center"/>
    </xf>
    <xf numFmtId="165" fontId="80" fillId="0" borderId="2" xfId="1" applyNumberFormat="1" applyFont="1" applyBorder="1" applyAlignment="1">
      <alignment vertical="center"/>
    </xf>
    <xf numFmtId="3" fontId="81" fillId="4" borderId="2" xfId="3" applyNumberFormat="1" applyFont="1" applyFill="1" applyBorder="1" applyAlignment="1" applyProtection="1">
      <alignment horizontal="right" vertical="center"/>
    </xf>
    <xf numFmtId="0" fontId="81" fillId="0" borderId="0" xfId="0" applyFont="1"/>
    <xf numFmtId="0" fontId="82" fillId="0" borderId="2" xfId="0" applyFont="1" applyBorder="1" applyAlignment="1">
      <alignment horizontal="center" vertical="center"/>
    </xf>
    <xf numFmtId="165" fontId="82" fillId="0" borderId="2" xfId="1" applyNumberFormat="1" applyFont="1" applyFill="1" applyBorder="1" applyAlignment="1">
      <alignment vertical="center"/>
    </xf>
    <xf numFmtId="3" fontId="81" fillId="0" borderId="2" xfId="3" applyNumberFormat="1" applyFont="1" applyBorder="1" applyAlignment="1" applyProtection="1">
      <alignment horizontal="right" vertical="center"/>
    </xf>
    <xf numFmtId="165" fontId="80" fillId="0" borderId="2" xfId="1" applyNumberFormat="1" applyFont="1" applyFill="1" applyBorder="1" applyAlignment="1">
      <alignment vertical="center"/>
    </xf>
    <xf numFmtId="3" fontId="83" fillId="18" borderId="2" xfId="3" applyNumberFormat="1" applyFont="1" applyFill="1" applyBorder="1" applyAlignment="1" applyProtection="1">
      <alignment horizontal="right" vertical="center"/>
    </xf>
    <xf numFmtId="3" fontId="83" fillId="24" borderId="2" xfId="3" applyNumberFormat="1" applyFont="1" applyFill="1" applyBorder="1" applyAlignment="1">
      <alignment vertical="center"/>
    </xf>
    <xf numFmtId="0" fontId="66" fillId="0" borderId="7" xfId="0" applyFont="1" applyBorder="1" applyAlignment="1">
      <alignment vertical="center"/>
    </xf>
    <xf numFmtId="0" fontId="73" fillId="0" borderId="7" xfId="0" applyFont="1" applyBorder="1" applyAlignment="1">
      <alignment horizontal="left" vertical="center" wrapText="1"/>
    </xf>
    <xf numFmtId="165" fontId="74" fillId="32" borderId="2" xfId="1" applyNumberFormat="1" applyFont="1" applyFill="1" applyBorder="1" applyAlignment="1" applyProtection="1">
      <alignment horizontal="center" vertical="center"/>
    </xf>
    <xf numFmtId="3" fontId="74" fillId="32" borderId="2" xfId="3" applyNumberFormat="1" applyFont="1" applyFill="1" applyBorder="1" applyAlignment="1" applyProtection="1">
      <alignment horizontal="right" vertical="center"/>
    </xf>
    <xf numFmtId="9" fontId="89" fillId="32" borderId="2" xfId="4" applyFont="1" applyFill="1" applyBorder="1" applyAlignment="1" applyProtection="1">
      <alignment horizontal="center" vertical="center"/>
    </xf>
    <xf numFmtId="3" fontId="89" fillId="32" borderId="2" xfId="3" applyNumberFormat="1" applyFont="1" applyFill="1" applyBorder="1" applyAlignment="1">
      <alignment horizontal="right" vertical="center"/>
    </xf>
    <xf numFmtId="0" fontId="74" fillId="33" borderId="3" xfId="3" applyNumberFormat="1" applyFont="1" applyFill="1" applyBorder="1" applyAlignment="1">
      <alignment horizontal="right" vertical="center"/>
    </xf>
    <xf numFmtId="0" fontId="74" fillId="33" borderId="30" xfId="3" applyNumberFormat="1" applyFont="1" applyFill="1" applyBorder="1" applyAlignment="1">
      <alignment horizontal="right" vertical="center"/>
    </xf>
    <xf numFmtId="0" fontId="74" fillId="33" borderId="4" xfId="3" applyNumberFormat="1" applyFont="1" applyFill="1" applyBorder="1" applyAlignment="1">
      <alignment horizontal="right" vertical="center"/>
    </xf>
    <xf numFmtId="165" fontId="74" fillId="33" borderId="2" xfId="1" applyNumberFormat="1" applyFont="1" applyFill="1" applyBorder="1" applyAlignment="1">
      <alignment horizontal="center" vertical="center"/>
    </xf>
    <xf numFmtId="3" fontId="74" fillId="33" borderId="2" xfId="3" applyNumberFormat="1" applyFont="1" applyFill="1" applyBorder="1" applyAlignment="1">
      <alignment horizontal="right" vertical="center"/>
    </xf>
    <xf numFmtId="0" fontId="70" fillId="33" borderId="3" xfId="3" applyNumberFormat="1" applyFont="1" applyFill="1" applyBorder="1" applyAlignment="1">
      <alignment horizontal="right" vertical="center"/>
    </xf>
    <xf numFmtId="0" fontId="70" fillId="33" borderId="30" xfId="3" applyNumberFormat="1" applyFont="1" applyFill="1" applyBorder="1" applyAlignment="1">
      <alignment horizontal="right" vertical="center"/>
    </xf>
    <xf numFmtId="0" fontId="70" fillId="33" borderId="4" xfId="3" applyNumberFormat="1" applyFont="1" applyFill="1" applyBorder="1" applyAlignment="1">
      <alignment horizontal="right" vertical="center"/>
    </xf>
    <xf numFmtId="10" fontId="70" fillId="33" borderId="2" xfId="1" applyNumberFormat="1" applyFont="1" applyFill="1" applyBorder="1" applyAlignment="1">
      <alignment horizontal="center" vertical="center"/>
    </xf>
    <xf numFmtId="3" fontId="70" fillId="33" borderId="2" xfId="3" applyNumberFormat="1" applyFont="1" applyFill="1" applyBorder="1" applyAlignment="1">
      <alignment horizontal="right" vertical="center"/>
    </xf>
    <xf numFmtId="0" fontId="90" fillId="34" borderId="2" xfId="0" applyFont="1" applyFill="1" applyBorder="1" applyAlignment="1">
      <alignment horizontal="center" vertical="center"/>
    </xf>
    <xf numFmtId="0" fontId="78" fillId="32" borderId="2" xfId="3" applyNumberFormat="1" applyFont="1" applyFill="1" applyBorder="1" applyAlignment="1">
      <alignment horizontal="center" vertical="center"/>
    </xf>
    <xf numFmtId="3" fontId="78" fillId="32" borderId="2" xfId="3" applyNumberFormat="1" applyFont="1" applyFill="1" applyBorder="1" applyAlignment="1">
      <alignment horizontal="center" vertical="center" wrapText="1"/>
    </xf>
    <xf numFmtId="0" fontId="78" fillId="32" borderId="2" xfId="3" applyNumberFormat="1" applyFont="1" applyFill="1" applyBorder="1" applyAlignment="1">
      <alignment horizontal="center" vertical="center" wrapText="1"/>
    </xf>
    <xf numFmtId="165" fontId="78" fillId="32" borderId="2" xfId="1" applyNumberFormat="1" applyFont="1" applyFill="1" applyBorder="1" applyAlignment="1">
      <alignment horizontal="center" vertical="center"/>
    </xf>
    <xf numFmtId="166" fontId="78" fillId="32" borderId="2" xfId="3" applyNumberFormat="1" applyFont="1" applyFill="1" applyBorder="1" applyAlignment="1">
      <alignment horizontal="center" vertical="center"/>
    </xf>
    <xf numFmtId="9" fontId="74" fillId="33" borderId="2" xfId="1" applyNumberFormat="1" applyFont="1" applyFill="1" applyBorder="1" applyAlignment="1">
      <alignment horizontal="center" vertical="center"/>
    </xf>
    <xf numFmtId="3" fontId="78" fillId="32" borderId="0" xfId="3" applyNumberFormat="1" applyFont="1" applyFill="1" applyBorder="1" applyAlignment="1">
      <alignment horizontal="center" vertical="center" wrapText="1"/>
    </xf>
    <xf numFmtId="0" fontId="86" fillId="13" borderId="0" xfId="0" applyFont="1" applyFill="1" applyAlignment="1">
      <alignment horizontal="left" vertical="center" wrapText="1"/>
    </xf>
    <xf numFmtId="0" fontId="71" fillId="21" borderId="27" xfId="3" applyNumberFormat="1" applyFont="1" applyFill="1" applyBorder="1" applyAlignment="1">
      <alignment horizontal="left" vertical="center"/>
    </xf>
    <xf numFmtId="0" fontId="95" fillId="0" borderId="2" xfId="0" applyFont="1" applyBorder="1" applyAlignment="1">
      <alignment horizontal="left"/>
    </xf>
    <xf numFmtId="3" fontId="95" fillId="0" borderId="2" xfId="0" applyNumberFormat="1" applyFont="1" applyBorder="1" applyAlignment="1">
      <alignment horizontal="left" vertical="center"/>
    </xf>
    <xf numFmtId="3" fontId="96" fillId="0" borderId="2" xfId="0" applyNumberFormat="1" applyFont="1" applyBorder="1" applyAlignment="1">
      <alignment horizontal="left" vertical="center" wrapText="1"/>
    </xf>
    <xf numFmtId="3" fontId="97" fillId="0" borderId="2" xfId="0" applyNumberFormat="1" applyFont="1" applyBorder="1" applyAlignment="1">
      <alignment horizontal="left" vertical="center" wrapText="1"/>
    </xf>
    <xf numFmtId="3" fontId="97" fillId="0" borderId="2" xfId="0" applyNumberFormat="1" applyFont="1" applyBorder="1" applyAlignment="1">
      <alignment horizontal="left" vertical="center"/>
    </xf>
    <xf numFmtId="167" fontId="95" fillId="0" borderId="2" xfId="3" applyNumberFormat="1" applyFont="1" applyBorder="1" applyAlignment="1">
      <alignment horizontal="left" vertical="center" wrapText="1"/>
    </xf>
    <xf numFmtId="167" fontId="97" fillId="0" borderId="2" xfId="3" applyNumberFormat="1" applyFont="1" applyBorder="1" applyAlignment="1">
      <alignment horizontal="left" vertical="center" wrapText="1"/>
    </xf>
    <xf numFmtId="167" fontId="96" fillId="0" borderId="2" xfId="3" applyNumberFormat="1" applyFont="1" applyBorder="1" applyAlignment="1">
      <alignment horizontal="left" vertical="center" wrapText="1"/>
    </xf>
    <xf numFmtId="0" fontId="85" fillId="21" borderId="27" xfId="3" applyNumberFormat="1" applyFont="1" applyFill="1" applyBorder="1" applyAlignment="1">
      <alignment horizontal="left" vertical="center"/>
    </xf>
    <xf numFmtId="0" fontId="84" fillId="24" borderId="27" xfId="3" applyNumberFormat="1" applyFont="1" applyFill="1" applyBorder="1" applyAlignment="1">
      <alignment horizontal="left" vertical="center"/>
    </xf>
    <xf numFmtId="167" fontId="98" fillId="0" borderId="2" xfId="3" applyNumberFormat="1" applyFont="1" applyBorder="1" applyAlignment="1">
      <alignment horizontal="left" vertical="center" wrapText="1"/>
    </xf>
    <xf numFmtId="165" fontId="97" fillId="19" borderId="2" xfId="1" applyNumberFormat="1" applyFont="1" applyFill="1" applyBorder="1" applyAlignment="1">
      <alignment horizontal="left" vertical="center" wrapText="1"/>
    </xf>
    <xf numFmtId="3" fontId="97" fillId="19" borderId="2" xfId="3" applyNumberFormat="1" applyFont="1" applyFill="1" applyBorder="1" applyAlignment="1">
      <alignment horizontal="left" vertical="center"/>
    </xf>
    <xf numFmtId="165" fontId="97" fillId="19" borderId="2" xfId="3" applyNumberFormat="1" applyFont="1" applyFill="1" applyBorder="1" applyAlignment="1">
      <alignment horizontal="left" vertical="center"/>
    </xf>
    <xf numFmtId="165" fontId="86" fillId="19" borderId="2" xfId="3" applyNumberFormat="1" applyFont="1" applyFill="1" applyBorder="1" applyAlignment="1">
      <alignment horizontal="left" vertical="center"/>
    </xf>
    <xf numFmtId="0" fontId="97" fillId="0" borderId="0" xfId="0" applyFont="1" applyAlignment="1">
      <alignment horizontal="left"/>
    </xf>
    <xf numFmtId="0" fontId="12" fillId="23" borderId="31" xfId="0" applyFont="1" applyFill="1" applyBorder="1" applyAlignment="1">
      <alignment horizontal="center" vertical="center"/>
    </xf>
    <xf numFmtId="0" fontId="12" fillId="23" borderId="32" xfId="0" applyFont="1" applyFill="1" applyBorder="1" applyAlignment="1">
      <alignment horizontal="center" vertical="center"/>
    </xf>
    <xf numFmtId="0" fontId="12" fillId="23" borderId="33" xfId="0" applyFont="1" applyFill="1" applyBorder="1" applyAlignment="1">
      <alignment horizontal="center" vertical="center"/>
    </xf>
    <xf numFmtId="0" fontId="66" fillId="0" borderId="7" xfId="0" applyFont="1" applyBorder="1" applyAlignment="1">
      <alignment horizontal="left" vertical="center"/>
    </xf>
    <xf numFmtId="0" fontId="66" fillId="0" borderId="5" xfId="0" applyFont="1" applyBorder="1" applyAlignment="1">
      <alignment horizontal="left" vertical="center"/>
    </xf>
    <xf numFmtId="0" fontId="69" fillId="13" borderId="28" xfId="0" applyFont="1" applyFill="1" applyBorder="1" applyAlignment="1">
      <alignment horizontal="left" vertical="center" wrapText="1"/>
    </xf>
    <xf numFmtId="3" fontId="93" fillId="14" borderId="0" xfId="3" applyNumberFormat="1" applyFont="1" applyFill="1" applyBorder="1" applyAlignment="1">
      <alignment horizontal="left" vertical="center" wrapText="1"/>
    </xf>
    <xf numFmtId="169" fontId="93" fillId="13" borderId="29" xfId="0" applyNumberFormat="1" applyFont="1" applyFill="1" applyBorder="1" applyAlignment="1">
      <alignment horizontal="left" vertical="center" wrapText="1"/>
    </xf>
    <xf numFmtId="169" fontId="94" fillId="13" borderId="29" xfId="0" applyNumberFormat="1" applyFont="1" applyFill="1" applyBorder="1" applyAlignment="1">
      <alignment horizontal="left" vertical="center" wrapText="1"/>
    </xf>
    <xf numFmtId="0" fontId="67" fillId="21" borderId="2" xfId="3" applyNumberFormat="1" applyFont="1" applyFill="1" applyBorder="1" applyAlignment="1">
      <alignment horizontal="left" vertical="center"/>
    </xf>
    <xf numFmtId="0" fontId="83" fillId="17" borderId="3" xfId="0" applyFont="1" applyFill="1" applyBorder="1" applyAlignment="1">
      <alignment horizontal="center" vertical="center"/>
    </xf>
    <xf numFmtId="0" fontId="83" fillId="17" borderId="30" xfId="0" applyFont="1" applyFill="1" applyBorder="1" applyAlignment="1">
      <alignment horizontal="center" vertical="center"/>
    </xf>
    <xf numFmtId="0" fontId="83" fillId="17" borderId="4" xfId="0" applyFont="1" applyFill="1" applyBorder="1" applyAlignment="1">
      <alignment horizontal="center" vertical="center"/>
    </xf>
    <xf numFmtId="0" fontId="83" fillId="2" borderId="3" xfId="3" applyNumberFormat="1" applyFont="1" applyFill="1" applyBorder="1" applyAlignment="1">
      <alignment horizontal="left" vertical="center" wrapText="1"/>
    </xf>
    <xf numFmtId="0" fontId="83" fillId="2" borderId="30" xfId="3" applyNumberFormat="1" applyFont="1" applyFill="1" applyBorder="1" applyAlignment="1">
      <alignment horizontal="left" vertical="center" wrapText="1"/>
    </xf>
    <xf numFmtId="0" fontId="83" fillId="2" borderId="4" xfId="3" applyNumberFormat="1" applyFont="1" applyFill="1" applyBorder="1" applyAlignment="1">
      <alignment horizontal="left" vertical="center" wrapText="1"/>
    </xf>
    <xf numFmtId="0" fontId="78" fillId="16" borderId="3" xfId="0" applyFont="1" applyFill="1" applyBorder="1" applyAlignment="1">
      <alignment horizontal="left" vertical="center" wrapText="1"/>
    </xf>
    <xf numFmtId="0" fontId="78" fillId="16" borderId="30" xfId="0" applyFont="1" applyFill="1" applyBorder="1" applyAlignment="1">
      <alignment horizontal="left" vertical="center" wrapText="1"/>
    </xf>
    <xf numFmtId="0" fontId="78" fillId="16" borderId="4" xfId="0" applyFont="1" applyFill="1" applyBorder="1" applyAlignment="1">
      <alignment horizontal="left" vertical="center" wrapText="1"/>
    </xf>
    <xf numFmtId="0" fontId="86" fillId="13" borderId="28" xfId="0" applyFont="1" applyFill="1" applyBorder="1" applyAlignment="1">
      <alignment horizontal="left" vertical="top" wrapText="1"/>
    </xf>
    <xf numFmtId="167" fontId="74" fillId="32" borderId="3" xfId="3" applyNumberFormat="1" applyFont="1" applyFill="1" applyBorder="1" applyAlignment="1">
      <alignment horizontal="right" vertical="center"/>
    </xf>
    <xf numFmtId="167" fontId="74" fillId="32" borderId="30" xfId="3" applyNumberFormat="1" applyFont="1" applyFill="1" applyBorder="1" applyAlignment="1">
      <alignment horizontal="right" vertical="center"/>
    </xf>
    <xf numFmtId="167" fontId="74" fillId="32" borderId="4" xfId="3" applyNumberFormat="1" applyFont="1" applyFill="1" applyBorder="1" applyAlignment="1">
      <alignment horizontal="right" vertical="center"/>
    </xf>
    <xf numFmtId="0" fontId="89" fillId="32" borderId="3" xfId="3" applyNumberFormat="1" applyFont="1" applyFill="1" applyBorder="1" applyAlignment="1">
      <alignment horizontal="right" vertical="center"/>
    </xf>
    <xf numFmtId="0" fontId="89" fillId="32" borderId="30" xfId="3" applyNumberFormat="1" applyFont="1" applyFill="1" applyBorder="1" applyAlignment="1">
      <alignment horizontal="right" vertical="center"/>
    </xf>
    <xf numFmtId="0" fontId="89" fillId="32" borderId="4" xfId="3" applyNumberFormat="1" applyFont="1" applyFill="1" applyBorder="1" applyAlignment="1">
      <alignment horizontal="right" vertical="center"/>
    </xf>
    <xf numFmtId="0" fontId="74" fillId="33" borderId="3" xfId="3" applyNumberFormat="1" applyFont="1" applyFill="1" applyBorder="1" applyAlignment="1">
      <alignment horizontal="right" vertical="center"/>
    </xf>
    <xf numFmtId="0" fontId="74" fillId="33" borderId="30" xfId="3" applyNumberFormat="1" applyFont="1" applyFill="1" applyBorder="1" applyAlignment="1">
      <alignment horizontal="right" vertical="center"/>
    </xf>
    <xf numFmtId="0" fontId="74" fillId="33" borderId="4" xfId="3" applyNumberFormat="1" applyFont="1" applyFill="1" applyBorder="1" applyAlignment="1">
      <alignment horizontal="right" vertical="center"/>
    </xf>
    <xf numFmtId="0" fontId="70" fillId="33" borderId="3" xfId="3" applyNumberFormat="1" applyFont="1" applyFill="1" applyBorder="1" applyAlignment="1">
      <alignment horizontal="right" vertical="center" wrapText="1"/>
    </xf>
    <xf numFmtId="0" fontId="70" fillId="33" borderId="30" xfId="3" applyNumberFormat="1" applyFont="1" applyFill="1" applyBorder="1" applyAlignment="1">
      <alignment horizontal="right" vertical="center" wrapText="1"/>
    </xf>
    <xf numFmtId="0" fontId="70" fillId="33" borderId="4" xfId="3" applyNumberFormat="1" applyFont="1" applyFill="1" applyBorder="1" applyAlignment="1">
      <alignment horizontal="right" vertical="center" wrapText="1"/>
    </xf>
    <xf numFmtId="0" fontId="83" fillId="24" borderId="2" xfId="3" applyNumberFormat="1" applyFont="1" applyFill="1" applyBorder="1" applyAlignment="1">
      <alignment horizontal="left" vertical="center" wrapText="1"/>
    </xf>
    <xf numFmtId="0" fontId="83" fillId="24" borderId="2" xfId="3" applyNumberFormat="1" applyFont="1" applyFill="1" applyBorder="1" applyAlignment="1">
      <alignment horizontal="left" vertical="center"/>
    </xf>
    <xf numFmtId="0" fontId="68" fillId="21" borderId="2" xfId="3" applyNumberFormat="1" applyFont="1" applyFill="1" applyBorder="1" applyAlignment="1">
      <alignment horizontal="left" vertical="center" wrapText="1"/>
    </xf>
    <xf numFmtId="0" fontId="68" fillId="21" borderId="2" xfId="3" applyNumberFormat="1" applyFont="1" applyFill="1" applyBorder="1" applyAlignment="1">
      <alignment horizontal="left" vertical="center"/>
    </xf>
    <xf numFmtId="0" fontId="83" fillId="2" borderId="3" xfId="0" applyFont="1" applyFill="1" applyBorder="1" applyAlignment="1">
      <alignment horizontal="left" vertical="center"/>
    </xf>
    <xf numFmtId="0" fontId="83" fillId="2" borderId="30" xfId="0" applyFont="1" applyFill="1" applyBorder="1" applyAlignment="1">
      <alignment horizontal="left" vertical="center"/>
    </xf>
    <xf numFmtId="0" fontId="83" fillId="2" borderId="4" xfId="0" applyFont="1" applyFill="1" applyBorder="1" applyAlignment="1">
      <alignment horizontal="left" vertical="center"/>
    </xf>
    <xf numFmtId="3" fontId="78" fillId="16" borderId="3" xfId="3" applyNumberFormat="1" applyFont="1" applyFill="1" applyBorder="1" applyAlignment="1" applyProtection="1">
      <alignment horizontal="left" vertical="center" wrapText="1"/>
    </xf>
    <xf numFmtId="3" fontId="78" fillId="16" borderId="30" xfId="3" applyNumberFormat="1" applyFont="1" applyFill="1" applyBorder="1" applyAlignment="1" applyProtection="1">
      <alignment horizontal="left" vertical="center"/>
    </xf>
    <xf numFmtId="3" fontId="78" fillId="16" borderId="4" xfId="3" applyNumberFormat="1" applyFont="1" applyFill="1" applyBorder="1" applyAlignment="1" applyProtection="1">
      <alignment horizontal="left" vertical="center"/>
    </xf>
    <xf numFmtId="3" fontId="78" fillId="16" borderId="30" xfId="3" applyNumberFormat="1" applyFont="1" applyFill="1" applyBorder="1" applyAlignment="1" applyProtection="1">
      <alignment horizontal="left" vertical="center" wrapText="1"/>
    </xf>
    <xf numFmtId="3" fontId="78" fillId="16" borderId="4" xfId="3" applyNumberFormat="1" applyFont="1" applyFill="1" applyBorder="1" applyAlignment="1" applyProtection="1">
      <alignment horizontal="left" vertical="center" wrapText="1"/>
    </xf>
    <xf numFmtId="3" fontId="22" fillId="0" borderId="2" xfId="0" applyNumberFormat="1" applyFont="1" applyBorder="1" applyAlignment="1">
      <alignment horizontal="left" vertical="center" wrapText="1"/>
    </xf>
    <xf numFmtId="0" fontId="16" fillId="0" borderId="7" xfId="0" applyFont="1" applyBorder="1" applyAlignment="1">
      <alignment horizontal="left" vertical="center"/>
    </xf>
    <xf numFmtId="0" fontId="16" fillId="0" borderId="6" xfId="0" applyFont="1" applyBorder="1" applyAlignment="1">
      <alignment horizontal="left" vertical="center"/>
    </xf>
    <xf numFmtId="0" fontId="16" fillId="13" borderId="28" xfId="0" applyFont="1" applyFill="1" applyBorder="1" applyAlignment="1">
      <alignment horizontal="left" vertical="center" wrapText="1"/>
    </xf>
    <xf numFmtId="3" fontId="18" fillId="14" borderId="0" xfId="3" applyNumberFormat="1" applyFont="1" applyFill="1" applyBorder="1" applyAlignment="1">
      <alignment horizontal="left" vertical="center" wrapText="1"/>
    </xf>
    <xf numFmtId="169" fontId="19" fillId="13" borderId="29" xfId="0" applyNumberFormat="1" applyFont="1" applyFill="1" applyBorder="1" applyAlignment="1">
      <alignment horizontal="left" vertical="center" wrapText="1"/>
    </xf>
    <xf numFmtId="169" fontId="20" fillId="13" borderId="29" xfId="0" applyNumberFormat="1" applyFont="1" applyFill="1" applyBorder="1" applyAlignment="1">
      <alignment horizontal="left" vertical="center" wrapText="1"/>
    </xf>
    <xf numFmtId="0" fontId="18" fillId="0" borderId="7"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25" fillId="21" borderId="2" xfId="3" applyNumberFormat="1" applyFont="1" applyFill="1" applyBorder="1" applyAlignment="1">
      <alignment horizontal="left" vertical="center"/>
    </xf>
    <xf numFmtId="0" fontId="24" fillId="17" borderId="3" xfId="0" applyFont="1" applyFill="1" applyBorder="1" applyAlignment="1">
      <alignment horizontal="center" vertical="center"/>
    </xf>
    <xf numFmtId="0" fontId="24" fillId="17" borderId="30" xfId="0" applyFont="1" applyFill="1" applyBorder="1" applyAlignment="1">
      <alignment horizontal="center" vertical="center"/>
    </xf>
    <xf numFmtId="0" fontId="24" fillId="17" borderId="4" xfId="0" applyFont="1" applyFill="1" applyBorder="1" applyAlignment="1">
      <alignment horizontal="center" vertical="center"/>
    </xf>
    <xf numFmtId="0" fontId="24" fillId="2" borderId="3" xfId="3" applyNumberFormat="1" applyFont="1" applyFill="1" applyBorder="1" applyAlignment="1">
      <alignment horizontal="left" vertical="center" wrapText="1"/>
    </xf>
    <xf numFmtId="0" fontId="24" fillId="2" borderId="30" xfId="3" applyNumberFormat="1" applyFont="1" applyFill="1" applyBorder="1" applyAlignment="1">
      <alignment horizontal="left" vertical="center" wrapText="1"/>
    </xf>
    <xf numFmtId="0" fontId="24" fillId="2" borderId="4" xfId="3" applyNumberFormat="1" applyFont="1" applyFill="1" applyBorder="1" applyAlignment="1">
      <alignment horizontal="left" vertical="center" wrapText="1"/>
    </xf>
    <xf numFmtId="0" fontId="16" fillId="0" borderId="7" xfId="3" applyNumberFormat="1" applyFont="1" applyBorder="1" applyAlignment="1">
      <alignment horizontal="left" vertical="center" wrapText="1"/>
    </xf>
    <xf numFmtId="0" fontId="16" fillId="0" borderId="5" xfId="3" applyNumberFormat="1" applyFont="1" applyBorder="1" applyAlignment="1">
      <alignment horizontal="left" vertical="center" wrapText="1"/>
    </xf>
    <xf numFmtId="0" fontId="16" fillId="0" borderId="6" xfId="3" applyNumberFormat="1" applyFont="1" applyBorder="1" applyAlignment="1">
      <alignment horizontal="left" vertical="center" wrapText="1"/>
    </xf>
    <xf numFmtId="0" fontId="24" fillId="2" borderId="3" xfId="0" applyFont="1" applyFill="1" applyBorder="1" applyAlignment="1">
      <alignment horizontal="left" vertical="center"/>
    </xf>
    <xf numFmtId="0" fontId="24" fillId="2" borderId="30" xfId="0" applyFont="1" applyFill="1" applyBorder="1" applyAlignment="1">
      <alignment horizontal="left" vertical="center"/>
    </xf>
    <xf numFmtId="0" fontId="24" fillId="2" borderId="4" xfId="0" applyFont="1" applyFill="1" applyBorder="1" applyAlignment="1">
      <alignment horizontal="left" vertical="center"/>
    </xf>
    <xf numFmtId="167" fontId="16" fillId="0" borderId="7" xfId="3" applyNumberFormat="1" applyFont="1" applyBorder="1" applyAlignment="1">
      <alignment horizontal="left" vertical="center" wrapText="1"/>
    </xf>
    <xf numFmtId="167" fontId="16" fillId="0" borderId="5" xfId="3" applyNumberFormat="1" applyFont="1" applyBorder="1" applyAlignment="1">
      <alignment horizontal="left" vertical="center" wrapText="1"/>
    </xf>
    <xf numFmtId="167" fontId="16" fillId="0" borderId="6" xfId="3" applyNumberFormat="1" applyFont="1" applyBorder="1" applyAlignment="1">
      <alignment horizontal="left" vertical="center" wrapText="1"/>
    </xf>
    <xf numFmtId="0" fontId="16" fillId="0" borderId="7"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xf>
    <xf numFmtId="0" fontId="16" fillId="0" borderId="3"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4" xfId="0" applyFont="1" applyBorder="1" applyAlignment="1">
      <alignment horizontal="center" vertical="center" wrapText="1"/>
    </xf>
    <xf numFmtId="167" fontId="25" fillId="15" borderId="3" xfId="3" applyNumberFormat="1" applyFont="1" applyFill="1" applyBorder="1" applyAlignment="1">
      <alignment horizontal="right" vertical="center"/>
    </xf>
    <xf numFmtId="167" fontId="25" fillId="15" borderId="30" xfId="3" applyNumberFormat="1" applyFont="1" applyFill="1" applyBorder="1" applyAlignment="1">
      <alignment horizontal="right" vertical="center"/>
    </xf>
    <xf numFmtId="167" fontId="25" fillId="15" borderId="4" xfId="3" applyNumberFormat="1" applyFont="1" applyFill="1" applyBorder="1" applyAlignment="1">
      <alignment horizontal="right" vertical="center"/>
    </xf>
    <xf numFmtId="0" fontId="16" fillId="15" borderId="3" xfId="3" applyNumberFormat="1" applyFont="1" applyFill="1" applyBorder="1" applyAlignment="1">
      <alignment horizontal="right" vertical="center"/>
    </xf>
    <xf numFmtId="0" fontId="16" fillId="15" borderId="30" xfId="3" applyNumberFormat="1" applyFont="1" applyFill="1" applyBorder="1" applyAlignment="1">
      <alignment horizontal="right" vertical="center"/>
    </xf>
    <xf numFmtId="0" fontId="16" fillId="15" borderId="4" xfId="3" applyNumberFormat="1" applyFont="1" applyFill="1" applyBorder="1" applyAlignment="1">
      <alignment horizontal="right" vertical="center"/>
    </xf>
    <xf numFmtId="0" fontId="18" fillId="20" borderId="3" xfId="3" applyNumberFormat="1" applyFont="1" applyFill="1" applyBorder="1" applyAlignment="1">
      <alignment horizontal="right" vertical="center"/>
    </xf>
    <xf numFmtId="0" fontId="18" fillId="20" borderId="30" xfId="3" applyNumberFormat="1" applyFont="1" applyFill="1" applyBorder="1" applyAlignment="1">
      <alignment horizontal="right" vertical="center"/>
    </xf>
    <xf numFmtId="0" fontId="18" fillId="20" borderId="4" xfId="3" applyNumberFormat="1" applyFont="1" applyFill="1" applyBorder="1" applyAlignment="1">
      <alignment horizontal="right" vertical="center"/>
    </xf>
    <xf numFmtId="0" fontId="25" fillId="20" borderId="3" xfId="3" applyNumberFormat="1" applyFont="1" applyFill="1" applyBorder="1" applyAlignment="1">
      <alignment horizontal="right" vertical="center" wrapText="1"/>
    </xf>
    <xf numFmtId="0" fontId="25" fillId="20" borderId="30" xfId="3" applyNumberFormat="1" applyFont="1" applyFill="1" applyBorder="1" applyAlignment="1">
      <alignment horizontal="right" vertical="center" wrapText="1"/>
    </xf>
    <xf numFmtId="0" fontId="25" fillId="20" borderId="4" xfId="3" applyNumberFormat="1" applyFont="1" applyFill="1" applyBorder="1" applyAlignment="1">
      <alignment horizontal="right" vertical="center" wrapText="1"/>
    </xf>
    <xf numFmtId="0" fontId="18" fillId="0" borderId="2" xfId="0" applyFont="1" applyBorder="1" applyAlignment="1">
      <alignment horizontal="left" vertical="center" wrapText="1"/>
    </xf>
  </cellXfs>
  <cellStyles count="7">
    <cellStyle name="Comma" xfId="1" builtinId="3"/>
    <cellStyle name="Comma 2" xfId="6" xr:uid="{29B48D2F-6DED-49EA-B61F-F3C01019607A}"/>
    <cellStyle name="Hyperlink" xfId="2" builtinId="8"/>
    <cellStyle name="Normal" xfId="0" builtinId="0"/>
    <cellStyle name="Normal 3 2" xfId="5" xr:uid="{B22889C9-D08B-4910-A907-F1D01AB30401}"/>
    <cellStyle name="Percent" xfId="4" builtinId="5"/>
    <cellStyle name="TableStyleLight1" xfId="3" xr:uid="{213A12C9-6FED-4392-B93A-C103D1015351}"/>
  </cellStyles>
  <dxfs count="3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patternType="solid">
          <bgColor theme="9" tint="0.59999389629810485"/>
        </patternFill>
      </fill>
    </dxf>
    <dxf>
      <font>
        <color theme="0"/>
      </font>
      <fill>
        <patternFill patternType="solid">
          <bgColor rgb="FFFF0000"/>
        </patternFill>
      </fill>
    </dxf>
    <dxf>
      <font>
        <b/>
        <i val="0"/>
        <color theme="0"/>
      </font>
      <fill>
        <patternFill patternType="solid">
          <bgColor rgb="FF7030A0"/>
        </patternFill>
      </fill>
    </dxf>
    <dxf>
      <font>
        <b/>
        <i val="0"/>
        <color theme="4"/>
      </font>
      <fill>
        <patternFill patternType="solid">
          <bgColor theme="0"/>
        </patternFill>
      </fill>
    </dxf>
    <dxf>
      <font>
        <color rgb="FF9C0006"/>
      </font>
      <fill>
        <patternFill>
          <bgColor rgb="FFFFC7CE"/>
        </patternFill>
      </fill>
    </dxf>
    <dxf>
      <font>
        <color rgb="FF9C0006"/>
      </font>
      <fill>
        <patternFill>
          <bgColor rgb="FFFFC7CE"/>
        </patternFill>
      </fill>
    </dxf>
    <dxf>
      <font>
        <color theme="1"/>
      </font>
      <fill>
        <patternFill patternType="solid">
          <bgColor theme="9" tint="0.59999389629810485"/>
        </patternFill>
      </fill>
    </dxf>
    <dxf>
      <font>
        <color theme="0"/>
      </font>
      <fill>
        <patternFill patternType="solid">
          <bgColor rgb="FFFF0000"/>
        </patternFill>
      </fill>
    </dxf>
    <dxf>
      <font>
        <b/>
        <i val="0"/>
        <color theme="0"/>
      </font>
      <fill>
        <patternFill patternType="solid">
          <bgColor rgb="FF7030A0"/>
        </patternFill>
      </fill>
    </dxf>
    <dxf>
      <font>
        <b/>
        <i val="0"/>
        <color theme="4"/>
      </font>
      <fill>
        <patternFill patternType="solid">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rgb="FFFFFF0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30" formatCode="@"/>
      <fill>
        <patternFill patternType="none">
          <fgColor indexed="64"/>
          <bgColor rgb="FFFFFF0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rgb="FF000000"/>
        <name val="Arial"/>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rgb="FF000000"/>
        <name val="Arial"/>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8" tint="0.39997558519241921"/>
        </top>
        <bottom/>
      </border>
    </dxf>
    <dxf>
      <font>
        <sz val="10"/>
        <color auto="1"/>
        <name val="Arial"/>
        <scheme val="none"/>
      </font>
      <numFmt numFmtId="19" formatCode="dd/mm/yyyy"/>
      <fill>
        <patternFill patternType="none">
          <fgColor indexed="64"/>
          <bgColor auto="1"/>
        </patternFill>
      </fill>
      <alignment horizontal="left"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left" vertical="center" textRotation="0" wrapText="1" indent="0" justifyLastLine="0" shrinkToFit="0" readingOrder="0"/>
    </dxf>
    <dxf>
      <font>
        <sz val="10"/>
        <color auto="1"/>
        <name val="Arial"/>
        <scheme val="none"/>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right/>
        <top style="thin">
          <color rgb="FF9BC2E6"/>
        </top>
        <bottom style="thin">
          <color rgb="FF9BC2E6"/>
        </bottom>
      </border>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19" formatCode="dd/mm/yyyy"/>
      <fill>
        <patternFill patternType="none"/>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left/>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4472C4"/>
          <bgColor rgb="FF4472C4"/>
        </patternFill>
      </fill>
      <alignment horizontal="center" vertical="center" textRotation="0" wrapText="1" indent="0" justifyLastLine="0" shrinkToFit="0" readingOrder="0"/>
    </dxf>
    <dxf>
      <alignment wrapText="1"/>
    </dxf>
    <dxf>
      <alignment wrapText="1"/>
    </dxf>
    <dxf>
      <alignment wrapText="1"/>
    </dxf>
    <dxf>
      <alignment wrapText="1"/>
    </dxf>
    <dxf>
      <alignment wrapText="1"/>
    </dxf>
    <dxf>
      <alignment wrapText="1"/>
    </dxf>
    <dxf>
      <alignment wrapText="1"/>
    </dxf>
    <dxf>
      <alignment wrapText="1"/>
    </dxf>
    <dxf>
      <font>
        <color rgb="FF000000"/>
      </font>
      <numFmt numFmtId="30" formatCode="@"/>
      <fill>
        <patternFill patternType="none">
          <fgColor indexed="64"/>
          <bgColor auto="1"/>
        </patternFill>
      </fill>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top style="thin">
          <color rgb="FF9BC2E6"/>
        </top>
        <bottom style="thin">
          <color rgb="FF9BC2E6"/>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right/>
        <top style="thin">
          <color rgb="FF9BC2E6"/>
        </top>
        <bottom style="thin">
          <color rgb="FF9BC2E6"/>
        </bottom>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color rgb="FF000000"/>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8" tint="0.39997558519241921"/>
        </top>
        <bottom style="thin">
          <color theme="8" tint="0.39997558519241921"/>
        </bottom>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general" vertical="center" textRotation="0" wrapText="0" indent="0" justifyLastLine="0" shrinkToFit="0" readingOrder="0"/>
      <border diagonalUp="0" diagonalDown="0">
        <left/>
        <right/>
        <top style="thin">
          <color theme="8" tint="0.39997558519241921"/>
        </top>
        <bottom style="thin">
          <color theme="8" tint="0.39997558519241921"/>
        </bottom>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dxf>
    <dxf>
      <font>
        <color rgb="FF000000"/>
      </font>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general" vertical="center" textRotation="0" wrapText="1" indent="0" justifyLastLine="0" shrinkToFit="0" readingOrder="0"/>
      <border diagonalUp="0" diagonalDown="0">
        <left/>
        <right/>
        <top style="thin">
          <color theme="8" tint="0.39997558519241921"/>
        </top>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general" vertical="center" textRotation="0" wrapText="1" indent="0" justifyLastLine="0" shrinkToFit="0" readingOrder="0"/>
      <border diagonalUp="0" diagonalDown="0">
        <left/>
        <right/>
        <top style="thin">
          <color theme="8" tint="0.39997558519241921"/>
        </top>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alignment horizontal="center" vertical="center" textRotation="0" wrapText="1" indent="0" justifyLastLine="0" shrinkToFit="0" readingOrder="0"/>
      <border diagonalUp="0" diagonalDown="0" outline="0">
        <left/>
        <right/>
        <top style="thin">
          <color rgb="FF9BC2E6"/>
        </top>
        <bottom/>
      </border>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0" indent="0" justifyLastLine="0" shrinkToFit="0" readingOrder="0"/>
    </dxf>
    <dxf>
      <font>
        <color rgb="FF000000"/>
      </font>
      <fill>
        <patternFill patternType="none">
          <fgColor indexed="64"/>
          <bgColor auto="1"/>
        </patternFill>
      </fill>
    </dxf>
    <dxf>
      <font>
        <color rgb="FF000000"/>
      </font>
      <fill>
        <patternFill patternType="none">
          <fgColor indexed="64"/>
          <bgColor auto="1"/>
        </patternFill>
      </fill>
      <alignment horizontal="center" vertical="center" textRotation="0" indent="0" justifyLastLine="0" shrinkToFit="0" readingOrder="0"/>
    </dxf>
  </dxfs>
  <tableStyles count="0" defaultTableStyle="TableStyleMedium2" defaultPivotStyle="PivotStyleLight16"/>
  <colors>
    <mruColors>
      <color rgb="FFFF7C80"/>
      <color rgb="FFCDB00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pivotCacheDefinition" Target="pivotCache/pivotCacheDefinition5.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pivotCacheDefinition" Target="pivotCache/pivotCacheDefinition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3</xdr:col>
      <xdr:colOff>630705</xdr:colOff>
      <xdr:row>10</xdr:row>
      <xdr:rowOff>115234</xdr:rowOff>
    </xdr:from>
    <xdr:ext cx="1435201" cy="264560"/>
    <xdr:sp macro="" textlink="">
      <xdr:nvSpPr>
        <xdr:cNvPr id="6" name="TextBox 5">
          <a:extLst>
            <a:ext uri="{FF2B5EF4-FFF2-40B4-BE49-F238E27FC236}">
              <a16:creationId xmlns:a16="http://schemas.microsoft.com/office/drawing/2014/main" id="{69BE03D5-3C10-8A83-1CD2-E46FD7773A18}"/>
            </a:ext>
          </a:extLst>
        </xdr:cNvPr>
        <xdr:cNvSpPr txBox="1"/>
      </xdr:nvSpPr>
      <xdr:spPr>
        <a:xfrm>
          <a:off x="3801970" y="2098675"/>
          <a:ext cx="14352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Tính</a:t>
          </a:r>
          <a:r>
            <a:rPr lang="en-US" sz="1100" b="1" baseline="0"/>
            <a:t> phòng khách sạn</a:t>
          </a:r>
          <a:endParaRPr lang="en-US" sz="1100" b="1"/>
        </a:p>
      </xdr:txBody>
    </xdr:sp>
    <xdr:clientData/>
  </xdr:oneCellAnchor>
  <xdr:oneCellAnchor>
    <xdr:from>
      <xdr:col>3</xdr:col>
      <xdr:colOff>216086</xdr:colOff>
      <xdr:row>20</xdr:row>
      <xdr:rowOff>70411</xdr:rowOff>
    </xdr:from>
    <xdr:ext cx="2325830" cy="264560"/>
    <xdr:sp macro="" textlink="">
      <xdr:nvSpPr>
        <xdr:cNvPr id="7" name="TextBox 6">
          <a:extLst>
            <a:ext uri="{FF2B5EF4-FFF2-40B4-BE49-F238E27FC236}">
              <a16:creationId xmlns:a16="http://schemas.microsoft.com/office/drawing/2014/main" id="{40BA9CBD-1A0B-A4EA-9A02-ECD59AEBE854}"/>
            </a:ext>
          </a:extLst>
        </xdr:cNvPr>
        <xdr:cNvSpPr txBox="1"/>
      </xdr:nvSpPr>
      <xdr:spPr>
        <a:xfrm>
          <a:off x="3387351" y="4037293"/>
          <a:ext cx="23258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Nhân</a:t>
          </a:r>
          <a:r>
            <a:rPr lang="en-US" sz="1100" b="1" baseline="0"/>
            <a:t> viên tham gia Sales conference</a:t>
          </a:r>
          <a:endParaRPr lang="en-US" sz="1100" b="1"/>
        </a:p>
      </xdr:txBody>
    </xdr:sp>
    <xdr:clientData/>
  </xdr:oneCellAnchor>
  <xdr:twoCellAnchor>
    <xdr:from>
      <xdr:col>8</xdr:col>
      <xdr:colOff>217769</xdr:colOff>
      <xdr:row>34</xdr:row>
      <xdr:rowOff>78441</xdr:rowOff>
    </xdr:from>
    <xdr:to>
      <xdr:col>11</xdr:col>
      <xdr:colOff>201707</xdr:colOff>
      <xdr:row>53</xdr:row>
      <xdr:rowOff>160057</xdr:rowOff>
    </xdr:to>
    <xdr:sp macro="" textlink="">
      <xdr:nvSpPr>
        <xdr:cNvPr id="8" name="Rectangle 7">
          <a:extLst>
            <a:ext uri="{FF2B5EF4-FFF2-40B4-BE49-F238E27FC236}">
              <a16:creationId xmlns:a16="http://schemas.microsoft.com/office/drawing/2014/main" id="{A023C903-7C59-481F-832B-4A557778EE7B}"/>
            </a:ext>
          </a:extLst>
        </xdr:cNvPr>
        <xdr:cNvSpPr/>
      </xdr:nvSpPr>
      <xdr:spPr>
        <a:xfrm>
          <a:off x="9115240" y="6555441"/>
          <a:ext cx="2449232" cy="4171763"/>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216088</xdr:colOff>
      <xdr:row>32</xdr:row>
      <xdr:rowOff>126440</xdr:rowOff>
    </xdr:from>
    <xdr:ext cx="1574021" cy="264560"/>
    <xdr:sp macro="" textlink="">
      <xdr:nvSpPr>
        <xdr:cNvPr id="9" name="TextBox 8">
          <a:extLst>
            <a:ext uri="{FF2B5EF4-FFF2-40B4-BE49-F238E27FC236}">
              <a16:creationId xmlns:a16="http://schemas.microsoft.com/office/drawing/2014/main" id="{53079786-EBBC-C811-3B25-59DE12047B4D}"/>
            </a:ext>
          </a:extLst>
        </xdr:cNvPr>
        <xdr:cNvSpPr txBox="1"/>
      </xdr:nvSpPr>
      <xdr:spPr>
        <a:xfrm>
          <a:off x="9539382" y="6244852"/>
          <a:ext cx="15740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Khách</a:t>
          </a:r>
          <a:r>
            <a:rPr lang="en-US" sz="1100" b="1" baseline="0"/>
            <a:t> sạn - Single room</a:t>
          </a:r>
          <a:endParaRPr lang="en-US" sz="1100" b="1"/>
        </a:p>
      </xdr:txBody>
    </xdr:sp>
    <xdr:clientData/>
  </xdr:oneCellAnchor>
  <xdr:oneCellAnchor>
    <xdr:from>
      <xdr:col>12</xdr:col>
      <xdr:colOff>369794</xdr:colOff>
      <xdr:row>32</xdr:row>
      <xdr:rowOff>145676</xdr:rowOff>
    </xdr:from>
    <xdr:ext cx="1292662" cy="264560"/>
    <xdr:sp macro="" textlink="">
      <xdr:nvSpPr>
        <xdr:cNvPr id="10" name="TextBox 9">
          <a:extLst>
            <a:ext uri="{FF2B5EF4-FFF2-40B4-BE49-F238E27FC236}">
              <a16:creationId xmlns:a16="http://schemas.microsoft.com/office/drawing/2014/main" id="{F4D7BDC0-2430-2F8C-31B4-465F3A742F44}"/>
            </a:ext>
          </a:extLst>
        </xdr:cNvPr>
        <xdr:cNvSpPr txBox="1"/>
      </xdr:nvSpPr>
      <xdr:spPr>
        <a:xfrm>
          <a:off x="12124765" y="6264088"/>
          <a:ext cx="12926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Khách</a:t>
          </a:r>
          <a:r>
            <a:rPr lang="en-US" sz="1100" b="1" baseline="0"/>
            <a:t> sạn - Ở ghép</a:t>
          </a:r>
          <a:endParaRPr lang="en-US" sz="1100" b="1"/>
        </a:p>
      </xdr:txBody>
    </xdr:sp>
    <xdr:clientData/>
  </xdr:oneCellAnchor>
  <xdr:twoCellAnchor>
    <xdr:from>
      <xdr:col>11</xdr:col>
      <xdr:colOff>217769</xdr:colOff>
      <xdr:row>34</xdr:row>
      <xdr:rowOff>78441</xdr:rowOff>
    </xdr:from>
    <xdr:to>
      <xdr:col>14</xdr:col>
      <xdr:colOff>201707</xdr:colOff>
      <xdr:row>53</xdr:row>
      <xdr:rowOff>160057</xdr:rowOff>
    </xdr:to>
    <xdr:sp macro="" textlink="">
      <xdr:nvSpPr>
        <xdr:cNvPr id="11" name="Rectangle 10">
          <a:extLst>
            <a:ext uri="{FF2B5EF4-FFF2-40B4-BE49-F238E27FC236}">
              <a16:creationId xmlns:a16="http://schemas.microsoft.com/office/drawing/2014/main" id="{C1AEBE12-BB1B-4F70-B416-3D4D134FE8BD}"/>
            </a:ext>
          </a:extLst>
        </xdr:cNvPr>
        <xdr:cNvSpPr/>
      </xdr:nvSpPr>
      <xdr:spPr>
        <a:xfrm>
          <a:off x="9118415" y="6555441"/>
          <a:ext cx="2442882" cy="4174938"/>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885265</xdr:colOff>
      <xdr:row>20</xdr:row>
      <xdr:rowOff>56030</xdr:rowOff>
    </xdr:from>
    <xdr:to>
      <xdr:col>6</xdr:col>
      <xdr:colOff>142502</xdr:colOff>
      <xdr:row>26</xdr:row>
      <xdr:rowOff>168089</xdr:rowOff>
    </xdr:to>
    <xdr:sp macro="" textlink="">
      <xdr:nvSpPr>
        <xdr:cNvPr id="13" name="Rectangle 12">
          <a:extLst>
            <a:ext uri="{FF2B5EF4-FFF2-40B4-BE49-F238E27FC236}">
              <a16:creationId xmlns:a16="http://schemas.microsoft.com/office/drawing/2014/main" id="{3FFA2652-4C1E-4CC6-9CB7-4F8794771169}"/>
            </a:ext>
          </a:extLst>
        </xdr:cNvPr>
        <xdr:cNvSpPr/>
      </xdr:nvSpPr>
      <xdr:spPr>
        <a:xfrm>
          <a:off x="3316941" y="3832412"/>
          <a:ext cx="2910355" cy="1378324"/>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anwhalifevn.sharepoint.com/sites/HumanResources/Shared%20Documents/General/0.%20HR%20General/Data%20information/2024%20Staff%20Profile%20-%20Excel%20Newest_Create.xlsx" TargetMode="External"/><Relationship Id="rId1" Type="http://schemas.openxmlformats.org/officeDocument/2006/relationships/externalLinkPath" Target="https://hanwhalifevn-my.sharepoint.com/sites/HumanResources/Shared%20Documents/General/0.%20HR%20General/Data%20information/2024%20Staff%20Profile%20-%20Excel%20Newest_Cre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hanwhalifevn.sharepoint.com/sites/HumanResources/Shared%20Documents/General/0.%20HR%20General/Data%20information/2024%20Staff%20Profile%20-%20Excel%20Newest_Create.xlsx" TargetMode="External"/><Relationship Id="rId1" Type="http://schemas.openxmlformats.org/officeDocument/2006/relationships/externalLinkPath" Target="https://hanwhalifevn.sharepoint.com/sites/HumanResources/Shared%20Documents/General/0.%20HR%20General/Data%20information/2024%20Staff%20Profile%20-%20Excel%20Newest_Creat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T:\HR%20-%20C%20&amp;%20B%20-%20Staff\HR_C&amp;B_ON%20PROCESS\I.%20OPERATIONS\Master-Contract-SI-Termination.xlsx" TargetMode="External"/><Relationship Id="rId1" Type="http://schemas.openxmlformats.org/officeDocument/2006/relationships/externalLinkPath" Target="file:///T:\HR%20-%20C%20&amp;%20B%20-%20Staff\HR_C&amp;B_ON%20PROCESS\I.%20OPERATIONS\Master-Contract-SI-Termin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Category"/>
      <sheetName val="Current"/>
      <sheetName val="Resign"/>
      <sheetName val="Working History"/>
      <sheetName val="Previous Employment"/>
      <sheetName val="Contract History"/>
      <sheetName val="Training History"/>
      <sheetName val="Temporary Contract"/>
      <sheetName val="Location"/>
      <sheetName val="O-AD"/>
      <sheetName val="O-AT"/>
      <sheetName val="COI"/>
      <sheetName val="Conflict of Interest Declare"/>
      <sheetName val="Retired"/>
      <sheetName val="Award"/>
      <sheetName val="2024 Staff Profile - Excel New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Category"/>
      <sheetName val="Current"/>
      <sheetName val="Resign"/>
      <sheetName val="Working History"/>
      <sheetName val="Previous Employment"/>
      <sheetName val="Training History"/>
      <sheetName val="Contract History"/>
      <sheetName val="Temporary Contract"/>
      <sheetName val="Location"/>
      <sheetName val="O-AT"/>
      <sheetName val="O-AD"/>
      <sheetName val="COI"/>
      <sheetName val="Conflict of Interest Declare"/>
      <sheetName val="Retired"/>
      <sheetName val="Award"/>
    </sheetNames>
    <sheetDataSet>
      <sheetData sheetId="0"/>
      <sheetData sheetId="1">
        <row r="1">
          <cell r="B1" t="str">
            <v>Employee Code</v>
          </cell>
          <cell r="F1" t="str">
            <v>Joining Date</v>
          </cell>
        </row>
        <row r="2">
          <cell r="B2" t="str">
            <v>10800025</v>
          </cell>
          <cell r="F2">
            <v>39755</v>
          </cell>
        </row>
        <row r="3">
          <cell r="B3" t="str">
            <v>10900044</v>
          </cell>
          <cell r="F3">
            <v>39818</v>
          </cell>
        </row>
        <row r="4">
          <cell r="B4" t="str">
            <v>10900057</v>
          </cell>
          <cell r="F4">
            <v>39904</v>
          </cell>
        </row>
        <row r="5">
          <cell r="B5" t="str">
            <v>10900059</v>
          </cell>
          <cell r="F5">
            <v>39904</v>
          </cell>
        </row>
        <row r="6">
          <cell r="B6" t="str">
            <v>10900073</v>
          </cell>
          <cell r="F6">
            <v>39996</v>
          </cell>
        </row>
        <row r="7">
          <cell r="B7" t="str">
            <v>10900082</v>
          </cell>
          <cell r="F7">
            <v>40127</v>
          </cell>
        </row>
        <row r="8">
          <cell r="B8" t="str">
            <v>10900083</v>
          </cell>
          <cell r="F8">
            <v>40148</v>
          </cell>
        </row>
        <row r="9">
          <cell r="B9" t="str">
            <v>11000092</v>
          </cell>
          <cell r="F9">
            <v>40189</v>
          </cell>
        </row>
        <row r="10">
          <cell r="B10" t="str">
            <v>11000095</v>
          </cell>
          <cell r="F10">
            <v>40238</v>
          </cell>
        </row>
        <row r="11">
          <cell r="B11" t="str">
            <v>11000107</v>
          </cell>
          <cell r="F11">
            <v>40315</v>
          </cell>
        </row>
        <row r="12">
          <cell r="B12" t="str">
            <v>11000113</v>
          </cell>
          <cell r="F12">
            <v>40374</v>
          </cell>
        </row>
        <row r="13">
          <cell r="B13" t="str">
            <v>11000121</v>
          </cell>
          <cell r="F13">
            <v>40422</v>
          </cell>
        </row>
        <row r="14">
          <cell r="B14" t="str">
            <v>11000122</v>
          </cell>
          <cell r="F14">
            <v>40427</v>
          </cell>
        </row>
        <row r="15">
          <cell r="B15" t="str">
            <v>11000130</v>
          </cell>
          <cell r="F15">
            <v>40455</v>
          </cell>
        </row>
        <row r="16">
          <cell r="B16" t="str">
            <v>11000134</v>
          </cell>
          <cell r="F16">
            <v>40478</v>
          </cell>
        </row>
        <row r="17">
          <cell r="B17" t="str">
            <v>11100162</v>
          </cell>
          <cell r="F17">
            <v>40658</v>
          </cell>
        </row>
        <row r="18">
          <cell r="B18" t="str">
            <v>11100174</v>
          </cell>
          <cell r="F18">
            <v>40725</v>
          </cell>
        </row>
        <row r="19">
          <cell r="B19" t="str">
            <v>11100177</v>
          </cell>
          <cell r="F19">
            <v>40730</v>
          </cell>
        </row>
        <row r="20">
          <cell r="B20" t="str">
            <v>11100200</v>
          </cell>
          <cell r="F20">
            <v>40816</v>
          </cell>
        </row>
        <row r="21">
          <cell r="B21" t="str">
            <v>11100213</v>
          </cell>
          <cell r="F21">
            <v>40896</v>
          </cell>
        </row>
        <row r="22">
          <cell r="B22" t="str">
            <v>11200216</v>
          </cell>
          <cell r="F22">
            <v>40911</v>
          </cell>
        </row>
        <row r="23">
          <cell r="B23" t="str">
            <v>11200236</v>
          </cell>
          <cell r="F23">
            <v>41044</v>
          </cell>
        </row>
        <row r="24">
          <cell r="B24" t="str">
            <v>11200242</v>
          </cell>
          <cell r="F24">
            <v>41080</v>
          </cell>
        </row>
        <row r="25">
          <cell r="B25" t="str">
            <v>11200260</v>
          </cell>
          <cell r="F25">
            <v>41148</v>
          </cell>
        </row>
        <row r="26">
          <cell r="B26" t="str">
            <v>11200262</v>
          </cell>
          <cell r="F26">
            <v>41166</v>
          </cell>
        </row>
        <row r="27">
          <cell r="B27" t="str">
            <v>11200263</v>
          </cell>
          <cell r="F27">
            <v>41169</v>
          </cell>
        </row>
        <row r="28">
          <cell r="B28" t="str">
            <v>11200265</v>
          </cell>
          <cell r="F28">
            <v>41176</v>
          </cell>
        </row>
        <row r="29">
          <cell r="B29" t="str">
            <v>11300328</v>
          </cell>
          <cell r="F29">
            <v>41540</v>
          </cell>
        </row>
        <row r="30">
          <cell r="B30" t="str">
            <v>11300337</v>
          </cell>
          <cell r="F30">
            <v>41596</v>
          </cell>
        </row>
        <row r="31">
          <cell r="B31" t="str">
            <v>11400369</v>
          </cell>
          <cell r="F31">
            <v>41876</v>
          </cell>
        </row>
        <row r="32">
          <cell r="B32" t="str">
            <v>11400370</v>
          </cell>
          <cell r="F32">
            <v>41885</v>
          </cell>
        </row>
        <row r="33">
          <cell r="B33" t="str">
            <v>11400374</v>
          </cell>
          <cell r="F33">
            <v>41885</v>
          </cell>
        </row>
        <row r="34">
          <cell r="B34" t="str">
            <v>11400394</v>
          </cell>
          <cell r="F34">
            <v>41935</v>
          </cell>
        </row>
        <row r="35">
          <cell r="B35" t="str">
            <v>11400397</v>
          </cell>
          <cell r="F35">
            <v>41949</v>
          </cell>
        </row>
        <row r="36">
          <cell r="B36" t="str">
            <v>11400398</v>
          </cell>
          <cell r="F36">
            <v>41960</v>
          </cell>
        </row>
        <row r="37">
          <cell r="B37" t="str">
            <v>11400399</v>
          </cell>
          <cell r="F37">
            <v>41961</v>
          </cell>
        </row>
        <row r="38">
          <cell r="B38" t="str">
            <v>11400401</v>
          </cell>
          <cell r="F38">
            <v>41968</v>
          </cell>
        </row>
        <row r="39">
          <cell r="B39" t="str">
            <v>11400407</v>
          </cell>
          <cell r="F39">
            <v>41988</v>
          </cell>
        </row>
        <row r="40">
          <cell r="B40" t="str">
            <v>11400410</v>
          </cell>
          <cell r="F40">
            <v>41995</v>
          </cell>
        </row>
        <row r="41">
          <cell r="B41" t="str">
            <v>11400413</v>
          </cell>
          <cell r="F41">
            <v>42009</v>
          </cell>
        </row>
        <row r="42">
          <cell r="B42" t="str">
            <v>11500436</v>
          </cell>
          <cell r="F42">
            <v>42166</v>
          </cell>
        </row>
        <row r="43">
          <cell r="B43" t="str">
            <v>11500438</v>
          </cell>
          <cell r="F43">
            <v>42188</v>
          </cell>
        </row>
        <row r="44">
          <cell r="B44" t="str">
            <v>11500465</v>
          </cell>
          <cell r="F44">
            <v>42373</v>
          </cell>
        </row>
        <row r="45">
          <cell r="B45" t="str">
            <v>11500470</v>
          </cell>
          <cell r="F45">
            <v>42387</v>
          </cell>
        </row>
        <row r="46">
          <cell r="B46" t="str">
            <v>11600474</v>
          </cell>
          <cell r="F46">
            <v>42422</v>
          </cell>
        </row>
        <row r="47">
          <cell r="B47" t="str">
            <v>11600476</v>
          </cell>
          <cell r="F47">
            <v>42430</v>
          </cell>
        </row>
        <row r="48">
          <cell r="B48" t="str">
            <v>11600483</v>
          </cell>
          <cell r="F48">
            <v>42464</v>
          </cell>
        </row>
        <row r="49">
          <cell r="B49" t="str">
            <v>11600485</v>
          </cell>
          <cell r="F49">
            <v>42491</v>
          </cell>
        </row>
        <row r="50">
          <cell r="B50" t="str">
            <v>11600489</v>
          </cell>
          <cell r="F50">
            <v>42494</v>
          </cell>
        </row>
        <row r="51">
          <cell r="B51" t="str">
            <v>11600497</v>
          </cell>
          <cell r="F51">
            <v>42514</v>
          </cell>
        </row>
        <row r="52">
          <cell r="B52" t="str">
            <v>11600505</v>
          </cell>
          <cell r="F52">
            <v>42541</v>
          </cell>
        </row>
        <row r="53">
          <cell r="B53" t="str">
            <v>11600516</v>
          </cell>
          <cell r="F53">
            <v>42583</v>
          </cell>
        </row>
        <row r="54">
          <cell r="B54" t="str">
            <v>11600521</v>
          </cell>
          <cell r="F54">
            <v>42583</v>
          </cell>
        </row>
        <row r="55">
          <cell r="B55" t="str">
            <v>11600533</v>
          </cell>
          <cell r="F55">
            <v>42625</v>
          </cell>
        </row>
        <row r="56">
          <cell r="B56" t="str">
            <v>11600535</v>
          </cell>
          <cell r="F56">
            <v>42639</v>
          </cell>
        </row>
        <row r="57">
          <cell r="B57" t="str">
            <v>11600537</v>
          </cell>
          <cell r="F57">
            <v>42646</v>
          </cell>
        </row>
        <row r="58">
          <cell r="B58" t="str">
            <v>11600539</v>
          </cell>
          <cell r="F58">
            <v>42646</v>
          </cell>
        </row>
        <row r="59">
          <cell r="B59" t="str">
            <v>11700561</v>
          </cell>
          <cell r="F59">
            <v>42786</v>
          </cell>
        </row>
        <row r="60">
          <cell r="B60" t="str">
            <v>11700569</v>
          </cell>
          <cell r="F60">
            <v>42836</v>
          </cell>
        </row>
        <row r="61">
          <cell r="B61" t="str">
            <v>11700576</v>
          </cell>
          <cell r="F61">
            <v>42877</v>
          </cell>
        </row>
        <row r="62">
          <cell r="B62" t="str">
            <v>11700583</v>
          </cell>
          <cell r="F62">
            <v>42898</v>
          </cell>
        </row>
        <row r="63">
          <cell r="B63" t="str">
            <v>11700595</v>
          </cell>
          <cell r="F63">
            <v>42942</v>
          </cell>
        </row>
        <row r="64">
          <cell r="B64" t="str">
            <v>11700603</v>
          </cell>
          <cell r="F64">
            <v>42954</v>
          </cell>
        </row>
        <row r="65">
          <cell r="B65" t="str">
            <v>11700616</v>
          </cell>
          <cell r="F65">
            <v>42996</v>
          </cell>
        </row>
        <row r="66">
          <cell r="B66" t="str">
            <v>11700622</v>
          </cell>
          <cell r="F66">
            <v>43013</v>
          </cell>
        </row>
        <row r="67">
          <cell r="B67" t="str">
            <v>11700634</v>
          </cell>
          <cell r="F67">
            <v>43075</v>
          </cell>
        </row>
        <row r="68">
          <cell r="B68" t="str">
            <v>11800647</v>
          </cell>
          <cell r="F68">
            <v>43132</v>
          </cell>
        </row>
        <row r="69">
          <cell r="B69" t="str">
            <v>11800678</v>
          </cell>
          <cell r="F69">
            <v>43241</v>
          </cell>
        </row>
        <row r="70">
          <cell r="B70" t="str">
            <v>11800680</v>
          </cell>
          <cell r="F70">
            <v>43241</v>
          </cell>
        </row>
        <row r="71">
          <cell r="B71" t="str">
            <v>11800689</v>
          </cell>
          <cell r="F71">
            <v>43255</v>
          </cell>
        </row>
        <row r="72">
          <cell r="B72" t="str">
            <v>11800694</v>
          </cell>
          <cell r="F72">
            <v>43269</v>
          </cell>
        </row>
        <row r="73">
          <cell r="B73" t="str">
            <v>11800699</v>
          </cell>
          <cell r="F73">
            <v>43269</v>
          </cell>
        </row>
        <row r="74">
          <cell r="B74" t="str">
            <v>11800702</v>
          </cell>
          <cell r="F74">
            <v>43283</v>
          </cell>
        </row>
        <row r="75">
          <cell r="B75" t="str">
            <v>11800704</v>
          </cell>
          <cell r="F75">
            <v>43283</v>
          </cell>
        </row>
        <row r="76">
          <cell r="B76" t="str">
            <v>11800713</v>
          </cell>
          <cell r="F76">
            <v>43304</v>
          </cell>
        </row>
        <row r="77">
          <cell r="B77" t="str">
            <v>11800720</v>
          </cell>
          <cell r="F77">
            <v>43322</v>
          </cell>
        </row>
        <row r="78">
          <cell r="B78" t="str">
            <v>11800724</v>
          </cell>
          <cell r="F78">
            <v>43347</v>
          </cell>
        </row>
        <row r="79">
          <cell r="B79" t="str">
            <v>11800735</v>
          </cell>
          <cell r="F79">
            <v>43374</v>
          </cell>
        </row>
        <row r="80">
          <cell r="B80" t="str">
            <v>11800738</v>
          </cell>
          <cell r="F80">
            <v>43388</v>
          </cell>
        </row>
        <row r="81">
          <cell r="B81" t="str">
            <v>11800739</v>
          </cell>
          <cell r="F81">
            <v>43395</v>
          </cell>
        </row>
        <row r="82">
          <cell r="B82" t="str">
            <v>11800740</v>
          </cell>
          <cell r="F82">
            <v>43395</v>
          </cell>
        </row>
        <row r="83">
          <cell r="B83" t="str">
            <v>11800741</v>
          </cell>
          <cell r="F83">
            <v>43405</v>
          </cell>
        </row>
        <row r="84">
          <cell r="B84" t="str">
            <v>11800761</v>
          </cell>
          <cell r="F84">
            <v>43448</v>
          </cell>
        </row>
        <row r="85">
          <cell r="B85" t="str">
            <v>11900765</v>
          </cell>
          <cell r="F85">
            <v>43466</v>
          </cell>
        </row>
        <row r="86">
          <cell r="B86" t="str">
            <v>11900772</v>
          </cell>
          <cell r="F86">
            <v>43472</v>
          </cell>
        </row>
        <row r="87">
          <cell r="B87" t="str">
            <v>11900773</v>
          </cell>
          <cell r="F87">
            <v>43472</v>
          </cell>
        </row>
        <row r="88">
          <cell r="B88" t="str">
            <v>11900780</v>
          </cell>
          <cell r="F88">
            <v>43507</v>
          </cell>
        </row>
        <row r="89">
          <cell r="B89" t="str">
            <v>11900783</v>
          </cell>
          <cell r="F89">
            <v>43507</v>
          </cell>
        </row>
        <row r="90">
          <cell r="B90" t="str">
            <v>11900797</v>
          </cell>
          <cell r="F90">
            <v>43528</v>
          </cell>
        </row>
        <row r="91">
          <cell r="B91" t="str">
            <v>11900804</v>
          </cell>
          <cell r="F91">
            <v>43556</v>
          </cell>
        </row>
        <row r="92">
          <cell r="B92" t="str">
            <v>11900805</v>
          </cell>
          <cell r="F92">
            <v>43556</v>
          </cell>
        </row>
        <row r="93">
          <cell r="B93" t="str">
            <v>11900808</v>
          </cell>
          <cell r="F93">
            <v>43563</v>
          </cell>
        </row>
        <row r="94">
          <cell r="B94" t="str">
            <v>11900809</v>
          </cell>
          <cell r="F94">
            <v>43572</v>
          </cell>
        </row>
        <row r="95">
          <cell r="B95" t="str">
            <v>11900814</v>
          </cell>
          <cell r="F95">
            <v>43579</v>
          </cell>
        </row>
        <row r="96">
          <cell r="B96" t="str">
            <v>11900815</v>
          </cell>
          <cell r="F96">
            <v>43579</v>
          </cell>
        </row>
        <row r="97">
          <cell r="B97" t="str">
            <v>10900046</v>
          </cell>
          <cell r="F97">
            <v>39846</v>
          </cell>
        </row>
        <row r="98">
          <cell r="B98" t="str">
            <v>11900828</v>
          </cell>
          <cell r="F98">
            <v>43612</v>
          </cell>
        </row>
        <row r="99">
          <cell r="B99" t="str">
            <v>11900842</v>
          </cell>
          <cell r="F99">
            <v>43637</v>
          </cell>
        </row>
        <row r="100">
          <cell r="B100" t="str">
            <v>11900845</v>
          </cell>
          <cell r="F100">
            <v>43654</v>
          </cell>
        </row>
        <row r="101">
          <cell r="B101" t="str">
            <v>11900847</v>
          </cell>
          <cell r="F101">
            <v>43654</v>
          </cell>
        </row>
        <row r="102">
          <cell r="B102" t="str">
            <v>11900851</v>
          </cell>
          <cell r="F102">
            <v>43663</v>
          </cell>
        </row>
        <row r="103">
          <cell r="B103" t="str">
            <v>11900854</v>
          </cell>
          <cell r="F103">
            <v>43668</v>
          </cell>
        </row>
        <row r="104">
          <cell r="B104" t="str">
            <v>11900856</v>
          </cell>
          <cell r="F104">
            <v>43668</v>
          </cell>
        </row>
        <row r="105">
          <cell r="B105" t="str">
            <v>11900865</v>
          </cell>
          <cell r="F105">
            <v>43682</v>
          </cell>
        </row>
        <row r="106">
          <cell r="B106" t="str">
            <v>11900880</v>
          </cell>
          <cell r="F106">
            <v>43705</v>
          </cell>
        </row>
        <row r="107">
          <cell r="B107" t="str">
            <v>11900891</v>
          </cell>
          <cell r="F107">
            <v>43717</v>
          </cell>
        </row>
        <row r="108">
          <cell r="B108" t="str">
            <v>11900893</v>
          </cell>
          <cell r="F108">
            <v>43717</v>
          </cell>
        </row>
        <row r="109">
          <cell r="B109" t="str">
            <v>11900894</v>
          </cell>
          <cell r="F109">
            <v>43724</v>
          </cell>
        </row>
        <row r="110">
          <cell r="B110" t="str">
            <v>11900898</v>
          </cell>
          <cell r="F110">
            <v>43731</v>
          </cell>
        </row>
        <row r="111">
          <cell r="B111" t="str">
            <v>11900911</v>
          </cell>
          <cell r="F111">
            <v>43759</v>
          </cell>
        </row>
        <row r="112">
          <cell r="B112" t="str">
            <v>11900915</v>
          </cell>
          <cell r="F112">
            <v>43774</v>
          </cell>
        </row>
        <row r="113">
          <cell r="B113" t="str">
            <v>11900917</v>
          </cell>
          <cell r="F113">
            <v>43774</v>
          </cell>
        </row>
        <row r="114">
          <cell r="B114" t="str">
            <v>11900920</v>
          </cell>
          <cell r="F114">
            <v>43787</v>
          </cell>
        </row>
        <row r="115">
          <cell r="B115" t="str">
            <v>11900924</v>
          </cell>
          <cell r="F115">
            <v>43794</v>
          </cell>
        </row>
        <row r="116">
          <cell r="B116" t="str">
            <v>12000947</v>
          </cell>
          <cell r="F116">
            <v>43864</v>
          </cell>
        </row>
        <row r="117">
          <cell r="B117" t="str">
            <v>12000951</v>
          </cell>
          <cell r="F117">
            <v>43871</v>
          </cell>
        </row>
        <row r="118">
          <cell r="B118" t="str">
            <v>12000952</v>
          </cell>
          <cell r="F118">
            <v>43871</v>
          </cell>
        </row>
        <row r="119">
          <cell r="B119" t="str">
            <v>12000956</v>
          </cell>
          <cell r="F119">
            <v>43892</v>
          </cell>
        </row>
        <row r="120">
          <cell r="B120" t="str">
            <v>12000958</v>
          </cell>
          <cell r="F120">
            <v>43892</v>
          </cell>
        </row>
        <row r="121">
          <cell r="B121" t="str">
            <v>12000960</v>
          </cell>
          <cell r="F121">
            <v>43892</v>
          </cell>
        </row>
        <row r="122">
          <cell r="B122" t="str">
            <v>12000962</v>
          </cell>
          <cell r="F122">
            <v>43899</v>
          </cell>
        </row>
        <row r="123">
          <cell r="B123" t="str">
            <v>12000964</v>
          </cell>
          <cell r="F123">
            <v>43902</v>
          </cell>
        </row>
        <row r="124">
          <cell r="B124" t="str">
            <v>12000966</v>
          </cell>
          <cell r="F124">
            <v>43913</v>
          </cell>
        </row>
        <row r="125">
          <cell r="B125" t="str">
            <v>12000967</v>
          </cell>
          <cell r="F125">
            <v>43913</v>
          </cell>
        </row>
        <row r="126">
          <cell r="B126" t="str">
            <v>12000968</v>
          </cell>
          <cell r="F126">
            <v>43913</v>
          </cell>
        </row>
        <row r="127">
          <cell r="B127" t="str">
            <v>12000973</v>
          </cell>
          <cell r="F127">
            <v>43927</v>
          </cell>
        </row>
        <row r="128">
          <cell r="B128" t="str">
            <v>12000978</v>
          </cell>
          <cell r="F128">
            <v>43942</v>
          </cell>
        </row>
        <row r="129">
          <cell r="B129" t="str">
            <v>12000980</v>
          </cell>
          <cell r="F129">
            <v>43948</v>
          </cell>
        </row>
        <row r="130">
          <cell r="B130" t="str">
            <v>12000983</v>
          </cell>
          <cell r="F130">
            <v>43955</v>
          </cell>
        </row>
        <row r="131">
          <cell r="B131" t="str">
            <v>12000984</v>
          </cell>
          <cell r="F131">
            <v>43955</v>
          </cell>
        </row>
        <row r="132">
          <cell r="B132" t="str">
            <v>12000987</v>
          </cell>
          <cell r="F132">
            <v>43962</v>
          </cell>
        </row>
        <row r="133">
          <cell r="B133" t="str">
            <v>12000988</v>
          </cell>
          <cell r="F133">
            <v>43962</v>
          </cell>
        </row>
        <row r="134">
          <cell r="B134" t="str">
            <v>12000990</v>
          </cell>
          <cell r="F134">
            <v>43969</v>
          </cell>
        </row>
        <row r="135">
          <cell r="B135" t="str">
            <v>12000992</v>
          </cell>
          <cell r="F135">
            <v>43969</v>
          </cell>
        </row>
        <row r="136">
          <cell r="B136" t="str">
            <v>12001001</v>
          </cell>
          <cell r="F136">
            <v>43990</v>
          </cell>
        </row>
        <row r="137">
          <cell r="B137" t="str">
            <v>12001004</v>
          </cell>
          <cell r="F137">
            <v>43997</v>
          </cell>
        </row>
        <row r="138">
          <cell r="B138" t="str">
            <v>12001007</v>
          </cell>
          <cell r="F138">
            <v>44004</v>
          </cell>
        </row>
        <row r="139">
          <cell r="B139" t="str">
            <v>12001011</v>
          </cell>
          <cell r="F139">
            <v>44018</v>
          </cell>
        </row>
        <row r="140">
          <cell r="B140" t="str">
            <v>12001013</v>
          </cell>
          <cell r="F140">
            <v>44018</v>
          </cell>
        </row>
        <row r="141">
          <cell r="B141" t="str">
            <v>12001017</v>
          </cell>
          <cell r="F141">
            <v>44018</v>
          </cell>
        </row>
        <row r="142">
          <cell r="B142" t="str">
            <v>12001020</v>
          </cell>
          <cell r="F142">
            <v>44032</v>
          </cell>
        </row>
        <row r="143">
          <cell r="B143" t="str">
            <v>12001024</v>
          </cell>
          <cell r="F143">
            <v>44046</v>
          </cell>
        </row>
        <row r="144">
          <cell r="B144" t="str">
            <v>12001031</v>
          </cell>
          <cell r="F144">
            <v>44060</v>
          </cell>
        </row>
        <row r="145">
          <cell r="B145" t="str">
            <v>12001034</v>
          </cell>
          <cell r="F145">
            <v>44065</v>
          </cell>
        </row>
        <row r="146">
          <cell r="B146" t="str">
            <v>12001035</v>
          </cell>
          <cell r="F146">
            <v>44067</v>
          </cell>
        </row>
        <row r="147">
          <cell r="B147" t="str">
            <v>12001036</v>
          </cell>
          <cell r="F147">
            <v>44070</v>
          </cell>
        </row>
        <row r="148">
          <cell r="B148" t="str">
            <v>12001039</v>
          </cell>
          <cell r="F148">
            <v>44074</v>
          </cell>
        </row>
        <row r="149">
          <cell r="B149" t="str">
            <v>12001040</v>
          </cell>
          <cell r="F149">
            <v>44074</v>
          </cell>
        </row>
        <row r="150">
          <cell r="B150" t="str">
            <v>12001047</v>
          </cell>
          <cell r="F150">
            <v>44088</v>
          </cell>
        </row>
        <row r="151">
          <cell r="B151" t="str">
            <v>12001053</v>
          </cell>
          <cell r="F151">
            <v>44102</v>
          </cell>
        </row>
        <row r="152">
          <cell r="B152" t="str">
            <v>12001055</v>
          </cell>
          <cell r="F152">
            <v>44105</v>
          </cell>
        </row>
        <row r="153">
          <cell r="B153" t="str">
            <v>12001056</v>
          </cell>
          <cell r="F153">
            <v>44105</v>
          </cell>
        </row>
        <row r="154">
          <cell r="B154" t="str">
            <v>12001059</v>
          </cell>
          <cell r="F154">
            <v>44105</v>
          </cell>
        </row>
        <row r="155">
          <cell r="B155" t="str">
            <v>12001065</v>
          </cell>
          <cell r="F155">
            <v>44124</v>
          </cell>
        </row>
        <row r="156">
          <cell r="B156" t="str">
            <v>12001066</v>
          </cell>
          <cell r="F156">
            <v>44130</v>
          </cell>
        </row>
        <row r="157">
          <cell r="B157" t="str">
            <v>12001069</v>
          </cell>
          <cell r="F157">
            <v>44137</v>
          </cell>
        </row>
        <row r="158">
          <cell r="B158" t="str">
            <v>12001071</v>
          </cell>
          <cell r="F158">
            <v>44151</v>
          </cell>
        </row>
        <row r="159">
          <cell r="B159" t="str">
            <v>12001077</v>
          </cell>
          <cell r="F159">
            <v>44158</v>
          </cell>
        </row>
        <row r="160">
          <cell r="B160" t="str">
            <v>12001082</v>
          </cell>
          <cell r="F160">
            <v>44165</v>
          </cell>
        </row>
        <row r="161">
          <cell r="B161" t="str">
            <v>12001084</v>
          </cell>
          <cell r="F161">
            <v>44166</v>
          </cell>
        </row>
        <row r="162">
          <cell r="B162" t="str">
            <v>12001085</v>
          </cell>
          <cell r="F162">
            <v>44166</v>
          </cell>
        </row>
        <row r="163">
          <cell r="B163" t="str">
            <v>12001086</v>
          </cell>
          <cell r="F163">
            <v>44166</v>
          </cell>
        </row>
        <row r="164">
          <cell r="B164" t="str">
            <v>12001089</v>
          </cell>
          <cell r="F164">
            <v>44179</v>
          </cell>
        </row>
        <row r="165">
          <cell r="B165" t="str">
            <v>12001090</v>
          </cell>
          <cell r="F165">
            <v>44179</v>
          </cell>
        </row>
        <row r="166">
          <cell r="B166" t="str">
            <v>12101095</v>
          </cell>
          <cell r="F166">
            <v>44200</v>
          </cell>
        </row>
        <row r="167">
          <cell r="B167" t="str">
            <v>12101098</v>
          </cell>
          <cell r="F167">
            <v>44207</v>
          </cell>
        </row>
        <row r="168">
          <cell r="B168" t="str">
            <v>12101101</v>
          </cell>
          <cell r="F168">
            <v>44221</v>
          </cell>
        </row>
        <row r="169">
          <cell r="B169" t="str">
            <v>12101103</v>
          </cell>
          <cell r="F169">
            <v>44221</v>
          </cell>
        </row>
        <row r="170">
          <cell r="B170" t="str">
            <v>12101106</v>
          </cell>
          <cell r="F170">
            <v>44244</v>
          </cell>
        </row>
        <row r="171">
          <cell r="B171" t="str">
            <v>12101109</v>
          </cell>
          <cell r="F171">
            <v>44256</v>
          </cell>
        </row>
        <row r="172">
          <cell r="B172" t="str">
            <v>12101114</v>
          </cell>
          <cell r="F172">
            <v>44263</v>
          </cell>
        </row>
        <row r="173">
          <cell r="B173" t="str">
            <v>12101115</v>
          </cell>
          <cell r="F173">
            <v>44270</v>
          </cell>
        </row>
        <row r="174">
          <cell r="B174" t="str">
            <v>12101125</v>
          </cell>
          <cell r="F174">
            <v>44291</v>
          </cell>
        </row>
        <row r="175">
          <cell r="B175" t="str">
            <v>12101126</v>
          </cell>
          <cell r="F175">
            <v>44292</v>
          </cell>
        </row>
        <row r="176">
          <cell r="B176" t="str">
            <v>12101132</v>
          </cell>
          <cell r="F176">
            <v>44305</v>
          </cell>
        </row>
        <row r="177">
          <cell r="B177" t="str">
            <v>12101135</v>
          </cell>
          <cell r="F177">
            <v>44312</v>
          </cell>
        </row>
        <row r="178">
          <cell r="B178" t="str">
            <v>12101139</v>
          </cell>
          <cell r="F178">
            <v>44320</v>
          </cell>
        </row>
        <row r="179">
          <cell r="B179" t="str">
            <v>12101140</v>
          </cell>
          <cell r="F179">
            <v>44320</v>
          </cell>
        </row>
        <row r="180">
          <cell r="B180" t="str">
            <v>12101145</v>
          </cell>
          <cell r="F180">
            <v>44327</v>
          </cell>
        </row>
        <row r="181">
          <cell r="B181" t="str">
            <v>12101148</v>
          </cell>
          <cell r="F181">
            <v>44333</v>
          </cell>
        </row>
        <row r="182">
          <cell r="B182" t="str">
            <v>12101151</v>
          </cell>
          <cell r="F182">
            <v>44333</v>
          </cell>
        </row>
        <row r="183">
          <cell r="B183" t="str">
            <v>12101160</v>
          </cell>
          <cell r="F183">
            <v>44347</v>
          </cell>
        </row>
        <row r="184">
          <cell r="B184" t="str">
            <v>12101166</v>
          </cell>
          <cell r="F184">
            <v>44348</v>
          </cell>
        </row>
        <row r="185">
          <cell r="B185" t="str">
            <v>12101169</v>
          </cell>
          <cell r="F185">
            <v>44348</v>
          </cell>
        </row>
        <row r="186">
          <cell r="B186" t="str">
            <v>12101172</v>
          </cell>
          <cell r="F186">
            <v>44354</v>
          </cell>
        </row>
        <row r="187">
          <cell r="B187" t="str">
            <v>12101183</v>
          </cell>
          <cell r="F187">
            <v>44378</v>
          </cell>
        </row>
        <row r="188">
          <cell r="B188" t="str">
            <v>12101184</v>
          </cell>
          <cell r="F188">
            <v>44378</v>
          </cell>
        </row>
        <row r="189">
          <cell r="B189" t="str">
            <v>12101185</v>
          </cell>
          <cell r="F189">
            <v>44378</v>
          </cell>
        </row>
        <row r="190">
          <cell r="B190" t="str">
            <v>12101187</v>
          </cell>
          <cell r="F190">
            <v>44382</v>
          </cell>
        </row>
        <row r="191">
          <cell r="B191" t="str">
            <v>12101189</v>
          </cell>
          <cell r="F191">
            <v>44382</v>
          </cell>
        </row>
        <row r="192">
          <cell r="B192" t="str">
            <v>12101192</v>
          </cell>
          <cell r="F192">
            <v>44385</v>
          </cell>
        </row>
        <row r="193">
          <cell r="B193" t="str">
            <v>12101195</v>
          </cell>
          <cell r="F193">
            <v>44389</v>
          </cell>
        </row>
        <row r="194">
          <cell r="B194" t="str">
            <v>12101201</v>
          </cell>
          <cell r="F194">
            <v>44396</v>
          </cell>
        </row>
        <row r="195">
          <cell r="B195" t="str">
            <v>12101204</v>
          </cell>
          <cell r="F195">
            <v>44403</v>
          </cell>
        </row>
        <row r="196">
          <cell r="B196" t="str">
            <v>12101205</v>
          </cell>
          <cell r="F196">
            <v>44403</v>
          </cell>
        </row>
        <row r="197">
          <cell r="B197" t="str">
            <v>12101207</v>
          </cell>
          <cell r="F197">
            <v>44410</v>
          </cell>
        </row>
        <row r="198">
          <cell r="B198" t="str">
            <v>12101208</v>
          </cell>
          <cell r="F198">
            <v>44410</v>
          </cell>
        </row>
        <row r="199">
          <cell r="B199" t="str">
            <v>12101212</v>
          </cell>
          <cell r="F199">
            <v>44417</v>
          </cell>
        </row>
        <row r="200">
          <cell r="B200" t="str">
            <v>12101218</v>
          </cell>
          <cell r="F200">
            <v>44417</v>
          </cell>
        </row>
        <row r="201">
          <cell r="B201" t="str">
            <v>12101220</v>
          </cell>
          <cell r="F201">
            <v>44424</v>
          </cell>
        </row>
        <row r="202">
          <cell r="B202" t="str">
            <v>12101223</v>
          </cell>
          <cell r="F202">
            <v>44426</v>
          </cell>
        </row>
        <row r="203">
          <cell r="B203" t="str">
            <v>12101226</v>
          </cell>
          <cell r="F203">
            <v>44431</v>
          </cell>
        </row>
        <row r="204">
          <cell r="B204" t="str">
            <v>12101228</v>
          </cell>
          <cell r="F204">
            <v>44431</v>
          </cell>
        </row>
        <row r="205">
          <cell r="B205" t="str">
            <v>12101231</v>
          </cell>
          <cell r="F205">
            <v>44433</v>
          </cell>
        </row>
        <row r="206">
          <cell r="B206" t="str">
            <v>12101234</v>
          </cell>
          <cell r="F206">
            <v>44438</v>
          </cell>
        </row>
        <row r="207">
          <cell r="B207" t="str">
            <v>12101236</v>
          </cell>
          <cell r="F207">
            <v>44440</v>
          </cell>
        </row>
        <row r="208">
          <cell r="B208" t="str">
            <v>12101238</v>
          </cell>
          <cell r="F208">
            <v>44445</v>
          </cell>
        </row>
        <row r="209">
          <cell r="B209" t="str">
            <v>12101243</v>
          </cell>
          <cell r="F209">
            <v>44452</v>
          </cell>
        </row>
        <row r="210">
          <cell r="B210" t="str">
            <v>12101245</v>
          </cell>
          <cell r="F210">
            <v>44454</v>
          </cell>
        </row>
        <row r="211">
          <cell r="B211" t="str">
            <v>12101249</v>
          </cell>
          <cell r="F211">
            <v>44459</v>
          </cell>
        </row>
        <row r="212">
          <cell r="B212" t="str">
            <v>12101252</v>
          </cell>
          <cell r="F212">
            <v>44466</v>
          </cell>
        </row>
        <row r="213">
          <cell r="B213" t="str">
            <v>12101257</v>
          </cell>
          <cell r="F213">
            <v>44466</v>
          </cell>
        </row>
        <row r="214">
          <cell r="B214" t="str">
            <v>12101262</v>
          </cell>
          <cell r="F214">
            <v>44470</v>
          </cell>
        </row>
        <row r="215">
          <cell r="B215" t="str">
            <v>12101263</v>
          </cell>
          <cell r="F215">
            <v>44470</v>
          </cell>
        </row>
        <row r="216">
          <cell r="B216" t="str">
            <v>12101266</v>
          </cell>
          <cell r="F216">
            <v>44475</v>
          </cell>
        </row>
        <row r="217">
          <cell r="B217" t="str">
            <v>12101268</v>
          </cell>
          <cell r="F217">
            <v>44480</v>
          </cell>
        </row>
        <row r="218">
          <cell r="B218" t="str">
            <v>12101269</v>
          </cell>
          <cell r="F218">
            <v>44480</v>
          </cell>
        </row>
        <row r="219">
          <cell r="B219" t="str">
            <v>12101270</v>
          </cell>
          <cell r="F219">
            <v>44487</v>
          </cell>
        </row>
        <row r="220">
          <cell r="B220" t="str">
            <v>12101274</v>
          </cell>
          <cell r="F220">
            <v>44487</v>
          </cell>
        </row>
        <row r="221">
          <cell r="B221" t="str">
            <v>12101278</v>
          </cell>
          <cell r="F221">
            <v>44494</v>
          </cell>
        </row>
        <row r="222">
          <cell r="B222" t="str">
            <v>12101279</v>
          </cell>
          <cell r="F222">
            <v>44494</v>
          </cell>
        </row>
        <row r="223">
          <cell r="B223" t="str">
            <v>12101281</v>
          </cell>
          <cell r="F223">
            <v>44494</v>
          </cell>
        </row>
        <row r="224">
          <cell r="B224" t="str">
            <v>12101282</v>
          </cell>
          <cell r="F224">
            <v>44501</v>
          </cell>
        </row>
        <row r="225">
          <cell r="B225" t="str">
            <v>12101288</v>
          </cell>
          <cell r="F225">
            <v>44501</v>
          </cell>
        </row>
        <row r="226">
          <cell r="B226" t="str">
            <v>12101289</v>
          </cell>
          <cell r="F226">
            <v>44501</v>
          </cell>
        </row>
        <row r="227">
          <cell r="B227" t="str">
            <v>12101290</v>
          </cell>
          <cell r="F227">
            <v>44501</v>
          </cell>
        </row>
        <row r="228">
          <cell r="B228" t="str">
            <v>12101296</v>
          </cell>
          <cell r="F228">
            <v>44515</v>
          </cell>
        </row>
        <row r="229">
          <cell r="B229" t="str">
            <v>12101298</v>
          </cell>
          <cell r="F229">
            <v>44515</v>
          </cell>
        </row>
        <row r="230">
          <cell r="B230" t="str">
            <v>12101300</v>
          </cell>
          <cell r="F230">
            <v>44516</v>
          </cell>
        </row>
        <row r="231">
          <cell r="B231" t="str">
            <v>12101304</v>
          </cell>
          <cell r="F231">
            <v>44522</v>
          </cell>
        </row>
        <row r="232">
          <cell r="B232" t="str">
            <v>12101307</v>
          </cell>
          <cell r="F232">
            <v>44531</v>
          </cell>
        </row>
        <row r="233">
          <cell r="B233" t="str">
            <v>12101315</v>
          </cell>
          <cell r="F233">
            <v>44536</v>
          </cell>
        </row>
        <row r="234">
          <cell r="B234" t="str">
            <v>12101319</v>
          </cell>
          <cell r="F234">
            <v>44537</v>
          </cell>
        </row>
        <row r="235">
          <cell r="B235" t="str">
            <v>12101324</v>
          </cell>
          <cell r="F235">
            <v>44552</v>
          </cell>
        </row>
        <row r="236">
          <cell r="B236" t="str">
            <v>12201327</v>
          </cell>
          <cell r="F236">
            <v>44565</v>
          </cell>
        </row>
        <row r="237">
          <cell r="B237" t="str">
            <v>12201337</v>
          </cell>
          <cell r="F237">
            <v>44565</v>
          </cell>
        </row>
        <row r="238">
          <cell r="B238" t="str">
            <v>12201340</v>
          </cell>
          <cell r="F238">
            <v>44568</v>
          </cell>
        </row>
        <row r="239">
          <cell r="B239" t="str">
            <v>12201342</v>
          </cell>
          <cell r="F239">
            <v>44577</v>
          </cell>
        </row>
        <row r="240">
          <cell r="B240" t="str">
            <v>12201346</v>
          </cell>
          <cell r="F240">
            <v>44571</v>
          </cell>
        </row>
        <row r="241">
          <cell r="B241" t="str">
            <v>12201347</v>
          </cell>
          <cell r="F241">
            <v>44578</v>
          </cell>
        </row>
        <row r="242">
          <cell r="B242" t="str">
            <v>12201350</v>
          </cell>
          <cell r="F242">
            <v>44599</v>
          </cell>
        </row>
        <row r="243">
          <cell r="B243" t="str">
            <v>12201351</v>
          </cell>
          <cell r="F243">
            <v>44599</v>
          </cell>
        </row>
        <row r="244">
          <cell r="B244" t="str">
            <v>12201356</v>
          </cell>
          <cell r="F244">
            <v>44603</v>
          </cell>
        </row>
        <row r="245">
          <cell r="B245" t="str">
            <v>12201360</v>
          </cell>
          <cell r="F245">
            <v>44606</v>
          </cell>
        </row>
        <row r="246">
          <cell r="B246" t="str">
            <v>12201363</v>
          </cell>
          <cell r="F246">
            <v>44607</v>
          </cell>
        </row>
        <row r="247">
          <cell r="B247" t="str">
            <v>12201364</v>
          </cell>
          <cell r="F247">
            <v>44607</v>
          </cell>
        </row>
        <row r="248">
          <cell r="B248" t="str">
            <v>12201366</v>
          </cell>
          <cell r="F248">
            <v>44613</v>
          </cell>
        </row>
        <row r="249">
          <cell r="B249" t="str">
            <v>12201370</v>
          </cell>
          <cell r="F249">
            <v>44621</v>
          </cell>
        </row>
        <row r="250">
          <cell r="B250" t="str">
            <v>12201378</v>
          </cell>
          <cell r="F250">
            <v>44629</v>
          </cell>
        </row>
        <row r="251">
          <cell r="B251" t="str">
            <v>12201382</v>
          </cell>
          <cell r="F251">
            <v>44635</v>
          </cell>
        </row>
        <row r="252">
          <cell r="B252" t="str">
            <v>12201385</v>
          </cell>
          <cell r="F252">
            <v>44641</v>
          </cell>
        </row>
        <row r="253">
          <cell r="B253" t="str">
            <v>12201391</v>
          </cell>
          <cell r="F253">
            <v>44643</v>
          </cell>
        </row>
        <row r="254">
          <cell r="B254" t="str">
            <v>12201393</v>
          </cell>
          <cell r="F254">
            <v>44643</v>
          </cell>
        </row>
        <row r="255">
          <cell r="B255" t="str">
            <v>12201395</v>
          </cell>
          <cell r="F255">
            <v>44648</v>
          </cell>
        </row>
        <row r="256">
          <cell r="B256" t="str">
            <v>12201403</v>
          </cell>
          <cell r="F256">
            <v>44663</v>
          </cell>
        </row>
        <row r="257">
          <cell r="B257" t="str">
            <v>12201410</v>
          </cell>
          <cell r="F257">
            <v>44663</v>
          </cell>
        </row>
        <row r="258">
          <cell r="B258" t="str">
            <v>12201411</v>
          </cell>
          <cell r="F258">
            <v>44663</v>
          </cell>
        </row>
        <row r="259">
          <cell r="B259" t="str">
            <v>12201412</v>
          </cell>
          <cell r="F259">
            <v>44663</v>
          </cell>
        </row>
        <row r="260">
          <cell r="B260" t="str">
            <v>12201413</v>
          </cell>
          <cell r="F260">
            <v>44663</v>
          </cell>
        </row>
        <row r="261">
          <cell r="B261" t="str">
            <v>12201416</v>
          </cell>
          <cell r="F261">
            <v>44671</v>
          </cell>
        </row>
        <row r="262">
          <cell r="B262" t="str">
            <v>12201419</v>
          </cell>
          <cell r="F262">
            <v>44676</v>
          </cell>
        </row>
        <row r="263">
          <cell r="B263" t="str">
            <v>12201421</v>
          </cell>
          <cell r="F263">
            <v>44676</v>
          </cell>
        </row>
        <row r="264">
          <cell r="B264" t="str">
            <v>12201425</v>
          </cell>
          <cell r="F264">
            <v>44685</v>
          </cell>
        </row>
        <row r="265">
          <cell r="B265" t="str">
            <v>12201428</v>
          </cell>
          <cell r="F265">
            <v>44685</v>
          </cell>
        </row>
        <row r="266">
          <cell r="B266" t="str">
            <v>12201429</v>
          </cell>
          <cell r="F266">
            <v>44685</v>
          </cell>
        </row>
        <row r="267">
          <cell r="B267" t="str">
            <v>12201431</v>
          </cell>
          <cell r="F267">
            <v>44686</v>
          </cell>
        </row>
        <row r="268">
          <cell r="B268" t="str">
            <v>12201433</v>
          </cell>
          <cell r="F268">
            <v>44690</v>
          </cell>
        </row>
        <row r="269">
          <cell r="B269" t="str">
            <v>12201434</v>
          </cell>
          <cell r="F269">
            <v>44690</v>
          </cell>
        </row>
        <row r="270">
          <cell r="B270" t="str">
            <v>12201436</v>
          </cell>
          <cell r="F270">
            <v>44697</v>
          </cell>
        </row>
        <row r="271">
          <cell r="B271" t="str">
            <v>12201437</v>
          </cell>
          <cell r="F271">
            <v>44698</v>
          </cell>
        </row>
        <row r="272">
          <cell r="B272" t="str">
            <v>12201438</v>
          </cell>
          <cell r="F272">
            <v>44698</v>
          </cell>
        </row>
        <row r="273">
          <cell r="B273" t="str">
            <v>12201440</v>
          </cell>
          <cell r="F273">
            <v>44704</v>
          </cell>
        </row>
        <row r="274">
          <cell r="B274" t="str">
            <v>12201441</v>
          </cell>
          <cell r="F274">
            <v>44704</v>
          </cell>
        </row>
        <row r="275">
          <cell r="B275" t="str">
            <v>12201442</v>
          </cell>
          <cell r="F275">
            <v>44704</v>
          </cell>
        </row>
        <row r="276">
          <cell r="B276" t="str">
            <v>12201444</v>
          </cell>
          <cell r="F276">
            <v>44711</v>
          </cell>
        </row>
        <row r="277">
          <cell r="B277" t="str">
            <v>12201446</v>
          </cell>
          <cell r="F277">
            <v>44711</v>
          </cell>
        </row>
        <row r="278">
          <cell r="B278" t="str">
            <v>12201447</v>
          </cell>
          <cell r="F278">
            <v>44711</v>
          </cell>
        </row>
        <row r="279">
          <cell r="B279" t="str">
            <v>12201453</v>
          </cell>
          <cell r="F279">
            <v>44714</v>
          </cell>
        </row>
        <row r="280">
          <cell r="B280" t="str">
            <v>12201457</v>
          </cell>
          <cell r="F280">
            <v>44725</v>
          </cell>
        </row>
        <row r="281">
          <cell r="B281" t="str">
            <v>12201458</v>
          </cell>
          <cell r="F281">
            <v>44728</v>
          </cell>
        </row>
        <row r="282">
          <cell r="B282" t="str">
            <v>12201459</v>
          </cell>
          <cell r="F282">
            <v>44732</v>
          </cell>
        </row>
        <row r="283">
          <cell r="B283" t="str">
            <v>12201460</v>
          </cell>
          <cell r="F283">
            <v>44732</v>
          </cell>
        </row>
        <row r="284">
          <cell r="B284" t="str">
            <v>12201461</v>
          </cell>
          <cell r="F284">
            <v>44732</v>
          </cell>
        </row>
        <row r="285">
          <cell r="B285" t="str">
            <v>12201464</v>
          </cell>
          <cell r="F285">
            <v>44734</v>
          </cell>
        </row>
        <row r="286">
          <cell r="B286" t="str">
            <v>12201466</v>
          </cell>
          <cell r="F286">
            <v>44736</v>
          </cell>
        </row>
        <row r="287">
          <cell r="B287" t="str">
            <v>12201477</v>
          </cell>
          <cell r="F287">
            <v>44748</v>
          </cell>
        </row>
        <row r="288">
          <cell r="B288" t="str">
            <v>12201478</v>
          </cell>
          <cell r="F288">
            <v>44753</v>
          </cell>
        </row>
        <row r="289">
          <cell r="B289" t="str">
            <v>12201484</v>
          </cell>
          <cell r="F289">
            <v>44760</v>
          </cell>
        </row>
        <row r="290">
          <cell r="B290" t="str">
            <v>12201486</v>
          </cell>
          <cell r="F290">
            <v>44769</v>
          </cell>
        </row>
        <row r="291">
          <cell r="B291" t="str">
            <v>12201487</v>
          </cell>
          <cell r="F291">
            <v>44774</v>
          </cell>
        </row>
        <row r="292">
          <cell r="B292" t="str">
            <v>12201488</v>
          </cell>
          <cell r="F292">
            <v>44774</v>
          </cell>
        </row>
        <row r="293">
          <cell r="B293" t="str">
            <v>12201489</v>
          </cell>
          <cell r="F293">
            <v>44774</v>
          </cell>
        </row>
        <row r="294">
          <cell r="B294" t="str">
            <v>12201490</v>
          </cell>
          <cell r="F294">
            <v>44781</v>
          </cell>
        </row>
        <row r="295">
          <cell r="B295" t="str">
            <v>12201491</v>
          </cell>
          <cell r="F295">
            <v>44781</v>
          </cell>
        </row>
        <row r="296">
          <cell r="B296" t="str">
            <v>12201492</v>
          </cell>
          <cell r="F296">
            <v>44781</v>
          </cell>
        </row>
        <row r="297">
          <cell r="B297" t="str">
            <v>12201497</v>
          </cell>
          <cell r="F297">
            <v>44781</v>
          </cell>
        </row>
        <row r="298">
          <cell r="B298" t="str">
            <v>12201498</v>
          </cell>
          <cell r="F298">
            <v>44781</v>
          </cell>
        </row>
        <row r="299">
          <cell r="B299" t="str">
            <v>12201499</v>
          </cell>
          <cell r="F299">
            <v>44783</v>
          </cell>
        </row>
        <row r="300">
          <cell r="B300" t="str">
            <v>12201500</v>
          </cell>
          <cell r="F300">
            <v>44788</v>
          </cell>
        </row>
        <row r="301">
          <cell r="B301" t="str">
            <v>12201504</v>
          </cell>
          <cell r="F301">
            <v>44795</v>
          </cell>
        </row>
        <row r="302">
          <cell r="B302" t="str">
            <v>12201505</v>
          </cell>
          <cell r="F302">
            <v>44795</v>
          </cell>
        </row>
        <row r="303">
          <cell r="B303" t="str">
            <v>12201506</v>
          </cell>
          <cell r="F303">
            <v>44798</v>
          </cell>
        </row>
        <row r="304">
          <cell r="B304" t="str">
            <v>12201509</v>
          </cell>
          <cell r="F304">
            <v>44802</v>
          </cell>
        </row>
        <row r="305">
          <cell r="B305" t="str">
            <v>12201510</v>
          </cell>
          <cell r="F305">
            <v>44802</v>
          </cell>
        </row>
        <row r="306">
          <cell r="B306" t="str">
            <v>12201511</v>
          </cell>
          <cell r="F306">
            <v>44802</v>
          </cell>
        </row>
        <row r="307">
          <cell r="B307" t="str">
            <v>12201513</v>
          </cell>
          <cell r="F307">
            <v>44804</v>
          </cell>
        </row>
        <row r="308">
          <cell r="B308" t="str">
            <v>12201519</v>
          </cell>
          <cell r="F308">
            <v>44809</v>
          </cell>
        </row>
        <row r="309">
          <cell r="B309" t="str">
            <v>12201522</v>
          </cell>
          <cell r="F309">
            <v>44809</v>
          </cell>
        </row>
        <row r="310">
          <cell r="B310" t="str">
            <v>12201524</v>
          </cell>
          <cell r="F310">
            <v>44809</v>
          </cell>
        </row>
        <row r="311">
          <cell r="B311" t="str">
            <v>12201525</v>
          </cell>
          <cell r="F311">
            <v>44809</v>
          </cell>
        </row>
        <row r="312">
          <cell r="B312" t="str">
            <v>12201531</v>
          </cell>
          <cell r="F312">
            <v>44816</v>
          </cell>
        </row>
        <row r="313">
          <cell r="B313" t="str">
            <v>12201532</v>
          </cell>
          <cell r="F313">
            <v>44816</v>
          </cell>
        </row>
        <row r="314">
          <cell r="B314" t="str">
            <v>12201533</v>
          </cell>
          <cell r="F314">
            <v>44816</v>
          </cell>
        </row>
        <row r="315">
          <cell r="B315" t="str">
            <v>12201534</v>
          </cell>
          <cell r="F315">
            <v>44816</v>
          </cell>
        </row>
        <row r="316">
          <cell r="B316" t="str">
            <v>12201536</v>
          </cell>
          <cell r="F316">
            <v>44817</v>
          </cell>
        </row>
        <row r="317">
          <cell r="B317" t="str">
            <v>12201538</v>
          </cell>
          <cell r="F317">
            <v>44819</v>
          </cell>
        </row>
        <row r="318">
          <cell r="B318" t="str">
            <v>12201539</v>
          </cell>
          <cell r="F318">
            <v>44823</v>
          </cell>
        </row>
        <row r="319">
          <cell r="B319" t="str">
            <v>12201544</v>
          </cell>
          <cell r="F319">
            <v>44830</v>
          </cell>
        </row>
        <row r="320">
          <cell r="B320" t="str">
            <v>12201547</v>
          </cell>
          <cell r="F320">
            <v>44832</v>
          </cell>
        </row>
        <row r="321">
          <cell r="B321" t="str">
            <v>12201549</v>
          </cell>
          <cell r="F321">
            <v>44832</v>
          </cell>
        </row>
        <row r="322">
          <cell r="B322" t="str">
            <v>12201550</v>
          </cell>
          <cell r="F322">
            <v>44832</v>
          </cell>
        </row>
        <row r="323">
          <cell r="B323" t="str">
            <v>12201551</v>
          </cell>
          <cell r="F323">
            <v>44832</v>
          </cell>
        </row>
        <row r="324">
          <cell r="B324" t="str">
            <v>12201553</v>
          </cell>
          <cell r="F324">
            <v>44835</v>
          </cell>
        </row>
        <row r="325">
          <cell r="B325" t="str">
            <v>12201556</v>
          </cell>
          <cell r="F325">
            <v>44837</v>
          </cell>
        </row>
        <row r="326">
          <cell r="B326" t="str">
            <v>12201557</v>
          </cell>
          <cell r="F326">
            <v>44837</v>
          </cell>
        </row>
        <row r="327">
          <cell r="B327" t="str">
            <v>12201558</v>
          </cell>
          <cell r="F327">
            <v>44844</v>
          </cell>
        </row>
        <row r="328">
          <cell r="B328" t="str">
            <v>12201562</v>
          </cell>
          <cell r="F328">
            <v>44853</v>
          </cell>
        </row>
        <row r="329">
          <cell r="B329" t="str">
            <v>12201563</v>
          </cell>
          <cell r="F329">
            <v>44853</v>
          </cell>
        </row>
        <row r="330">
          <cell r="B330" t="str">
            <v>12201565</v>
          </cell>
          <cell r="F330">
            <v>44854</v>
          </cell>
        </row>
        <row r="331">
          <cell r="B331" t="str">
            <v>12201567</v>
          </cell>
          <cell r="F331">
            <v>44858</v>
          </cell>
        </row>
        <row r="332">
          <cell r="B332" t="str">
            <v>12201569</v>
          </cell>
          <cell r="F332">
            <v>44860</v>
          </cell>
        </row>
        <row r="333">
          <cell r="B333" t="str">
            <v>12201570</v>
          </cell>
          <cell r="F333">
            <v>44865</v>
          </cell>
        </row>
        <row r="334">
          <cell r="B334" t="str">
            <v>12201571</v>
          </cell>
          <cell r="F334">
            <v>44865</v>
          </cell>
        </row>
        <row r="335">
          <cell r="B335" t="str">
            <v>12201572</v>
          </cell>
          <cell r="F335">
            <v>44866</v>
          </cell>
        </row>
        <row r="336">
          <cell r="B336" t="str">
            <v>12201575</v>
          </cell>
          <cell r="F336">
            <v>44867</v>
          </cell>
        </row>
        <row r="337">
          <cell r="B337" t="str">
            <v>12201577</v>
          </cell>
          <cell r="F337">
            <v>44867</v>
          </cell>
        </row>
        <row r="338">
          <cell r="B338" t="str">
            <v>12201579</v>
          </cell>
          <cell r="F338">
            <v>44879</v>
          </cell>
        </row>
        <row r="339">
          <cell r="B339" t="str">
            <v>12201582</v>
          </cell>
          <cell r="F339">
            <v>44879</v>
          </cell>
        </row>
        <row r="340">
          <cell r="B340" t="str">
            <v>12201584</v>
          </cell>
          <cell r="F340">
            <v>44886</v>
          </cell>
        </row>
        <row r="341">
          <cell r="B341" t="str">
            <v>12201585</v>
          </cell>
          <cell r="F341">
            <v>44886</v>
          </cell>
        </row>
        <row r="342">
          <cell r="B342" t="str">
            <v>12201588</v>
          </cell>
          <cell r="F342">
            <v>44888</v>
          </cell>
        </row>
        <row r="343">
          <cell r="B343" t="str">
            <v>12201590</v>
          </cell>
          <cell r="F343">
            <v>44893</v>
          </cell>
        </row>
        <row r="344">
          <cell r="B344" t="str">
            <v>12201593</v>
          </cell>
          <cell r="F344">
            <v>44896</v>
          </cell>
        </row>
        <row r="345">
          <cell r="B345" t="str">
            <v>12201594</v>
          </cell>
          <cell r="F345">
            <v>44896</v>
          </cell>
        </row>
        <row r="346">
          <cell r="B346" t="str">
            <v>12201596</v>
          </cell>
          <cell r="F346">
            <v>44900</v>
          </cell>
        </row>
        <row r="347">
          <cell r="B347" t="str">
            <v>12201597</v>
          </cell>
          <cell r="F347">
            <v>44900</v>
          </cell>
        </row>
        <row r="348">
          <cell r="B348" t="str">
            <v>12201598</v>
          </cell>
          <cell r="F348">
            <v>44900</v>
          </cell>
        </row>
        <row r="349">
          <cell r="B349" t="str">
            <v>12201599</v>
          </cell>
          <cell r="F349">
            <v>44900</v>
          </cell>
        </row>
        <row r="350">
          <cell r="B350" t="str">
            <v>12201601</v>
          </cell>
          <cell r="F350">
            <v>44907</v>
          </cell>
        </row>
        <row r="351">
          <cell r="B351" t="str">
            <v>12201602</v>
          </cell>
          <cell r="F351">
            <v>44907</v>
          </cell>
        </row>
        <row r="352">
          <cell r="B352" t="str">
            <v>12201603</v>
          </cell>
          <cell r="F352">
            <v>44907</v>
          </cell>
        </row>
        <row r="353">
          <cell r="B353" t="str">
            <v>12201605</v>
          </cell>
          <cell r="F353">
            <v>44909</v>
          </cell>
        </row>
        <row r="354">
          <cell r="B354" t="str">
            <v>12201606</v>
          </cell>
          <cell r="F354">
            <v>44914</v>
          </cell>
        </row>
        <row r="355">
          <cell r="B355" t="str">
            <v>12201610</v>
          </cell>
          <cell r="F355">
            <v>44914</v>
          </cell>
        </row>
        <row r="356">
          <cell r="B356" t="str">
            <v>12201612</v>
          </cell>
          <cell r="F356">
            <v>44915</v>
          </cell>
        </row>
        <row r="357">
          <cell r="B357" t="str">
            <v>12301614</v>
          </cell>
          <cell r="F357">
            <v>44929</v>
          </cell>
        </row>
        <row r="358">
          <cell r="B358" t="str">
            <v>12301617</v>
          </cell>
          <cell r="F358">
            <v>44930</v>
          </cell>
        </row>
        <row r="359">
          <cell r="B359" t="str">
            <v>12301618</v>
          </cell>
          <cell r="F359">
            <v>44930</v>
          </cell>
        </row>
        <row r="360">
          <cell r="B360" t="str">
            <v>12301619</v>
          </cell>
          <cell r="F360">
            <v>44930</v>
          </cell>
        </row>
        <row r="361">
          <cell r="B361" t="str">
            <v>12301623</v>
          </cell>
          <cell r="F361">
            <v>44935</v>
          </cell>
        </row>
        <row r="362">
          <cell r="B362" t="str">
            <v>12301631</v>
          </cell>
          <cell r="F362">
            <v>44958</v>
          </cell>
        </row>
        <row r="363">
          <cell r="B363" t="str">
            <v>12301633</v>
          </cell>
          <cell r="F363">
            <v>44958</v>
          </cell>
        </row>
        <row r="364">
          <cell r="B364" t="str">
            <v>12301635</v>
          </cell>
          <cell r="F364">
            <v>44963</v>
          </cell>
        </row>
        <row r="365">
          <cell r="B365" t="str">
            <v>12301639</v>
          </cell>
          <cell r="F365">
            <v>44986</v>
          </cell>
        </row>
        <row r="366">
          <cell r="B366" t="str">
            <v>12301642</v>
          </cell>
          <cell r="F366">
            <v>44986</v>
          </cell>
        </row>
        <row r="367">
          <cell r="B367" t="str">
            <v>12301647</v>
          </cell>
          <cell r="F367">
            <v>44998</v>
          </cell>
        </row>
        <row r="368">
          <cell r="B368" t="str">
            <v>12301648</v>
          </cell>
          <cell r="F368">
            <v>44998</v>
          </cell>
        </row>
        <row r="369">
          <cell r="B369" t="str">
            <v>12301660</v>
          </cell>
          <cell r="F369">
            <v>45019</v>
          </cell>
        </row>
        <row r="370">
          <cell r="B370" t="str">
            <v>12301661</v>
          </cell>
          <cell r="F370">
            <v>45019</v>
          </cell>
        </row>
        <row r="371">
          <cell r="B371" t="str">
            <v>12301663</v>
          </cell>
          <cell r="F371">
            <v>45019</v>
          </cell>
        </row>
        <row r="372">
          <cell r="B372" t="str">
            <v>12301665</v>
          </cell>
          <cell r="F372">
            <v>45022</v>
          </cell>
        </row>
        <row r="373">
          <cell r="B373" t="str">
            <v>12301666</v>
          </cell>
          <cell r="F373">
            <v>45022</v>
          </cell>
        </row>
        <row r="374">
          <cell r="B374" t="str">
            <v>12301667</v>
          </cell>
          <cell r="F374">
            <v>45026</v>
          </cell>
        </row>
        <row r="375">
          <cell r="B375" t="str">
            <v>12301669</v>
          </cell>
          <cell r="F375">
            <v>45026</v>
          </cell>
        </row>
        <row r="376">
          <cell r="B376" t="str">
            <v>12301671</v>
          </cell>
          <cell r="F376">
            <v>45027</v>
          </cell>
        </row>
        <row r="377">
          <cell r="B377" t="str">
            <v>12301672</v>
          </cell>
          <cell r="F377">
            <v>45027</v>
          </cell>
        </row>
        <row r="378">
          <cell r="B378" t="str">
            <v>12301674</v>
          </cell>
          <cell r="F378">
            <v>45033</v>
          </cell>
        </row>
        <row r="379">
          <cell r="B379" t="str">
            <v>12301676</v>
          </cell>
          <cell r="F379">
            <v>45033</v>
          </cell>
        </row>
        <row r="380">
          <cell r="B380" t="str">
            <v>12301678</v>
          </cell>
          <cell r="F380">
            <v>45050</v>
          </cell>
        </row>
        <row r="381">
          <cell r="B381" t="str">
            <v>12301679</v>
          </cell>
          <cell r="F381">
            <v>45054</v>
          </cell>
        </row>
        <row r="382">
          <cell r="B382" t="str">
            <v>12301680</v>
          </cell>
          <cell r="F382">
            <v>45054</v>
          </cell>
        </row>
        <row r="383">
          <cell r="B383" t="str">
            <v>12301684</v>
          </cell>
          <cell r="F383">
            <v>45056</v>
          </cell>
        </row>
        <row r="384">
          <cell r="B384" t="str">
            <v>12301685</v>
          </cell>
          <cell r="F384">
            <v>45061</v>
          </cell>
        </row>
        <row r="385">
          <cell r="B385" t="str">
            <v>12301686</v>
          </cell>
          <cell r="F385">
            <v>45061</v>
          </cell>
        </row>
        <row r="386">
          <cell r="B386" t="str">
            <v>12301687</v>
          </cell>
          <cell r="F386">
            <v>45068</v>
          </cell>
        </row>
        <row r="387">
          <cell r="B387" t="str">
            <v>12301689</v>
          </cell>
          <cell r="F387">
            <v>45068</v>
          </cell>
        </row>
        <row r="388">
          <cell r="B388" t="str">
            <v>12301690</v>
          </cell>
          <cell r="F388">
            <v>45070</v>
          </cell>
        </row>
        <row r="389">
          <cell r="B389" t="str">
            <v>12301693</v>
          </cell>
          <cell r="F389">
            <v>45075</v>
          </cell>
        </row>
        <row r="390">
          <cell r="B390" t="str">
            <v>12301695</v>
          </cell>
          <cell r="F390">
            <v>45075</v>
          </cell>
        </row>
        <row r="391">
          <cell r="B391" t="str">
            <v>12301697</v>
          </cell>
          <cell r="F391">
            <v>45078</v>
          </cell>
        </row>
        <row r="392">
          <cell r="B392" t="str">
            <v>12301698</v>
          </cell>
          <cell r="F392">
            <v>45078</v>
          </cell>
        </row>
        <row r="393">
          <cell r="B393" t="str">
            <v>12301702</v>
          </cell>
          <cell r="F393">
            <v>45078</v>
          </cell>
        </row>
        <row r="394">
          <cell r="B394" t="str">
            <v>12301704</v>
          </cell>
          <cell r="F394">
            <v>45082</v>
          </cell>
        </row>
        <row r="395">
          <cell r="B395" t="str">
            <v>12301709</v>
          </cell>
          <cell r="F395">
            <v>45089</v>
          </cell>
        </row>
        <row r="396">
          <cell r="B396" t="str">
            <v>12301711</v>
          </cell>
          <cell r="F396">
            <v>45089</v>
          </cell>
        </row>
        <row r="397">
          <cell r="B397" t="str">
            <v>12301712</v>
          </cell>
          <cell r="F397">
            <v>45089</v>
          </cell>
        </row>
        <row r="398">
          <cell r="B398" t="str">
            <v>12301714</v>
          </cell>
          <cell r="F398">
            <v>45096</v>
          </cell>
        </row>
        <row r="399">
          <cell r="B399" t="str">
            <v>12301716</v>
          </cell>
          <cell r="F399">
            <v>45103</v>
          </cell>
        </row>
        <row r="400">
          <cell r="B400" t="str">
            <v>12301720</v>
          </cell>
          <cell r="F400">
            <v>45110</v>
          </cell>
        </row>
        <row r="401">
          <cell r="B401" t="str">
            <v>12301721</v>
          </cell>
          <cell r="F401">
            <v>45110</v>
          </cell>
        </row>
        <row r="402">
          <cell r="B402" t="str">
            <v>12301728</v>
          </cell>
          <cell r="F402">
            <v>45124</v>
          </cell>
        </row>
        <row r="403">
          <cell r="B403" t="str">
            <v>12301729</v>
          </cell>
          <cell r="F403">
            <v>45124</v>
          </cell>
        </row>
        <row r="404">
          <cell r="B404" t="str">
            <v>12301730</v>
          </cell>
          <cell r="F404">
            <v>45124</v>
          </cell>
        </row>
        <row r="405">
          <cell r="B405" t="str">
            <v>12301732</v>
          </cell>
          <cell r="F405">
            <v>45126</v>
          </cell>
        </row>
        <row r="406">
          <cell r="B406" t="str">
            <v>12301734</v>
          </cell>
          <cell r="F406">
            <v>45138</v>
          </cell>
        </row>
        <row r="407">
          <cell r="B407" t="str">
            <v>12301735</v>
          </cell>
          <cell r="F407">
            <v>45138</v>
          </cell>
        </row>
        <row r="408">
          <cell r="B408" t="str">
            <v>12301736</v>
          </cell>
          <cell r="F408">
            <v>45139</v>
          </cell>
        </row>
        <row r="409">
          <cell r="B409" t="str">
            <v>12301737</v>
          </cell>
          <cell r="F409">
            <v>45145</v>
          </cell>
        </row>
        <row r="410">
          <cell r="B410" t="str">
            <v>12301739</v>
          </cell>
          <cell r="F410">
            <v>45145</v>
          </cell>
        </row>
        <row r="411">
          <cell r="B411" t="str">
            <v>12301742</v>
          </cell>
          <cell r="F411">
            <v>45145</v>
          </cell>
        </row>
        <row r="412">
          <cell r="B412" t="str">
            <v>12301744</v>
          </cell>
          <cell r="F412">
            <v>45152</v>
          </cell>
        </row>
        <row r="413">
          <cell r="B413" t="str">
            <v>12301750</v>
          </cell>
          <cell r="F413">
            <v>45174</v>
          </cell>
        </row>
        <row r="414">
          <cell r="B414" t="str">
            <v>12301751</v>
          </cell>
          <cell r="F414">
            <v>45174</v>
          </cell>
        </row>
        <row r="415">
          <cell r="B415" t="str">
            <v>12301752</v>
          </cell>
          <cell r="F415">
            <v>45174</v>
          </cell>
        </row>
        <row r="416">
          <cell r="B416" t="str">
            <v>12301753</v>
          </cell>
          <cell r="F416">
            <v>45175</v>
          </cell>
        </row>
        <row r="417">
          <cell r="B417" t="str">
            <v>12301756</v>
          </cell>
          <cell r="F417">
            <v>45180</v>
          </cell>
        </row>
        <row r="418">
          <cell r="B418" t="str">
            <v>12301758</v>
          </cell>
          <cell r="F418">
            <v>45187</v>
          </cell>
        </row>
        <row r="419">
          <cell r="B419" t="str">
            <v>12301760</v>
          </cell>
          <cell r="F419">
            <v>45187</v>
          </cell>
        </row>
        <row r="420">
          <cell r="B420" t="str">
            <v>12301761</v>
          </cell>
          <cell r="F420">
            <v>45187</v>
          </cell>
        </row>
        <row r="421">
          <cell r="B421" t="str">
            <v>12301762</v>
          </cell>
          <cell r="F421">
            <v>45189</v>
          </cell>
        </row>
        <row r="422">
          <cell r="B422" t="str">
            <v>12301763</v>
          </cell>
          <cell r="F422">
            <v>45191</v>
          </cell>
        </row>
        <row r="423">
          <cell r="B423" t="str">
            <v>12301764</v>
          </cell>
          <cell r="F423">
            <v>45194</v>
          </cell>
        </row>
        <row r="424">
          <cell r="B424" t="str">
            <v>12301765</v>
          </cell>
          <cell r="F424">
            <v>45194</v>
          </cell>
        </row>
        <row r="425">
          <cell r="B425" t="str">
            <v>12301767</v>
          </cell>
          <cell r="F425">
            <v>45201</v>
          </cell>
        </row>
        <row r="426">
          <cell r="B426" t="str">
            <v>12301768</v>
          </cell>
          <cell r="F426">
            <v>45201</v>
          </cell>
        </row>
        <row r="427">
          <cell r="B427" t="str">
            <v>12301769</v>
          </cell>
          <cell r="F427">
            <v>45208</v>
          </cell>
        </row>
        <row r="428">
          <cell r="B428" t="str">
            <v>12301771</v>
          </cell>
          <cell r="F428">
            <v>45208</v>
          </cell>
        </row>
        <row r="429">
          <cell r="B429" t="str">
            <v>12301772</v>
          </cell>
          <cell r="F429">
            <v>45212</v>
          </cell>
        </row>
        <row r="430">
          <cell r="B430" t="str">
            <v>12301774</v>
          </cell>
          <cell r="F430">
            <v>45222</v>
          </cell>
        </row>
        <row r="431">
          <cell r="B431" t="str">
            <v>12301775</v>
          </cell>
          <cell r="F431">
            <v>45223</v>
          </cell>
        </row>
        <row r="432">
          <cell r="B432" t="str">
            <v>12301777</v>
          </cell>
          <cell r="F432">
            <v>45231</v>
          </cell>
        </row>
        <row r="433">
          <cell r="B433" t="str">
            <v>12301779</v>
          </cell>
          <cell r="F433">
            <v>45243</v>
          </cell>
        </row>
        <row r="434">
          <cell r="B434" t="str">
            <v>12301780</v>
          </cell>
          <cell r="F434">
            <v>45252</v>
          </cell>
        </row>
        <row r="435">
          <cell r="B435" t="str">
            <v>12301782</v>
          </cell>
          <cell r="F435">
            <v>45261</v>
          </cell>
        </row>
        <row r="436">
          <cell r="B436" t="str">
            <v>12301785</v>
          </cell>
          <cell r="F436">
            <v>45271</v>
          </cell>
        </row>
        <row r="437">
          <cell r="B437" t="str">
            <v>12301786</v>
          </cell>
          <cell r="F437">
            <v>45271</v>
          </cell>
        </row>
        <row r="438">
          <cell r="B438" t="str">
            <v>12301788</v>
          </cell>
          <cell r="F438">
            <v>45278</v>
          </cell>
        </row>
        <row r="439">
          <cell r="B439" t="str">
            <v>12301789</v>
          </cell>
          <cell r="F439">
            <v>45287</v>
          </cell>
        </row>
        <row r="440">
          <cell r="B440" t="str">
            <v>12401790</v>
          </cell>
          <cell r="F440">
            <v>45299</v>
          </cell>
        </row>
        <row r="441">
          <cell r="B441" t="str">
            <v>12401791</v>
          </cell>
          <cell r="F441">
            <v>45299</v>
          </cell>
        </row>
        <row r="442">
          <cell r="B442" t="str">
            <v>12401792</v>
          </cell>
          <cell r="F442">
            <v>45306</v>
          </cell>
        </row>
        <row r="443">
          <cell r="B443" t="str">
            <v>12401793</v>
          </cell>
          <cell r="F443">
            <v>45313</v>
          </cell>
        </row>
        <row r="444">
          <cell r="B444" t="str">
            <v>12401796</v>
          </cell>
          <cell r="F444">
            <v>45323</v>
          </cell>
        </row>
        <row r="445">
          <cell r="B445" t="str">
            <v>12401799</v>
          </cell>
          <cell r="F445">
            <v>45337</v>
          </cell>
        </row>
        <row r="446">
          <cell r="B446" t="str">
            <v>12401800</v>
          </cell>
          <cell r="F446">
            <v>45341</v>
          </cell>
        </row>
        <row r="447">
          <cell r="B447" t="str">
            <v>12401801</v>
          </cell>
          <cell r="F447">
            <v>45341</v>
          </cell>
        </row>
        <row r="448">
          <cell r="B448" t="str">
            <v>12401802</v>
          </cell>
          <cell r="F448">
            <v>45343</v>
          </cell>
        </row>
        <row r="449">
          <cell r="B449" t="str">
            <v>12401803</v>
          </cell>
          <cell r="F449">
            <v>45343</v>
          </cell>
        </row>
        <row r="450">
          <cell r="B450" t="str">
            <v>12401804</v>
          </cell>
          <cell r="F450">
            <v>45348</v>
          </cell>
        </row>
        <row r="451">
          <cell r="B451" t="str">
            <v>12401805</v>
          </cell>
          <cell r="F451">
            <v>45355</v>
          </cell>
        </row>
        <row r="452">
          <cell r="B452" t="str">
            <v>12401807</v>
          </cell>
          <cell r="F452">
            <v>45376</v>
          </cell>
        </row>
        <row r="453">
          <cell r="B453" t="str">
            <v>12401808</v>
          </cell>
          <cell r="F453">
            <v>45383</v>
          </cell>
        </row>
        <row r="454">
          <cell r="B454" t="str">
            <v>12401809</v>
          </cell>
          <cell r="F454">
            <v>45383</v>
          </cell>
        </row>
        <row r="455">
          <cell r="B455" t="str">
            <v>12401811</v>
          </cell>
          <cell r="F455">
            <v>45383</v>
          </cell>
        </row>
        <row r="456">
          <cell r="B456" t="str">
            <v>12401813</v>
          </cell>
          <cell r="F456">
            <v>45385</v>
          </cell>
        </row>
        <row r="457">
          <cell r="B457" t="str">
            <v>12401814</v>
          </cell>
          <cell r="F457">
            <v>45390</v>
          </cell>
        </row>
        <row r="458">
          <cell r="B458" t="str">
            <v>12401822</v>
          </cell>
          <cell r="F458">
            <v>45397</v>
          </cell>
        </row>
        <row r="459">
          <cell r="B459" t="str">
            <v>12401823</v>
          </cell>
          <cell r="F459">
            <v>45397</v>
          </cell>
        </row>
        <row r="460">
          <cell r="B460" t="str">
            <v>12401824</v>
          </cell>
          <cell r="F460">
            <v>45397</v>
          </cell>
        </row>
        <row r="461">
          <cell r="B461" t="str">
            <v>12401825</v>
          </cell>
          <cell r="F461">
            <v>45406</v>
          </cell>
        </row>
        <row r="462">
          <cell r="B462" t="str">
            <v>12401826</v>
          </cell>
          <cell r="F462">
            <v>45414</v>
          </cell>
        </row>
        <row r="463">
          <cell r="B463" t="str">
            <v>12401831</v>
          </cell>
          <cell r="F463">
            <v>45422</v>
          </cell>
        </row>
        <row r="464">
          <cell r="B464" t="str">
            <v>12401834</v>
          </cell>
          <cell r="F464">
            <v>45428</v>
          </cell>
        </row>
        <row r="465">
          <cell r="B465" t="str">
            <v>12401835</v>
          </cell>
          <cell r="F465">
            <v>45432</v>
          </cell>
        </row>
        <row r="466">
          <cell r="B466" t="str">
            <v>12401836</v>
          </cell>
          <cell r="F466">
            <v>45434</v>
          </cell>
        </row>
        <row r="467">
          <cell r="B467" t="str">
            <v>12401837</v>
          </cell>
          <cell r="F467">
            <v>45435</v>
          </cell>
        </row>
        <row r="468">
          <cell r="B468" t="str">
            <v>12401838</v>
          </cell>
          <cell r="F468">
            <v>45439</v>
          </cell>
        </row>
        <row r="469">
          <cell r="B469" t="str">
            <v>12401839</v>
          </cell>
          <cell r="F469">
            <v>45439</v>
          </cell>
        </row>
        <row r="470">
          <cell r="B470" t="str">
            <v>12401840</v>
          </cell>
          <cell r="F470">
            <v>45441</v>
          </cell>
        </row>
        <row r="471">
          <cell r="B471" t="str">
            <v>12401842</v>
          </cell>
          <cell r="F471">
            <v>45453</v>
          </cell>
        </row>
        <row r="472">
          <cell r="B472" t="str">
            <v>12401843</v>
          </cell>
          <cell r="F472">
            <v>45455</v>
          </cell>
        </row>
        <row r="473">
          <cell r="B473" t="str">
            <v>12401844</v>
          </cell>
          <cell r="F473">
            <v>45455</v>
          </cell>
        </row>
        <row r="474">
          <cell r="B474" t="str">
            <v>12401845</v>
          </cell>
          <cell r="F474">
            <v>45455</v>
          </cell>
        </row>
        <row r="475">
          <cell r="B475" t="str">
            <v>12401846</v>
          </cell>
          <cell r="F475">
            <v>45455</v>
          </cell>
        </row>
        <row r="476">
          <cell r="B476" t="str">
            <v>12401847</v>
          </cell>
          <cell r="F476">
            <v>45460</v>
          </cell>
        </row>
        <row r="477">
          <cell r="B477" t="str">
            <v>12401848</v>
          </cell>
          <cell r="F477">
            <v>45460</v>
          </cell>
        </row>
        <row r="478">
          <cell r="B478" t="str">
            <v>12401849</v>
          </cell>
          <cell r="F478">
            <v>45460</v>
          </cell>
        </row>
        <row r="479">
          <cell r="B479" t="str">
            <v>12401850</v>
          </cell>
          <cell r="F479">
            <v>45460</v>
          </cell>
        </row>
        <row r="480">
          <cell r="B480" t="str">
            <v>12401851</v>
          </cell>
          <cell r="F480">
            <v>45469</v>
          </cell>
        </row>
        <row r="481">
          <cell r="B481" t="str">
            <v>12401852</v>
          </cell>
          <cell r="F481">
            <v>45474</v>
          </cell>
        </row>
        <row r="482">
          <cell r="B482" t="str">
            <v>12401853</v>
          </cell>
          <cell r="F482">
            <v>45474</v>
          </cell>
        </row>
        <row r="483">
          <cell r="B483" t="str">
            <v>12401854</v>
          </cell>
          <cell r="F483">
            <v>45474</v>
          </cell>
        </row>
        <row r="484">
          <cell r="B484" t="str">
            <v>12401855</v>
          </cell>
          <cell r="F484">
            <v>45474</v>
          </cell>
        </row>
        <row r="485">
          <cell r="B485" t="str">
            <v>12401857</v>
          </cell>
          <cell r="F485">
            <v>45481</v>
          </cell>
        </row>
        <row r="486">
          <cell r="B486" t="str">
            <v>12401858</v>
          </cell>
          <cell r="F486">
            <v>45481</v>
          </cell>
        </row>
        <row r="487">
          <cell r="B487" t="str">
            <v>12401859</v>
          </cell>
          <cell r="F487">
            <v>45481</v>
          </cell>
        </row>
        <row r="488">
          <cell r="B488" t="str">
            <v>12401862</v>
          </cell>
          <cell r="F488">
            <v>45490</v>
          </cell>
        </row>
        <row r="489">
          <cell r="B489" t="str">
            <v>12401863</v>
          </cell>
          <cell r="F489">
            <v>45490</v>
          </cell>
        </row>
        <row r="490">
          <cell r="B490" t="str">
            <v>12401864</v>
          </cell>
          <cell r="F490">
            <v>45495</v>
          </cell>
        </row>
        <row r="491">
          <cell r="B491" t="str">
            <v>12401866</v>
          </cell>
          <cell r="F491">
            <v>45502</v>
          </cell>
        </row>
        <row r="492">
          <cell r="B492" t="str">
            <v>12401867</v>
          </cell>
          <cell r="F492">
            <v>45502</v>
          </cell>
        </row>
        <row r="493">
          <cell r="B493" t="str">
            <v>12401868</v>
          </cell>
          <cell r="F493">
            <v>45505</v>
          </cell>
        </row>
        <row r="494">
          <cell r="B494" t="str">
            <v>12401869</v>
          </cell>
          <cell r="F494">
            <v>45506</v>
          </cell>
        </row>
        <row r="495">
          <cell r="B495" t="str">
            <v>12401870</v>
          </cell>
          <cell r="F495">
            <v>45506</v>
          </cell>
        </row>
        <row r="496">
          <cell r="B496" t="str">
            <v>12401872</v>
          </cell>
          <cell r="F496">
            <v>45509</v>
          </cell>
        </row>
        <row r="497">
          <cell r="B497" t="str">
            <v>12401873</v>
          </cell>
          <cell r="F497">
            <v>45509</v>
          </cell>
        </row>
        <row r="498">
          <cell r="B498" t="str">
            <v>12401874</v>
          </cell>
          <cell r="F498">
            <v>45516</v>
          </cell>
        </row>
        <row r="499">
          <cell r="B499" t="str">
            <v>12401875</v>
          </cell>
          <cell r="F499">
            <v>45516</v>
          </cell>
        </row>
        <row r="500">
          <cell r="B500" t="str">
            <v>12401876</v>
          </cell>
          <cell r="F500">
            <v>45518</v>
          </cell>
        </row>
        <row r="501">
          <cell r="B501" t="str">
            <v>12401877</v>
          </cell>
          <cell r="F501">
            <v>45523</v>
          </cell>
        </row>
        <row r="502">
          <cell r="B502" t="str">
            <v>12401878</v>
          </cell>
          <cell r="F502">
            <v>45523</v>
          </cell>
        </row>
        <row r="503">
          <cell r="B503" t="str">
            <v>12401879</v>
          </cell>
          <cell r="F503">
            <v>45523</v>
          </cell>
        </row>
        <row r="504">
          <cell r="B504" t="str">
            <v>12401880</v>
          </cell>
          <cell r="F504">
            <v>45523</v>
          </cell>
        </row>
        <row r="505">
          <cell r="B505" t="str">
            <v>12401881</v>
          </cell>
          <cell r="F505">
            <v>45525</v>
          </cell>
        </row>
        <row r="506">
          <cell r="B506" t="str">
            <v>12401882</v>
          </cell>
          <cell r="F506">
            <v>45530</v>
          </cell>
        </row>
        <row r="507">
          <cell r="B507" t="str">
            <v>12401883</v>
          </cell>
          <cell r="F507">
            <v>45530</v>
          </cell>
        </row>
        <row r="508">
          <cell r="B508" t="str">
            <v>12401884</v>
          </cell>
          <cell r="F508">
            <v>45539</v>
          </cell>
        </row>
        <row r="509">
          <cell r="B509" t="str">
            <v>12401885</v>
          </cell>
          <cell r="F509">
            <v>45544</v>
          </cell>
        </row>
        <row r="510">
          <cell r="B510" t="str">
            <v>12401886</v>
          </cell>
          <cell r="F510">
            <v>45544</v>
          </cell>
        </row>
        <row r="511">
          <cell r="B511" t="str">
            <v>12401887</v>
          </cell>
          <cell r="F511">
            <v>45544</v>
          </cell>
        </row>
        <row r="512">
          <cell r="B512" t="str">
            <v>12401889</v>
          </cell>
          <cell r="F512">
            <v>45546</v>
          </cell>
        </row>
        <row r="513">
          <cell r="B513" t="str">
            <v>12401890</v>
          </cell>
          <cell r="F513">
            <v>45546</v>
          </cell>
        </row>
        <row r="514">
          <cell r="B514" t="str">
            <v>12401891</v>
          </cell>
          <cell r="F514">
            <v>45546</v>
          </cell>
        </row>
        <row r="515">
          <cell r="B515" t="str">
            <v>12401892</v>
          </cell>
          <cell r="F515">
            <v>45551</v>
          </cell>
        </row>
        <row r="516">
          <cell r="B516" t="str">
            <v>12401893</v>
          </cell>
          <cell r="F516">
            <v>45545</v>
          </cell>
        </row>
        <row r="517">
          <cell r="B517" t="str">
            <v>12401894</v>
          </cell>
          <cell r="F517">
            <v>45558</v>
          </cell>
        </row>
        <row r="518">
          <cell r="B518" t="str">
            <v>12401895</v>
          </cell>
          <cell r="F518">
            <v>45558</v>
          </cell>
        </row>
        <row r="519">
          <cell r="B519" t="str">
            <v>12401896</v>
          </cell>
          <cell r="F519">
            <v>45561</v>
          </cell>
        </row>
        <row r="520">
          <cell r="B520" t="str">
            <v>12401897</v>
          </cell>
          <cell r="F520">
            <v>45565</v>
          </cell>
        </row>
        <row r="521">
          <cell r="B521" t="str">
            <v>12401899</v>
          </cell>
          <cell r="F521">
            <v>45565</v>
          </cell>
        </row>
        <row r="522">
          <cell r="B522" t="str">
            <v>12401900</v>
          </cell>
          <cell r="F522">
            <v>45565</v>
          </cell>
        </row>
        <row r="523">
          <cell r="B523" t="str">
            <v>12401901</v>
          </cell>
          <cell r="F523">
            <v>45565</v>
          </cell>
        </row>
        <row r="524">
          <cell r="B524" t="str">
            <v>12401902</v>
          </cell>
          <cell r="F524">
            <v>45565</v>
          </cell>
        </row>
        <row r="525">
          <cell r="B525" t="str">
            <v>12401903</v>
          </cell>
          <cell r="F525">
            <v>45565</v>
          </cell>
        </row>
        <row r="526">
          <cell r="B526" t="str">
            <v>12401904</v>
          </cell>
          <cell r="F526">
            <v>45565</v>
          </cell>
        </row>
        <row r="527">
          <cell r="B527" t="str">
            <v>12401905</v>
          </cell>
          <cell r="F527">
            <v>45565</v>
          </cell>
        </row>
        <row r="528">
          <cell r="B528" t="str">
            <v>12401906</v>
          </cell>
          <cell r="F528">
            <v>45572</v>
          </cell>
        </row>
        <row r="529">
          <cell r="B529" t="str">
            <v>12401907</v>
          </cell>
          <cell r="F529">
            <v>45574</v>
          </cell>
        </row>
        <row r="530">
          <cell r="B530"/>
          <cell r="F530"/>
        </row>
        <row r="531">
          <cell r="B531"/>
          <cell r="F531"/>
        </row>
        <row r="532">
          <cell r="B532"/>
          <cell r="F532"/>
        </row>
        <row r="533">
          <cell r="B533"/>
          <cell r="F533"/>
        </row>
        <row r="534">
          <cell r="B534"/>
          <cell r="F534"/>
        </row>
        <row r="535">
          <cell r="B535"/>
          <cell r="F535"/>
        </row>
        <row r="536">
          <cell r="B536"/>
          <cell r="F536"/>
        </row>
        <row r="537">
          <cell r="B537"/>
          <cell r="F537"/>
        </row>
        <row r="538">
          <cell r="B538"/>
          <cell r="F538"/>
        </row>
        <row r="539">
          <cell r="B539"/>
          <cell r="F539"/>
        </row>
        <row r="540">
          <cell r="B540"/>
          <cell r="F540"/>
        </row>
        <row r="541">
          <cell r="B541"/>
          <cell r="F541"/>
        </row>
        <row r="542">
          <cell r="B542"/>
          <cell r="F542"/>
        </row>
        <row r="543">
          <cell r="B543"/>
          <cell r="F543"/>
        </row>
        <row r="544">
          <cell r="B544"/>
          <cell r="F544"/>
        </row>
        <row r="545">
          <cell r="B545"/>
          <cell r="F545"/>
        </row>
        <row r="546">
          <cell r="B546"/>
          <cell r="F546"/>
        </row>
        <row r="547">
          <cell r="B547"/>
          <cell r="F547"/>
        </row>
        <row r="548">
          <cell r="B548"/>
          <cell r="F548"/>
        </row>
        <row r="549">
          <cell r="B549"/>
          <cell r="F549"/>
        </row>
        <row r="550">
          <cell r="B550"/>
          <cell r="F550"/>
        </row>
        <row r="551">
          <cell r="B551"/>
          <cell r="F551"/>
        </row>
        <row r="552">
          <cell r="B552"/>
          <cell r="F552"/>
        </row>
        <row r="553">
          <cell r="B553"/>
          <cell r="F553"/>
        </row>
        <row r="554">
          <cell r="B554"/>
          <cell r="F554"/>
        </row>
        <row r="555">
          <cell r="B555"/>
          <cell r="F555"/>
        </row>
        <row r="556">
          <cell r="B556"/>
          <cell r="F556"/>
        </row>
        <row r="557">
          <cell r="B557"/>
          <cell r="F557"/>
        </row>
        <row r="558">
          <cell r="B558"/>
          <cell r="F558"/>
        </row>
        <row r="559">
          <cell r="B559"/>
          <cell r="F559"/>
        </row>
        <row r="560">
          <cell r="B560"/>
          <cell r="F560"/>
        </row>
        <row r="561">
          <cell r="B561"/>
          <cell r="F561"/>
        </row>
        <row r="562">
          <cell r="B562"/>
          <cell r="F562"/>
        </row>
        <row r="563">
          <cell r="B563"/>
          <cell r="F563"/>
        </row>
        <row r="564">
          <cell r="B564"/>
          <cell r="F564"/>
        </row>
        <row r="565">
          <cell r="B565"/>
          <cell r="F565"/>
        </row>
        <row r="566">
          <cell r="B566"/>
          <cell r="F566"/>
        </row>
        <row r="567">
          <cell r="B567"/>
          <cell r="F567"/>
        </row>
        <row r="568">
          <cell r="B568"/>
          <cell r="F568"/>
        </row>
        <row r="569">
          <cell r="B569"/>
          <cell r="F569"/>
        </row>
        <row r="570">
          <cell r="B570"/>
          <cell r="F570"/>
        </row>
        <row r="571">
          <cell r="B571"/>
          <cell r="F571"/>
        </row>
        <row r="572">
          <cell r="B572"/>
          <cell r="F572"/>
        </row>
        <row r="573">
          <cell r="B573"/>
          <cell r="F573"/>
        </row>
        <row r="574">
          <cell r="B574"/>
          <cell r="F574"/>
        </row>
        <row r="575">
          <cell r="B575"/>
          <cell r="F575"/>
        </row>
        <row r="576">
          <cell r="B576"/>
          <cell r="F576"/>
        </row>
        <row r="577">
          <cell r="B577"/>
          <cell r="F577"/>
        </row>
        <row r="578">
          <cell r="B578"/>
          <cell r="F578"/>
        </row>
        <row r="582">
          <cell r="B582"/>
          <cell r="F582"/>
        </row>
        <row r="583">
          <cell r="B583"/>
          <cell r="F583"/>
        </row>
        <row r="584">
          <cell r="B584"/>
          <cell r="F584"/>
        </row>
        <row r="585">
          <cell r="B585"/>
          <cell r="F585"/>
        </row>
        <row r="587">
          <cell r="B587"/>
          <cell r="F587"/>
        </row>
        <row r="588">
          <cell r="B588"/>
          <cell r="F588"/>
        </row>
        <row r="589">
          <cell r="B589"/>
          <cell r="F589"/>
        </row>
        <row r="590">
          <cell r="B590"/>
          <cell r="F590"/>
        </row>
        <row r="591">
          <cell r="B591"/>
          <cell r="F591"/>
        </row>
        <row r="592">
          <cell r="B592"/>
          <cell r="F592"/>
        </row>
        <row r="593">
          <cell r="B593"/>
          <cell r="F593"/>
        </row>
        <row r="607">
          <cell r="B607"/>
          <cell r="F607"/>
        </row>
        <row r="608">
          <cell r="B608"/>
          <cell r="F608"/>
        </row>
        <row r="2624">
          <cell r="B2624"/>
          <cell r="F2624"/>
        </row>
        <row r="2625">
          <cell r="B2625"/>
          <cell r="F2625"/>
        </row>
        <row r="2640">
          <cell r="B2640"/>
          <cell r="F2640"/>
        </row>
        <row r="2641">
          <cell r="B2641"/>
          <cell r="F2641"/>
        </row>
        <row r="2642">
          <cell r="B2642"/>
          <cell r="F2642"/>
        </row>
        <row r="2643">
          <cell r="B2643"/>
          <cell r="F2643"/>
        </row>
        <row r="2644">
          <cell r="B2644"/>
          <cell r="F2644"/>
        </row>
        <row r="2645">
          <cell r="B2645"/>
          <cell r="F2645"/>
        </row>
        <row r="2646">
          <cell r="B2646"/>
          <cell r="F2646"/>
        </row>
        <row r="2647">
          <cell r="B2647"/>
          <cell r="F2647"/>
        </row>
        <row r="2648">
          <cell r="B2648"/>
          <cell r="F2648"/>
        </row>
        <row r="2649">
          <cell r="B2649"/>
          <cell r="F2649"/>
        </row>
        <row r="2650">
          <cell r="B2650"/>
          <cell r="F2650"/>
        </row>
        <row r="2651">
          <cell r="B2651"/>
          <cell r="F2651"/>
        </row>
        <row r="2652">
          <cell r="B2652"/>
          <cell r="F2652"/>
        </row>
        <row r="2653">
          <cell r="B2653"/>
          <cell r="F2653"/>
        </row>
        <row r="2654">
          <cell r="B2654"/>
          <cell r="F2654"/>
        </row>
        <row r="2655">
          <cell r="B2655"/>
          <cell r="F2655"/>
        </row>
        <row r="2656">
          <cell r="B2656"/>
          <cell r="F2656"/>
        </row>
        <row r="2657">
          <cell r="B2657"/>
          <cell r="F2657"/>
        </row>
        <row r="2658">
          <cell r="B2658"/>
          <cell r="F2658"/>
        </row>
        <row r="2659">
          <cell r="B2659"/>
          <cell r="F2659"/>
        </row>
        <row r="2660">
          <cell r="B2660"/>
          <cell r="F2660"/>
        </row>
        <row r="2661">
          <cell r="B2661"/>
          <cell r="F2661"/>
        </row>
        <row r="2662">
          <cell r="B2662"/>
          <cell r="F2662"/>
        </row>
        <row r="2663">
          <cell r="B2663"/>
          <cell r="F2663"/>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09"/>
      <sheetName val="2010"/>
      <sheetName val="2011"/>
      <sheetName val="2012"/>
      <sheetName val="2013"/>
      <sheetName val="2014"/>
      <sheetName val="2015"/>
      <sheetName val="2016"/>
      <sheetName val="2017"/>
      <sheetName val="2018"/>
      <sheetName val="2019"/>
      <sheetName val="2020"/>
      <sheetName val="AT&amp;D-canceled Apr23"/>
      <sheetName val="Annex20"/>
      <sheetName val="Annex21"/>
      <sheetName val="2021"/>
      <sheetName val="2022"/>
      <sheetName val="Termination"/>
      <sheetName val="LC"/>
      <sheetName val="LCHistory"/>
      <sheetName val="TOR"/>
      <sheetName val="2021TOR"/>
      <sheetName val="HC2021"/>
      <sheetName val="Gen"/>
      <sheetName val="LCMerge"/>
      <sheetName val="Temp"/>
      <sheetName val="LCRule"/>
      <sheetName val="LC_Expat"/>
      <sheetName val="Other Adjustment"/>
      <sheetName val="Annex22"/>
      <sheetName val="Actuary Exam"/>
      <sheetName val="SI"/>
      <sheetName val="SI-DC"/>
      <sheetName val="SI-Claim"/>
      <sheetName val="Maternity"/>
      <sheetName val="Discipline"/>
      <sheetName val="Database"/>
      <sheetName val="Cập nhật TABP"/>
      <sheetName val="L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B1" t="str">
            <v>Employee Code</v>
          </cell>
          <cell r="AS1" t="str">
            <v>Last Employment Date</v>
          </cell>
        </row>
        <row r="2">
          <cell r="B2" t="str">
            <v>10900075</v>
          </cell>
          <cell r="AS2">
            <v>41344</v>
          </cell>
        </row>
        <row r="3">
          <cell r="B3" t="str">
            <v>11000146</v>
          </cell>
          <cell r="AS3">
            <v>41348</v>
          </cell>
        </row>
        <row r="4">
          <cell r="B4" t="str">
            <v>11000149</v>
          </cell>
          <cell r="AS4">
            <v>41404</v>
          </cell>
        </row>
        <row r="5">
          <cell r="B5" t="str">
            <v>11100202</v>
          </cell>
          <cell r="AS5">
            <v>41425</v>
          </cell>
        </row>
        <row r="6">
          <cell r="B6" t="str">
            <v>11300302</v>
          </cell>
          <cell r="AS6">
            <v>41435</v>
          </cell>
        </row>
        <row r="7">
          <cell r="B7" t="str">
            <v>11200250</v>
          </cell>
          <cell r="AS7">
            <v>41435</v>
          </cell>
        </row>
        <row r="8">
          <cell r="B8" t="str">
            <v>10900051</v>
          </cell>
          <cell r="AS8">
            <v>41443</v>
          </cell>
        </row>
        <row r="9">
          <cell r="B9" t="str">
            <v>11200241</v>
          </cell>
          <cell r="AS9">
            <v>41450</v>
          </cell>
        </row>
        <row r="10">
          <cell r="B10" t="str">
            <v>11300295</v>
          </cell>
          <cell r="AS10">
            <v>41455</v>
          </cell>
        </row>
        <row r="11">
          <cell r="B11" t="str">
            <v>11000106</v>
          </cell>
          <cell r="AS11">
            <v>41458</v>
          </cell>
        </row>
        <row r="12">
          <cell r="B12" t="str">
            <v>11200253</v>
          </cell>
          <cell r="AS12">
            <v>41466</v>
          </cell>
        </row>
        <row r="13">
          <cell r="B13" t="str">
            <v>10900037</v>
          </cell>
          <cell r="AS13">
            <v>41480</v>
          </cell>
        </row>
        <row r="14">
          <cell r="B14" t="str">
            <v>11200271</v>
          </cell>
          <cell r="AS14">
            <v>41481</v>
          </cell>
        </row>
        <row r="15">
          <cell r="B15" t="str">
            <v>11200220</v>
          </cell>
          <cell r="AS15">
            <v>41485</v>
          </cell>
        </row>
        <row r="16">
          <cell r="B16" t="str">
            <v>11100184</v>
          </cell>
          <cell r="AS16">
            <v>41486</v>
          </cell>
        </row>
        <row r="17">
          <cell r="B17" t="str">
            <v>11000090</v>
          </cell>
          <cell r="AS17">
            <v>41507</v>
          </cell>
        </row>
        <row r="18">
          <cell r="B18" t="str">
            <v>11300291</v>
          </cell>
          <cell r="AS18">
            <v>41507</v>
          </cell>
        </row>
        <row r="19">
          <cell r="B19" t="str">
            <v>10900076</v>
          </cell>
          <cell r="AS19">
            <v>41508</v>
          </cell>
        </row>
        <row r="20">
          <cell r="B20" t="str">
            <v>11200304</v>
          </cell>
          <cell r="AS20">
            <v>41522</v>
          </cell>
        </row>
        <row r="21">
          <cell r="B21" t="str">
            <v>11200223</v>
          </cell>
          <cell r="AS21">
            <v>41547</v>
          </cell>
        </row>
        <row r="22">
          <cell r="B22" t="str">
            <v>10800012</v>
          </cell>
          <cell r="AS22">
            <v>41548</v>
          </cell>
        </row>
        <row r="23">
          <cell r="B23" t="str">
            <v>11100206</v>
          </cell>
          <cell r="AS23">
            <v>41556</v>
          </cell>
        </row>
        <row r="24">
          <cell r="B24" t="str">
            <v>10900067</v>
          </cell>
          <cell r="AS24">
            <v>41557</v>
          </cell>
        </row>
        <row r="25">
          <cell r="B25" t="str">
            <v>11100196</v>
          </cell>
          <cell r="AS25">
            <v>41573</v>
          </cell>
        </row>
        <row r="26">
          <cell r="B26" t="str">
            <v>11200268</v>
          </cell>
          <cell r="AS26">
            <v>41579</v>
          </cell>
        </row>
        <row r="27">
          <cell r="B27" t="str">
            <v>11000097</v>
          </cell>
          <cell r="AS27">
            <v>41636</v>
          </cell>
        </row>
        <row r="28">
          <cell r="B28" t="str">
            <v>10800021</v>
          </cell>
          <cell r="AS28">
            <v>41639</v>
          </cell>
        </row>
        <row r="29">
          <cell r="B29" t="str">
            <v>11200269</v>
          </cell>
          <cell r="AS29">
            <v>41639</v>
          </cell>
        </row>
        <row r="30">
          <cell r="B30" t="str">
            <v>11300288</v>
          </cell>
          <cell r="AS30">
            <v>41639</v>
          </cell>
        </row>
        <row r="31">
          <cell r="B31" t="str">
            <v>11200221</v>
          </cell>
          <cell r="AS31">
            <v>41639</v>
          </cell>
        </row>
        <row r="32">
          <cell r="B32" t="str">
            <v>11300314</v>
          </cell>
          <cell r="AS32">
            <v>41640</v>
          </cell>
        </row>
        <row r="33">
          <cell r="B33" t="str">
            <v>11300319</v>
          </cell>
          <cell r="AS33">
            <v>41653</v>
          </cell>
        </row>
        <row r="34">
          <cell r="B34" t="str">
            <v>11100203</v>
          </cell>
          <cell r="AS34">
            <v>41666</v>
          </cell>
        </row>
        <row r="35">
          <cell r="B35" t="str">
            <v>11300339</v>
          </cell>
          <cell r="AS35">
            <v>41677</v>
          </cell>
        </row>
        <row r="36">
          <cell r="B36" t="str">
            <v>11100182</v>
          </cell>
          <cell r="AS36">
            <v>41688</v>
          </cell>
        </row>
        <row r="37">
          <cell r="B37" t="str">
            <v>11100209</v>
          </cell>
          <cell r="AS37">
            <v>41710</v>
          </cell>
        </row>
        <row r="38">
          <cell r="B38" t="str">
            <v>11200234</v>
          </cell>
          <cell r="AS38">
            <v>41739</v>
          </cell>
        </row>
        <row r="39">
          <cell r="B39" t="str">
            <v>11200274</v>
          </cell>
          <cell r="AS39">
            <v>41808</v>
          </cell>
        </row>
        <row r="40">
          <cell r="B40" t="str">
            <v>11100199</v>
          </cell>
          <cell r="AS40">
            <v>41814</v>
          </cell>
        </row>
        <row r="41">
          <cell r="B41" t="str">
            <v>11100210</v>
          </cell>
          <cell r="AS41">
            <v>41820</v>
          </cell>
        </row>
        <row r="42">
          <cell r="B42" t="str">
            <v>11200219</v>
          </cell>
          <cell r="AS42">
            <v>41827</v>
          </cell>
        </row>
        <row r="43">
          <cell r="B43" t="str">
            <v>11300336</v>
          </cell>
          <cell r="AS43">
            <v>41827</v>
          </cell>
        </row>
        <row r="44">
          <cell r="B44" t="str">
            <v>11100164</v>
          </cell>
          <cell r="AS44">
            <v>41845</v>
          </cell>
        </row>
        <row r="45">
          <cell r="B45" t="str">
            <v>11300333</v>
          </cell>
          <cell r="AS45">
            <v>41851</v>
          </cell>
        </row>
        <row r="46">
          <cell r="B46" t="str">
            <v>11000143</v>
          </cell>
          <cell r="AS46">
            <v>41859</v>
          </cell>
        </row>
        <row r="47">
          <cell r="B47" t="str">
            <v>10900058</v>
          </cell>
          <cell r="AS47">
            <v>41864</v>
          </cell>
        </row>
        <row r="48">
          <cell r="B48" t="str">
            <v>11400342</v>
          </cell>
          <cell r="AS48">
            <v>41865</v>
          </cell>
        </row>
        <row r="49">
          <cell r="B49" t="str">
            <v>11400356</v>
          </cell>
          <cell r="AS49">
            <v>41880</v>
          </cell>
        </row>
        <row r="50">
          <cell r="B50" t="str">
            <v>11200243</v>
          </cell>
          <cell r="AS50">
            <v>41887</v>
          </cell>
        </row>
        <row r="51">
          <cell r="B51" t="str">
            <v>11200246</v>
          </cell>
          <cell r="AS51">
            <v>41892</v>
          </cell>
        </row>
        <row r="52">
          <cell r="B52" t="str">
            <v>11300303</v>
          </cell>
          <cell r="AS52">
            <v>41912</v>
          </cell>
        </row>
        <row r="53">
          <cell r="B53" t="str">
            <v>11200252</v>
          </cell>
          <cell r="AS53">
            <v>41925</v>
          </cell>
        </row>
        <row r="54">
          <cell r="B54" t="str">
            <v>11300293</v>
          </cell>
          <cell r="AS54">
            <v>41935</v>
          </cell>
        </row>
        <row r="55">
          <cell r="B55" t="str">
            <v>11300318</v>
          </cell>
          <cell r="AS55">
            <v>41943</v>
          </cell>
        </row>
        <row r="56">
          <cell r="B56" t="str">
            <v>11400387</v>
          </cell>
          <cell r="AS56">
            <v>41943</v>
          </cell>
        </row>
        <row r="57">
          <cell r="B57" t="str">
            <v>11100151</v>
          </cell>
          <cell r="AS57">
            <v>41943</v>
          </cell>
        </row>
        <row r="58">
          <cell r="B58" t="str">
            <v>11300292</v>
          </cell>
          <cell r="AS58">
            <v>41953</v>
          </cell>
        </row>
        <row r="59">
          <cell r="B59" t="str">
            <v>11000094</v>
          </cell>
          <cell r="AS59">
            <v>41957</v>
          </cell>
        </row>
        <row r="60">
          <cell r="B60" t="str">
            <v>11300327</v>
          </cell>
          <cell r="AS60">
            <v>41957</v>
          </cell>
        </row>
        <row r="61">
          <cell r="B61" t="str">
            <v>11400365</v>
          </cell>
          <cell r="AS61">
            <v>41963</v>
          </cell>
        </row>
        <row r="62">
          <cell r="B62" t="str">
            <v>11300290</v>
          </cell>
          <cell r="AS62">
            <v>41971</v>
          </cell>
        </row>
        <row r="63">
          <cell r="B63" t="str">
            <v>11200232</v>
          </cell>
          <cell r="AS63">
            <v>41971</v>
          </cell>
        </row>
        <row r="64">
          <cell r="B64" t="str">
            <v>11300284</v>
          </cell>
          <cell r="AS64">
            <v>41974</v>
          </cell>
        </row>
        <row r="65">
          <cell r="B65" t="str">
            <v>11000089</v>
          </cell>
          <cell r="AS65">
            <v>41988</v>
          </cell>
        </row>
        <row r="66">
          <cell r="B66" t="str">
            <v>11100204</v>
          </cell>
          <cell r="AS66">
            <v>42004</v>
          </cell>
        </row>
        <row r="67">
          <cell r="B67" t="str">
            <v>11300340</v>
          </cell>
          <cell r="AS67">
            <v>42048</v>
          </cell>
        </row>
        <row r="68">
          <cell r="B68" t="str">
            <v>11400372</v>
          </cell>
          <cell r="AS68">
            <v>42063</v>
          </cell>
        </row>
        <row r="69">
          <cell r="B69" t="str">
            <v>11300320</v>
          </cell>
          <cell r="AS69">
            <v>42063</v>
          </cell>
        </row>
        <row r="70">
          <cell r="B70" t="str">
            <v>11400350</v>
          </cell>
          <cell r="AS70">
            <v>42093</v>
          </cell>
        </row>
        <row r="71">
          <cell r="B71" t="str">
            <v>11300298</v>
          </cell>
          <cell r="AS71">
            <v>42094</v>
          </cell>
        </row>
        <row r="72">
          <cell r="B72" t="str">
            <v>11400402</v>
          </cell>
          <cell r="AS72">
            <v>42097</v>
          </cell>
        </row>
        <row r="73">
          <cell r="B73" t="str">
            <v>11400366</v>
          </cell>
          <cell r="AS73">
            <v>42111</v>
          </cell>
        </row>
        <row r="74">
          <cell r="B74" t="str">
            <v>11400385</v>
          </cell>
          <cell r="AS74">
            <v>42121</v>
          </cell>
        </row>
        <row r="75">
          <cell r="B75" t="str">
            <v>11400367</v>
          </cell>
          <cell r="AS75">
            <v>42124</v>
          </cell>
        </row>
        <row r="76">
          <cell r="B76" t="str">
            <v>11200214</v>
          </cell>
          <cell r="AS76">
            <v>42131</v>
          </cell>
        </row>
        <row r="77">
          <cell r="B77" t="str">
            <v>11100158</v>
          </cell>
          <cell r="AS77">
            <v>42132</v>
          </cell>
        </row>
        <row r="78">
          <cell r="B78" t="str">
            <v>11300308</v>
          </cell>
          <cell r="AS78">
            <v>42132</v>
          </cell>
        </row>
        <row r="79">
          <cell r="B79" t="str">
            <v>11200264</v>
          </cell>
          <cell r="AS79">
            <v>42139</v>
          </cell>
        </row>
        <row r="80">
          <cell r="B80" t="str">
            <v>11300289</v>
          </cell>
          <cell r="AS80">
            <v>42140</v>
          </cell>
        </row>
        <row r="81">
          <cell r="B81" t="str">
            <v>11200251</v>
          </cell>
          <cell r="AS81">
            <v>42154</v>
          </cell>
        </row>
        <row r="82">
          <cell r="B82" t="str">
            <v>11400341</v>
          </cell>
          <cell r="AS82">
            <v>42155</v>
          </cell>
        </row>
        <row r="83">
          <cell r="B83" t="str">
            <v>11300323</v>
          </cell>
          <cell r="AS83">
            <v>42170</v>
          </cell>
        </row>
        <row r="84">
          <cell r="B84" t="str">
            <v>11400373</v>
          </cell>
          <cell r="AS84">
            <v>42174</v>
          </cell>
        </row>
        <row r="85">
          <cell r="B85" t="str">
            <v>10900055</v>
          </cell>
          <cell r="AS85">
            <v>42181</v>
          </cell>
        </row>
        <row r="86">
          <cell r="B86" t="str">
            <v>11300307</v>
          </cell>
          <cell r="AS86">
            <v>42185</v>
          </cell>
        </row>
        <row r="87">
          <cell r="B87" t="str">
            <v>11500432</v>
          </cell>
          <cell r="AS87">
            <v>42185</v>
          </cell>
        </row>
        <row r="88">
          <cell r="B88" t="str">
            <v>11000144</v>
          </cell>
          <cell r="AS88">
            <v>42185</v>
          </cell>
        </row>
        <row r="89">
          <cell r="B89" t="str">
            <v>11300283</v>
          </cell>
          <cell r="AS89">
            <v>42196</v>
          </cell>
        </row>
        <row r="90">
          <cell r="B90" t="str">
            <v>11400359</v>
          </cell>
          <cell r="AS90">
            <v>42200</v>
          </cell>
        </row>
        <row r="91">
          <cell r="B91" t="str">
            <v>11400351</v>
          </cell>
          <cell r="AS91">
            <v>42202</v>
          </cell>
        </row>
        <row r="92">
          <cell r="B92" t="str">
            <v>11100180</v>
          </cell>
          <cell r="AS92">
            <v>42205</v>
          </cell>
        </row>
        <row r="93">
          <cell r="B93" t="str">
            <v>11400349</v>
          </cell>
          <cell r="AS93">
            <v>42216</v>
          </cell>
        </row>
        <row r="94">
          <cell r="B94" t="str">
            <v>11400362</v>
          </cell>
          <cell r="AS94">
            <v>42216</v>
          </cell>
        </row>
        <row r="95">
          <cell r="B95" t="str">
            <v>11300321</v>
          </cell>
          <cell r="AS95">
            <v>42216</v>
          </cell>
        </row>
        <row r="96">
          <cell r="B96" t="str">
            <v>11400360</v>
          </cell>
          <cell r="AS96">
            <v>42216</v>
          </cell>
        </row>
        <row r="97">
          <cell r="B97" t="str">
            <v>11300329</v>
          </cell>
          <cell r="AS97">
            <v>42225</v>
          </cell>
        </row>
        <row r="98">
          <cell r="B98" t="str">
            <v>11400408</v>
          </cell>
          <cell r="AS98">
            <v>42231</v>
          </cell>
        </row>
        <row r="99">
          <cell r="B99" t="str">
            <v>11400418</v>
          </cell>
          <cell r="AS99">
            <v>42241</v>
          </cell>
        </row>
        <row r="100">
          <cell r="B100" t="str">
            <v>11200230</v>
          </cell>
          <cell r="AS100">
            <v>42243</v>
          </cell>
        </row>
        <row r="101">
          <cell r="B101" t="str">
            <v>11100191</v>
          </cell>
          <cell r="AS101">
            <v>42247</v>
          </cell>
        </row>
        <row r="102">
          <cell r="B102" t="str">
            <v>11200226</v>
          </cell>
          <cell r="AS102">
            <v>42247</v>
          </cell>
        </row>
        <row r="103">
          <cell r="B103" t="str">
            <v>11400395</v>
          </cell>
          <cell r="AS103">
            <v>42247</v>
          </cell>
        </row>
        <row r="104">
          <cell r="B104" t="str">
            <v>11000109</v>
          </cell>
          <cell r="AS104">
            <v>42247</v>
          </cell>
        </row>
        <row r="105">
          <cell r="B105" t="str">
            <v>11300280</v>
          </cell>
          <cell r="AS105">
            <v>42249</v>
          </cell>
        </row>
        <row r="106">
          <cell r="B106" t="str">
            <v>11200267</v>
          </cell>
          <cell r="AS106">
            <v>42254</v>
          </cell>
        </row>
        <row r="107">
          <cell r="B107" t="str">
            <v>11400392</v>
          </cell>
          <cell r="AS107">
            <v>42261</v>
          </cell>
        </row>
        <row r="108">
          <cell r="B108" t="str">
            <v>11300324</v>
          </cell>
          <cell r="AS108">
            <v>42276</v>
          </cell>
        </row>
        <row r="109">
          <cell r="B109" t="str">
            <v>11000124</v>
          </cell>
          <cell r="AS109">
            <v>42277</v>
          </cell>
        </row>
        <row r="110">
          <cell r="B110" t="str">
            <v>11500427</v>
          </cell>
          <cell r="AS110">
            <v>42277</v>
          </cell>
        </row>
        <row r="111">
          <cell r="B111" t="str">
            <v>11400409</v>
          </cell>
          <cell r="AS111">
            <v>42291</v>
          </cell>
        </row>
        <row r="112">
          <cell r="B112" t="str">
            <v>11500445</v>
          </cell>
          <cell r="AS112">
            <v>42298</v>
          </cell>
        </row>
        <row r="113">
          <cell r="B113" t="str">
            <v>11400415</v>
          </cell>
          <cell r="AS113">
            <v>42302</v>
          </cell>
        </row>
        <row r="114">
          <cell r="B114" t="str">
            <v>11400383</v>
          </cell>
          <cell r="AS114">
            <v>42306</v>
          </cell>
        </row>
        <row r="115">
          <cell r="B115" t="str">
            <v>11400358</v>
          </cell>
          <cell r="AS115">
            <v>42307</v>
          </cell>
        </row>
        <row r="116">
          <cell r="B116" t="str">
            <v>11300338</v>
          </cell>
          <cell r="AS116">
            <v>42315</v>
          </cell>
        </row>
        <row r="117">
          <cell r="B117" t="str">
            <v>11200237</v>
          </cell>
          <cell r="AS117">
            <v>42327</v>
          </cell>
        </row>
        <row r="118">
          <cell r="B118" t="str">
            <v>11300305</v>
          </cell>
          <cell r="AS118">
            <v>42338</v>
          </cell>
        </row>
        <row r="119">
          <cell r="B119" t="str">
            <v>11500442</v>
          </cell>
          <cell r="AS119">
            <v>42350</v>
          </cell>
        </row>
        <row r="120">
          <cell r="B120" t="str">
            <v>11500462</v>
          </cell>
          <cell r="AS120">
            <v>42369</v>
          </cell>
        </row>
        <row r="121">
          <cell r="B121" t="str">
            <v>11200225</v>
          </cell>
          <cell r="AS121">
            <v>42369</v>
          </cell>
        </row>
        <row r="122">
          <cell r="B122" t="str">
            <v>11400424</v>
          </cell>
          <cell r="AS122">
            <v>42369</v>
          </cell>
        </row>
        <row r="123">
          <cell r="B123" t="str">
            <v>11400379</v>
          </cell>
          <cell r="AS123">
            <v>42369</v>
          </cell>
        </row>
        <row r="124">
          <cell r="B124" t="str">
            <v>11400377</v>
          </cell>
          <cell r="AS124">
            <v>42372</v>
          </cell>
        </row>
        <row r="125">
          <cell r="B125" t="str">
            <v>11200218</v>
          </cell>
          <cell r="AS125">
            <v>42400</v>
          </cell>
        </row>
        <row r="126">
          <cell r="B126" t="str">
            <v>11400426</v>
          </cell>
          <cell r="AS126">
            <v>42405</v>
          </cell>
        </row>
        <row r="127">
          <cell r="B127" t="str">
            <v>11500461</v>
          </cell>
          <cell r="AS127">
            <v>42405</v>
          </cell>
        </row>
        <row r="128">
          <cell r="B128" t="str">
            <v>11400417</v>
          </cell>
          <cell r="AS128">
            <v>42414</v>
          </cell>
        </row>
        <row r="129">
          <cell r="B129" t="str">
            <v>11400414</v>
          </cell>
          <cell r="AS129">
            <v>42426</v>
          </cell>
        </row>
        <row r="130">
          <cell r="B130" t="str">
            <v>11300286</v>
          </cell>
          <cell r="AS130">
            <v>42429</v>
          </cell>
        </row>
        <row r="131">
          <cell r="B131" t="str">
            <v>11400361</v>
          </cell>
          <cell r="AS131">
            <v>42429</v>
          </cell>
        </row>
        <row r="132">
          <cell r="B132" t="str">
            <v>11500439</v>
          </cell>
          <cell r="AS132">
            <v>42429</v>
          </cell>
        </row>
        <row r="133">
          <cell r="B133" t="str">
            <v>11000112</v>
          </cell>
          <cell r="AS133">
            <v>42429</v>
          </cell>
        </row>
        <row r="134">
          <cell r="B134" t="str">
            <v>11000128</v>
          </cell>
          <cell r="AS134">
            <v>42432</v>
          </cell>
        </row>
        <row r="135">
          <cell r="B135" t="str">
            <v>11500463</v>
          </cell>
          <cell r="AS135">
            <v>42432</v>
          </cell>
        </row>
        <row r="136">
          <cell r="B136" t="str">
            <v>11500450</v>
          </cell>
          <cell r="AS136">
            <v>42439</v>
          </cell>
        </row>
        <row r="137">
          <cell r="B137" t="str">
            <v>11300300</v>
          </cell>
          <cell r="AS137">
            <v>42443</v>
          </cell>
        </row>
        <row r="138">
          <cell r="B138" t="str">
            <v>11500455</v>
          </cell>
          <cell r="AS138">
            <v>42446</v>
          </cell>
        </row>
        <row r="139">
          <cell r="B139" t="str">
            <v>11500443</v>
          </cell>
          <cell r="AS139">
            <v>42448</v>
          </cell>
        </row>
        <row r="140">
          <cell r="B140" t="str">
            <v>11400422</v>
          </cell>
          <cell r="AS140">
            <v>42459</v>
          </cell>
        </row>
        <row r="141">
          <cell r="B141" t="str">
            <v>11500459</v>
          </cell>
          <cell r="AS141">
            <v>42460</v>
          </cell>
        </row>
        <row r="142">
          <cell r="B142" t="str">
            <v>11400348</v>
          </cell>
          <cell r="AS142">
            <v>42460</v>
          </cell>
        </row>
        <row r="143">
          <cell r="B143" t="str">
            <v>11000137</v>
          </cell>
          <cell r="AS143">
            <v>42460</v>
          </cell>
        </row>
        <row r="144">
          <cell r="B144" t="str">
            <v>11000136</v>
          </cell>
          <cell r="AS144">
            <v>42460</v>
          </cell>
        </row>
        <row r="145">
          <cell r="B145" t="str">
            <v>11500457</v>
          </cell>
          <cell r="AS145">
            <v>42469</v>
          </cell>
        </row>
        <row r="146">
          <cell r="B146" t="str">
            <v>11500456</v>
          </cell>
          <cell r="AS146">
            <v>42469</v>
          </cell>
        </row>
        <row r="147">
          <cell r="B147" t="str">
            <v>11500430</v>
          </cell>
          <cell r="AS147">
            <v>42469</v>
          </cell>
        </row>
        <row r="148">
          <cell r="B148" t="str">
            <v>11100211</v>
          </cell>
          <cell r="AS148">
            <v>42469</v>
          </cell>
        </row>
        <row r="149">
          <cell r="B149" t="str">
            <v>11400421</v>
          </cell>
          <cell r="AS149">
            <v>42472</v>
          </cell>
        </row>
        <row r="150">
          <cell r="B150" t="str">
            <v>11300332</v>
          </cell>
          <cell r="AS150">
            <v>42482</v>
          </cell>
        </row>
        <row r="151">
          <cell r="B151" t="str">
            <v>11300297</v>
          </cell>
          <cell r="AS151">
            <v>42489</v>
          </cell>
        </row>
        <row r="152">
          <cell r="B152" t="str">
            <v>11200259</v>
          </cell>
          <cell r="AS152">
            <v>42489</v>
          </cell>
        </row>
        <row r="153">
          <cell r="B153" t="str">
            <v>11400378</v>
          </cell>
          <cell r="AS153">
            <v>42489</v>
          </cell>
        </row>
        <row r="154">
          <cell r="B154" t="str">
            <v>11500433</v>
          </cell>
          <cell r="AS154">
            <v>42490</v>
          </cell>
        </row>
        <row r="155">
          <cell r="B155" t="str">
            <v>11400344</v>
          </cell>
          <cell r="AS155">
            <v>42490</v>
          </cell>
        </row>
        <row r="156">
          <cell r="B156" t="str">
            <v>11100185</v>
          </cell>
          <cell r="AS156">
            <v>42504</v>
          </cell>
        </row>
        <row r="157">
          <cell r="B157" t="str">
            <v>11100192</v>
          </cell>
          <cell r="AS157">
            <v>42504</v>
          </cell>
        </row>
        <row r="158">
          <cell r="B158" t="str">
            <v>11000104</v>
          </cell>
          <cell r="AS158">
            <v>42505</v>
          </cell>
        </row>
        <row r="159">
          <cell r="B159" t="str">
            <v>11400375</v>
          </cell>
          <cell r="AS159">
            <v>42521</v>
          </cell>
        </row>
        <row r="160">
          <cell r="B160" t="str">
            <v>11500447</v>
          </cell>
          <cell r="AS160">
            <v>42524</v>
          </cell>
        </row>
        <row r="161">
          <cell r="B161" t="str">
            <v>11200266</v>
          </cell>
          <cell r="AS161">
            <v>42533</v>
          </cell>
        </row>
        <row r="162">
          <cell r="B162" t="str">
            <v>11600491</v>
          </cell>
          <cell r="AS162">
            <v>42537</v>
          </cell>
        </row>
        <row r="163">
          <cell r="B163" t="str">
            <v>11000142</v>
          </cell>
          <cell r="AS163">
            <v>42551</v>
          </cell>
        </row>
        <row r="164">
          <cell r="B164" t="str">
            <v>11300309</v>
          </cell>
          <cell r="AS164">
            <v>42551</v>
          </cell>
        </row>
        <row r="165">
          <cell r="B165" t="str">
            <v>11100179</v>
          </cell>
          <cell r="AS165">
            <v>42551</v>
          </cell>
        </row>
        <row r="166">
          <cell r="B166" t="str">
            <v>11500451</v>
          </cell>
          <cell r="AS166">
            <v>42551</v>
          </cell>
        </row>
        <row r="167">
          <cell r="B167" t="str">
            <v>11300310</v>
          </cell>
          <cell r="AS167">
            <v>42551</v>
          </cell>
        </row>
        <row r="168">
          <cell r="B168" t="str">
            <v>11300331</v>
          </cell>
          <cell r="AS168">
            <v>42551</v>
          </cell>
        </row>
        <row r="169">
          <cell r="B169" t="str">
            <v>11400352</v>
          </cell>
          <cell r="AS169">
            <v>42562</v>
          </cell>
        </row>
        <row r="170">
          <cell r="B170" t="str">
            <v>11500441</v>
          </cell>
          <cell r="AS170">
            <v>42565</v>
          </cell>
        </row>
        <row r="171">
          <cell r="B171" t="str">
            <v>10800006</v>
          </cell>
          <cell r="AS171">
            <v>42565</v>
          </cell>
        </row>
        <row r="172">
          <cell r="B172" t="str">
            <v>11400347</v>
          </cell>
          <cell r="AS172">
            <v>42566</v>
          </cell>
        </row>
        <row r="173">
          <cell r="B173" t="str">
            <v>11400386</v>
          </cell>
          <cell r="AS173">
            <v>42576</v>
          </cell>
        </row>
        <row r="174">
          <cell r="B174" t="str">
            <v>11300334</v>
          </cell>
          <cell r="AS174">
            <v>42581</v>
          </cell>
        </row>
        <row r="175">
          <cell r="B175" t="str">
            <v>11100169</v>
          </cell>
          <cell r="AS175">
            <v>42583</v>
          </cell>
        </row>
        <row r="176">
          <cell r="B176" t="str">
            <v>11000135</v>
          </cell>
          <cell r="AS176">
            <v>42590</v>
          </cell>
        </row>
        <row r="177">
          <cell r="B177" t="str">
            <v>11600479</v>
          </cell>
          <cell r="AS177">
            <v>42595</v>
          </cell>
        </row>
        <row r="178">
          <cell r="B178" t="str">
            <v>11500460</v>
          </cell>
          <cell r="AS178">
            <v>42613</v>
          </cell>
        </row>
        <row r="179">
          <cell r="B179" t="str">
            <v>11600493</v>
          </cell>
          <cell r="AS179">
            <v>42613</v>
          </cell>
        </row>
        <row r="180">
          <cell r="B180" t="str">
            <v>11500448</v>
          </cell>
          <cell r="AS180">
            <v>42613</v>
          </cell>
        </row>
        <row r="181">
          <cell r="B181" t="str">
            <v>10900072</v>
          </cell>
          <cell r="AS181">
            <v>42622</v>
          </cell>
        </row>
        <row r="182">
          <cell r="B182" t="str">
            <v>11000117</v>
          </cell>
          <cell r="AS182">
            <v>42625</v>
          </cell>
        </row>
        <row r="183">
          <cell r="B183" t="str">
            <v>11500464</v>
          </cell>
          <cell r="AS183">
            <v>42631</v>
          </cell>
        </row>
        <row r="184">
          <cell r="B184" t="str">
            <v>11400393</v>
          </cell>
          <cell r="AS184">
            <v>42637</v>
          </cell>
        </row>
        <row r="185">
          <cell r="B185" t="str">
            <v>11200248</v>
          </cell>
          <cell r="AS185">
            <v>42643</v>
          </cell>
        </row>
        <row r="186">
          <cell r="B186" t="str">
            <v>11500431</v>
          </cell>
          <cell r="AS186">
            <v>42643</v>
          </cell>
        </row>
        <row r="187">
          <cell r="B187" t="str">
            <v>11500434</v>
          </cell>
          <cell r="AS187">
            <v>42643</v>
          </cell>
        </row>
        <row r="188">
          <cell r="B188" t="str">
            <v>11600524</v>
          </cell>
          <cell r="AS188">
            <v>42647</v>
          </cell>
        </row>
        <row r="189">
          <cell r="B189" t="str">
            <v>11000110</v>
          </cell>
          <cell r="AS189">
            <v>42650</v>
          </cell>
        </row>
        <row r="190">
          <cell r="B190" t="str">
            <v>11200231</v>
          </cell>
          <cell r="AS190">
            <v>42650</v>
          </cell>
        </row>
        <row r="191">
          <cell r="B191" t="str">
            <v>11600517</v>
          </cell>
          <cell r="AS191">
            <v>42653</v>
          </cell>
        </row>
        <row r="192">
          <cell r="B192" t="str">
            <v>11600525</v>
          </cell>
          <cell r="AS192">
            <v>42657</v>
          </cell>
        </row>
        <row r="193">
          <cell r="B193" t="str">
            <v>11400382</v>
          </cell>
          <cell r="AS193">
            <v>42665</v>
          </cell>
        </row>
        <row r="194">
          <cell r="B194" t="str">
            <v>11600538</v>
          </cell>
          <cell r="AS194">
            <v>42674</v>
          </cell>
        </row>
        <row r="195">
          <cell r="B195" t="str">
            <v>11600543</v>
          </cell>
          <cell r="AS195">
            <v>42674</v>
          </cell>
        </row>
        <row r="196">
          <cell r="B196" t="str">
            <v>11300316</v>
          </cell>
          <cell r="AS196">
            <v>42678</v>
          </cell>
        </row>
        <row r="197">
          <cell r="B197" t="str">
            <v>11600502</v>
          </cell>
          <cell r="AS197">
            <v>42681</v>
          </cell>
        </row>
        <row r="198">
          <cell r="B198" t="str">
            <v>11500429</v>
          </cell>
          <cell r="AS198">
            <v>42685</v>
          </cell>
        </row>
        <row r="199">
          <cell r="B199" t="str">
            <v>11200217</v>
          </cell>
          <cell r="AS199">
            <v>42704</v>
          </cell>
        </row>
        <row r="200">
          <cell r="B200" t="str">
            <v>11600510</v>
          </cell>
          <cell r="AS200">
            <v>42704</v>
          </cell>
        </row>
        <row r="201">
          <cell r="B201" t="str">
            <v>11100176</v>
          </cell>
          <cell r="AS201">
            <v>42712</v>
          </cell>
        </row>
        <row r="202">
          <cell r="B202" t="str">
            <v>11600545</v>
          </cell>
          <cell r="AS202">
            <v>42719</v>
          </cell>
        </row>
        <row r="203">
          <cell r="B203" t="str">
            <v>11300301</v>
          </cell>
          <cell r="AS203">
            <v>42735</v>
          </cell>
        </row>
        <row r="204">
          <cell r="B204" t="str">
            <v>11100189</v>
          </cell>
          <cell r="AS204">
            <v>42735</v>
          </cell>
        </row>
        <row r="205">
          <cell r="B205" t="str">
            <v>11400380</v>
          </cell>
          <cell r="AS205">
            <v>42735</v>
          </cell>
        </row>
        <row r="206">
          <cell r="B206" t="str">
            <v>11400376</v>
          </cell>
          <cell r="AS206">
            <v>42735</v>
          </cell>
        </row>
        <row r="207">
          <cell r="B207" t="str">
            <v>11400343</v>
          </cell>
          <cell r="AS207">
            <v>42738</v>
          </cell>
        </row>
        <row r="208">
          <cell r="B208" t="str">
            <v>11000140</v>
          </cell>
          <cell r="AS208">
            <v>42740</v>
          </cell>
        </row>
        <row r="209">
          <cell r="B209" t="str">
            <v>11300317</v>
          </cell>
          <cell r="AS209">
            <v>42749</v>
          </cell>
        </row>
        <row r="210">
          <cell r="B210" t="str">
            <v>11500454</v>
          </cell>
          <cell r="AS210">
            <v>42753</v>
          </cell>
        </row>
        <row r="211">
          <cell r="B211" t="str">
            <v>11400404</v>
          </cell>
          <cell r="AS211">
            <v>42756</v>
          </cell>
        </row>
        <row r="212">
          <cell r="B212" t="str">
            <v>11600523</v>
          </cell>
          <cell r="AS212">
            <v>42760</v>
          </cell>
        </row>
        <row r="213">
          <cell r="B213" t="str">
            <v>10900061</v>
          </cell>
          <cell r="AS213">
            <v>42766</v>
          </cell>
        </row>
        <row r="214">
          <cell r="B214" t="str">
            <v>11600531</v>
          </cell>
          <cell r="AS214">
            <v>42781</v>
          </cell>
        </row>
        <row r="215">
          <cell r="B215" t="str">
            <v>11600553</v>
          </cell>
          <cell r="AS215">
            <v>42789</v>
          </cell>
        </row>
        <row r="216">
          <cell r="B216" t="str">
            <v>11600530</v>
          </cell>
          <cell r="AS216">
            <v>42794</v>
          </cell>
        </row>
        <row r="217">
          <cell r="B217" t="str">
            <v>11400412</v>
          </cell>
          <cell r="AS217">
            <v>42794</v>
          </cell>
        </row>
        <row r="218">
          <cell r="B218" t="str">
            <v>11600473</v>
          </cell>
          <cell r="AS218">
            <v>42801</v>
          </cell>
        </row>
        <row r="219">
          <cell r="B219" t="str">
            <v>11500469</v>
          </cell>
          <cell r="AS219">
            <v>42811</v>
          </cell>
        </row>
        <row r="220">
          <cell r="B220" t="str">
            <v>11400419</v>
          </cell>
          <cell r="AS220">
            <v>42822</v>
          </cell>
        </row>
        <row r="221">
          <cell r="B221" t="str">
            <v>11500437</v>
          </cell>
          <cell r="AS221">
            <v>42825</v>
          </cell>
        </row>
        <row r="222">
          <cell r="B222" t="str">
            <v>11600478</v>
          </cell>
          <cell r="AS222">
            <v>42825</v>
          </cell>
        </row>
        <row r="223">
          <cell r="B223" t="str">
            <v>11600490</v>
          </cell>
          <cell r="AS223">
            <v>42825</v>
          </cell>
        </row>
        <row r="224">
          <cell r="B224" t="str">
            <v>11700554</v>
          </cell>
          <cell r="AS224">
            <v>42825</v>
          </cell>
        </row>
        <row r="225">
          <cell r="B225" t="str">
            <v>11400403</v>
          </cell>
          <cell r="AS225">
            <v>42832</v>
          </cell>
        </row>
        <row r="226">
          <cell r="B226" t="str">
            <v>11400346</v>
          </cell>
          <cell r="AS226">
            <v>42839</v>
          </cell>
        </row>
        <row r="227">
          <cell r="B227" t="str">
            <v>11400364</v>
          </cell>
          <cell r="AS227">
            <v>42839</v>
          </cell>
        </row>
        <row r="228">
          <cell r="B228" t="str">
            <v>11600500</v>
          </cell>
          <cell r="AS228">
            <v>42842</v>
          </cell>
        </row>
        <row r="229">
          <cell r="B229" t="str">
            <v>11600504</v>
          </cell>
          <cell r="AS229">
            <v>42846</v>
          </cell>
        </row>
        <row r="230">
          <cell r="B230" t="str">
            <v>11400363</v>
          </cell>
          <cell r="AS230">
            <v>42855</v>
          </cell>
        </row>
        <row r="231">
          <cell r="B231" t="str">
            <v>11600548</v>
          </cell>
          <cell r="AS231">
            <v>42855</v>
          </cell>
        </row>
        <row r="232">
          <cell r="B232" t="str">
            <v>11600484</v>
          </cell>
          <cell r="AS232">
            <v>42859</v>
          </cell>
        </row>
        <row r="233">
          <cell r="B233" t="str">
            <v>11100205</v>
          </cell>
          <cell r="AS233">
            <v>42867</v>
          </cell>
        </row>
        <row r="234">
          <cell r="B234" t="str">
            <v>11200215</v>
          </cell>
          <cell r="AS234">
            <v>42870</v>
          </cell>
        </row>
        <row r="235">
          <cell r="B235" t="str">
            <v>11700574</v>
          </cell>
          <cell r="AS235">
            <v>42882</v>
          </cell>
        </row>
        <row r="236">
          <cell r="B236" t="str">
            <v>11500468</v>
          </cell>
          <cell r="AS236">
            <v>42886</v>
          </cell>
        </row>
        <row r="237">
          <cell r="B237" t="str">
            <v>11300325</v>
          </cell>
          <cell r="AS237">
            <v>42886</v>
          </cell>
        </row>
        <row r="238">
          <cell r="B238" t="str">
            <v>11200270</v>
          </cell>
          <cell r="AS238">
            <v>42886</v>
          </cell>
        </row>
        <row r="239">
          <cell r="B239" t="str">
            <v>11300326</v>
          </cell>
          <cell r="AS239">
            <v>42886</v>
          </cell>
        </row>
        <row r="240">
          <cell r="B240" t="str">
            <v>10900043</v>
          </cell>
          <cell r="AS240">
            <v>42886</v>
          </cell>
        </row>
        <row r="241">
          <cell r="B241" t="str">
            <v>10800029</v>
          </cell>
          <cell r="AS241">
            <v>42886</v>
          </cell>
        </row>
        <row r="242">
          <cell r="B242" t="str">
            <v>11500467</v>
          </cell>
          <cell r="AS242">
            <v>42891</v>
          </cell>
        </row>
        <row r="243">
          <cell r="B243" t="str">
            <v>11700570</v>
          </cell>
          <cell r="AS243">
            <v>42892</v>
          </cell>
        </row>
        <row r="244">
          <cell r="B244" t="str">
            <v>11600540</v>
          </cell>
          <cell r="AS244">
            <v>42893</v>
          </cell>
        </row>
        <row r="245">
          <cell r="B245" t="str">
            <v>11600508</v>
          </cell>
          <cell r="AS245">
            <v>42904</v>
          </cell>
        </row>
        <row r="246">
          <cell r="B246" t="str">
            <v>11600507</v>
          </cell>
          <cell r="AS246">
            <v>42907</v>
          </cell>
        </row>
        <row r="247">
          <cell r="B247" t="str">
            <v>11600488</v>
          </cell>
          <cell r="AS247">
            <v>42909</v>
          </cell>
        </row>
        <row r="248">
          <cell r="B248" t="str">
            <v>11700571</v>
          </cell>
          <cell r="AS248">
            <v>42916</v>
          </cell>
        </row>
        <row r="249">
          <cell r="B249" t="str">
            <v>11400389</v>
          </cell>
          <cell r="AS249">
            <v>42916</v>
          </cell>
        </row>
        <row r="250">
          <cell r="B250" t="str">
            <v>11700575</v>
          </cell>
          <cell r="AS250">
            <v>42916</v>
          </cell>
        </row>
        <row r="251">
          <cell r="B251" t="str">
            <v>11300312</v>
          </cell>
          <cell r="AS251">
            <v>42916</v>
          </cell>
        </row>
        <row r="252">
          <cell r="B252" t="str">
            <v>11300285</v>
          </cell>
          <cell r="AS252">
            <v>42916</v>
          </cell>
        </row>
        <row r="253">
          <cell r="B253" t="str">
            <v>11300296</v>
          </cell>
          <cell r="AS253">
            <v>42916</v>
          </cell>
        </row>
        <row r="254">
          <cell r="B254" t="str">
            <v>11000091</v>
          </cell>
          <cell r="AS254">
            <v>42930</v>
          </cell>
        </row>
        <row r="255">
          <cell r="B255" t="str">
            <v>11700590</v>
          </cell>
          <cell r="AS255">
            <v>42942</v>
          </cell>
        </row>
        <row r="256">
          <cell r="B256" t="str">
            <v>11700593</v>
          </cell>
          <cell r="AS256">
            <v>42944</v>
          </cell>
        </row>
        <row r="257">
          <cell r="B257" t="str">
            <v>11600511</v>
          </cell>
          <cell r="AS257">
            <v>42947</v>
          </cell>
        </row>
        <row r="258">
          <cell r="B258" t="str">
            <v>11600551</v>
          </cell>
          <cell r="AS258">
            <v>42949</v>
          </cell>
        </row>
        <row r="259">
          <cell r="B259" t="str">
            <v>10900079</v>
          </cell>
          <cell r="AS259">
            <v>42957</v>
          </cell>
        </row>
        <row r="260">
          <cell r="B260" t="str">
            <v>11700596</v>
          </cell>
          <cell r="AS260">
            <v>42959</v>
          </cell>
        </row>
        <row r="261">
          <cell r="B261" t="str">
            <v>11600514</v>
          </cell>
          <cell r="AS261">
            <v>42962</v>
          </cell>
        </row>
        <row r="262">
          <cell r="B262" t="str">
            <v>11700586</v>
          </cell>
          <cell r="AS262">
            <v>42962</v>
          </cell>
        </row>
        <row r="263">
          <cell r="B263" t="str">
            <v>10800019</v>
          </cell>
          <cell r="AS263">
            <v>42963</v>
          </cell>
        </row>
        <row r="264">
          <cell r="B264" t="str">
            <v>11700607</v>
          </cell>
          <cell r="AS264">
            <v>42978</v>
          </cell>
        </row>
        <row r="265">
          <cell r="B265" t="str">
            <v>11700564</v>
          </cell>
          <cell r="AS265">
            <v>42978</v>
          </cell>
        </row>
        <row r="266">
          <cell r="B266" t="str">
            <v>11700563</v>
          </cell>
          <cell r="AS266">
            <v>42978</v>
          </cell>
        </row>
        <row r="267">
          <cell r="B267" t="str">
            <v>11700609</v>
          </cell>
          <cell r="AS267">
            <v>42984</v>
          </cell>
        </row>
        <row r="268">
          <cell r="B268" t="str">
            <v>11700604</v>
          </cell>
          <cell r="AS268">
            <v>42992</v>
          </cell>
        </row>
        <row r="269">
          <cell r="B269" t="str">
            <v>11600550</v>
          </cell>
          <cell r="AS269">
            <v>42993</v>
          </cell>
        </row>
        <row r="270">
          <cell r="B270" t="str">
            <v>11700600</v>
          </cell>
          <cell r="AS270">
            <v>43000</v>
          </cell>
        </row>
        <row r="271">
          <cell r="B271" t="str">
            <v>11600506</v>
          </cell>
          <cell r="AS271">
            <v>43008</v>
          </cell>
        </row>
        <row r="272">
          <cell r="B272" t="str">
            <v>11700602</v>
          </cell>
          <cell r="AS272">
            <v>43008</v>
          </cell>
        </row>
        <row r="273">
          <cell r="B273" t="str">
            <v>11700619</v>
          </cell>
          <cell r="AS273">
            <v>43011</v>
          </cell>
        </row>
        <row r="274">
          <cell r="B274" t="str">
            <v>11100212</v>
          </cell>
          <cell r="AS274">
            <v>43028</v>
          </cell>
        </row>
        <row r="275">
          <cell r="B275" t="str">
            <v>11700584</v>
          </cell>
          <cell r="AS275">
            <v>43039</v>
          </cell>
        </row>
        <row r="276">
          <cell r="B276" t="str">
            <v>11600472</v>
          </cell>
          <cell r="AS276">
            <v>43039</v>
          </cell>
        </row>
        <row r="277">
          <cell r="B277" t="str">
            <v>11700627</v>
          </cell>
          <cell r="AS277">
            <v>43069</v>
          </cell>
        </row>
        <row r="278">
          <cell r="B278" t="str">
            <v>11700624</v>
          </cell>
          <cell r="AS278">
            <v>43069</v>
          </cell>
        </row>
        <row r="279">
          <cell r="B279" t="str">
            <v>11700592</v>
          </cell>
          <cell r="AS279">
            <v>43069</v>
          </cell>
        </row>
        <row r="280">
          <cell r="B280" t="str">
            <v>11700558</v>
          </cell>
          <cell r="AS280">
            <v>43069</v>
          </cell>
        </row>
        <row r="281">
          <cell r="B281" t="str">
            <v>11600541</v>
          </cell>
          <cell r="AS281">
            <v>43070</v>
          </cell>
        </row>
        <row r="282">
          <cell r="B282" t="str">
            <v>11400416</v>
          </cell>
          <cell r="AS282">
            <v>43074</v>
          </cell>
        </row>
        <row r="283">
          <cell r="B283" t="str">
            <v>11600513</v>
          </cell>
          <cell r="AS283">
            <v>43091</v>
          </cell>
        </row>
        <row r="284">
          <cell r="B284" t="str">
            <v>11700612</v>
          </cell>
          <cell r="AS284">
            <v>43097</v>
          </cell>
        </row>
        <row r="285">
          <cell r="B285" t="str">
            <v>11700629</v>
          </cell>
          <cell r="AS285">
            <v>43100</v>
          </cell>
        </row>
        <row r="286">
          <cell r="B286" t="str">
            <v>11700591</v>
          </cell>
          <cell r="AS286">
            <v>43100</v>
          </cell>
        </row>
        <row r="287">
          <cell r="B287" t="str">
            <v>11200261</v>
          </cell>
          <cell r="AS287">
            <v>43100</v>
          </cell>
        </row>
        <row r="288">
          <cell r="B288" t="str">
            <v>11600496</v>
          </cell>
          <cell r="AS288">
            <v>43100</v>
          </cell>
        </row>
        <row r="289">
          <cell r="B289" t="str">
            <v>11700632</v>
          </cell>
          <cell r="AS289">
            <v>43102</v>
          </cell>
        </row>
        <row r="290">
          <cell r="B290" t="str">
            <v>11600477</v>
          </cell>
          <cell r="AS290">
            <v>43106</v>
          </cell>
        </row>
        <row r="291">
          <cell r="B291" t="str">
            <v>11600503</v>
          </cell>
          <cell r="AS291">
            <v>43130</v>
          </cell>
        </row>
        <row r="292">
          <cell r="B292" t="str">
            <v>11700580</v>
          </cell>
          <cell r="AS292">
            <v>43131</v>
          </cell>
        </row>
        <row r="293">
          <cell r="B293" t="str">
            <v>11400368</v>
          </cell>
          <cell r="AS293">
            <v>43159</v>
          </cell>
        </row>
        <row r="294">
          <cell r="B294" t="str">
            <v>11600542</v>
          </cell>
          <cell r="AS294">
            <v>43159</v>
          </cell>
        </row>
        <row r="295">
          <cell r="B295" t="str">
            <v>11300311</v>
          </cell>
          <cell r="AS295">
            <v>43159</v>
          </cell>
        </row>
        <row r="296">
          <cell r="B296" t="str">
            <v>11700615</v>
          </cell>
          <cell r="AS296">
            <v>43172</v>
          </cell>
        </row>
        <row r="297">
          <cell r="B297" t="str">
            <v>11300299</v>
          </cell>
          <cell r="AS297">
            <v>43176</v>
          </cell>
        </row>
        <row r="298">
          <cell r="B298" t="str">
            <v>11700626</v>
          </cell>
          <cell r="AS298">
            <v>43190</v>
          </cell>
        </row>
        <row r="299">
          <cell r="B299" t="str">
            <v>10900070</v>
          </cell>
          <cell r="AS299">
            <v>43190</v>
          </cell>
        </row>
        <row r="300">
          <cell r="B300" t="str">
            <v>11100170</v>
          </cell>
          <cell r="AS300">
            <v>43194</v>
          </cell>
        </row>
        <row r="301">
          <cell r="B301" t="str">
            <v>11600518</v>
          </cell>
          <cell r="AS301">
            <v>43208</v>
          </cell>
        </row>
        <row r="302">
          <cell r="B302" t="str">
            <v>11700573</v>
          </cell>
          <cell r="AS302">
            <v>43209</v>
          </cell>
        </row>
        <row r="303">
          <cell r="B303" t="str">
            <v>11600494</v>
          </cell>
          <cell r="AS303">
            <v>43210</v>
          </cell>
        </row>
        <row r="304">
          <cell r="B304" t="str">
            <v>11800654</v>
          </cell>
          <cell r="AS304">
            <v>43211</v>
          </cell>
        </row>
        <row r="305">
          <cell r="B305" t="str">
            <v>11800667</v>
          </cell>
          <cell r="AS305">
            <v>43217</v>
          </cell>
        </row>
        <row r="306">
          <cell r="B306" t="str">
            <v>11600527</v>
          </cell>
          <cell r="AS306">
            <v>43235</v>
          </cell>
        </row>
        <row r="307">
          <cell r="B307" t="str">
            <v>11400396</v>
          </cell>
          <cell r="AS307">
            <v>43236</v>
          </cell>
        </row>
        <row r="308">
          <cell r="B308" t="str">
            <v>11700605</v>
          </cell>
          <cell r="AS308">
            <v>43237</v>
          </cell>
        </row>
        <row r="309">
          <cell r="B309" t="str">
            <v>11800663</v>
          </cell>
          <cell r="AS309">
            <v>43243</v>
          </cell>
        </row>
        <row r="310">
          <cell r="B310" t="str">
            <v>11400345</v>
          </cell>
          <cell r="AS310">
            <v>43250</v>
          </cell>
        </row>
        <row r="311">
          <cell r="B311" t="str">
            <v>11700579</v>
          </cell>
          <cell r="AS311">
            <v>43251</v>
          </cell>
        </row>
        <row r="312">
          <cell r="B312" t="str">
            <v>11600519</v>
          </cell>
          <cell r="AS312">
            <v>43251</v>
          </cell>
        </row>
        <row r="313">
          <cell r="B313" t="str">
            <v>11000123</v>
          </cell>
          <cell r="AS313">
            <v>43251</v>
          </cell>
        </row>
        <row r="314">
          <cell r="B314" t="str">
            <v>11500440</v>
          </cell>
          <cell r="AS314">
            <v>43252</v>
          </cell>
        </row>
        <row r="315">
          <cell r="B315" t="str">
            <v>11600482</v>
          </cell>
          <cell r="AS315">
            <v>43254</v>
          </cell>
        </row>
        <row r="316">
          <cell r="B316" t="str">
            <v>11600544</v>
          </cell>
          <cell r="AS316">
            <v>43262</v>
          </cell>
        </row>
        <row r="317">
          <cell r="B317" t="str">
            <v>11800665</v>
          </cell>
          <cell r="AS317">
            <v>43274</v>
          </cell>
        </row>
        <row r="318">
          <cell r="B318" t="str">
            <v>11800656</v>
          </cell>
          <cell r="AS318">
            <v>43281</v>
          </cell>
        </row>
        <row r="319">
          <cell r="B319" t="str">
            <v>11000093</v>
          </cell>
          <cell r="AS319">
            <v>43294</v>
          </cell>
        </row>
        <row r="320">
          <cell r="B320" t="str">
            <v>11100190</v>
          </cell>
          <cell r="AS320">
            <v>43296</v>
          </cell>
        </row>
        <row r="321">
          <cell r="B321" t="str">
            <v>11500435</v>
          </cell>
          <cell r="AS321">
            <v>43296</v>
          </cell>
        </row>
        <row r="322">
          <cell r="B322" t="str">
            <v>11800686</v>
          </cell>
          <cell r="AS322">
            <v>43312</v>
          </cell>
        </row>
        <row r="323">
          <cell r="B323" t="str">
            <v>10800020</v>
          </cell>
          <cell r="AS323">
            <v>43312</v>
          </cell>
        </row>
        <row r="324">
          <cell r="B324" t="str">
            <v>11700582</v>
          </cell>
          <cell r="AS324">
            <v>43312</v>
          </cell>
        </row>
        <row r="325">
          <cell r="B325" t="str">
            <v>11700620</v>
          </cell>
          <cell r="AS325">
            <v>43312</v>
          </cell>
        </row>
        <row r="326">
          <cell r="B326" t="str">
            <v>11800703</v>
          </cell>
          <cell r="AS326">
            <v>43312</v>
          </cell>
        </row>
        <row r="327">
          <cell r="B327" t="str">
            <v>11500452</v>
          </cell>
          <cell r="AS327">
            <v>43316</v>
          </cell>
        </row>
        <row r="328">
          <cell r="B328" t="str">
            <v>11800659</v>
          </cell>
          <cell r="AS328">
            <v>43317</v>
          </cell>
        </row>
        <row r="329">
          <cell r="B329" t="str">
            <v>11200238</v>
          </cell>
          <cell r="AS329">
            <v>43322</v>
          </cell>
        </row>
        <row r="330">
          <cell r="B330" t="str">
            <v>11700557</v>
          </cell>
          <cell r="AS330">
            <v>43343</v>
          </cell>
        </row>
        <row r="331">
          <cell r="B331" t="str">
            <v>11500446</v>
          </cell>
          <cell r="AS331">
            <v>43343</v>
          </cell>
        </row>
        <row r="332">
          <cell r="B332" t="str">
            <v>11000127</v>
          </cell>
          <cell r="AS332">
            <v>43352</v>
          </cell>
        </row>
        <row r="333">
          <cell r="B333" t="str">
            <v>11800707</v>
          </cell>
          <cell r="AS333">
            <v>43364</v>
          </cell>
        </row>
        <row r="334">
          <cell r="B334" t="str">
            <v>11800725</v>
          </cell>
          <cell r="AS334">
            <v>43373</v>
          </cell>
        </row>
        <row r="335">
          <cell r="B335" t="str">
            <v>11800641</v>
          </cell>
          <cell r="AS335">
            <v>43373</v>
          </cell>
        </row>
        <row r="336">
          <cell r="B336" t="str">
            <v>11600528</v>
          </cell>
          <cell r="AS336">
            <v>43373</v>
          </cell>
        </row>
        <row r="337">
          <cell r="B337" t="str">
            <v>11600522</v>
          </cell>
          <cell r="AS337">
            <v>43373</v>
          </cell>
        </row>
        <row r="338">
          <cell r="B338" t="str">
            <v>11700618</v>
          </cell>
          <cell r="AS338">
            <v>43389</v>
          </cell>
        </row>
        <row r="339">
          <cell r="B339" t="str">
            <v>11400371</v>
          </cell>
          <cell r="AS339">
            <v>43404</v>
          </cell>
        </row>
        <row r="340">
          <cell r="B340" t="str">
            <v>11800700</v>
          </cell>
          <cell r="AS340">
            <v>43404</v>
          </cell>
        </row>
        <row r="341">
          <cell r="B341" t="str">
            <v>11800655</v>
          </cell>
          <cell r="AS341">
            <v>43430</v>
          </cell>
        </row>
        <row r="342">
          <cell r="B342" t="str">
            <v>11800745</v>
          </cell>
          <cell r="AS342">
            <v>43434</v>
          </cell>
        </row>
        <row r="343">
          <cell r="B343" t="str">
            <v>11800693</v>
          </cell>
          <cell r="AS343">
            <v>43434</v>
          </cell>
        </row>
        <row r="344">
          <cell r="B344" t="str">
            <v>11800674</v>
          </cell>
          <cell r="AS344">
            <v>43434</v>
          </cell>
        </row>
        <row r="345">
          <cell r="B345" t="str">
            <v>11200275</v>
          </cell>
          <cell r="AS345">
            <v>43447</v>
          </cell>
        </row>
        <row r="346">
          <cell r="B346" t="str">
            <v>11100193</v>
          </cell>
          <cell r="AS346">
            <v>43455</v>
          </cell>
        </row>
        <row r="347">
          <cell r="B347" t="str">
            <v>11800747</v>
          </cell>
          <cell r="AS347">
            <v>43465</v>
          </cell>
        </row>
        <row r="348">
          <cell r="B348" t="str">
            <v>11400354</v>
          </cell>
          <cell r="AS348">
            <v>43471</v>
          </cell>
        </row>
        <row r="349">
          <cell r="B349" t="str">
            <v>11600520</v>
          </cell>
          <cell r="AS349">
            <v>43512</v>
          </cell>
        </row>
        <row r="350">
          <cell r="B350" t="str">
            <v>11700567</v>
          </cell>
          <cell r="AS350">
            <v>43515</v>
          </cell>
        </row>
        <row r="351">
          <cell r="B351" t="str">
            <v>11700585</v>
          </cell>
          <cell r="AS351">
            <v>43517</v>
          </cell>
        </row>
        <row r="352">
          <cell r="B352" t="str">
            <v>11900784</v>
          </cell>
          <cell r="AS352">
            <v>43524</v>
          </cell>
        </row>
        <row r="353">
          <cell r="B353" t="str">
            <v>11800683</v>
          </cell>
          <cell r="AS353">
            <v>43524</v>
          </cell>
        </row>
        <row r="354">
          <cell r="B354" t="str">
            <v>11100159</v>
          </cell>
          <cell r="AS354">
            <v>43528</v>
          </cell>
        </row>
        <row r="355">
          <cell r="B355" t="str">
            <v>11000133</v>
          </cell>
          <cell r="AS355">
            <v>43532</v>
          </cell>
        </row>
        <row r="356">
          <cell r="B356" t="str">
            <v>11800717</v>
          </cell>
          <cell r="AS356">
            <v>43555</v>
          </cell>
        </row>
        <row r="357">
          <cell r="B357" t="str">
            <v>11900802</v>
          </cell>
          <cell r="AS357">
            <v>43582</v>
          </cell>
        </row>
        <row r="358">
          <cell r="B358" t="str">
            <v>11800746</v>
          </cell>
          <cell r="AS358">
            <v>43584</v>
          </cell>
        </row>
        <row r="359">
          <cell r="B359" t="str">
            <v>11800671</v>
          </cell>
          <cell r="AS359">
            <v>43585</v>
          </cell>
        </row>
        <row r="360">
          <cell r="B360" t="str">
            <v>11900796</v>
          </cell>
          <cell r="AS360">
            <v>43587</v>
          </cell>
        </row>
        <row r="361">
          <cell r="B361" t="str">
            <v>11800653</v>
          </cell>
          <cell r="AS361">
            <v>43588</v>
          </cell>
        </row>
        <row r="362">
          <cell r="B362" t="str">
            <v>11800676</v>
          </cell>
          <cell r="AS362">
            <v>43590</v>
          </cell>
        </row>
        <row r="363">
          <cell r="B363" t="str">
            <v>11700611</v>
          </cell>
          <cell r="AS363">
            <v>43590</v>
          </cell>
        </row>
        <row r="364">
          <cell r="B364" t="str">
            <v>11900812</v>
          </cell>
          <cell r="AS364">
            <v>43591</v>
          </cell>
        </row>
        <row r="365">
          <cell r="B365" t="str">
            <v>11900821</v>
          </cell>
          <cell r="AS365">
            <v>43600</v>
          </cell>
        </row>
        <row r="366">
          <cell r="B366" t="str">
            <v>11500428</v>
          </cell>
          <cell r="AS366">
            <v>43600</v>
          </cell>
        </row>
        <row r="367">
          <cell r="B367" t="str">
            <v>11600471</v>
          </cell>
          <cell r="AS367">
            <v>43600</v>
          </cell>
        </row>
        <row r="368">
          <cell r="B368" t="str">
            <v>11600526</v>
          </cell>
          <cell r="AS368">
            <v>43600</v>
          </cell>
        </row>
        <row r="369">
          <cell r="B369" t="str">
            <v>11900820</v>
          </cell>
          <cell r="AS369">
            <v>43601</v>
          </cell>
        </row>
        <row r="370">
          <cell r="B370" t="str">
            <v>11800744</v>
          </cell>
          <cell r="AS370">
            <v>43604</v>
          </cell>
        </row>
        <row r="371">
          <cell r="B371" t="str">
            <v>11600552</v>
          </cell>
          <cell r="AS371">
            <v>43615</v>
          </cell>
        </row>
        <row r="372">
          <cell r="B372" t="str">
            <v>11000131</v>
          </cell>
          <cell r="AS372">
            <v>43615</v>
          </cell>
        </row>
        <row r="373">
          <cell r="B373" t="str">
            <v>11700623</v>
          </cell>
          <cell r="AS373">
            <v>43616</v>
          </cell>
        </row>
        <row r="374">
          <cell r="B374" t="str">
            <v>11800639</v>
          </cell>
          <cell r="AS374">
            <v>43616</v>
          </cell>
        </row>
        <row r="375">
          <cell r="B375" t="str">
            <v>11800691</v>
          </cell>
          <cell r="AS375">
            <v>43645</v>
          </cell>
        </row>
        <row r="376">
          <cell r="B376" t="str">
            <v>11300294</v>
          </cell>
          <cell r="AS376">
            <v>43646</v>
          </cell>
        </row>
        <row r="377">
          <cell r="B377" t="str">
            <v>10900078</v>
          </cell>
          <cell r="AS377">
            <v>43651</v>
          </cell>
        </row>
        <row r="378">
          <cell r="B378" t="str">
            <v>11900801</v>
          </cell>
          <cell r="AS378">
            <v>43655</v>
          </cell>
        </row>
        <row r="379">
          <cell r="B379" t="str">
            <v>11900840</v>
          </cell>
          <cell r="AS379">
            <v>43657</v>
          </cell>
        </row>
        <row r="380">
          <cell r="B380" t="str">
            <v>11800644</v>
          </cell>
          <cell r="AS380">
            <v>43665</v>
          </cell>
        </row>
        <row r="381">
          <cell r="B381" t="str">
            <v>11300335</v>
          </cell>
          <cell r="AS381">
            <v>43670</v>
          </cell>
        </row>
        <row r="382">
          <cell r="B382" t="str">
            <v>11500449</v>
          </cell>
          <cell r="AS382">
            <v>43671</v>
          </cell>
        </row>
        <row r="383">
          <cell r="B383" t="str">
            <v>11900829</v>
          </cell>
          <cell r="AS383">
            <v>43671</v>
          </cell>
        </row>
        <row r="384">
          <cell r="B384" t="str">
            <v>11100154</v>
          </cell>
          <cell r="AS384">
            <v>43671</v>
          </cell>
        </row>
        <row r="385">
          <cell r="B385" t="str">
            <v>11300282</v>
          </cell>
          <cell r="AS385">
            <v>43672</v>
          </cell>
        </row>
        <row r="386">
          <cell r="B386" t="str">
            <v>11800684</v>
          </cell>
          <cell r="AS386">
            <v>43676</v>
          </cell>
        </row>
        <row r="387">
          <cell r="B387" t="str">
            <v>11800722</v>
          </cell>
          <cell r="AS387">
            <v>43677</v>
          </cell>
        </row>
        <row r="388">
          <cell r="B388" t="str">
            <v>11600547</v>
          </cell>
          <cell r="AS388">
            <v>43677</v>
          </cell>
        </row>
        <row r="389">
          <cell r="B389" t="str">
            <v>10900085</v>
          </cell>
          <cell r="AS389">
            <v>43677</v>
          </cell>
        </row>
        <row r="390">
          <cell r="B390" t="str">
            <v>11800664</v>
          </cell>
          <cell r="AS390">
            <v>43685</v>
          </cell>
        </row>
        <row r="391">
          <cell r="B391" t="str">
            <v>11900769</v>
          </cell>
          <cell r="AS391">
            <v>43687</v>
          </cell>
        </row>
        <row r="392">
          <cell r="B392" t="str">
            <v>11100155</v>
          </cell>
          <cell r="AS392">
            <v>43691</v>
          </cell>
        </row>
        <row r="393">
          <cell r="B393" t="str">
            <v>11800698</v>
          </cell>
          <cell r="AS393">
            <v>43693</v>
          </cell>
        </row>
        <row r="394">
          <cell r="B394" t="str">
            <v>11900827</v>
          </cell>
          <cell r="AS394">
            <v>43701</v>
          </cell>
        </row>
        <row r="395">
          <cell r="B395" t="str">
            <v>11600501</v>
          </cell>
          <cell r="AS395">
            <v>43705</v>
          </cell>
        </row>
        <row r="396">
          <cell r="B396" t="str">
            <v>11900800</v>
          </cell>
          <cell r="AS396">
            <v>43708</v>
          </cell>
        </row>
        <row r="397">
          <cell r="B397" t="str">
            <v>11700628</v>
          </cell>
          <cell r="AS397">
            <v>43713</v>
          </cell>
        </row>
        <row r="398">
          <cell r="B398" t="str">
            <v>11900878</v>
          </cell>
          <cell r="AS398">
            <v>43713</v>
          </cell>
        </row>
        <row r="399">
          <cell r="B399" t="str">
            <v>11800658</v>
          </cell>
          <cell r="AS399">
            <v>43714</v>
          </cell>
        </row>
        <row r="400">
          <cell r="B400" t="str">
            <v>11900870</v>
          </cell>
          <cell r="AS400">
            <v>43714</v>
          </cell>
        </row>
        <row r="401">
          <cell r="B401" t="str">
            <v>11600549</v>
          </cell>
          <cell r="AS401">
            <v>43714</v>
          </cell>
        </row>
        <row r="402">
          <cell r="B402" t="str">
            <v>11800712</v>
          </cell>
          <cell r="AS402">
            <v>43722</v>
          </cell>
        </row>
        <row r="403">
          <cell r="B403" t="str">
            <v>11400384</v>
          </cell>
          <cell r="AS403">
            <v>43723</v>
          </cell>
        </row>
        <row r="404">
          <cell r="B404" t="str">
            <v>11100168</v>
          </cell>
          <cell r="AS404">
            <v>43729</v>
          </cell>
        </row>
        <row r="405">
          <cell r="B405" t="str">
            <v>11800733</v>
          </cell>
          <cell r="AS405">
            <v>43737</v>
          </cell>
        </row>
        <row r="406">
          <cell r="B406" t="str">
            <v>11800716</v>
          </cell>
          <cell r="AS406">
            <v>43737</v>
          </cell>
        </row>
        <row r="407">
          <cell r="B407" t="str">
            <v>11800751</v>
          </cell>
          <cell r="AS407">
            <v>43738</v>
          </cell>
        </row>
        <row r="408">
          <cell r="B408" t="str">
            <v>11900787</v>
          </cell>
          <cell r="AS408">
            <v>43738</v>
          </cell>
        </row>
        <row r="409">
          <cell r="B409" t="str">
            <v>11900875</v>
          </cell>
          <cell r="AS409">
            <v>43743</v>
          </cell>
        </row>
        <row r="410">
          <cell r="B410" t="str">
            <v>11800677</v>
          </cell>
          <cell r="AS410">
            <v>43743</v>
          </cell>
        </row>
        <row r="411">
          <cell r="B411" t="str">
            <v>11300315</v>
          </cell>
          <cell r="AS411">
            <v>43754</v>
          </cell>
        </row>
        <row r="412">
          <cell r="B412" t="str">
            <v>11800748</v>
          </cell>
          <cell r="AS412">
            <v>43755</v>
          </cell>
        </row>
        <row r="413">
          <cell r="B413" t="str">
            <v>11700630</v>
          </cell>
          <cell r="AS413">
            <v>43765</v>
          </cell>
        </row>
        <row r="414">
          <cell r="B414" t="str">
            <v>11400357</v>
          </cell>
          <cell r="AS414">
            <v>43766</v>
          </cell>
        </row>
        <row r="415">
          <cell r="B415" t="str">
            <v>11900899</v>
          </cell>
          <cell r="AS415">
            <v>43769</v>
          </cell>
        </row>
        <row r="416">
          <cell r="B416" t="str">
            <v>11800636</v>
          </cell>
          <cell r="AS416">
            <v>43769</v>
          </cell>
        </row>
        <row r="417">
          <cell r="B417" t="str">
            <v>11300281</v>
          </cell>
          <cell r="AS417">
            <v>41943</v>
          </cell>
        </row>
        <row r="418">
          <cell r="B418" t="str">
            <v>11900860</v>
          </cell>
          <cell r="AS418">
            <v>43776</v>
          </cell>
        </row>
        <row r="419">
          <cell r="B419" t="str">
            <v>11900918</v>
          </cell>
          <cell r="AS419">
            <v>43777</v>
          </cell>
        </row>
        <row r="420">
          <cell r="B420" t="str">
            <v>11700617</v>
          </cell>
          <cell r="AS420">
            <v>43783</v>
          </cell>
        </row>
        <row r="421">
          <cell r="B421" t="str">
            <v>11300330</v>
          </cell>
          <cell r="AS421">
            <v>43784</v>
          </cell>
        </row>
        <row r="422">
          <cell r="B422" t="str">
            <v>11800737</v>
          </cell>
          <cell r="AS422">
            <v>43794</v>
          </cell>
        </row>
        <row r="423">
          <cell r="B423" t="str">
            <v>11900881</v>
          </cell>
          <cell r="AS423">
            <v>43799</v>
          </cell>
        </row>
        <row r="424">
          <cell r="B424" t="str">
            <v>11900871</v>
          </cell>
          <cell r="AS424">
            <v>43799</v>
          </cell>
        </row>
        <row r="425">
          <cell r="B425" t="str">
            <v>11800764</v>
          </cell>
          <cell r="AS425">
            <v>43799</v>
          </cell>
        </row>
        <row r="426">
          <cell r="B426" t="str">
            <v>11900919</v>
          </cell>
          <cell r="AS426">
            <v>43808</v>
          </cell>
        </row>
        <row r="427">
          <cell r="B427" t="str">
            <v>11900778</v>
          </cell>
          <cell r="AS427">
            <v>43808</v>
          </cell>
        </row>
        <row r="428">
          <cell r="B428" t="str">
            <v>11500458</v>
          </cell>
          <cell r="AS428">
            <v>43812</v>
          </cell>
        </row>
        <row r="429">
          <cell r="B429" t="str">
            <v>11900777</v>
          </cell>
          <cell r="AS429">
            <v>43820</v>
          </cell>
        </row>
        <row r="430">
          <cell r="B430" t="str">
            <v>11300279</v>
          </cell>
          <cell r="AS430">
            <v>43830</v>
          </cell>
        </row>
        <row r="431">
          <cell r="B431" t="str">
            <v>11900887</v>
          </cell>
          <cell r="AS431">
            <v>43836</v>
          </cell>
        </row>
        <row r="432">
          <cell r="B432" t="str">
            <v>11900807</v>
          </cell>
          <cell r="AS432">
            <v>43838</v>
          </cell>
        </row>
        <row r="433">
          <cell r="B433" t="str">
            <v>11900922</v>
          </cell>
          <cell r="AS433">
            <v>43847</v>
          </cell>
        </row>
        <row r="434">
          <cell r="B434" t="str">
            <v>11900925</v>
          </cell>
          <cell r="AS434">
            <v>43853</v>
          </cell>
        </row>
        <row r="435">
          <cell r="B435" t="str">
            <v>11900933</v>
          </cell>
          <cell r="AS435">
            <v>43861</v>
          </cell>
        </row>
        <row r="436">
          <cell r="B436" t="str">
            <v>11800755</v>
          </cell>
          <cell r="AS436">
            <v>43861</v>
          </cell>
        </row>
        <row r="437">
          <cell r="B437" t="str">
            <v>11800760</v>
          </cell>
          <cell r="AS437">
            <v>43861</v>
          </cell>
        </row>
        <row r="438">
          <cell r="B438" t="str">
            <v>11700598</v>
          </cell>
          <cell r="AS438">
            <v>43861</v>
          </cell>
        </row>
        <row r="439">
          <cell r="B439" t="str">
            <v>11900885</v>
          </cell>
          <cell r="AS439">
            <v>43861</v>
          </cell>
        </row>
        <row r="440">
          <cell r="B440" t="str">
            <v>11900928</v>
          </cell>
          <cell r="AS440">
            <v>43864</v>
          </cell>
        </row>
        <row r="441">
          <cell r="B441" t="str">
            <v>11200240</v>
          </cell>
          <cell r="AS441">
            <v>43875</v>
          </cell>
        </row>
        <row r="442">
          <cell r="B442" t="str">
            <v>11700599</v>
          </cell>
          <cell r="AS442">
            <v>43876</v>
          </cell>
        </row>
        <row r="443">
          <cell r="B443" t="str">
            <v>11900867</v>
          </cell>
          <cell r="AS443">
            <v>43878</v>
          </cell>
        </row>
        <row r="444">
          <cell r="B444" t="str">
            <v>11900936</v>
          </cell>
          <cell r="AS444">
            <v>43883</v>
          </cell>
        </row>
        <row r="445">
          <cell r="B445" t="str">
            <v>11600529</v>
          </cell>
          <cell r="AS445">
            <v>43888</v>
          </cell>
        </row>
        <row r="446">
          <cell r="B446" t="str">
            <v>11900908</v>
          </cell>
          <cell r="AS446">
            <v>43906</v>
          </cell>
        </row>
        <row r="447">
          <cell r="B447" t="str">
            <v>11700614</v>
          </cell>
          <cell r="AS447">
            <v>43907</v>
          </cell>
        </row>
        <row r="448">
          <cell r="B448" t="str">
            <v>11700610</v>
          </cell>
          <cell r="AS448">
            <v>43910</v>
          </cell>
        </row>
        <row r="449">
          <cell r="B449" t="str">
            <v>11900874</v>
          </cell>
          <cell r="AS449">
            <v>43914</v>
          </cell>
        </row>
        <row r="450">
          <cell r="B450" t="str">
            <v>11200273</v>
          </cell>
          <cell r="AS450">
            <v>43920</v>
          </cell>
        </row>
        <row r="451">
          <cell r="B451" t="str">
            <v>11900849</v>
          </cell>
          <cell r="AS451">
            <v>43921</v>
          </cell>
        </row>
        <row r="452">
          <cell r="B452" t="str">
            <v>11900855</v>
          </cell>
          <cell r="AS452">
            <v>43930</v>
          </cell>
        </row>
        <row r="453">
          <cell r="B453" t="str">
            <v>11900779</v>
          </cell>
          <cell r="AS453">
            <v>43932</v>
          </cell>
        </row>
        <row r="454">
          <cell r="B454" t="str">
            <v>10900087</v>
          </cell>
          <cell r="AS454">
            <v>43938</v>
          </cell>
        </row>
        <row r="455">
          <cell r="B455" t="str">
            <v>11400390</v>
          </cell>
          <cell r="AS455">
            <v>43945</v>
          </cell>
        </row>
        <row r="456">
          <cell r="B456" t="str">
            <v>12000974</v>
          </cell>
          <cell r="AS456">
            <v>43945</v>
          </cell>
        </row>
        <row r="457">
          <cell r="B457" t="str">
            <v>11900858</v>
          </cell>
          <cell r="AS457">
            <v>43950</v>
          </cell>
        </row>
        <row r="458">
          <cell r="B458" t="str">
            <v>11900841</v>
          </cell>
          <cell r="AS458">
            <v>43950</v>
          </cell>
        </row>
        <row r="459">
          <cell r="B459" t="str">
            <v>11900892</v>
          </cell>
          <cell r="AS459">
            <v>43950</v>
          </cell>
        </row>
        <row r="460">
          <cell r="B460" t="str">
            <v>11900863</v>
          </cell>
          <cell r="AS460">
            <v>43951</v>
          </cell>
        </row>
        <row r="461">
          <cell r="B461" t="str">
            <v>11900795</v>
          </cell>
          <cell r="AS461">
            <v>43953</v>
          </cell>
        </row>
        <row r="462">
          <cell r="B462" t="str">
            <v>10900080</v>
          </cell>
          <cell r="AS462">
            <v>43955</v>
          </cell>
        </row>
        <row r="463">
          <cell r="B463" t="str">
            <v>11600481</v>
          </cell>
          <cell r="AS463">
            <v>43962</v>
          </cell>
        </row>
        <row r="464">
          <cell r="B464" t="str">
            <v>11900843</v>
          </cell>
          <cell r="AS464">
            <v>43963</v>
          </cell>
        </row>
        <row r="465">
          <cell r="B465" t="str">
            <v>11600534</v>
          </cell>
          <cell r="AS465">
            <v>43963</v>
          </cell>
        </row>
        <row r="466">
          <cell r="B466" t="str">
            <v>11900823</v>
          </cell>
          <cell r="AS466">
            <v>43966</v>
          </cell>
        </row>
        <row r="467">
          <cell r="B467" t="str">
            <v>12000970</v>
          </cell>
          <cell r="AS467">
            <v>43976</v>
          </cell>
        </row>
        <row r="468">
          <cell r="B468" t="str">
            <v>11700621</v>
          </cell>
          <cell r="AS468">
            <v>43982</v>
          </cell>
        </row>
        <row r="469">
          <cell r="B469" t="str">
            <v>11000111</v>
          </cell>
          <cell r="AS469">
            <v>43982</v>
          </cell>
        </row>
        <row r="470">
          <cell r="B470" t="str">
            <v>12000944</v>
          </cell>
          <cell r="AS470">
            <v>43983</v>
          </cell>
        </row>
        <row r="471">
          <cell r="B471" t="str">
            <v>10900049</v>
          </cell>
          <cell r="AS471">
            <v>43991</v>
          </cell>
        </row>
        <row r="472">
          <cell r="B472" t="str">
            <v>11100198</v>
          </cell>
          <cell r="AS472">
            <v>43991</v>
          </cell>
        </row>
        <row r="473">
          <cell r="B473" t="str">
            <v>11900822</v>
          </cell>
          <cell r="AS473">
            <v>43993</v>
          </cell>
        </row>
        <row r="474">
          <cell r="B474" t="str">
            <v>11800731</v>
          </cell>
          <cell r="AS474">
            <v>44002</v>
          </cell>
        </row>
        <row r="475">
          <cell r="B475" t="str">
            <v>11900811</v>
          </cell>
          <cell r="AS475">
            <v>44003</v>
          </cell>
        </row>
        <row r="476">
          <cell r="B476" t="str">
            <v>11900859</v>
          </cell>
          <cell r="AS476">
            <v>44003</v>
          </cell>
        </row>
        <row r="477">
          <cell r="B477" t="str">
            <v>11800757</v>
          </cell>
          <cell r="AS477">
            <v>44007</v>
          </cell>
        </row>
        <row r="478">
          <cell r="B478" t="str">
            <v>11800729</v>
          </cell>
          <cell r="AS478">
            <v>44007</v>
          </cell>
        </row>
        <row r="479">
          <cell r="B479" t="str">
            <v>11800688</v>
          </cell>
          <cell r="AS479">
            <v>44009</v>
          </cell>
        </row>
        <row r="480">
          <cell r="B480" t="str">
            <v>11600499</v>
          </cell>
          <cell r="AS480">
            <v>44011</v>
          </cell>
        </row>
        <row r="481">
          <cell r="B481" t="str">
            <v>11800749</v>
          </cell>
          <cell r="AS481">
            <v>44012</v>
          </cell>
        </row>
        <row r="482">
          <cell r="B482" t="str">
            <v>11900932</v>
          </cell>
          <cell r="AS482">
            <v>44012</v>
          </cell>
        </row>
        <row r="483">
          <cell r="B483" t="str">
            <v>11800640</v>
          </cell>
          <cell r="AS483">
            <v>44012</v>
          </cell>
        </row>
        <row r="484">
          <cell r="B484" t="str">
            <v>11800758</v>
          </cell>
          <cell r="AS484">
            <v>44012</v>
          </cell>
        </row>
        <row r="485">
          <cell r="B485" t="str">
            <v>11900886</v>
          </cell>
          <cell r="AS485">
            <v>44013</v>
          </cell>
        </row>
        <row r="486">
          <cell r="B486" t="str">
            <v>12000985</v>
          </cell>
          <cell r="AS486">
            <v>44016</v>
          </cell>
        </row>
        <row r="487">
          <cell r="B487" t="str">
            <v>11800714</v>
          </cell>
          <cell r="AS487">
            <v>44017</v>
          </cell>
        </row>
        <row r="488">
          <cell r="B488" t="str">
            <v>11900873</v>
          </cell>
          <cell r="AS488">
            <v>44018</v>
          </cell>
        </row>
        <row r="489">
          <cell r="B489" t="str">
            <v>11800672</v>
          </cell>
          <cell r="AS489">
            <v>44021</v>
          </cell>
        </row>
        <row r="490">
          <cell r="B490" t="str">
            <v>11900929</v>
          </cell>
          <cell r="AS490">
            <v>44027</v>
          </cell>
        </row>
        <row r="491">
          <cell r="B491" t="str">
            <v>11900868</v>
          </cell>
          <cell r="AS491">
            <v>44029</v>
          </cell>
        </row>
        <row r="492">
          <cell r="B492" t="str">
            <v>11900853</v>
          </cell>
          <cell r="AS492">
            <v>44034</v>
          </cell>
        </row>
        <row r="493">
          <cell r="B493" t="str">
            <v>11900794</v>
          </cell>
          <cell r="AS493">
            <v>44037</v>
          </cell>
        </row>
        <row r="494">
          <cell r="B494" t="str">
            <v>11900835</v>
          </cell>
          <cell r="AS494">
            <v>44040</v>
          </cell>
        </row>
        <row r="495">
          <cell r="B495" t="str">
            <v>11900864</v>
          </cell>
          <cell r="AS495">
            <v>44041</v>
          </cell>
        </row>
        <row r="496">
          <cell r="B496" t="str">
            <v>11900806</v>
          </cell>
          <cell r="AS496">
            <v>44041</v>
          </cell>
        </row>
        <row r="497">
          <cell r="B497" t="str">
            <v>12001012</v>
          </cell>
          <cell r="AS497">
            <v>44043</v>
          </cell>
        </row>
        <row r="498">
          <cell r="B498" t="str">
            <v>11900846</v>
          </cell>
          <cell r="AS498">
            <v>44043</v>
          </cell>
        </row>
        <row r="499">
          <cell r="B499" t="str">
            <v>11800705</v>
          </cell>
          <cell r="AS499">
            <v>44043</v>
          </cell>
        </row>
        <row r="500">
          <cell r="B500" t="str">
            <v>11200255</v>
          </cell>
          <cell r="AS500">
            <v>44043</v>
          </cell>
        </row>
        <row r="501">
          <cell r="B501" t="str">
            <v>11300322</v>
          </cell>
          <cell r="AS501">
            <v>44048</v>
          </cell>
        </row>
        <row r="502">
          <cell r="B502" t="str">
            <v>12001022</v>
          </cell>
          <cell r="AS502">
            <v>44049</v>
          </cell>
        </row>
        <row r="503">
          <cell r="B503" t="str">
            <v>11600486</v>
          </cell>
          <cell r="AS503">
            <v>44057</v>
          </cell>
        </row>
        <row r="504">
          <cell r="B504" t="str">
            <v>11800723</v>
          </cell>
          <cell r="AS504">
            <v>44063</v>
          </cell>
        </row>
        <row r="505">
          <cell r="B505" t="str">
            <v>11800715</v>
          </cell>
          <cell r="AS505">
            <v>44074</v>
          </cell>
        </row>
        <row r="506">
          <cell r="B506" t="str">
            <v>11800661</v>
          </cell>
          <cell r="AS506">
            <v>44074</v>
          </cell>
        </row>
        <row r="507">
          <cell r="B507" t="str">
            <v>12001005</v>
          </cell>
          <cell r="AS507">
            <v>44077</v>
          </cell>
        </row>
        <row r="508">
          <cell r="B508" t="str">
            <v>11800642</v>
          </cell>
          <cell r="AS508">
            <v>44079</v>
          </cell>
        </row>
        <row r="509">
          <cell r="B509" t="str">
            <v>11700625</v>
          </cell>
          <cell r="AS509">
            <v>44080</v>
          </cell>
        </row>
        <row r="510">
          <cell r="B510" t="str">
            <v>11500466</v>
          </cell>
          <cell r="AS510">
            <v>44084</v>
          </cell>
        </row>
        <row r="511">
          <cell r="B511" t="str">
            <v>11800736</v>
          </cell>
          <cell r="AS511">
            <v>44084</v>
          </cell>
        </row>
        <row r="512">
          <cell r="B512" t="str">
            <v>11800706</v>
          </cell>
          <cell r="AS512">
            <v>44086</v>
          </cell>
        </row>
        <row r="513">
          <cell r="B513" t="str">
            <v>11900889</v>
          </cell>
          <cell r="AS513">
            <v>44104</v>
          </cell>
        </row>
        <row r="514">
          <cell r="B514" t="str">
            <v>11900876</v>
          </cell>
          <cell r="AS514">
            <v>44104</v>
          </cell>
        </row>
        <row r="515">
          <cell r="B515" t="str">
            <v>11800719</v>
          </cell>
          <cell r="AS515">
            <v>44111</v>
          </cell>
        </row>
        <row r="516">
          <cell r="B516" t="str">
            <v>11400411</v>
          </cell>
          <cell r="AS516">
            <v>44112</v>
          </cell>
        </row>
        <row r="517">
          <cell r="B517" t="str">
            <v>11800759</v>
          </cell>
          <cell r="AS517">
            <v>44112</v>
          </cell>
        </row>
        <row r="518">
          <cell r="B518" t="str">
            <v>12000975</v>
          </cell>
          <cell r="AS518">
            <v>44118</v>
          </cell>
        </row>
        <row r="519">
          <cell r="B519" t="str">
            <v>11800753</v>
          </cell>
          <cell r="AS519">
            <v>44121</v>
          </cell>
        </row>
        <row r="520">
          <cell r="B520" t="str">
            <v>11700588</v>
          </cell>
          <cell r="AS520">
            <v>44123</v>
          </cell>
        </row>
        <row r="521">
          <cell r="B521" t="str">
            <v>12001061</v>
          </cell>
          <cell r="AS521">
            <v>44124</v>
          </cell>
        </row>
        <row r="522">
          <cell r="B522" t="str">
            <v>12001062</v>
          </cell>
          <cell r="AS522">
            <v>44125</v>
          </cell>
        </row>
        <row r="523">
          <cell r="B523" t="str">
            <v>12001044</v>
          </cell>
          <cell r="AS523">
            <v>44127</v>
          </cell>
        </row>
        <row r="524">
          <cell r="B524" t="str">
            <v>11300278</v>
          </cell>
          <cell r="AS524">
            <v>44132</v>
          </cell>
        </row>
        <row r="525">
          <cell r="B525" t="str">
            <v>11900781</v>
          </cell>
          <cell r="AS525">
            <v>44134</v>
          </cell>
        </row>
        <row r="526">
          <cell r="B526" t="str">
            <v>11900838</v>
          </cell>
          <cell r="AS526">
            <v>44135</v>
          </cell>
        </row>
        <row r="527">
          <cell r="B527" t="str">
            <v>12000939</v>
          </cell>
          <cell r="AS527">
            <v>44135</v>
          </cell>
        </row>
        <row r="528">
          <cell r="B528" t="str">
            <v>11400355</v>
          </cell>
          <cell r="AS528">
            <v>44135</v>
          </cell>
        </row>
        <row r="529">
          <cell r="B529" t="str">
            <v>11800643</v>
          </cell>
          <cell r="AS529">
            <v>44135</v>
          </cell>
        </row>
        <row r="530">
          <cell r="B530" t="str">
            <v>11800734</v>
          </cell>
          <cell r="AS530">
            <v>44144</v>
          </cell>
        </row>
        <row r="531">
          <cell r="B531" t="str">
            <v>12001014</v>
          </cell>
          <cell r="AS531">
            <v>44149</v>
          </cell>
        </row>
        <row r="532">
          <cell r="B532" t="str">
            <v>12001050</v>
          </cell>
          <cell r="AS532">
            <v>44151</v>
          </cell>
        </row>
        <row r="533">
          <cell r="B533" t="str">
            <v>11900884</v>
          </cell>
          <cell r="AS533">
            <v>44156</v>
          </cell>
        </row>
        <row r="534">
          <cell r="B534" t="str">
            <v>12001028</v>
          </cell>
          <cell r="AS534">
            <v>44158</v>
          </cell>
        </row>
        <row r="535">
          <cell r="B535" t="str">
            <v>11200258</v>
          </cell>
          <cell r="AS535">
            <v>44161</v>
          </cell>
        </row>
        <row r="536">
          <cell r="B536" t="str">
            <v>11900832</v>
          </cell>
          <cell r="AS536">
            <v>44165</v>
          </cell>
        </row>
        <row r="537">
          <cell r="B537" t="str">
            <v>12000989</v>
          </cell>
          <cell r="AS537">
            <v>44165</v>
          </cell>
        </row>
        <row r="538">
          <cell r="B538" t="str">
            <v>11900831</v>
          </cell>
          <cell r="AS538">
            <v>44165</v>
          </cell>
        </row>
        <row r="539">
          <cell r="B539" t="str">
            <v>11900872</v>
          </cell>
          <cell r="AS539">
            <v>44177</v>
          </cell>
        </row>
        <row r="540">
          <cell r="B540" t="str">
            <v>11900909</v>
          </cell>
          <cell r="AS540">
            <v>44177</v>
          </cell>
        </row>
        <row r="541">
          <cell r="B541" t="str">
            <v>12001046</v>
          </cell>
          <cell r="AS541">
            <v>44178</v>
          </cell>
        </row>
        <row r="542">
          <cell r="B542" t="str">
            <v>11800701</v>
          </cell>
          <cell r="AS542">
            <v>44182</v>
          </cell>
        </row>
        <row r="543">
          <cell r="B543" t="str">
            <v>12001075</v>
          </cell>
          <cell r="AS543">
            <v>44187</v>
          </cell>
        </row>
        <row r="544">
          <cell r="B544" t="str">
            <v>11700555</v>
          </cell>
          <cell r="AS544">
            <v>44196</v>
          </cell>
        </row>
        <row r="545">
          <cell r="B545" t="str">
            <v>10800016</v>
          </cell>
          <cell r="AS545">
            <v>44196</v>
          </cell>
        </row>
        <row r="546">
          <cell r="B546" t="str">
            <v>12001088</v>
          </cell>
          <cell r="AS546">
            <v>44199</v>
          </cell>
        </row>
        <row r="547">
          <cell r="B547" t="str">
            <v>12001074</v>
          </cell>
          <cell r="AS547">
            <v>44201</v>
          </cell>
        </row>
        <row r="548">
          <cell r="B548" t="str">
            <v>11700560</v>
          </cell>
          <cell r="AS548">
            <v>44207</v>
          </cell>
        </row>
        <row r="549">
          <cell r="B549" t="str">
            <v>11800650</v>
          </cell>
          <cell r="AS549">
            <v>44209</v>
          </cell>
        </row>
        <row r="550">
          <cell r="B550" t="str">
            <v>11900921</v>
          </cell>
          <cell r="AS550">
            <v>44213</v>
          </cell>
        </row>
        <row r="551">
          <cell r="B551" t="str">
            <v>11700572</v>
          </cell>
          <cell r="AS551">
            <v>44214</v>
          </cell>
        </row>
        <row r="552">
          <cell r="B552" t="str">
            <v>11800652</v>
          </cell>
          <cell r="AS552">
            <v>44215</v>
          </cell>
        </row>
        <row r="553">
          <cell r="B553" t="str">
            <v>11900923</v>
          </cell>
          <cell r="AS553">
            <v>44219</v>
          </cell>
        </row>
        <row r="554">
          <cell r="B554" t="str">
            <v>11900766</v>
          </cell>
          <cell r="AS554">
            <v>44226</v>
          </cell>
        </row>
        <row r="555">
          <cell r="B555" t="str">
            <v>11900771</v>
          </cell>
          <cell r="AS555">
            <v>44227</v>
          </cell>
        </row>
        <row r="556">
          <cell r="B556" t="str">
            <v>11800666</v>
          </cell>
          <cell r="AS556">
            <v>44227</v>
          </cell>
        </row>
        <row r="557">
          <cell r="B557" t="str">
            <v>11200247</v>
          </cell>
          <cell r="AS557">
            <v>44227</v>
          </cell>
        </row>
        <row r="558">
          <cell r="B558" t="str">
            <v>12001009</v>
          </cell>
          <cell r="AS558">
            <v>44228</v>
          </cell>
        </row>
        <row r="559">
          <cell r="B559" t="str">
            <v>12000949</v>
          </cell>
          <cell r="AS559">
            <v>44236</v>
          </cell>
        </row>
        <row r="560">
          <cell r="B560" t="str">
            <v>12000949</v>
          </cell>
          <cell r="AS560">
            <v>44244</v>
          </cell>
        </row>
        <row r="561">
          <cell r="B561" t="str">
            <v>12000949</v>
          </cell>
          <cell r="AS561">
            <v>44247</v>
          </cell>
        </row>
        <row r="562">
          <cell r="B562" t="str">
            <v>12000949</v>
          </cell>
          <cell r="AS562">
            <v>44253</v>
          </cell>
        </row>
        <row r="563">
          <cell r="B563" t="str">
            <v>12000949</v>
          </cell>
          <cell r="AS563">
            <v>44254</v>
          </cell>
        </row>
        <row r="564">
          <cell r="B564" t="str">
            <v>12000949</v>
          </cell>
          <cell r="AS564">
            <v>44255</v>
          </cell>
        </row>
        <row r="565">
          <cell r="B565" t="str">
            <v>12000949</v>
          </cell>
          <cell r="AS565">
            <v>44255</v>
          </cell>
        </row>
        <row r="566">
          <cell r="B566" t="str">
            <v>12000949</v>
          </cell>
          <cell r="AS566">
            <v>44255</v>
          </cell>
        </row>
        <row r="567">
          <cell r="B567" t="str">
            <v>12000949</v>
          </cell>
          <cell r="AS567">
            <v>44259</v>
          </cell>
        </row>
        <row r="568">
          <cell r="B568" t="str">
            <v>12000949</v>
          </cell>
          <cell r="AS568">
            <v>44260</v>
          </cell>
        </row>
        <row r="569">
          <cell r="B569" t="str">
            <v>12000949</v>
          </cell>
          <cell r="AS569">
            <v>44263</v>
          </cell>
        </row>
        <row r="570">
          <cell r="B570" t="str">
            <v>12000949</v>
          </cell>
          <cell r="AS570">
            <v>44268</v>
          </cell>
        </row>
        <row r="571">
          <cell r="B571" t="str">
            <v>11700587</v>
          </cell>
          <cell r="AS571">
            <v>44269</v>
          </cell>
        </row>
        <row r="572">
          <cell r="B572" t="str">
            <v>11700608</v>
          </cell>
          <cell r="AS572">
            <v>44269</v>
          </cell>
        </row>
        <row r="573">
          <cell r="B573" t="str">
            <v>11200227</v>
          </cell>
          <cell r="AS573">
            <v>44270</v>
          </cell>
        </row>
        <row r="574">
          <cell r="B574" t="str">
            <v>11800711</v>
          </cell>
          <cell r="AS574">
            <v>44274</v>
          </cell>
        </row>
        <row r="575">
          <cell r="B575" t="str">
            <v>12000998</v>
          </cell>
          <cell r="AS575">
            <v>44283</v>
          </cell>
        </row>
        <row r="576">
          <cell r="B576" t="str">
            <v>12000949</v>
          </cell>
          <cell r="AS576">
            <v>44263</v>
          </cell>
        </row>
        <row r="577">
          <cell r="B577" t="str">
            <v>12000949</v>
          </cell>
          <cell r="AS577">
            <v>44268</v>
          </cell>
        </row>
        <row r="578">
          <cell r="B578" t="str">
            <v>12001083</v>
          </cell>
          <cell r="AS578">
            <v>44286</v>
          </cell>
        </row>
        <row r="579">
          <cell r="B579" t="str">
            <v>12001048</v>
          </cell>
          <cell r="AS579">
            <v>44286</v>
          </cell>
        </row>
        <row r="580">
          <cell r="B580" t="str">
            <v>11800669</v>
          </cell>
          <cell r="AS580">
            <v>44286</v>
          </cell>
        </row>
        <row r="581">
          <cell r="B581" t="str">
            <v>12000948</v>
          </cell>
          <cell r="AS581">
            <v>44291</v>
          </cell>
        </row>
        <row r="582">
          <cell r="B582" t="str">
            <v>11700568</v>
          </cell>
          <cell r="AS582">
            <v>44294</v>
          </cell>
        </row>
        <row r="583">
          <cell r="B583" t="str">
            <v>11900900</v>
          </cell>
          <cell r="AS583">
            <v>44300</v>
          </cell>
        </row>
        <row r="584">
          <cell r="B584" t="str">
            <v>12000993</v>
          </cell>
          <cell r="AS584">
            <v>44308</v>
          </cell>
        </row>
        <row r="585">
          <cell r="B585" t="str">
            <v>12001016</v>
          </cell>
          <cell r="AS585">
            <v>44314</v>
          </cell>
        </row>
        <row r="586">
          <cell r="B586" t="str">
            <v>11900813</v>
          </cell>
          <cell r="AS586">
            <v>44315</v>
          </cell>
        </row>
        <row r="587">
          <cell r="B587" t="str">
            <v>11900913</v>
          </cell>
          <cell r="AS587">
            <v>44316</v>
          </cell>
        </row>
        <row r="588">
          <cell r="B588" t="str">
            <v>12001093</v>
          </cell>
          <cell r="AS588">
            <v>44321</v>
          </cell>
        </row>
        <row r="589">
          <cell r="B589" t="str">
            <v>11700556</v>
          </cell>
          <cell r="AS589">
            <v>44330</v>
          </cell>
        </row>
        <row r="590">
          <cell r="B590" t="str">
            <v>11400381</v>
          </cell>
          <cell r="AS590">
            <v>44331</v>
          </cell>
        </row>
        <row r="591">
          <cell r="B591" t="str">
            <v>12001081</v>
          </cell>
          <cell r="AS591">
            <v>44331</v>
          </cell>
        </row>
        <row r="592">
          <cell r="B592" t="str">
            <v>12101120</v>
          </cell>
          <cell r="AS592">
            <v>44331</v>
          </cell>
        </row>
        <row r="593">
          <cell r="B593" t="str">
            <v>10900033</v>
          </cell>
          <cell r="AS593">
            <v>44331</v>
          </cell>
        </row>
        <row r="594">
          <cell r="B594" t="str">
            <v>12000997</v>
          </cell>
          <cell r="AS594">
            <v>44332</v>
          </cell>
        </row>
        <row r="595">
          <cell r="B595" t="str">
            <v>11800718</v>
          </cell>
          <cell r="AS595">
            <v>44332</v>
          </cell>
        </row>
        <row r="596">
          <cell r="B596" t="str">
            <v>12001042</v>
          </cell>
          <cell r="AS596">
            <v>44332</v>
          </cell>
        </row>
        <row r="597">
          <cell r="B597" t="str">
            <v>12001049</v>
          </cell>
          <cell r="AS597">
            <v>44332</v>
          </cell>
        </row>
        <row r="598">
          <cell r="B598" t="str">
            <v>11600515</v>
          </cell>
          <cell r="AS598">
            <v>44332</v>
          </cell>
        </row>
        <row r="599">
          <cell r="B599" t="str">
            <v>11800697</v>
          </cell>
          <cell r="AS599">
            <v>44332</v>
          </cell>
        </row>
        <row r="600">
          <cell r="B600" t="str">
            <v>11000101</v>
          </cell>
          <cell r="AS600">
            <v>44334</v>
          </cell>
        </row>
        <row r="601">
          <cell r="B601" t="str">
            <v>11900926</v>
          </cell>
          <cell r="AS601">
            <v>44334</v>
          </cell>
        </row>
        <row r="602">
          <cell r="B602" t="str">
            <v>11800692</v>
          </cell>
          <cell r="AS602">
            <v>44335</v>
          </cell>
        </row>
        <row r="603">
          <cell r="B603" t="str">
            <v>11800660</v>
          </cell>
          <cell r="AS603">
            <v>44336</v>
          </cell>
        </row>
        <row r="604">
          <cell r="B604" t="str">
            <v>12101119</v>
          </cell>
          <cell r="AS604">
            <v>44343</v>
          </cell>
        </row>
        <row r="605">
          <cell r="B605" t="str">
            <v>11200257</v>
          </cell>
          <cell r="AS605">
            <v>44344</v>
          </cell>
        </row>
        <row r="606">
          <cell r="B606" t="str">
            <v>11400391</v>
          </cell>
          <cell r="AS606">
            <v>44344</v>
          </cell>
        </row>
        <row r="607">
          <cell r="B607" t="str">
            <v>12000981</v>
          </cell>
          <cell r="AS607">
            <v>44344</v>
          </cell>
        </row>
        <row r="608">
          <cell r="B608" t="str">
            <v>12001021</v>
          </cell>
          <cell r="AS608">
            <v>44346</v>
          </cell>
        </row>
        <row r="609">
          <cell r="B609" t="str">
            <v>11900792</v>
          </cell>
          <cell r="AS609">
            <v>44346</v>
          </cell>
        </row>
        <row r="610">
          <cell r="B610" t="str">
            <v>11800651</v>
          </cell>
          <cell r="AS610">
            <v>44346</v>
          </cell>
        </row>
        <row r="611">
          <cell r="B611" t="str">
            <v>11900883</v>
          </cell>
          <cell r="AS611">
            <v>44346</v>
          </cell>
        </row>
        <row r="612">
          <cell r="B612" t="str">
            <v>11800646</v>
          </cell>
          <cell r="AS612">
            <v>44347</v>
          </cell>
        </row>
        <row r="613">
          <cell r="B613" t="str">
            <v>11600480</v>
          </cell>
          <cell r="AS613">
            <v>44347</v>
          </cell>
        </row>
        <row r="614">
          <cell r="B614" t="str">
            <v>12000971</v>
          </cell>
          <cell r="AS614">
            <v>44347</v>
          </cell>
        </row>
        <row r="615">
          <cell r="B615" t="str">
            <v>11800685</v>
          </cell>
          <cell r="AS615">
            <v>44347</v>
          </cell>
        </row>
        <row r="616">
          <cell r="B616" t="str">
            <v>12001045</v>
          </cell>
          <cell r="AS616">
            <v>44347</v>
          </cell>
        </row>
        <row r="617">
          <cell r="B617" t="str">
            <v>12101152</v>
          </cell>
          <cell r="AS617">
            <v>44347</v>
          </cell>
        </row>
        <row r="618">
          <cell r="B618" t="str">
            <v>11900782</v>
          </cell>
          <cell r="AS618">
            <v>44347</v>
          </cell>
        </row>
        <row r="619">
          <cell r="B619" t="str">
            <v>12001023</v>
          </cell>
          <cell r="AS619">
            <v>44352</v>
          </cell>
        </row>
        <row r="620">
          <cell r="B620" t="str">
            <v>12000957</v>
          </cell>
          <cell r="AS620">
            <v>44352</v>
          </cell>
        </row>
        <row r="621">
          <cell r="B621" t="str">
            <v>11900850</v>
          </cell>
          <cell r="AS621">
            <v>44352</v>
          </cell>
        </row>
        <row r="622">
          <cell r="B622" t="str">
            <v>12101157</v>
          </cell>
          <cell r="AS622">
            <v>44355</v>
          </cell>
        </row>
        <row r="623">
          <cell r="B623" t="str">
            <v>11900916</v>
          </cell>
          <cell r="AS623">
            <v>44355</v>
          </cell>
        </row>
        <row r="624">
          <cell r="B624" t="str">
            <v>12101143</v>
          </cell>
          <cell r="AS624">
            <v>44356</v>
          </cell>
        </row>
        <row r="625">
          <cell r="B625" t="str">
            <v>12001026</v>
          </cell>
          <cell r="AS625">
            <v>44356</v>
          </cell>
        </row>
        <row r="626">
          <cell r="B626" t="str">
            <v>12101163</v>
          </cell>
          <cell r="AS626">
            <v>44356</v>
          </cell>
        </row>
        <row r="627">
          <cell r="B627" t="str">
            <v>11700631</v>
          </cell>
          <cell r="AS627">
            <v>44357</v>
          </cell>
        </row>
        <row r="628">
          <cell r="B628" t="str">
            <v>11200254</v>
          </cell>
          <cell r="AS628">
            <v>44358</v>
          </cell>
        </row>
        <row r="629">
          <cell r="B629" t="str">
            <v>11700613</v>
          </cell>
          <cell r="AS629">
            <v>44358</v>
          </cell>
        </row>
        <row r="630">
          <cell r="B630" t="str">
            <v>12101170</v>
          </cell>
          <cell r="AS630">
            <v>44360</v>
          </cell>
        </row>
        <row r="631">
          <cell r="B631" t="str">
            <v>12101162</v>
          </cell>
          <cell r="AS631">
            <v>44361</v>
          </cell>
        </row>
        <row r="632">
          <cell r="B632" t="str">
            <v>11900906</v>
          </cell>
          <cell r="AS632">
            <v>44365</v>
          </cell>
        </row>
        <row r="633">
          <cell r="B633" t="str">
            <v>12101153</v>
          </cell>
          <cell r="AS633">
            <v>44368</v>
          </cell>
        </row>
        <row r="634">
          <cell r="B634" t="str">
            <v>12101134</v>
          </cell>
          <cell r="AS634">
            <v>44371</v>
          </cell>
        </row>
        <row r="635">
          <cell r="B635" t="str">
            <v>11900866</v>
          </cell>
          <cell r="AS635">
            <v>44376</v>
          </cell>
        </row>
        <row r="636">
          <cell r="B636" t="str">
            <v>12000977</v>
          </cell>
          <cell r="AS636">
            <v>44377</v>
          </cell>
        </row>
        <row r="637">
          <cell r="B637" t="str">
            <v>11900833</v>
          </cell>
          <cell r="AS637">
            <v>44377</v>
          </cell>
        </row>
        <row r="638">
          <cell r="B638" t="str">
            <v>11800682</v>
          </cell>
          <cell r="AS638">
            <v>44377</v>
          </cell>
        </row>
        <row r="639">
          <cell r="B639" t="str">
            <v>11000099</v>
          </cell>
          <cell r="AS639">
            <v>44377</v>
          </cell>
        </row>
        <row r="640">
          <cell r="B640" t="str">
            <v>11900817</v>
          </cell>
          <cell r="AS640">
            <v>44377</v>
          </cell>
        </row>
        <row r="641">
          <cell r="B641" t="str">
            <v>12101156</v>
          </cell>
          <cell r="AS641">
            <v>44377</v>
          </cell>
        </row>
        <row r="642">
          <cell r="B642" t="str">
            <v>11900879</v>
          </cell>
          <cell r="AS642">
            <v>44377</v>
          </cell>
        </row>
        <row r="643">
          <cell r="B643" t="str">
            <v>12000982</v>
          </cell>
          <cell r="AS643">
            <v>44379</v>
          </cell>
        </row>
        <row r="644">
          <cell r="B644" t="str">
            <v>10800026</v>
          </cell>
          <cell r="AS644">
            <v>44379</v>
          </cell>
        </row>
        <row r="645">
          <cell r="B645" t="str">
            <v>12101141</v>
          </cell>
          <cell r="AS645">
            <v>44380</v>
          </cell>
        </row>
        <row r="646">
          <cell r="B646" t="str">
            <v>12101111</v>
          </cell>
          <cell r="AS646">
            <v>44382</v>
          </cell>
        </row>
        <row r="647">
          <cell r="B647" t="str">
            <v>12001030</v>
          </cell>
          <cell r="AS647">
            <v>44384</v>
          </cell>
        </row>
        <row r="648">
          <cell r="B648" t="str">
            <v>11400425</v>
          </cell>
          <cell r="AS648">
            <v>44386</v>
          </cell>
        </row>
        <row r="649">
          <cell r="B649" t="str">
            <v>12101188</v>
          </cell>
          <cell r="AS649">
            <v>44389</v>
          </cell>
        </row>
        <row r="650">
          <cell r="B650" t="str">
            <v>11900848</v>
          </cell>
          <cell r="AS650">
            <v>44389</v>
          </cell>
        </row>
        <row r="651">
          <cell r="B651" t="str">
            <v>12101171</v>
          </cell>
          <cell r="AS651">
            <v>44390</v>
          </cell>
        </row>
        <row r="652">
          <cell r="B652" t="str">
            <v>11900826</v>
          </cell>
          <cell r="AS652">
            <v>44391</v>
          </cell>
        </row>
        <row r="653">
          <cell r="B653" t="str">
            <v>11600487</v>
          </cell>
          <cell r="AS653">
            <v>44392</v>
          </cell>
        </row>
        <row r="654">
          <cell r="B654" t="str">
            <v>11400406</v>
          </cell>
          <cell r="AS654">
            <v>44392</v>
          </cell>
        </row>
        <row r="655">
          <cell r="B655" t="str">
            <v>12101168</v>
          </cell>
          <cell r="AS655">
            <v>44397</v>
          </cell>
        </row>
        <row r="656">
          <cell r="B656" t="str">
            <v>11900852</v>
          </cell>
          <cell r="AS656">
            <v>44399</v>
          </cell>
        </row>
        <row r="657">
          <cell r="B657" t="str">
            <v>11800649</v>
          </cell>
          <cell r="AS657">
            <v>44400</v>
          </cell>
        </row>
        <row r="658">
          <cell r="B658" t="str">
            <v>12001018</v>
          </cell>
          <cell r="AS658">
            <v>44400</v>
          </cell>
        </row>
        <row r="659">
          <cell r="B659" t="str">
            <v>12001019</v>
          </cell>
          <cell r="AS659">
            <v>44406</v>
          </cell>
        </row>
        <row r="660">
          <cell r="B660" t="str">
            <v>11900897</v>
          </cell>
          <cell r="AS660">
            <v>44407</v>
          </cell>
        </row>
        <row r="661">
          <cell r="B661" t="str">
            <v>11700562</v>
          </cell>
          <cell r="AS661">
            <v>44408</v>
          </cell>
        </row>
        <row r="662">
          <cell r="B662" t="str">
            <v>12101190</v>
          </cell>
          <cell r="AS662">
            <v>44408</v>
          </cell>
        </row>
        <row r="663">
          <cell r="B663" t="str">
            <v>11700559</v>
          </cell>
          <cell r="AS663">
            <v>44418</v>
          </cell>
        </row>
        <row r="664">
          <cell r="B664" t="str">
            <v>11900818</v>
          </cell>
          <cell r="AS664">
            <v>44418</v>
          </cell>
        </row>
        <row r="665">
          <cell r="B665" t="str">
            <v>12001015</v>
          </cell>
          <cell r="AS665">
            <v>44420</v>
          </cell>
        </row>
        <row r="666">
          <cell r="B666" t="str">
            <v>12101130</v>
          </cell>
          <cell r="AS666">
            <v>44421</v>
          </cell>
        </row>
        <row r="667">
          <cell r="B667" t="str">
            <v>12101178</v>
          </cell>
          <cell r="AS667">
            <v>44427</v>
          </cell>
        </row>
        <row r="668">
          <cell r="B668" t="str">
            <v>12000953</v>
          </cell>
          <cell r="AS668">
            <v>44430</v>
          </cell>
        </row>
        <row r="669">
          <cell r="B669" t="str">
            <v>12101216</v>
          </cell>
          <cell r="AS669">
            <v>44432</v>
          </cell>
        </row>
        <row r="670">
          <cell r="B670" t="str">
            <v>12101215</v>
          </cell>
          <cell r="AS670">
            <v>44432</v>
          </cell>
        </row>
        <row r="671">
          <cell r="B671" t="str">
            <v>11900836</v>
          </cell>
          <cell r="AS671">
            <v>44433</v>
          </cell>
        </row>
        <row r="672">
          <cell r="B672" t="str">
            <v>12101094</v>
          </cell>
          <cell r="AS672">
            <v>44433</v>
          </cell>
        </row>
        <row r="673">
          <cell r="B673" t="str">
            <v>12001091</v>
          </cell>
          <cell r="AS673">
            <v>44435</v>
          </cell>
        </row>
        <row r="674">
          <cell r="B674" t="str">
            <v>11900774</v>
          </cell>
          <cell r="AS674">
            <v>44437</v>
          </cell>
        </row>
        <row r="675">
          <cell r="B675" t="str">
            <v>11800637</v>
          </cell>
          <cell r="AS675">
            <v>44439</v>
          </cell>
        </row>
        <row r="676">
          <cell r="B676" t="str">
            <v>12101155</v>
          </cell>
          <cell r="AS676">
            <v>44439</v>
          </cell>
        </row>
        <row r="677">
          <cell r="B677" t="str">
            <v>12101194</v>
          </cell>
          <cell r="AS677">
            <v>44439</v>
          </cell>
        </row>
        <row r="678">
          <cell r="B678" t="str">
            <v>12101217</v>
          </cell>
          <cell r="AS678">
            <v>44439</v>
          </cell>
        </row>
        <row r="679">
          <cell r="B679" t="str">
            <v>11900895</v>
          </cell>
          <cell r="AS679">
            <v>44442</v>
          </cell>
        </row>
        <row r="680">
          <cell r="B680" t="str">
            <v>11800681</v>
          </cell>
          <cell r="AS680">
            <v>44444</v>
          </cell>
        </row>
        <row r="681">
          <cell r="B681" t="str">
            <v>12101123</v>
          </cell>
          <cell r="AS681">
            <v>44445</v>
          </cell>
        </row>
        <row r="682">
          <cell r="B682" t="str">
            <v>11900902</v>
          </cell>
          <cell r="AS682">
            <v>44445</v>
          </cell>
        </row>
        <row r="683">
          <cell r="B683" t="str">
            <v>11800732</v>
          </cell>
          <cell r="AS683">
            <v>44449</v>
          </cell>
        </row>
        <row r="684">
          <cell r="B684" t="str">
            <v>12101124</v>
          </cell>
          <cell r="AS684">
            <v>44449</v>
          </cell>
        </row>
        <row r="685">
          <cell r="B685" t="str">
            <v>12101221</v>
          </cell>
          <cell r="AS685">
            <v>44449</v>
          </cell>
        </row>
        <row r="686">
          <cell r="B686" t="str">
            <v>11500444</v>
          </cell>
          <cell r="AS686">
            <v>44454</v>
          </cell>
        </row>
        <row r="687">
          <cell r="B687" t="str">
            <v>12001092</v>
          </cell>
          <cell r="AS687">
            <v>44456</v>
          </cell>
        </row>
        <row r="688">
          <cell r="B688" t="str">
            <v>11900857</v>
          </cell>
          <cell r="AS688">
            <v>44457</v>
          </cell>
        </row>
        <row r="689">
          <cell r="B689" t="str">
            <v>11700597</v>
          </cell>
          <cell r="AS689">
            <v>44468</v>
          </cell>
        </row>
        <row r="690">
          <cell r="B690" t="str">
            <v>11600512</v>
          </cell>
          <cell r="AS690">
            <v>44469</v>
          </cell>
        </row>
        <row r="691">
          <cell r="B691" t="str">
            <v>11900837</v>
          </cell>
          <cell r="AS691">
            <v>44469</v>
          </cell>
        </row>
        <row r="692">
          <cell r="B692" t="str">
            <v>12000965</v>
          </cell>
          <cell r="AS692">
            <v>44469</v>
          </cell>
        </row>
        <row r="693">
          <cell r="B693" t="str">
            <v>12001003</v>
          </cell>
          <cell r="AS693">
            <v>44469</v>
          </cell>
        </row>
        <row r="694">
          <cell r="B694" t="str">
            <v>12101232</v>
          </cell>
          <cell r="AS694">
            <v>44470</v>
          </cell>
        </row>
        <row r="695">
          <cell r="B695" t="str">
            <v>12101173</v>
          </cell>
          <cell r="AS695">
            <v>44477</v>
          </cell>
        </row>
        <row r="696">
          <cell r="B696" t="str">
            <v>12001029</v>
          </cell>
          <cell r="AS696">
            <v>44477</v>
          </cell>
        </row>
        <row r="697">
          <cell r="B697" t="str">
            <v>12001033</v>
          </cell>
          <cell r="AS697">
            <v>44477</v>
          </cell>
        </row>
        <row r="698">
          <cell r="B698" t="str">
            <v>11800670</v>
          </cell>
          <cell r="AS698">
            <v>44477</v>
          </cell>
        </row>
        <row r="699">
          <cell r="B699" t="str">
            <v>11900869</v>
          </cell>
          <cell r="AS699">
            <v>44477</v>
          </cell>
        </row>
        <row r="700">
          <cell r="B700" t="str">
            <v>10900086</v>
          </cell>
          <cell r="AS700">
            <v>44480</v>
          </cell>
        </row>
        <row r="701">
          <cell r="B701" t="str">
            <v>12101110</v>
          </cell>
          <cell r="AS701">
            <v>44482</v>
          </cell>
        </row>
        <row r="702">
          <cell r="B702" t="str">
            <v>12101158</v>
          </cell>
          <cell r="AS702">
            <v>44483</v>
          </cell>
        </row>
        <row r="703">
          <cell r="B703" t="str">
            <v>12101240</v>
          </cell>
          <cell r="AS703">
            <v>44483</v>
          </cell>
        </row>
        <row r="704">
          <cell r="B704" t="str">
            <v>11600498</v>
          </cell>
          <cell r="AS704">
            <v>44483</v>
          </cell>
        </row>
        <row r="705">
          <cell r="B705" t="str">
            <v>12101176</v>
          </cell>
          <cell r="AS705">
            <v>44484</v>
          </cell>
        </row>
        <row r="706">
          <cell r="B706" t="str">
            <v>11400420</v>
          </cell>
          <cell r="AS706">
            <v>44487</v>
          </cell>
        </row>
        <row r="707">
          <cell r="B707" t="str">
            <v>12001080</v>
          </cell>
          <cell r="AS707">
            <v>44489</v>
          </cell>
        </row>
        <row r="708">
          <cell r="B708" t="str">
            <v>12101100</v>
          </cell>
          <cell r="AS708">
            <v>44489</v>
          </cell>
        </row>
        <row r="709">
          <cell r="B709" t="str">
            <v>12101186</v>
          </cell>
          <cell r="AS709">
            <v>44498</v>
          </cell>
        </row>
        <row r="710">
          <cell r="B710" t="str">
            <v>12101138</v>
          </cell>
          <cell r="AS710">
            <v>44499</v>
          </cell>
        </row>
        <row r="711">
          <cell r="B711" t="str">
            <v>11700577</v>
          </cell>
          <cell r="AS711">
            <v>44500</v>
          </cell>
        </row>
        <row r="712">
          <cell r="B712" t="str">
            <v>11600495</v>
          </cell>
          <cell r="AS712">
            <v>44500</v>
          </cell>
        </row>
        <row r="713">
          <cell r="B713" t="str">
            <v>12001057</v>
          </cell>
          <cell r="AS713">
            <v>44500</v>
          </cell>
        </row>
        <row r="714">
          <cell r="B714" t="str">
            <v>12101128</v>
          </cell>
          <cell r="AS714">
            <v>44501</v>
          </cell>
        </row>
        <row r="715">
          <cell r="B715" t="str">
            <v>11900790</v>
          </cell>
          <cell r="AS715">
            <v>44504</v>
          </cell>
        </row>
        <row r="716">
          <cell r="B716" t="str">
            <v>12101242</v>
          </cell>
          <cell r="AS716">
            <v>44505</v>
          </cell>
        </row>
        <row r="717">
          <cell r="B717" t="str">
            <v>11900830</v>
          </cell>
          <cell r="AS717">
            <v>44514</v>
          </cell>
        </row>
        <row r="718">
          <cell r="B718" t="str">
            <v>11900912</v>
          </cell>
          <cell r="AS718">
            <v>44516</v>
          </cell>
        </row>
        <row r="719">
          <cell r="B719" t="str">
            <v>11600536</v>
          </cell>
          <cell r="AS719">
            <v>44518</v>
          </cell>
        </row>
        <row r="720">
          <cell r="B720" t="str">
            <v>11800668</v>
          </cell>
          <cell r="AS720">
            <v>44520</v>
          </cell>
        </row>
        <row r="721">
          <cell r="B721" t="str">
            <v>12000955</v>
          </cell>
          <cell r="AS721">
            <v>44526</v>
          </cell>
        </row>
        <row r="722">
          <cell r="B722" t="str">
            <v>12101258</v>
          </cell>
          <cell r="AS722">
            <v>44529</v>
          </cell>
        </row>
        <row r="723">
          <cell r="B723" t="str">
            <v>12101146</v>
          </cell>
          <cell r="AS723">
            <v>44530</v>
          </cell>
        </row>
        <row r="724">
          <cell r="B724" t="str">
            <v>12101287</v>
          </cell>
          <cell r="AS724">
            <v>44530</v>
          </cell>
        </row>
        <row r="725">
          <cell r="B725" t="str">
            <v>12101306</v>
          </cell>
          <cell r="AS725">
            <v>44530</v>
          </cell>
        </row>
        <row r="726">
          <cell r="B726" t="str">
            <v>11900930</v>
          </cell>
          <cell r="AS726">
            <v>44530</v>
          </cell>
        </row>
        <row r="727">
          <cell r="B727" t="str">
            <v>12000996</v>
          </cell>
          <cell r="AS727">
            <v>44532</v>
          </cell>
        </row>
        <row r="728">
          <cell r="B728" t="str">
            <v>12101202</v>
          </cell>
          <cell r="AS728">
            <v>44535</v>
          </cell>
        </row>
        <row r="729">
          <cell r="B729" t="str">
            <v>12001025</v>
          </cell>
          <cell r="AS729">
            <v>44540</v>
          </cell>
        </row>
        <row r="730">
          <cell r="B730" t="str">
            <v>11800763</v>
          </cell>
          <cell r="AS730">
            <v>44542</v>
          </cell>
        </row>
        <row r="731">
          <cell r="B731" t="str">
            <v>11300287</v>
          </cell>
          <cell r="AS731">
            <v>44548</v>
          </cell>
        </row>
        <row r="732">
          <cell r="B732" t="str">
            <v>12000950</v>
          </cell>
          <cell r="AS732">
            <v>44554</v>
          </cell>
        </row>
        <row r="733">
          <cell r="B733" t="str">
            <v>12000943</v>
          </cell>
          <cell r="AS733">
            <v>44554</v>
          </cell>
        </row>
        <row r="734">
          <cell r="B734" t="str">
            <v>12101302</v>
          </cell>
          <cell r="AS734">
            <v>44559</v>
          </cell>
        </row>
        <row r="735">
          <cell r="B735" t="str">
            <v>12101137</v>
          </cell>
          <cell r="AS735">
            <v>44560</v>
          </cell>
        </row>
        <row r="736">
          <cell r="B736" t="str">
            <v>12101129</v>
          </cell>
          <cell r="AS736">
            <v>44561</v>
          </cell>
        </row>
        <row r="737">
          <cell r="B737" t="str">
            <v>11800754</v>
          </cell>
          <cell r="AS737">
            <v>44561</v>
          </cell>
        </row>
        <row r="738">
          <cell r="B738" t="str">
            <v>12101241</v>
          </cell>
          <cell r="AS738">
            <v>44561</v>
          </cell>
        </row>
        <row r="739">
          <cell r="B739" t="str">
            <v>11400400</v>
          </cell>
          <cell r="AS739">
            <v>44561</v>
          </cell>
        </row>
        <row r="740">
          <cell r="B740" t="str">
            <v>12101295</v>
          </cell>
          <cell r="AS740">
            <v>44561</v>
          </cell>
        </row>
        <row r="741">
          <cell r="B741" t="str">
            <v>12101150</v>
          </cell>
          <cell r="AS741">
            <v>44566</v>
          </cell>
        </row>
        <row r="742">
          <cell r="B742" t="str">
            <v>11800709</v>
          </cell>
          <cell r="AS742">
            <v>44568</v>
          </cell>
        </row>
        <row r="743">
          <cell r="B743" t="str">
            <v>12101314</v>
          </cell>
          <cell r="AS743">
            <v>44571</v>
          </cell>
        </row>
        <row r="744">
          <cell r="B744" t="str">
            <v>12101292</v>
          </cell>
          <cell r="AS744">
            <v>44572</v>
          </cell>
        </row>
        <row r="745">
          <cell r="B745" t="str">
            <v>11700565</v>
          </cell>
          <cell r="AS745">
            <v>44574</v>
          </cell>
        </row>
        <row r="746">
          <cell r="B746" t="str">
            <v>12101260</v>
          </cell>
          <cell r="AS746">
            <v>44575</v>
          </cell>
        </row>
        <row r="747">
          <cell r="B747" t="str">
            <v>11500453</v>
          </cell>
          <cell r="AS747">
            <v>44576</v>
          </cell>
        </row>
        <row r="748">
          <cell r="B748" t="str">
            <v>12101246</v>
          </cell>
          <cell r="AS748">
            <v>44576</v>
          </cell>
        </row>
        <row r="749">
          <cell r="B749" t="str">
            <v>12101320</v>
          </cell>
          <cell r="AS749">
            <v>44578</v>
          </cell>
        </row>
        <row r="750">
          <cell r="B750" t="str">
            <v>12101316</v>
          </cell>
          <cell r="AS750">
            <v>44582</v>
          </cell>
        </row>
        <row r="751">
          <cell r="B751" t="str">
            <v>12001076</v>
          </cell>
          <cell r="AS751">
            <v>44582</v>
          </cell>
        </row>
        <row r="752">
          <cell r="B752" t="str">
            <v>12101305</v>
          </cell>
          <cell r="AS752">
            <v>44588</v>
          </cell>
        </row>
        <row r="753">
          <cell r="B753" t="str">
            <v>12000986</v>
          </cell>
          <cell r="AS753">
            <v>44589</v>
          </cell>
        </row>
        <row r="754">
          <cell r="B754" t="str">
            <v>12001063</v>
          </cell>
          <cell r="AS754">
            <v>44589</v>
          </cell>
        </row>
        <row r="755">
          <cell r="B755" t="str">
            <v>11900768</v>
          </cell>
          <cell r="AS755">
            <v>44592</v>
          </cell>
        </row>
        <row r="756">
          <cell r="B756" t="str">
            <v>12101102</v>
          </cell>
          <cell r="AS756">
            <v>44595</v>
          </cell>
        </row>
        <row r="757">
          <cell r="B757" t="str">
            <v>12101117</v>
          </cell>
          <cell r="AS757">
            <v>44604</v>
          </cell>
        </row>
        <row r="758">
          <cell r="B758" t="str">
            <v>12201345</v>
          </cell>
          <cell r="AS758">
            <v>44605</v>
          </cell>
        </row>
        <row r="759">
          <cell r="B759" t="str">
            <v>12000991</v>
          </cell>
          <cell r="AS759">
            <v>44605</v>
          </cell>
        </row>
        <row r="760">
          <cell r="B760" t="str">
            <v>12101105</v>
          </cell>
          <cell r="AS760">
            <v>44607</v>
          </cell>
        </row>
        <row r="761">
          <cell r="B761" t="str">
            <v>11900901</v>
          </cell>
          <cell r="AS761">
            <v>44609</v>
          </cell>
        </row>
        <row r="762">
          <cell r="B762" t="str">
            <v>12201326</v>
          </cell>
          <cell r="AS762">
            <v>44609</v>
          </cell>
        </row>
        <row r="763">
          <cell r="B763" t="str">
            <v>12001043</v>
          </cell>
          <cell r="AS763">
            <v>44610</v>
          </cell>
        </row>
        <row r="764">
          <cell r="B764" t="str">
            <v>12101284</v>
          </cell>
          <cell r="AS764">
            <v>44610</v>
          </cell>
        </row>
        <row r="765">
          <cell r="B765" t="str">
            <v>12201358</v>
          </cell>
          <cell r="AS765">
            <v>44615</v>
          </cell>
        </row>
        <row r="766">
          <cell r="B766" t="str">
            <v>12101181</v>
          </cell>
          <cell r="AS766">
            <v>44619</v>
          </cell>
        </row>
        <row r="767">
          <cell r="B767" t="str">
            <v>11900934</v>
          </cell>
          <cell r="AS767">
            <v>44620</v>
          </cell>
        </row>
        <row r="768">
          <cell r="B768" t="str">
            <v>12201329</v>
          </cell>
          <cell r="AS768">
            <v>44620</v>
          </cell>
        </row>
        <row r="769">
          <cell r="B769" t="str">
            <v>12101127</v>
          </cell>
          <cell r="AS769">
            <v>44620</v>
          </cell>
        </row>
        <row r="770">
          <cell r="B770" t="str">
            <v>12000969</v>
          </cell>
          <cell r="AS770">
            <v>44620</v>
          </cell>
        </row>
        <row r="771">
          <cell r="B771" t="str">
            <v>11900914</v>
          </cell>
          <cell r="AS771">
            <v>44629</v>
          </cell>
        </row>
        <row r="772">
          <cell r="B772" t="str">
            <v>12101276</v>
          </cell>
          <cell r="AS772">
            <v>44631</v>
          </cell>
        </row>
        <row r="773">
          <cell r="B773" t="str">
            <v>12000959</v>
          </cell>
          <cell r="AS773">
            <v>44634</v>
          </cell>
        </row>
        <row r="774">
          <cell r="B774" t="str">
            <v>12000945</v>
          </cell>
          <cell r="AS774">
            <v>44635</v>
          </cell>
        </row>
        <row r="775">
          <cell r="B775" t="str">
            <v>12201365</v>
          </cell>
          <cell r="AS775">
            <v>44637</v>
          </cell>
        </row>
        <row r="776">
          <cell r="B776" t="str">
            <v>12201377</v>
          </cell>
          <cell r="AS776">
            <v>44638</v>
          </cell>
        </row>
        <row r="777">
          <cell r="B777" t="str">
            <v>12101299</v>
          </cell>
          <cell r="AS777">
            <v>44638</v>
          </cell>
        </row>
        <row r="778">
          <cell r="B778" t="str">
            <v>12101224</v>
          </cell>
          <cell r="AS778">
            <v>44640</v>
          </cell>
        </row>
        <row r="779">
          <cell r="B779" t="str">
            <v>10900084</v>
          </cell>
          <cell r="AS779">
            <v>44650</v>
          </cell>
        </row>
        <row r="780">
          <cell r="B780" t="str">
            <v>12201361</v>
          </cell>
          <cell r="AS780">
            <v>44651</v>
          </cell>
        </row>
        <row r="781">
          <cell r="B781" t="str">
            <v>12101213</v>
          </cell>
          <cell r="AS781">
            <v>44651</v>
          </cell>
        </row>
        <row r="782">
          <cell r="B782" t="str">
            <v>12101309</v>
          </cell>
          <cell r="AS782">
            <v>44651</v>
          </cell>
        </row>
        <row r="783">
          <cell r="B783" t="str">
            <v>12201369</v>
          </cell>
          <cell r="AS783">
            <v>44651</v>
          </cell>
        </row>
        <row r="784">
          <cell r="B784" t="str">
            <v>12201367</v>
          </cell>
          <cell r="AS784">
            <v>44664</v>
          </cell>
        </row>
        <row r="785">
          <cell r="B785" t="str">
            <v>12201372</v>
          </cell>
          <cell r="AS785">
            <v>44666</v>
          </cell>
        </row>
        <row r="786">
          <cell r="B786" t="str">
            <v>12201379</v>
          </cell>
          <cell r="AS786">
            <v>44666</v>
          </cell>
        </row>
        <row r="787">
          <cell r="B787" t="str">
            <v>12101313</v>
          </cell>
          <cell r="AS787">
            <v>44673</v>
          </cell>
        </row>
        <row r="788">
          <cell r="B788" t="str">
            <v>12201336</v>
          </cell>
          <cell r="AS788">
            <v>44674</v>
          </cell>
        </row>
        <row r="789">
          <cell r="B789" t="str">
            <v>12101291</v>
          </cell>
          <cell r="AS789">
            <v>44676</v>
          </cell>
        </row>
        <row r="790">
          <cell r="B790" t="str">
            <v>12000976</v>
          </cell>
          <cell r="AS790">
            <v>44679</v>
          </cell>
        </row>
        <row r="791">
          <cell r="B791" t="str">
            <v>12101167</v>
          </cell>
          <cell r="AS791">
            <v>44680</v>
          </cell>
        </row>
        <row r="792">
          <cell r="B792" t="str">
            <v>11900775</v>
          </cell>
          <cell r="AS792">
            <v>44682</v>
          </cell>
        </row>
        <row r="793">
          <cell r="B793" t="str">
            <v>11900785</v>
          </cell>
          <cell r="AS793">
            <v>44684</v>
          </cell>
        </row>
        <row r="794">
          <cell r="B794" t="str">
            <v>11700589</v>
          </cell>
          <cell r="AS794">
            <v>44684</v>
          </cell>
        </row>
        <row r="795">
          <cell r="B795" t="str">
            <v>12101174</v>
          </cell>
          <cell r="AS795">
            <v>44685</v>
          </cell>
        </row>
        <row r="796">
          <cell r="B796" t="str">
            <v>12101118</v>
          </cell>
          <cell r="AS796">
            <v>44686</v>
          </cell>
        </row>
        <row r="797">
          <cell r="B797" t="str">
            <v>12101113</v>
          </cell>
          <cell r="AS797">
            <v>44687</v>
          </cell>
        </row>
        <row r="798">
          <cell r="B798" t="str">
            <v>11900910</v>
          </cell>
          <cell r="AS798">
            <v>44690</v>
          </cell>
        </row>
        <row r="799">
          <cell r="B799" t="str">
            <v>11800679</v>
          </cell>
          <cell r="AS799">
            <v>44692</v>
          </cell>
        </row>
        <row r="800">
          <cell r="B800" t="str">
            <v>12201418</v>
          </cell>
          <cell r="AS800">
            <v>44692</v>
          </cell>
        </row>
        <row r="801">
          <cell r="B801" t="str">
            <v>11900824</v>
          </cell>
          <cell r="AS801">
            <v>44693</v>
          </cell>
        </row>
        <row r="802">
          <cell r="B802" t="str">
            <v>12201396</v>
          </cell>
          <cell r="AS802">
            <v>44694</v>
          </cell>
        </row>
        <row r="803">
          <cell r="B803" t="str">
            <v>12201386</v>
          </cell>
          <cell r="AS803">
            <v>44694</v>
          </cell>
        </row>
        <row r="804">
          <cell r="B804" t="str">
            <v>12000994</v>
          </cell>
          <cell r="AS804">
            <v>44694</v>
          </cell>
        </row>
        <row r="805">
          <cell r="B805" t="str">
            <v>11900791</v>
          </cell>
          <cell r="AS805">
            <v>44698</v>
          </cell>
        </row>
        <row r="806">
          <cell r="B806" t="str">
            <v>12101275</v>
          </cell>
          <cell r="AS806">
            <v>44698</v>
          </cell>
        </row>
        <row r="807">
          <cell r="B807" t="str">
            <v>11200235</v>
          </cell>
          <cell r="AS807">
            <v>44700</v>
          </cell>
        </row>
        <row r="808">
          <cell r="B808" t="str">
            <v>12001051</v>
          </cell>
          <cell r="AS808">
            <v>44701</v>
          </cell>
        </row>
        <row r="809">
          <cell r="B809" t="str">
            <v>11100163</v>
          </cell>
          <cell r="AS809">
            <v>44701</v>
          </cell>
        </row>
        <row r="810">
          <cell r="B810" t="str">
            <v>12201332</v>
          </cell>
          <cell r="AS810">
            <v>44701</v>
          </cell>
        </row>
        <row r="811">
          <cell r="B811" t="str">
            <v>11900927</v>
          </cell>
          <cell r="AS811">
            <v>44704</v>
          </cell>
        </row>
        <row r="812">
          <cell r="B812" t="str">
            <v>11400353</v>
          </cell>
          <cell r="AS812">
            <v>44707</v>
          </cell>
        </row>
        <row r="813">
          <cell r="B813" t="str">
            <v>12001052</v>
          </cell>
          <cell r="AS813">
            <v>44709</v>
          </cell>
        </row>
        <row r="814">
          <cell r="B814" t="str">
            <v>11800750</v>
          </cell>
          <cell r="AS814">
            <v>44709</v>
          </cell>
        </row>
        <row r="815">
          <cell r="B815" t="str">
            <v>11900882</v>
          </cell>
          <cell r="AS815">
            <v>44710</v>
          </cell>
        </row>
        <row r="816">
          <cell r="B816" t="str">
            <v>11900931</v>
          </cell>
          <cell r="AS816">
            <v>44712</v>
          </cell>
        </row>
        <row r="817">
          <cell r="B817" t="str">
            <v>12101321</v>
          </cell>
          <cell r="AS817">
            <v>44712</v>
          </cell>
        </row>
        <row r="818">
          <cell r="B818" t="str">
            <v>12101097</v>
          </cell>
          <cell r="AS818">
            <v>44712</v>
          </cell>
        </row>
        <row r="819">
          <cell r="B819" t="str">
            <v>11800756</v>
          </cell>
          <cell r="AS819">
            <v>44712</v>
          </cell>
        </row>
        <row r="820">
          <cell r="B820" t="str">
            <v>11800687</v>
          </cell>
          <cell r="AS820">
            <v>44712</v>
          </cell>
        </row>
        <row r="821">
          <cell r="B821" t="str">
            <v>11700581</v>
          </cell>
          <cell r="AS821">
            <v>44712</v>
          </cell>
        </row>
        <row r="822">
          <cell r="B822" t="str">
            <v>12101280</v>
          </cell>
          <cell r="AS822">
            <v>44712</v>
          </cell>
        </row>
        <row r="823">
          <cell r="B823" t="str">
            <v>12201404</v>
          </cell>
          <cell r="AS823">
            <v>44713</v>
          </cell>
        </row>
        <row r="824">
          <cell r="B824" t="str">
            <v>11600532</v>
          </cell>
          <cell r="AS824">
            <v>44715</v>
          </cell>
        </row>
        <row r="825">
          <cell r="B825" t="str">
            <v>12101122</v>
          </cell>
          <cell r="AS825">
            <v>44715</v>
          </cell>
        </row>
        <row r="826">
          <cell r="B826" t="str">
            <v>12201407</v>
          </cell>
          <cell r="AS826">
            <v>44715</v>
          </cell>
        </row>
        <row r="827">
          <cell r="B827" t="str">
            <v>12101211</v>
          </cell>
          <cell r="AS827">
            <v>44722</v>
          </cell>
        </row>
        <row r="828">
          <cell r="B828" t="str">
            <v>11900877</v>
          </cell>
          <cell r="AS828">
            <v>44725</v>
          </cell>
        </row>
        <row r="829">
          <cell r="B829" t="str">
            <v>12201333</v>
          </cell>
          <cell r="AS829">
            <v>44726</v>
          </cell>
        </row>
        <row r="830">
          <cell r="B830" t="str">
            <v>12001087</v>
          </cell>
          <cell r="AS830">
            <v>44727</v>
          </cell>
        </row>
        <row r="831">
          <cell r="B831" t="str">
            <v>11800673</v>
          </cell>
          <cell r="AS831">
            <v>44727</v>
          </cell>
        </row>
        <row r="832">
          <cell r="B832" t="str">
            <v>12101235</v>
          </cell>
          <cell r="AS832">
            <v>44729</v>
          </cell>
        </row>
        <row r="833">
          <cell r="B833" t="str">
            <v>12101131</v>
          </cell>
          <cell r="AS833">
            <v>44729</v>
          </cell>
        </row>
        <row r="834">
          <cell r="B834" t="str">
            <v>12101294</v>
          </cell>
          <cell r="AS834">
            <v>44729</v>
          </cell>
        </row>
        <row r="835">
          <cell r="B835" t="str">
            <v>11100187</v>
          </cell>
          <cell r="AS835">
            <v>44742</v>
          </cell>
        </row>
        <row r="836">
          <cell r="B836" t="str">
            <v>11900905</v>
          </cell>
          <cell r="AS836">
            <v>44742</v>
          </cell>
        </row>
        <row r="837">
          <cell r="B837" t="str">
            <v>12101108</v>
          </cell>
          <cell r="AS837">
            <v>44742</v>
          </cell>
        </row>
        <row r="838">
          <cell r="B838" t="str">
            <v>12201341</v>
          </cell>
          <cell r="AS838">
            <v>44742</v>
          </cell>
        </row>
        <row r="839">
          <cell r="B839" t="str">
            <v>12101196</v>
          </cell>
          <cell r="AS839">
            <v>44742</v>
          </cell>
        </row>
        <row r="840">
          <cell r="B840" t="str">
            <v>12101177</v>
          </cell>
          <cell r="AS840">
            <v>44742</v>
          </cell>
        </row>
        <row r="841">
          <cell r="B841" t="str">
            <v>12101239</v>
          </cell>
          <cell r="AS841">
            <v>44743</v>
          </cell>
        </row>
        <row r="842">
          <cell r="B842" t="str">
            <v>12201355</v>
          </cell>
          <cell r="AS842">
            <v>44743</v>
          </cell>
        </row>
        <row r="843">
          <cell r="B843" t="str">
            <v>12201454</v>
          </cell>
          <cell r="AS843">
            <v>44743</v>
          </cell>
        </row>
        <row r="844">
          <cell r="B844" t="str">
            <v>12101214</v>
          </cell>
          <cell r="AS844">
            <v>44751</v>
          </cell>
        </row>
        <row r="845">
          <cell r="B845" t="str">
            <v>12101198</v>
          </cell>
          <cell r="AS845">
            <v>44752</v>
          </cell>
        </row>
        <row r="846">
          <cell r="B846" t="str">
            <v>12000941</v>
          </cell>
          <cell r="AS846">
            <v>44752</v>
          </cell>
        </row>
        <row r="847">
          <cell r="B847" t="str">
            <v>12000972</v>
          </cell>
          <cell r="AS847">
            <v>44752</v>
          </cell>
        </row>
        <row r="848">
          <cell r="B848" t="str">
            <v>12101222</v>
          </cell>
          <cell r="AS848">
            <v>44757</v>
          </cell>
        </row>
        <row r="849">
          <cell r="B849" t="str">
            <v>11800721</v>
          </cell>
          <cell r="AS849">
            <v>44757</v>
          </cell>
        </row>
        <row r="850">
          <cell r="B850" t="str">
            <v>12201439</v>
          </cell>
          <cell r="AS850">
            <v>44757</v>
          </cell>
        </row>
        <row r="851">
          <cell r="B851" t="str">
            <v>12201373</v>
          </cell>
          <cell r="AS851">
            <v>44758</v>
          </cell>
        </row>
        <row r="852">
          <cell r="B852" t="str">
            <v>11100150</v>
          </cell>
          <cell r="AS852">
            <v>44759</v>
          </cell>
        </row>
        <row r="853">
          <cell r="B853" t="str">
            <v>11900862</v>
          </cell>
          <cell r="AS853">
            <v>44763</v>
          </cell>
        </row>
        <row r="854">
          <cell r="B854" t="str">
            <v>11800727</v>
          </cell>
          <cell r="AS854">
            <v>44764</v>
          </cell>
        </row>
        <row r="855">
          <cell r="B855" t="str">
            <v>10900042</v>
          </cell>
          <cell r="AS855">
            <v>44765</v>
          </cell>
        </row>
        <row r="856">
          <cell r="B856" t="str">
            <v>12001010</v>
          </cell>
          <cell r="AS856">
            <v>44766</v>
          </cell>
        </row>
        <row r="857">
          <cell r="B857" t="str">
            <v>12101267</v>
          </cell>
          <cell r="AS857">
            <v>44767</v>
          </cell>
        </row>
        <row r="858">
          <cell r="B858" t="str">
            <v>12201335</v>
          </cell>
          <cell r="AS858">
            <v>44771</v>
          </cell>
        </row>
        <row r="859">
          <cell r="B859" t="str">
            <v>11900935</v>
          </cell>
          <cell r="AS859">
            <v>44772</v>
          </cell>
        </row>
        <row r="860">
          <cell r="B860" t="str">
            <v>12101161</v>
          </cell>
          <cell r="AS860">
            <v>44772</v>
          </cell>
        </row>
        <row r="861">
          <cell r="B861" t="str">
            <v>12201399</v>
          </cell>
          <cell r="AS861">
            <v>44773</v>
          </cell>
        </row>
        <row r="862">
          <cell r="B862" t="str">
            <v>12201465</v>
          </cell>
          <cell r="AS862">
            <v>44775</v>
          </cell>
        </row>
        <row r="863">
          <cell r="B863" t="str">
            <v>12201481</v>
          </cell>
          <cell r="AS863">
            <v>44777</v>
          </cell>
        </row>
        <row r="864">
          <cell r="B864" t="str">
            <v>11200256</v>
          </cell>
          <cell r="AS864">
            <v>44778</v>
          </cell>
        </row>
        <row r="865">
          <cell r="B865" t="str">
            <v>12000954</v>
          </cell>
          <cell r="AS865">
            <v>44779</v>
          </cell>
        </row>
        <row r="866">
          <cell r="B866" t="str">
            <v>12000937</v>
          </cell>
          <cell r="AS866">
            <v>44779</v>
          </cell>
        </row>
        <row r="867">
          <cell r="B867" t="str">
            <v>11300306</v>
          </cell>
          <cell r="AS867">
            <v>44785</v>
          </cell>
        </row>
        <row r="868">
          <cell r="B868" t="str">
            <v>12201362</v>
          </cell>
          <cell r="AS868">
            <v>44785</v>
          </cell>
        </row>
        <row r="869">
          <cell r="B869" t="str">
            <v>10800022</v>
          </cell>
          <cell r="AS869">
            <v>44788</v>
          </cell>
        </row>
        <row r="870">
          <cell r="B870" t="str">
            <v>12101147</v>
          </cell>
          <cell r="AS870">
            <v>44788</v>
          </cell>
        </row>
        <row r="871">
          <cell r="B871" t="str">
            <v>12201383</v>
          </cell>
          <cell r="AS871">
            <v>44788</v>
          </cell>
        </row>
        <row r="872">
          <cell r="B872" t="str">
            <v>12101255</v>
          </cell>
          <cell r="AS872">
            <v>44788</v>
          </cell>
        </row>
        <row r="873">
          <cell r="B873" t="str">
            <v>12101149</v>
          </cell>
          <cell r="AS873">
            <v>44792</v>
          </cell>
        </row>
        <row r="874">
          <cell r="B874" t="str">
            <v>12201471</v>
          </cell>
          <cell r="AS874">
            <v>44792</v>
          </cell>
        </row>
        <row r="875">
          <cell r="B875" t="str">
            <v>11700635</v>
          </cell>
          <cell r="AS875">
            <v>44793</v>
          </cell>
        </row>
        <row r="876">
          <cell r="B876" t="str">
            <v>12001002</v>
          </cell>
          <cell r="AS876">
            <v>44793</v>
          </cell>
        </row>
        <row r="877">
          <cell r="B877" t="str">
            <v>12101179</v>
          </cell>
          <cell r="AS877">
            <v>44797</v>
          </cell>
        </row>
        <row r="878">
          <cell r="B878" t="str">
            <v>12000963</v>
          </cell>
          <cell r="AS878">
            <v>44797</v>
          </cell>
        </row>
        <row r="879">
          <cell r="B879" t="str">
            <v>12001000</v>
          </cell>
          <cell r="AS879">
            <v>44799</v>
          </cell>
        </row>
        <row r="880">
          <cell r="B880" t="str">
            <v>12201400</v>
          </cell>
          <cell r="AS880">
            <v>44802</v>
          </cell>
        </row>
        <row r="881">
          <cell r="B881" t="str">
            <v>12201450</v>
          </cell>
          <cell r="AS881">
            <v>44803</v>
          </cell>
        </row>
        <row r="882">
          <cell r="B882" t="str">
            <v>12101244</v>
          </cell>
          <cell r="AS882">
            <v>44804</v>
          </cell>
        </row>
        <row r="883">
          <cell r="B883" t="str">
            <v>11800662</v>
          </cell>
          <cell r="AS883">
            <v>44804</v>
          </cell>
        </row>
        <row r="884">
          <cell r="B884" t="str">
            <v>12201423</v>
          </cell>
          <cell r="AS884">
            <v>44804</v>
          </cell>
        </row>
        <row r="885">
          <cell r="B885" t="str">
            <v>12201353</v>
          </cell>
          <cell r="AS885">
            <v>44804</v>
          </cell>
        </row>
        <row r="886">
          <cell r="B886" t="str">
            <v>11900786</v>
          </cell>
          <cell r="AS886">
            <v>44808</v>
          </cell>
        </row>
        <row r="887">
          <cell r="B887" t="str">
            <v>11900799</v>
          </cell>
          <cell r="AS887">
            <v>44808</v>
          </cell>
        </row>
        <row r="888">
          <cell r="B888" t="str">
            <v>11900839</v>
          </cell>
          <cell r="AS888">
            <v>44808</v>
          </cell>
        </row>
        <row r="889">
          <cell r="B889" t="str">
            <v>12101323</v>
          </cell>
          <cell r="AS889">
            <v>44809</v>
          </cell>
        </row>
        <row r="890">
          <cell r="B890" t="str">
            <v>12201503</v>
          </cell>
          <cell r="AS890">
            <v>44811</v>
          </cell>
        </row>
        <row r="891">
          <cell r="B891" t="str">
            <v>12201515</v>
          </cell>
          <cell r="AS891">
            <v>44811</v>
          </cell>
        </row>
        <row r="892">
          <cell r="B892" t="str">
            <v>12101259</v>
          </cell>
          <cell r="AS892">
            <v>44813</v>
          </cell>
        </row>
        <row r="893">
          <cell r="B893" t="str">
            <v>11700594</v>
          </cell>
          <cell r="AS893">
            <v>44813</v>
          </cell>
        </row>
        <row r="894">
          <cell r="B894" t="str">
            <v>11900810</v>
          </cell>
          <cell r="AS894">
            <v>44818</v>
          </cell>
        </row>
        <row r="895">
          <cell r="B895" t="str">
            <v>11900861</v>
          </cell>
          <cell r="AS895">
            <v>44819</v>
          </cell>
        </row>
        <row r="896">
          <cell r="B896" t="str">
            <v>12201408</v>
          </cell>
          <cell r="AS896">
            <v>44819</v>
          </cell>
        </row>
        <row r="897">
          <cell r="B897" t="str">
            <v>12201494</v>
          </cell>
          <cell r="AS897">
            <v>44819</v>
          </cell>
        </row>
        <row r="898">
          <cell r="B898" t="str">
            <v>12201380</v>
          </cell>
          <cell r="AS898">
            <v>44821</v>
          </cell>
        </row>
        <row r="899">
          <cell r="B899" t="str">
            <v>12201537</v>
          </cell>
          <cell r="AS899">
            <v>44822</v>
          </cell>
        </row>
        <row r="900">
          <cell r="B900" t="str">
            <v>11800696</v>
          </cell>
          <cell r="AS900">
            <v>44823</v>
          </cell>
        </row>
        <row r="901">
          <cell r="B901" t="str">
            <v>12201359</v>
          </cell>
          <cell r="AS901">
            <v>44825</v>
          </cell>
        </row>
        <row r="902">
          <cell r="B902" t="str">
            <v>12001060</v>
          </cell>
          <cell r="AS902">
            <v>44829</v>
          </cell>
        </row>
        <row r="903">
          <cell r="B903" t="str">
            <v>12201542</v>
          </cell>
          <cell r="AS903">
            <v>44830</v>
          </cell>
        </row>
        <row r="904">
          <cell r="B904" t="str">
            <v>12201520</v>
          </cell>
          <cell r="AS904">
            <v>44831</v>
          </cell>
        </row>
        <row r="905">
          <cell r="B905" t="str">
            <v>12201445</v>
          </cell>
          <cell r="AS905">
            <v>44831</v>
          </cell>
        </row>
        <row r="906">
          <cell r="B906" t="str">
            <v>11600492</v>
          </cell>
          <cell r="AS906">
            <v>44833</v>
          </cell>
        </row>
        <row r="907">
          <cell r="B907" t="str">
            <v>11800726</v>
          </cell>
          <cell r="AS907">
            <v>44833</v>
          </cell>
        </row>
        <row r="908">
          <cell r="B908" t="str">
            <v>12001078</v>
          </cell>
          <cell r="AS908">
            <v>44834</v>
          </cell>
        </row>
        <row r="909">
          <cell r="B909" t="str">
            <v>12101297</v>
          </cell>
          <cell r="AS909">
            <v>44834</v>
          </cell>
        </row>
        <row r="910">
          <cell r="B910" t="str">
            <v>12101200</v>
          </cell>
          <cell r="AS910">
            <v>44834</v>
          </cell>
        </row>
        <row r="911">
          <cell r="B911" t="str">
            <v>12201352</v>
          </cell>
          <cell r="AS911">
            <v>44834</v>
          </cell>
        </row>
        <row r="912">
          <cell r="B912" t="str">
            <v>12101121</v>
          </cell>
          <cell r="AS912">
            <v>44837</v>
          </cell>
        </row>
        <row r="913">
          <cell r="B913" t="str">
            <v>12201475</v>
          </cell>
          <cell r="AS913">
            <v>44838</v>
          </cell>
        </row>
        <row r="914">
          <cell r="B914" t="str">
            <v>11900789</v>
          </cell>
          <cell r="AS914">
            <v>44839</v>
          </cell>
        </row>
        <row r="915">
          <cell r="B915" t="str">
            <v>12201548</v>
          </cell>
          <cell r="AS915">
            <v>44841</v>
          </cell>
        </row>
        <row r="916">
          <cell r="B916" t="str">
            <v>12101247</v>
          </cell>
          <cell r="AS916">
            <v>44842</v>
          </cell>
        </row>
        <row r="917">
          <cell r="B917" t="str">
            <v>11800675</v>
          </cell>
          <cell r="AS917">
            <v>44844</v>
          </cell>
        </row>
        <row r="918">
          <cell r="B918" t="str">
            <v>12201384</v>
          </cell>
          <cell r="AS918">
            <v>44845</v>
          </cell>
        </row>
        <row r="919">
          <cell r="B919" t="str">
            <v>12201467</v>
          </cell>
          <cell r="AS919">
            <v>44846</v>
          </cell>
        </row>
        <row r="920">
          <cell r="B920" t="str">
            <v>12201472</v>
          </cell>
          <cell r="AS920">
            <v>44848</v>
          </cell>
        </row>
        <row r="921">
          <cell r="B921" t="str">
            <v>12101099</v>
          </cell>
          <cell r="AS921">
            <v>44849</v>
          </cell>
        </row>
        <row r="922">
          <cell r="B922" t="str">
            <v>11400388</v>
          </cell>
          <cell r="AS922">
            <v>44849</v>
          </cell>
        </row>
        <row r="923">
          <cell r="B923" t="str">
            <v>12201545</v>
          </cell>
          <cell r="AS923">
            <v>44853</v>
          </cell>
        </row>
        <row r="924">
          <cell r="B924" t="str">
            <v>12101225</v>
          </cell>
          <cell r="AS924">
            <v>44855</v>
          </cell>
        </row>
        <row r="925">
          <cell r="B925" t="str">
            <v>12101227</v>
          </cell>
          <cell r="AS925">
            <v>44855</v>
          </cell>
        </row>
        <row r="926">
          <cell r="B926" t="str">
            <v>12201561</v>
          </cell>
          <cell r="AS926">
            <v>44859</v>
          </cell>
        </row>
        <row r="927">
          <cell r="B927" t="str">
            <v>12201469</v>
          </cell>
          <cell r="AS927">
            <v>44860</v>
          </cell>
        </row>
        <row r="928">
          <cell r="B928" t="str">
            <v>12000995</v>
          </cell>
          <cell r="AS928">
            <v>44865</v>
          </cell>
        </row>
        <row r="929">
          <cell r="B929" t="str">
            <v>12000979</v>
          </cell>
          <cell r="AS929">
            <v>44867</v>
          </cell>
        </row>
        <row r="930">
          <cell r="B930" t="str">
            <v>12201427</v>
          </cell>
          <cell r="AS930">
            <v>44869</v>
          </cell>
        </row>
        <row r="931">
          <cell r="B931" t="str">
            <v>12201507</v>
          </cell>
          <cell r="AS931">
            <v>44869</v>
          </cell>
        </row>
        <row r="932">
          <cell r="B932" t="str">
            <v>11200224</v>
          </cell>
          <cell r="AS932">
            <v>44876</v>
          </cell>
        </row>
        <row r="933">
          <cell r="B933" t="str">
            <v>12201554</v>
          </cell>
          <cell r="AS933">
            <v>44876</v>
          </cell>
        </row>
        <row r="934">
          <cell r="B934" t="str">
            <v>12001068</v>
          </cell>
          <cell r="AS934">
            <v>44879</v>
          </cell>
        </row>
        <row r="935">
          <cell r="B935" t="str">
            <v>12101272</v>
          </cell>
          <cell r="AS935">
            <v>44880</v>
          </cell>
        </row>
        <row r="936">
          <cell r="B936" t="str">
            <v>12101230</v>
          </cell>
          <cell r="AS936">
            <v>44889</v>
          </cell>
        </row>
        <row r="937">
          <cell r="B937" t="str">
            <v>12101182</v>
          </cell>
          <cell r="AS937">
            <v>44889</v>
          </cell>
        </row>
        <row r="938">
          <cell r="B938" t="str">
            <v>12101283</v>
          </cell>
          <cell r="AS938">
            <v>44890</v>
          </cell>
        </row>
        <row r="939">
          <cell r="B939" t="str">
            <v>12201473</v>
          </cell>
          <cell r="AS939">
            <v>44895</v>
          </cell>
        </row>
        <row r="940">
          <cell r="B940" t="str">
            <v>11900788</v>
          </cell>
          <cell r="AS940">
            <v>44895</v>
          </cell>
        </row>
        <row r="941">
          <cell r="B941" t="str">
            <v>11200244</v>
          </cell>
          <cell r="AS941">
            <v>44895</v>
          </cell>
        </row>
        <row r="942">
          <cell r="B942" t="str">
            <v>11800638</v>
          </cell>
          <cell r="AS942">
            <v>44895</v>
          </cell>
        </row>
        <row r="943">
          <cell r="B943" t="str">
            <v>11800742</v>
          </cell>
          <cell r="AS943">
            <v>44895</v>
          </cell>
        </row>
        <row r="944">
          <cell r="B944" t="str">
            <v>12201516</v>
          </cell>
          <cell r="AS944">
            <v>44900</v>
          </cell>
        </row>
        <row r="945">
          <cell r="B945" t="str">
            <v>12201573</v>
          </cell>
          <cell r="AS945">
            <v>44900</v>
          </cell>
        </row>
        <row r="946">
          <cell r="B946" t="str">
            <v>12001038</v>
          </cell>
          <cell r="AS946">
            <v>44902</v>
          </cell>
        </row>
        <row r="947">
          <cell r="B947" t="str">
            <v>12201595</v>
          </cell>
          <cell r="AS947">
            <v>44902</v>
          </cell>
        </row>
        <row r="948">
          <cell r="B948" t="str">
            <v>12201424</v>
          </cell>
          <cell r="AS948">
            <v>44909</v>
          </cell>
        </row>
        <row r="949">
          <cell r="B949" t="str">
            <v>12201376</v>
          </cell>
          <cell r="AS949">
            <v>44909</v>
          </cell>
        </row>
        <row r="950">
          <cell r="B950" t="str">
            <v>12201501</v>
          </cell>
          <cell r="AS950">
            <v>44915</v>
          </cell>
        </row>
        <row r="951">
          <cell r="B951" t="str">
            <v>12101277</v>
          </cell>
          <cell r="AS951">
            <v>44916</v>
          </cell>
        </row>
        <row r="952">
          <cell r="B952" t="str">
            <v>12001067</v>
          </cell>
          <cell r="AS952">
            <v>44917</v>
          </cell>
        </row>
        <row r="953">
          <cell r="B953" t="str">
            <v>12201514</v>
          </cell>
          <cell r="AS953">
            <v>44925</v>
          </cell>
        </row>
        <row r="954">
          <cell r="B954" t="str">
            <v>12000946</v>
          </cell>
          <cell r="AS954">
            <v>44926</v>
          </cell>
        </row>
        <row r="955">
          <cell r="B955" t="str">
            <v>12201592</v>
          </cell>
          <cell r="AS955">
            <v>44933</v>
          </cell>
        </row>
        <row r="956">
          <cell r="B956" t="str">
            <v>12301620</v>
          </cell>
          <cell r="AS956">
            <v>44937</v>
          </cell>
        </row>
        <row r="957">
          <cell r="B957" t="str">
            <v>12301624</v>
          </cell>
          <cell r="AS957">
            <v>44938</v>
          </cell>
        </row>
        <row r="958">
          <cell r="B958" t="str">
            <v>12201348</v>
          </cell>
          <cell r="AS958">
            <v>44942</v>
          </cell>
        </row>
        <row r="959">
          <cell r="B959" t="str">
            <v>11900816</v>
          </cell>
          <cell r="AS959">
            <v>44942</v>
          </cell>
        </row>
        <row r="960">
          <cell r="B960" t="str">
            <v>12201392</v>
          </cell>
          <cell r="AS960">
            <v>44944</v>
          </cell>
        </row>
        <row r="961">
          <cell r="B961" t="str">
            <v>11600509</v>
          </cell>
          <cell r="AS961">
            <v>44944</v>
          </cell>
        </row>
        <row r="962">
          <cell r="B962" t="str">
            <v>12201402</v>
          </cell>
          <cell r="AS962">
            <v>44956</v>
          </cell>
        </row>
        <row r="963">
          <cell r="B963" t="str">
            <v>12101308</v>
          </cell>
          <cell r="AS963">
            <v>44955</v>
          </cell>
        </row>
        <row r="964">
          <cell r="B964" t="str">
            <v>12201528</v>
          </cell>
          <cell r="AS964">
            <v>44957</v>
          </cell>
        </row>
        <row r="965">
          <cell r="B965" t="str">
            <v>12201406</v>
          </cell>
          <cell r="AS965">
            <v>44957</v>
          </cell>
        </row>
        <row r="966">
          <cell r="B966" t="str">
            <v>12101206</v>
          </cell>
          <cell r="AS966">
            <v>44957</v>
          </cell>
        </row>
        <row r="967">
          <cell r="B967" t="str">
            <v>12101322</v>
          </cell>
          <cell r="AS967">
            <v>44957</v>
          </cell>
        </row>
        <row r="968">
          <cell r="B968" t="str">
            <v>11900803</v>
          </cell>
          <cell r="AS968">
            <v>44957</v>
          </cell>
        </row>
        <row r="969">
          <cell r="B969" t="str">
            <v>12201389</v>
          </cell>
          <cell r="AS969">
            <v>44957</v>
          </cell>
        </row>
        <row r="970">
          <cell r="B970" t="str">
            <v>12301627</v>
          </cell>
          <cell r="AS970">
            <v>44957</v>
          </cell>
        </row>
        <row r="971">
          <cell r="B971" t="str">
            <v>12201600</v>
          </cell>
          <cell r="AS971">
            <v>44959</v>
          </cell>
        </row>
        <row r="972">
          <cell r="B972" t="str">
            <v>12301634</v>
          </cell>
          <cell r="AS972">
            <v>44959</v>
          </cell>
        </row>
        <row r="973">
          <cell r="B973" t="str">
            <v>12201589</v>
          </cell>
          <cell r="AS973">
            <v>44960</v>
          </cell>
        </row>
        <row r="974">
          <cell r="B974" t="str">
            <v>12201334</v>
          </cell>
          <cell r="AS974">
            <v>44960</v>
          </cell>
        </row>
        <row r="975">
          <cell r="B975" t="str">
            <v>12201607</v>
          </cell>
          <cell r="AS975">
            <v>44967</v>
          </cell>
        </row>
        <row r="976">
          <cell r="B976" t="str">
            <v>12101159</v>
          </cell>
          <cell r="AS976">
            <v>44972</v>
          </cell>
        </row>
        <row r="977">
          <cell r="B977" t="str">
            <v>12000940</v>
          </cell>
          <cell r="AS977">
            <v>44973</v>
          </cell>
        </row>
        <row r="978">
          <cell r="B978" t="str">
            <v>12001041</v>
          </cell>
          <cell r="AS978">
            <v>44974</v>
          </cell>
        </row>
        <row r="979">
          <cell r="B979" t="str">
            <v>12301628</v>
          </cell>
          <cell r="AS979">
            <v>44978</v>
          </cell>
        </row>
        <row r="980">
          <cell r="B980" t="str">
            <v>12201552</v>
          </cell>
          <cell r="AS980">
            <v>44983</v>
          </cell>
        </row>
        <row r="981">
          <cell r="B981" t="str">
            <v>12201325</v>
          </cell>
          <cell r="AS981">
            <v>44985</v>
          </cell>
        </row>
        <row r="982">
          <cell r="B982" t="str">
            <v>12201586</v>
          </cell>
          <cell r="AS982">
            <v>44985</v>
          </cell>
        </row>
        <row r="983">
          <cell r="B983" t="str">
            <v>12201521</v>
          </cell>
          <cell r="AS983">
            <v>44985</v>
          </cell>
        </row>
        <row r="984">
          <cell r="B984" t="str">
            <v>12201574</v>
          </cell>
          <cell r="AS984">
            <v>44985</v>
          </cell>
        </row>
        <row r="985">
          <cell r="B985" t="str">
            <v>12201381</v>
          </cell>
          <cell r="AS985">
            <v>44989</v>
          </cell>
        </row>
        <row r="986">
          <cell r="B986" t="str">
            <v>12001072</v>
          </cell>
          <cell r="AS986">
            <v>44992</v>
          </cell>
        </row>
        <row r="987">
          <cell r="B987" t="str">
            <v>12301644</v>
          </cell>
          <cell r="AS987">
            <v>44999</v>
          </cell>
        </row>
        <row r="988">
          <cell r="B988" t="str">
            <v>12301625</v>
          </cell>
          <cell r="AS988">
            <v>45000</v>
          </cell>
        </row>
        <row r="989">
          <cell r="B989" t="str">
            <v>12301629</v>
          </cell>
          <cell r="AS989">
            <v>45002</v>
          </cell>
        </row>
        <row r="990">
          <cell r="B990" t="str">
            <v>12301632</v>
          </cell>
          <cell r="AS990">
            <v>45002</v>
          </cell>
        </row>
        <row r="991">
          <cell r="B991" t="str">
            <v>12201523</v>
          </cell>
          <cell r="AS991">
            <v>45005</v>
          </cell>
        </row>
        <row r="992">
          <cell r="B992" t="str">
            <v>12201543</v>
          </cell>
          <cell r="AS992">
            <v>45009</v>
          </cell>
        </row>
        <row r="993">
          <cell r="B993" t="str">
            <v>11100178</v>
          </cell>
          <cell r="AS993">
            <v>45011</v>
          </cell>
        </row>
        <row r="994">
          <cell r="B994" t="str">
            <v>12301653</v>
          </cell>
          <cell r="AS994">
            <v>45010</v>
          </cell>
        </row>
        <row r="995">
          <cell r="B995" t="str">
            <v>12301657</v>
          </cell>
          <cell r="AS995">
            <v>45014</v>
          </cell>
        </row>
        <row r="996">
          <cell r="B996" t="str">
            <v>12201432</v>
          </cell>
          <cell r="AS996">
            <v>45016</v>
          </cell>
        </row>
        <row r="997">
          <cell r="B997" t="str">
            <v>12101286</v>
          </cell>
          <cell r="AS997">
            <v>45016</v>
          </cell>
        </row>
        <row r="998">
          <cell r="B998" t="str">
            <v>12201435</v>
          </cell>
          <cell r="AS998">
            <v>45016</v>
          </cell>
        </row>
        <row r="999">
          <cell r="B999" t="str">
            <v>12201414</v>
          </cell>
          <cell r="AS999">
            <v>45016</v>
          </cell>
        </row>
        <row r="1000">
          <cell r="B1000" t="str">
            <v>12201527</v>
          </cell>
          <cell r="AS1000">
            <v>45016</v>
          </cell>
        </row>
        <row r="1001">
          <cell r="B1001" t="str">
            <v>12201430</v>
          </cell>
          <cell r="AS1001">
            <v>45016</v>
          </cell>
        </row>
        <row r="1002">
          <cell r="B1002" t="str">
            <v>12301656</v>
          </cell>
          <cell r="AS1002">
            <v>45016</v>
          </cell>
        </row>
        <row r="1003">
          <cell r="B1003" t="str">
            <v>12001054</v>
          </cell>
          <cell r="AS1003">
            <v>45026</v>
          </cell>
        </row>
        <row r="1004">
          <cell r="B1004" t="str">
            <v>11800728</v>
          </cell>
          <cell r="AS1004">
            <v>45033</v>
          </cell>
        </row>
        <row r="1005">
          <cell r="B1005" t="str">
            <v>12101261</v>
          </cell>
          <cell r="AS1005">
            <v>45036</v>
          </cell>
        </row>
        <row r="1006">
          <cell r="B1006" t="str">
            <v>12301637</v>
          </cell>
          <cell r="AS1006">
            <v>45036</v>
          </cell>
        </row>
        <row r="1007">
          <cell r="B1007" t="str">
            <v>11900888</v>
          </cell>
          <cell r="AS1007">
            <v>45045</v>
          </cell>
        </row>
        <row r="1008">
          <cell r="B1008" t="str">
            <v>12301645</v>
          </cell>
          <cell r="AS1008">
            <v>45045</v>
          </cell>
        </row>
        <row r="1009">
          <cell r="B1009" t="str">
            <v>12201330</v>
          </cell>
          <cell r="AS1009">
            <v>45046</v>
          </cell>
        </row>
        <row r="1010">
          <cell r="B1010" t="str">
            <v>12301646</v>
          </cell>
          <cell r="AS1010">
            <v>45046</v>
          </cell>
        </row>
        <row r="1011">
          <cell r="B1011" t="str">
            <v>12201448</v>
          </cell>
          <cell r="AS1011">
            <v>45051</v>
          </cell>
        </row>
        <row r="1012">
          <cell r="B1012" t="str">
            <v>12001058</v>
          </cell>
          <cell r="AS1012">
            <v>45051</v>
          </cell>
        </row>
        <row r="1013">
          <cell r="B1013" t="str">
            <v>12301649</v>
          </cell>
          <cell r="AS1013">
            <v>45051</v>
          </cell>
        </row>
        <row r="1014">
          <cell r="B1014" t="str">
            <v>12301670</v>
          </cell>
          <cell r="AS1014">
            <v>45051</v>
          </cell>
        </row>
        <row r="1015">
          <cell r="B1015" t="str">
            <v>12301613</v>
          </cell>
          <cell r="AS1015">
            <v>45056</v>
          </cell>
        </row>
        <row r="1016">
          <cell r="B1016" t="str">
            <v>11900767</v>
          </cell>
          <cell r="AS1016">
            <v>45057</v>
          </cell>
        </row>
        <row r="1017">
          <cell r="B1017" t="str">
            <v>12201449</v>
          </cell>
          <cell r="AS1017">
            <v>45060</v>
          </cell>
        </row>
        <row r="1018">
          <cell r="B1018" t="str">
            <v>11800695</v>
          </cell>
          <cell r="AS1018">
            <v>45061</v>
          </cell>
        </row>
        <row r="1019">
          <cell r="B1019" t="str">
            <v>12301668</v>
          </cell>
          <cell r="AS1019">
            <v>45065</v>
          </cell>
        </row>
        <row r="1020">
          <cell r="B1020" t="str">
            <v>12101310</v>
          </cell>
          <cell r="AS1020">
            <v>45067</v>
          </cell>
        </row>
        <row r="1021">
          <cell r="B1021" t="str">
            <v>12000938</v>
          </cell>
          <cell r="AS1021">
            <v>45068</v>
          </cell>
        </row>
        <row r="1022">
          <cell r="B1022" t="str">
            <v>12201535</v>
          </cell>
          <cell r="AS1022">
            <v>45069</v>
          </cell>
        </row>
        <row r="1023">
          <cell r="B1023" t="str">
            <v>12101312</v>
          </cell>
          <cell r="AS1023">
            <v>45072</v>
          </cell>
        </row>
        <row r="1024">
          <cell r="B1024" t="str">
            <v>11400405</v>
          </cell>
          <cell r="AS1024">
            <v>45067</v>
          </cell>
        </row>
        <row r="1025">
          <cell r="B1025" t="str">
            <v>12101164</v>
          </cell>
          <cell r="AS1025">
            <v>45073</v>
          </cell>
        </row>
        <row r="1026">
          <cell r="B1026" t="str">
            <v>12101136</v>
          </cell>
          <cell r="AS1026">
            <v>45077</v>
          </cell>
        </row>
        <row r="1027">
          <cell r="B1027" t="str">
            <v>12201398</v>
          </cell>
          <cell r="AS1027">
            <v>45079</v>
          </cell>
        </row>
        <row r="1028">
          <cell r="B1028" t="str">
            <v>12201591</v>
          </cell>
          <cell r="AS1028">
            <v>45081</v>
          </cell>
        </row>
        <row r="1029">
          <cell r="B1029" t="str">
            <v>11800743</v>
          </cell>
          <cell r="AS1029">
            <v>45082</v>
          </cell>
        </row>
        <row r="1030">
          <cell r="B1030" t="str">
            <v>12301655</v>
          </cell>
          <cell r="AS1030">
            <v>45086</v>
          </cell>
        </row>
        <row r="1031">
          <cell r="B1031" t="str">
            <v>12201387</v>
          </cell>
          <cell r="AS1031">
            <v>45087</v>
          </cell>
        </row>
        <row r="1032">
          <cell r="B1032" t="str">
            <v>11900776</v>
          </cell>
          <cell r="AS1032">
            <v>45092</v>
          </cell>
        </row>
        <row r="1033">
          <cell r="B1033" t="str">
            <v>12301675</v>
          </cell>
          <cell r="AS1033">
            <v>45092</v>
          </cell>
        </row>
        <row r="1034">
          <cell r="B1034" t="str">
            <v>12301621</v>
          </cell>
          <cell r="AS1034">
            <v>45092</v>
          </cell>
        </row>
        <row r="1035">
          <cell r="B1035" t="str">
            <v>12201375</v>
          </cell>
          <cell r="AS1035">
            <v>45093</v>
          </cell>
        </row>
        <row r="1036">
          <cell r="B1036" t="str">
            <v>12101251</v>
          </cell>
          <cell r="AS1036">
            <v>45093</v>
          </cell>
        </row>
        <row r="1037">
          <cell r="B1037" t="str">
            <v>12101165</v>
          </cell>
          <cell r="AS1037">
            <v>45096</v>
          </cell>
        </row>
        <row r="1038">
          <cell r="B1038" t="str">
            <v>12201422</v>
          </cell>
          <cell r="AS1038">
            <v>45099</v>
          </cell>
        </row>
        <row r="1039">
          <cell r="B1039" t="str">
            <v>12301681</v>
          </cell>
          <cell r="AS1039">
            <v>45107</v>
          </cell>
        </row>
        <row r="1040">
          <cell r="B1040" t="str">
            <v>12101133</v>
          </cell>
          <cell r="AS1040">
            <v>45107</v>
          </cell>
        </row>
        <row r="1041">
          <cell r="B1041" t="str">
            <v>12201426</v>
          </cell>
          <cell r="AS1041">
            <v>45109</v>
          </cell>
        </row>
        <row r="1042">
          <cell r="B1042" t="str">
            <v>12301708</v>
          </cell>
          <cell r="AS1042">
            <v>45110</v>
          </cell>
        </row>
        <row r="1043">
          <cell r="B1043" t="str">
            <v>12201394</v>
          </cell>
          <cell r="AS1043">
            <v>45114</v>
          </cell>
        </row>
        <row r="1044">
          <cell r="B1044" t="str">
            <v>11800752</v>
          </cell>
          <cell r="AS1044">
            <v>45117</v>
          </cell>
        </row>
        <row r="1045">
          <cell r="B1045" t="str">
            <v>12301726</v>
          </cell>
          <cell r="AS1045">
            <v>45117</v>
          </cell>
        </row>
        <row r="1046">
          <cell r="B1046" t="str">
            <v>11900890</v>
          </cell>
          <cell r="AS1046">
            <v>45121</v>
          </cell>
        </row>
        <row r="1047">
          <cell r="B1047" t="str">
            <v>11900907</v>
          </cell>
          <cell r="AS1047">
            <v>45123</v>
          </cell>
        </row>
        <row r="1048">
          <cell r="B1048" t="str">
            <v>12201493</v>
          </cell>
          <cell r="AS1048">
            <v>45128</v>
          </cell>
        </row>
        <row r="1049">
          <cell r="B1049" t="str">
            <v>12301723</v>
          </cell>
          <cell r="AS1049">
            <v>45128</v>
          </cell>
        </row>
        <row r="1050">
          <cell r="B1050" t="str">
            <v>12301699</v>
          </cell>
          <cell r="AS1050">
            <v>45137</v>
          </cell>
        </row>
        <row r="1051">
          <cell r="B1051" t="str">
            <v>12301652</v>
          </cell>
          <cell r="AS1051">
            <v>45137</v>
          </cell>
        </row>
        <row r="1052">
          <cell r="B1052" t="str">
            <v>12201452</v>
          </cell>
          <cell r="AS1052">
            <v>45138</v>
          </cell>
        </row>
        <row r="1053">
          <cell r="B1053" t="str">
            <v>12301640</v>
          </cell>
          <cell r="AS1053">
            <v>45138</v>
          </cell>
        </row>
        <row r="1054">
          <cell r="B1054" t="str">
            <v>12101191</v>
          </cell>
          <cell r="AS1054">
            <v>45141</v>
          </cell>
        </row>
        <row r="1055">
          <cell r="B1055" t="str">
            <v>11900819</v>
          </cell>
          <cell r="AS1055">
            <v>45142</v>
          </cell>
        </row>
        <row r="1056">
          <cell r="B1056" t="str">
            <v>12301650</v>
          </cell>
          <cell r="AS1056">
            <v>45148</v>
          </cell>
        </row>
        <row r="1057">
          <cell r="B1057" t="str">
            <v>10800025</v>
          </cell>
        </row>
        <row r="1058">
          <cell r="B1058" t="str">
            <v>10900044</v>
          </cell>
        </row>
        <row r="1059">
          <cell r="B1059" t="str">
            <v>10900057</v>
          </cell>
        </row>
        <row r="1060">
          <cell r="B1060" t="str">
            <v>10900059</v>
          </cell>
        </row>
        <row r="1061">
          <cell r="B1061" t="str">
            <v>10900073</v>
          </cell>
        </row>
        <row r="1062">
          <cell r="B1062" t="str">
            <v>10900082</v>
          </cell>
        </row>
        <row r="1063">
          <cell r="B1063" t="str">
            <v>10900083</v>
          </cell>
        </row>
        <row r="1064">
          <cell r="B1064" t="str">
            <v>11000092</v>
          </cell>
        </row>
        <row r="1065">
          <cell r="B1065" t="str">
            <v>11000095</v>
          </cell>
        </row>
        <row r="1066">
          <cell r="B1066" t="str">
            <v>11000107</v>
          </cell>
        </row>
        <row r="1067">
          <cell r="B1067" t="str">
            <v>11000113</v>
          </cell>
        </row>
        <row r="1068">
          <cell r="B1068" t="str">
            <v>11000121</v>
          </cell>
        </row>
        <row r="1069">
          <cell r="B1069" t="str">
            <v>11000122</v>
          </cell>
        </row>
        <row r="1070">
          <cell r="B1070" t="str">
            <v>11000130</v>
          </cell>
        </row>
        <row r="1071">
          <cell r="B1071" t="str">
            <v>11000134</v>
          </cell>
        </row>
        <row r="1072">
          <cell r="B1072" t="str">
            <v>11100162</v>
          </cell>
        </row>
        <row r="1073">
          <cell r="B1073" t="str">
            <v>11100174</v>
          </cell>
        </row>
        <row r="1074">
          <cell r="B1074" t="str">
            <v>11100177</v>
          </cell>
        </row>
        <row r="1075">
          <cell r="B1075" t="str">
            <v>11100200</v>
          </cell>
        </row>
        <row r="1076">
          <cell r="B1076" t="str">
            <v>11100213</v>
          </cell>
        </row>
        <row r="1077">
          <cell r="B1077" t="str">
            <v>11200216</v>
          </cell>
        </row>
        <row r="1078">
          <cell r="B1078" t="str">
            <v>11200236</v>
          </cell>
        </row>
        <row r="1079">
          <cell r="B1079" t="str">
            <v>11200242</v>
          </cell>
        </row>
        <row r="1080">
          <cell r="B1080" t="str">
            <v>11200260</v>
          </cell>
        </row>
        <row r="1081">
          <cell r="B1081" t="str">
            <v>11200262</v>
          </cell>
        </row>
        <row r="1082">
          <cell r="B1082" t="str">
            <v>11200263</v>
          </cell>
        </row>
        <row r="1083">
          <cell r="B1083" t="str">
            <v>11200265</v>
          </cell>
        </row>
        <row r="1084">
          <cell r="B1084" t="str">
            <v>11300328</v>
          </cell>
        </row>
        <row r="1085">
          <cell r="B1085" t="str">
            <v>11300337</v>
          </cell>
        </row>
        <row r="1086">
          <cell r="B1086" t="str">
            <v>11400369</v>
          </cell>
        </row>
        <row r="1087">
          <cell r="B1087" t="str">
            <v>11400370</v>
          </cell>
        </row>
        <row r="1088">
          <cell r="B1088" t="str">
            <v>11400374</v>
          </cell>
        </row>
        <row r="1089">
          <cell r="B1089" t="str">
            <v>11400394</v>
          </cell>
        </row>
        <row r="1090">
          <cell r="B1090" t="str">
            <v>11400397</v>
          </cell>
        </row>
        <row r="1091">
          <cell r="B1091" t="str">
            <v>11400398</v>
          </cell>
        </row>
        <row r="1092">
          <cell r="B1092" t="str">
            <v>11400399</v>
          </cell>
        </row>
        <row r="1093">
          <cell r="B1093" t="str">
            <v>11400401</v>
          </cell>
        </row>
        <row r="1094">
          <cell r="B1094" t="str">
            <v>11400407</v>
          </cell>
        </row>
        <row r="1095">
          <cell r="B1095" t="str">
            <v>11400410</v>
          </cell>
        </row>
        <row r="1096">
          <cell r="B1096" t="str">
            <v>11400413</v>
          </cell>
        </row>
        <row r="1097">
          <cell r="B1097" t="str">
            <v>11500436</v>
          </cell>
        </row>
        <row r="1098">
          <cell r="B1098" t="str">
            <v>11500438</v>
          </cell>
        </row>
        <row r="1099">
          <cell r="B1099" t="str">
            <v>11500465</v>
          </cell>
        </row>
        <row r="1100">
          <cell r="B1100" t="str">
            <v>11500470</v>
          </cell>
        </row>
        <row r="1101">
          <cell r="B1101" t="str">
            <v>11600474</v>
          </cell>
        </row>
        <row r="1102">
          <cell r="B1102" t="str">
            <v>11600475</v>
          </cell>
          <cell r="AS1102">
            <v>45443</v>
          </cell>
        </row>
        <row r="1103">
          <cell r="B1103" t="str">
            <v>11600476</v>
          </cell>
        </row>
        <row r="1104">
          <cell r="B1104" t="str">
            <v>11600483</v>
          </cell>
        </row>
        <row r="1105">
          <cell r="B1105" t="str">
            <v>11600485</v>
          </cell>
        </row>
        <row r="1106">
          <cell r="B1106" t="str">
            <v>11600489</v>
          </cell>
        </row>
        <row r="1107">
          <cell r="B1107" t="str">
            <v>11600497</v>
          </cell>
        </row>
        <row r="1108">
          <cell r="B1108" t="str">
            <v>11600505</v>
          </cell>
        </row>
        <row r="1109">
          <cell r="B1109" t="str">
            <v>11600516</v>
          </cell>
        </row>
        <row r="1110">
          <cell r="B1110" t="str">
            <v>11600521</v>
          </cell>
        </row>
        <row r="1111">
          <cell r="B1111" t="str">
            <v>11600533</v>
          </cell>
        </row>
        <row r="1112">
          <cell r="B1112" t="str">
            <v>11600535</v>
          </cell>
        </row>
        <row r="1113">
          <cell r="B1113" t="str">
            <v>11600537</v>
          </cell>
        </row>
        <row r="1114">
          <cell r="B1114" t="str">
            <v>11600539</v>
          </cell>
        </row>
        <row r="1115">
          <cell r="B1115" t="str">
            <v>11600546</v>
          </cell>
          <cell r="AS1115">
            <v>45473</v>
          </cell>
        </row>
        <row r="1116">
          <cell r="B1116" t="str">
            <v>11700561</v>
          </cell>
        </row>
        <row r="1117">
          <cell r="B1117" t="str">
            <v>11700566</v>
          </cell>
          <cell r="AS1117">
            <v>45291</v>
          </cell>
        </row>
        <row r="1118">
          <cell r="B1118" t="str">
            <v>11700569</v>
          </cell>
        </row>
        <row r="1119">
          <cell r="B1119" t="str">
            <v>11700576</v>
          </cell>
        </row>
        <row r="1120">
          <cell r="B1120" t="str">
            <v>11700578</v>
          </cell>
          <cell r="AS1120">
            <v>45291</v>
          </cell>
        </row>
        <row r="1121">
          <cell r="B1121" t="str">
            <v>11700583</v>
          </cell>
        </row>
        <row r="1122">
          <cell r="B1122" t="str">
            <v>11700595</v>
          </cell>
        </row>
        <row r="1123">
          <cell r="B1123" t="str">
            <v>11700603</v>
          </cell>
        </row>
        <row r="1124">
          <cell r="B1124" t="str">
            <v>11700606</v>
          </cell>
          <cell r="AS1124">
            <v>45291</v>
          </cell>
        </row>
        <row r="1125">
          <cell r="B1125" t="str">
            <v>11700616</v>
          </cell>
        </row>
        <row r="1126">
          <cell r="B1126" t="str">
            <v>11700622</v>
          </cell>
        </row>
        <row r="1127">
          <cell r="B1127" t="str">
            <v>11700634</v>
          </cell>
        </row>
        <row r="1128">
          <cell r="B1128" t="str">
            <v>11800645</v>
          </cell>
          <cell r="AS1128">
            <v>45532</v>
          </cell>
        </row>
        <row r="1129">
          <cell r="B1129" t="str">
            <v>11800647</v>
          </cell>
        </row>
        <row r="1130">
          <cell r="B1130" t="str">
            <v>11800648</v>
          </cell>
          <cell r="AS1130">
            <v>45229</v>
          </cell>
        </row>
        <row r="1131">
          <cell r="B1131" t="str">
            <v>11800657</v>
          </cell>
          <cell r="AS1131">
            <v>45291</v>
          </cell>
        </row>
        <row r="1132">
          <cell r="B1132" t="str">
            <v>11800678</v>
          </cell>
        </row>
        <row r="1133">
          <cell r="B1133" t="str">
            <v>11800680</v>
          </cell>
        </row>
        <row r="1134">
          <cell r="B1134" t="str">
            <v>11800689</v>
          </cell>
        </row>
        <row r="1135">
          <cell r="B1135" t="str">
            <v>11800690</v>
          </cell>
          <cell r="AS1135">
            <v>45169</v>
          </cell>
        </row>
        <row r="1136">
          <cell r="B1136" t="str">
            <v>11800694</v>
          </cell>
        </row>
        <row r="1137">
          <cell r="B1137" t="str">
            <v>11800699</v>
          </cell>
        </row>
        <row r="1138">
          <cell r="B1138" t="str">
            <v>11800702</v>
          </cell>
        </row>
        <row r="1139">
          <cell r="B1139" t="str">
            <v>11800704</v>
          </cell>
        </row>
        <row r="1140">
          <cell r="B1140" t="str">
            <v>11800710</v>
          </cell>
          <cell r="AS1140">
            <v>45387</v>
          </cell>
        </row>
        <row r="1141">
          <cell r="B1141" t="str">
            <v>11800713</v>
          </cell>
        </row>
        <row r="1142">
          <cell r="B1142" t="str">
            <v>11800720</v>
          </cell>
        </row>
        <row r="1143">
          <cell r="B1143" t="str">
            <v>11800724</v>
          </cell>
        </row>
        <row r="1144">
          <cell r="B1144" t="str">
            <v>11800730</v>
          </cell>
          <cell r="AS1144">
            <v>45522</v>
          </cell>
        </row>
        <row r="1145">
          <cell r="B1145" t="str">
            <v>11800735</v>
          </cell>
        </row>
        <row r="1146">
          <cell r="B1146" t="str">
            <v>11800738</v>
          </cell>
        </row>
        <row r="1147">
          <cell r="B1147" t="str">
            <v>11800739</v>
          </cell>
        </row>
        <row r="1148">
          <cell r="B1148" t="str">
            <v>11800740</v>
          </cell>
        </row>
        <row r="1149">
          <cell r="B1149" t="str">
            <v>11800741</v>
          </cell>
        </row>
        <row r="1150">
          <cell r="B1150" t="str">
            <v>11800761</v>
          </cell>
        </row>
        <row r="1151">
          <cell r="B1151" t="str">
            <v>11800762</v>
          </cell>
          <cell r="AS1151">
            <v>45442</v>
          </cell>
        </row>
        <row r="1152">
          <cell r="B1152" t="str">
            <v>11900765</v>
          </cell>
        </row>
        <row r="1153">
          <cell r="B1153" t="str">
            <v>11900770</v>
          </cell>
          <cell r="AS1153">
            <v>45260</v>
          </cell>
        </row>
        <row r="1154">
          <cell r="B1154" t="str">
            <v>11900772</v>
          </cell>
        </row>
        <row r="1155">
          <cell r="B1155" t="str">
            <v>11900773</v>
          </cell>
        </row>
        <row r="1156">
          <cell r="B1156" t="str">
            <v>11900780</v>
          </cell>
        </row>
        <row r="1157">
          <cell r="B1157" t="str">
            <v>11900783</v>
          </cell>
        </row>
        <row r="1158">
          <cell r="B1158" t="str">
            <v>11900793</v>
          </cell>
          <cell r="AS1158">
            <v>45381</v>
          </cell>
        </row>
        <row r="1159">
          <cell r="B1159" t="str">
            <v>11900797</v>
          </cell>
        </row>
        <row r="1160">
          <cell r="B1160" t="str">
            <v>11900798</v>
          </cell>
          <cell r="AS1160">
            <v>45503</v>
          </cell>
        </row>
        <row r="1161">
          <cell r="B1161" t="str">
            <v>11900804</v>
          </cell>
        </row>
        <row r="1162">
          <cell r="B1162" t="str">
            <v>11900805</v>
          </cell>
        </row>
        <row r="1163">
          <cell r="B1163" t="str">
            <v>11900808</v>
          </cell>
        </row>
        <row r="1164">
          <cell r="B1164" t="str">
            <v>11900809</v>
          </cell>
        </row>
        <row r="1165">
          <cell r="B1165" t="str">
            <v>11900814</v>
          </cell>
        </row>
        <row r="1166">
          <cell r="B1166" t="str">
            <v>11900815</v>
          </cell>
        </row>
        <row r="1167">
          <cell r="B1167" t="str">
            <v>10900046</v>
          </cell>
        </row>
        <row r="1168">
          <cell r="B1168" t="str">
            <v>11900825</v>
          </cell>
        </row>
        <row r="1169">
          <cell r="B1169" t="str">
            <v>11900828</v>
          </cell>
        </row>
        <row r="1170">
          <cell r="B1170" t="str">
            <v>11900834</v>
          </cell>
          <cell r="AS1170">
            <v>45316</v>
          </cell>
        </row>
        <row r="1171">
          <cell r="B1171" t="str">
            <v>11900842</v>
          </cell>
        </row>
        <row r="1172">
          <cell r="B1172" t="str">
            <v>11900844</v>
          </cell>
          <cell r="AS1172">
            <v>45412</v>
          </cell>
        </row>
        <row r="1173">
          <cell r="B1173" t="str">
            <v>11900845</v>
          </cell>
        </row>
        <row r="1174">
          <cell r="B1174" t="str">
            <v>11900847</v>
          </cell>
        </row>
        <row r="1175">
          <cell r="B1175" t="str">
            <v>11900851</v>
          </cell>
        </row>
        <row r="1176">
          <cell r="B1176" t="str">
            <v>11900854</v>
          </cell>
        </row>
        <row r="1177">
          <cell r="B1177" t="str">
            <v>11900856</v>
          </cell>
        </row>
        <row r="1178">
          <cell r="B1178" t="str">
            <v>11900865</v>
          </cell>
        </row>
        <row r="1179">
          <cell r="B1179" t="str">
            <v>11900880</v>
          </cell>
        </row>
        <row r="1180">
          <cell r="B1180" t="str">
            <v>11900891</v>
          </cell>
        </row>
        <row r="1181">
          <cell r="B1181" t="str">
            <v>11900893</v>
          </cell>
        </row>
        <row r="1182">
          <cell r="B1182" t="str">
            <v>11900894</v>
          </cell>
        </row>
        <row r="1183">
          <cell r="B1183" t="str">
            <v>11900898</v>
          </cell>
        </row>
        <row r="1184">
          <cell r="B1184" t="str">
            <v>11900904</v>
          </cell>
          <cell r="AS1184">
            <v>45550</v>
          </cell>
        </row>
        <row r="1185">
          <cell r="B1185" t="str">
            <v>11900911</v>
          </cell>
        </row>
        <row r="1186">
          <cell r="B1186" t="str">
            <v>11900915</v>
          </cell>
        </row>
        <row r="1187">
          <cell r="B1187" t="str">
            <v>11900917</v>
          </cell>
        </row>
        <row r="1188">
          <cell r="B1188" t="str">
            <v>11900920</v>
          </cell>
        </row>
        <row r="1189">
          <cell r="B1189" t="str">
            <v>11900924</v>
          </cell>
        </row>
        <row r="1190">
          <cell r="B1190" t="str">
            <v>12000942</v>
          </cell>
          <cell r="AS1190">
            <v>45473</v>
          </cell>
        </row>
        <row r="1191">
          <cell r="B1191" t="str">
            <v>12000947</v>
          </cell>
        </row>
        <row r="1192">
          <cell r="B1192" t="str">
            <v>12000951</v>
          </cell>
        </row>
        <row r="1193">
          <cell r="B1193" t="str">
            <v>12000952</v>
          </cell>
        </row>
        <row r="1194">
          <cell r="B1194" t="str">
            <v>12000956</v>
          </cell>
        </row>
        <row r="1195">
          <cell r="B1195" t="str">
            <v>12000958</v>
          </cell>
        </row>
        <row r="1196">
          <cell r="B1196" t="str">
            <v>12000960</v>
          </cell>
        </row>
        <row r="1197">
          <cell r="B1197" t="str">
            <v>12000961</v>
          </cell>
          <cell r="AS1197">
            <v>45291</v>
          </cell>
        </row>
        <row r="1198">
          <cell r="B1198" t="str">
            <v>12000962</v>
          </cell>
        </row>
        <row r="1199">
          <cell r="B1199" t="str">
            <v>12000964</v>
          </cell>
        </row>
        <row r="1200">
          <cell r="B1200" t="str">
            <v>12000966</v>
          </cell>
        </row>
        <row r="1201">
          <cell r="B1201" t="str">
            <v>12000967</v>
          </cell>
        </row>
        <row r="1202">
          <cell r="B1202" t="str">
            <v>12000968</v>
          </cell>
        </row>
        <row r="1203">
          <cell r="B1203" t="str">
            <v>12000973</v>
          </cell>
        </row>
        <row r="1204">
          <cell r="B1204" t="str">
            <v>12000978</v>
          </cell>
        </row>
        <row r="1205">
          <cell r="B1205" t="str">
            <v>12000980</v>
          </cell>
        </row>
        <row r="1206">
          <cell r="B1206" t="str">
            <v>12000983</v>
          </cell>
        </row>
        <row r="1207">
          <cell r="B1207" t="str">
            <v>12000984</v>
          </cell>
        </row>
        <row r="1208">
          <cell r="B1208" t="str">
            <v>12000987</v>
          </cell>
        </row>
        <row r="1209">
          <cell r="B1209" t="str">
            <v>12000988</v>
          </cell>
        </row>
        <row r="1210">
          <cell r="B1210" t="str">
            <v>12000990</v>
          </cell>
        </row>
        <row r="1211">
          <cell r="B1211" t="str">
            <v>12000992</v>
          </cell>
        </row>
        <row r="1212">
          <cell r="B1212" t="str">
            <v>12001001</v>
          </cell>
        </row>
        <row r="1213">
          <cell r="B1213" t="str">
            <v>12001004</v>
          </cell>
        </row>
        <row r="1214">
          <cell r="B1214" t="str">
            <v>12001007</v>
          </cell>
        </row>
        <row r="1215">
          <cell r="B1215" t="str">
            <v>12001008</v>
          </cell>
          <cell r="AS1215">
            <v>45524</v>
          </cell>
        </row>
        <row r="1216">
          <cell r="B1216" t="str">
            <v>12001011</v>
          </cell>
        </row>
        <row r="1217">
          <cell r="B1217" t="str">
            <v>12001013</v>
          </cell>
        </row>
        <row r="1218">
          <cell r="B1218" t="str">
            <v>12001017</v>
          </cell>
        </row>
        <row r="1219">
          <cell r="B1219" t="str">
            <v>12001020</v>
          </cell>
        </row>
        <row r="1220">
          <cell r="B1220" t="str">
            <v>12001024</v>
          </cell>
        </row>
        <row r="1221">
          <cell r="B1221" t="str">
            <v>12001027</v>
          </cell>
          <cell r="AS1221">
            <v>45443</v>
          </cell>
        </row>
        <row r="1222">
          <cell r="B1222" t="str">
            <v>12001031</v>
          </cell>
        </row>
        <row r="1223">
          <cell r="B1223" t="str">
            <v>12001034</v>
          </cell>
        </row>
        <row r="1224">
          <cell r="B1224" t="str">
            <v>12001035</v>
          </cell>
        </row>
        <row r="1225">
          <cell r="B1225" t="str">
            <v>12001036</v>
          </cell>
        </row>
        <row r="1226">
          <cell r="B1226" t="str">
            <v>12001037</v>
          </cell>
          <cell r="AS1226">
            <v>45185</v>
          </cell>
        </row>
        <row r="1227">
          <cell r="B1227" t="str">
            <v>12001039</v>
          </cell>
        </row>
        <row r="1228">
          <cell r="B1228" t="str">
            <v>12001040</v>
          </cell>
        </row>
        <row r="1229">
          <cell r="B1229" t="str">
            <v>12001047</v>
          </cell>
        </row>
        <row r="1230">
          <cell r="B1230" t="str">
            <v>12001053</v>
          </cell>
        </row>
        <row r="1231">
          <cell r="B1231" t="str">
            <v>12001055</v>
          </cell>
        </row>
        <row r="1232">
          <cell r="B1232" t="str">
            <v>12001056</v>
          </cell>
        </row>
        <row r="1233">
          <cell r="B1233" t="str">
            <v>12001059</v>
          </cell>
        </row>
        <row r="1234">
          <cell r="B1234" t="str">
            <v>12001065</v>
          </cell>
        </row>
        <row r="1235">
          <cell r="B1235" t="str">
            <v>12001066</v>
          </cell>
        </row>
        <row r="1236">
          <cell r="B1236" t="str">
            <v>12001069</v>
          </cell>
        </row>
        <row r="1237">
          <cell r="B1237" t="str">
            <v>12001070</v>
          </cell>
          <cell r="AS1237">
            <v>45155</v>
          </cell>
        </row>
        <row r="1238">
          <cell r="B1238" t="str">
            <v>12001071</v>
          </cell>
        </row>
        <row r="1239">
          <cell r="B1239" t="str">
            <v>12001073</v>
          </cell>
          <cell r="AS1239">
            <v>45228</v>
          </cell>
        </row>
        <row r="1240">
          <cell r="B1240" t="str">
            <v>12001077</v>
          </cell>
        </row>
        <row r="1241">
          <cell r="B1241" t="str">
            <v>12001079</v>
          </cell>
          <cell r="AS1241">
            <v>45178</v>
          </cell>
        </row>
        <row r="1242">
          <cell r="B1242" t="str">
            <v>12001082</v>
          </cell>
        </row>
        <row r="1243">
          <cell r="B1243" t="str">
            <v>12001084</v>
          </cell>
        </row>
        <row r="1244">
          <cell r="B1244" t="str">
            <v>12001085</v>
          </cell>
        </row>
        <row r="1245">
          <cell r="B1245" t="str">
            <v>12001086</v>
          </cell>
        </row>
        <row r="1246">
          <cell r="B1246" t="str">
            <v>12001089</v>
          </cell>
        </row>
        <row r="1247">
          <cell r="B1247" t="str">
            <v>12001090</v>
          </cell>
        </row>
        <row r="1248">
          <cell r="B1248" t="str">
            <v>12101095</v>
          </cell>
        </row>
        <row r="1249">
          <cell r="B1249" t="str">
            <v>12101098</v>
          </cell>
        </row>
        <row r="1250">
          <cell r="B1250" t="str">
            <v>12101101</v>
          </cell>
        </row>
        <row r="1251">
          <cell r="B1251" t="str">
            <v>12101103</v>
          </cell>
        </row>
        <row r="1252">
          <cell r="B1252" t="str">
            <v>12101104</v>
          </cell>
          <cell r="AS1252">
            <v>45382</v>
          </cell>
        </row>
        <row r="1253">
          <cell r="B1253" t="str">
            <v>12101106</v>
          </cell>
        </row>
        <row r="1254">
          <cell r="B1254" t="str">
            <v>12101107</v>
          </cell>
          <cell r="AS1254">
            <v>45456</v>
          </cell>
        </row>
        <row r="1255">
          <cell r="B1255" t="str">
            <v>12101109</v>
          </cell>
        </row>
        <row r="1256">
          <cell r="B1256" t="str">
            <v>12101112</v>
          </cell>
          <cell r="AS1256">
            <v>45514</v>
          </cell>
        </row>
        <row r="1257">
          <cell r="B1257" t="str">
            <v>12101114</v>
          </cell>
        </row>
        <row r="1258">
          <cell r="B1258" t="str">
            <v>12101115</v>
          </cell>
        </row>
        <row r="1259">
          <cell r="B1259" t="str">
            <v>12101116</v>
          </cell>
          <cell r="AS1259">
            <v>45268</v>
          </cell>
        </row>
        <row r="1260">
          <cell r="B1260" t="str">
            <v>12101125</v>
          </cell>
        </row>
        <row r="1261">
          <cell r="B1261" t="str">
            <v>12101126</v>
          </cell>
        </row>
        <row r="1262">
          <cell r="B1262" t="str">
            <v>12101132</v>
          </cell>
        </row>
        <row r="1263">
          <cell r="B1263" t="str">
            <v>12101135</v>
          </cell>
        </row>
        <row r="1264">
          <cell r="B1264" t="str">
            <v>12101139</v>
          </cell>
        </row>
        <row r="1265">
          <cell r="B1265" t="str">
            <v>12101140</v>
          </cell>
        </row>
        <row r="1266">
          <cell r="B1266" t="str">
            <v>12101142</v>
          </cell>
          <cell r="AS1266">
            <v>45534</v>
          </cell>
        </row>
        <row r="1267">
          <cell r="B1267" t="str">
            <v>12101144</v>
          </cell>
          <cell r="AS1267">
            <v>45473</v>
          </cell>
        </row>
        <row r="1268">
          <cell r="B1268" t="str">
            <v>12101145</v>
          </cell>
        </row>
        <row r="1269">
          <cell r="B1269" t="str">
            <v>12101148</v>
          </cell>
        </row>
        <row r="1270">
          <cell r="B1270" t="str">
            <v>12101151</v>
          </cell>
        </row>
        <row r="1271">
          <cell r="B1271" t="str">
            <v>12101154</v>
          </cell>
        </row>
        <row r="1272">
          <cell r="B1272" t="str">
            <v>12101160</v>
          </cell>
        </row>
        <row r="1273">
          <cell r="B1273" t="str">
            <v>12101166</v>
          </cell>
        </row>
        <row r="1274">
          <cell r="B1274" t="str">
            <v>12101169</v>
          </cell>
        </row>
        <row r="1275">
          <cell r="B1275" t="str">
            <v>12101172</v>
          </cell>
        </row>
        <row r="1276">
          <cell r="B1276" t="str">
            <v>12101175</v>
          </cell>
          <cell r="AS1276">
            <v>45462</v>
          </cell>
        </row>
        <row r="1277">
          <cell r="B1277" t="str">
            <v>12101180</v>
          </cell>
          <cell r="AS1277">
            <v>45498</v>
          </cell>
        </row>
        <row r="1278">
          <cell r="B1278" t="str">
            <v>12101183</v>
          </cell>
        </row>
        <row r="1279">
          <cell r="B1279" t="str">
            <v>12101184</v>
          </cell>
        </row>
        <row r="1280">
          <cell r="B1280" t="str">
            <v>12101185</v>
          </cell>
        </row>
        <row r="1281">
          <cell r="B1281" t="str">
            <v>12101187</v>
          </cell>
        </row>
        <row r="1282">
          <cell r="B1282" t="str">
            <v>12101189</v>
          </cell>
        </row>
        <row r="1283">
          <cell r="B1283" t="str">
            <v>12101192</v>
          </cell>
        </row>
        <row r="1284">
          <cell r="B1284" t="str">
            <v>12101193</v>
          </cell>
          <cell r="AS1284">
            <v>45442</v>
          </cell>
        </row>
        <row r="1285">
          <cell r="B1285" t="str">
            <v>12101195</v>
          </cell>
        </row>
        <row r="1286">
          <cell r="B1286" t="str">
            <v>12101197</v>
          </cell>
          <cell r="AS1286">
            <v>45291</v>
          </cell>
        </row>
        <row r="1287">
          <cell r="B1287" t="str">
            <v>12101199</v>
          </cell>
          <cell r="AS1287">
            <v>45291</v>
          </cell>
        </row>
        <row r="1288">
          <cell r="B1288" t="str">
            <v>12101201</v>
          </cell>
        </row>
        <row r="1289">
          <cell r="B1289" t="str">
            <v>12101203</v>
          </cell>
          <cell r="AS1289">
            <v>45532</v>
          </cell>
        </row>
        <row r="1290">
          <cell r="B1290" t="str">
            <v>12101204</v>
          </cell>
        </row>
        <row r="1291">
          <cell r="B1291" t="str">
            <v>12101205</v>
          </cell>
        </row>
        <row r="1292">
          <cell r="B1292" t="str">
            <v>12101207</v>
          </cell>
        </row>
        <row r="1293">
          <cell r="B1293" t="str">
            <v>12101208</v>
          </cell>
        </row>
        <row r="1294">
          <cell r="B1294" t="str">
            <v>12101209</v>
          </cell>
          <cell r="AS1294">
            <v>45482</v>
          </cell>
        </row>
        <row r="1295">
          <cell r="B1295" t="str">
            <v>12101210</v>
          </cell>
          <cell r="AS1295">
            <v>45245</v>
          </cell>
        </row>
        <row r="1296">
          <cell r="B1296" t="str">
            <v>12101212</v>
          </cell>
        </row>
        <row r="1297">
          <cell r="B1297" t="str">
            <v>12101218</v>
          </cell>
        </row>
        <row r="1298">
          <cell r="B1298" t="str">
            <v>12101219</v>
          </cell>
          <cell r="AS1298">
            <v>45291</v>
          </cell>
        </row>
        <row r="1299">
          <cell r="B1299" t="str">
            <v>12101220</v>
          </cell>
        </row>
        <row r="1300">
          <cell r="B1300" t="str">
            <v>12101223</v>
          </cell>
        </row>
        <row r="1301">
          <cell r="B1301" t="str">
            <v>12101226</v>
          </cell>
        </row>
        <row r="1302">
          <cell r="B1302" t="str">
            <v>12101228</v>
          </cell>
        </row>
        <row r="1303">
          <cell r="B1303" t="str">
            <v>12101229</v>
          </cell>
          <cell r="AS1303">
            <v>45222</v>
          </cell>
        </row>
        <row r="1304">
          <cell r="B1304" t="str">
            <v>12101231</v>
          </cell>
        </row>
        <row r="1305">
          <cell r="B1305" t="str">
            <v>12101233</v>
          </cell>
          <cell r="AS1305">
            <v>45350</v>
          </cell>
        </row>
        <row r="1306">
          <cell r="B1306" t="str">
            <v>12101234</v>
          </cell>
        </row>
        <row r="1307">
          <cell r="B1307" t="str">
            <v>12101236</v>
          </cell>
        </row>
        <row r="1308">
          <cell r="B1308" t="str">
            <v>12101237</v>
          </cell>
          <cell r="AS1308">
            <v>45291</v>
          </cell>
        </row>
        <row r="1309">
          <cell r="B1309" t="str">
            <v>12101238</v>
          </cell>
        </row>
        <row r="1310">
          <cell r="B1310" t="str">
            <v>12101243</v>
          </cell>
        </row>
        <row r="1311">
          <cell r="B1311" t="str">
            <v>12101245</v>
          </cell>
        </row>
        <row r="1312">
          <cell r="B1312" t="str">
            <v>12101248</v>
          </cell>
          <cell r="AS1312">
            <v>45248</v>
          </cell>
        </row>
        <row r="1313">
          <cell r="B1313" t="str">
            <v>12101249</v>
          </cell>
        </row>
        <row r="1314">
          <cell r="B1314" t="str">
            <v>12101250</v>
          </cell>
          <cell r="AS1314">
            <v>45337</v>
          </cell>
        </row>
        <row r="1315">
          <cell r="B1315" t="str">
            <v>12101252</v>
          </cell>
        </row>
        <row r="1316">
          <cell r="B1316" t="str">
            <v>12101253</v>
          </cell>
          <cell r="AS1316">
            <v>45291</v>
          </cell>
        </row>
        <row r="1317">
          <cell r="B1317" t="str">
            <v>12101254</v>
          </cell>
          <cell r="AS1317">
            <v>45345</v>
          </cell>
        </row>
        <row r="1318">
          <cell r="B1318" t="str">
            <v>12101256</v>
          </cell>
          <cell r="AS1318">
            <v>45291</v>
          </cell>
        </row>
        <row r="1319">
          <cell r="B1319" t="str">
            <v>12101257</v>
          </cell>
        </row>
        <row r="1320">
          <cell r="B1320" t="str">
            <v>12101262</v>
          </cell>
        </row>
        <row r="1321">
          <cell r="B1321" t="str">
            <v>12101263</v>
          </cell>
        </row>
        <row r="1322">
          <cell r="B1322" t="str">
            <v>12101264</v>
          </cell>
          <cell r="AS1322">
            <v>45482</v>
          </cell>
        </row>
        <row r="1323">
          <cell r="B1323" t="str">
            <v>12101265</v>
          </cell>
          <cell r="AS1323">
            <v>45410</v>
          </cell>
        </row>
        <row r="1324">
          <cell r="B1324" t="str">
            <v>12101266</v>
          </cell>
        </row>
        <row r="1325">
          <cell r="B1325" t="str">
            <v>12101268</v>
          </cell>
        </row>
        <row r="1326">
          <cell r="B1326" t="str">
            <v>12101269</v>
          </cell>
        </row>
        <row r="1327">
          <cell r="B1327" t="str">
            <v>12101270</v>
          </cell>
        </row>
        <row r="1328">
          <cell r="B1328" t="str">
            <v>12101271</v>
          </cell>
          <cell r="AS1328">
            <v>45380</v>
          </cell>
        </row>
        <row r="1329">
          <cell r="B1329" t="str">
            <v>12101273</v>
          </cell>
          <cell r="AS1329">
            <v>45246</v>
          </cell>
        </row>
        <row r="1330">
          <cell r="B1330" t="str">
            <v>12101274</v>
          </cell>
        </row>
        <row r="1331">
          <cell r="B1331" t="str">
            <v>12101278</v>
          </cell>
        </row>
        <row r="1332">
          <cell r="B1332" t="str">
            <v>12101279</v>
          </cell>
        </row>
        <row r="1333">
          <cell r="B1333" t="str">
            <v>12101281</v>
          </cell>
        </row>
        <row r="1334">
          <cell r="B1334" t="str">
            <v>12101282</v>
          </cell>
        </row>
        <row r="1335">
          <cell r="B1335" t="str">
            <v>12101285</v>
          </cell>
          <cell r="AS1335">
            <v>45414</v>
          </cell>
        </row>
        <row r="1336">
          <cell r="B1336" t="str">
            <v>12101288</v>
          </cell>
        </row>
        <row r="1337">
          <cell r="B1337" t="str">
            <v>12101289</v>
          </cell>
        </row>
        <row r="1338">
          <cell r="B1338" t="str">
            <v>12101290</v>
          </cell>
        </row>
        <row r="1339">
          <cell r="B1339" t="str">
            <v>12101293</v>
          </cell>
          <cell r="AS1339">
            <v>45382</v>
          </cell>
        </row>
        <row r="1340">
          <cell r="B1340" t="str">
            <v>12101296</v>
          </cell>
        </row>
        <row r="1341">
          <cell r="B1341" t="str">
            <v>12101298</v>
          </cell>
        </row>
        <row r="1342">
          <cell r="B1342" t="str">
            <v>12101300</v>
          </cell>
        </row>
        <row r="1343">
          <cell r="B1343" t="str">
            <v>12101301</v>
          </cell>
          <cell r="AS1343">
            <v>45484</v>
          </cell>
        </row>
        <row r="1344">
          <cell r="B1344" t="str">
            <v>12101303</v>
          </cell>
          <cell r="AS1344">
            <v>45311</v>
          </cell>
        </row>
        <row r="1345">
          <cell r="B1345" t="str">
            <v>12101304</v>
          </cell>
        </row>
        <row r="1346">
          <cell r="B1346" t="str">
            <v>12101307</v>
          </cell>
        </row>
        <row r="1347">
          <cell r="B1347" t="str">
            <v>12101311</v>
          </cell>
          <cell r="AS1347">
            <v>45291</v>
          </cell>
        </row>
        <row r="1348">
          <cell r="B1348" t="str">
            <v>12101315</v>
          </cell>
        </row>
        <row r="1349">
          <cell r="B1349" t="str">
            <v>12101317</v>
          </cell>
          <cell r="AS1349">
            <v>45383</v>
          </cell>
        </row>
        <row r="1350">
          <cell r="B1350" t="str">
            <v>12101318</v>
          </cell>
          <cell r="AS1350">
            <v>45149</v>
          </cell>
        </row>
        <row r="1351">
          <cell r="B1351" t="str">
            <v>12101319</v>
          </cell>
        </row>
        <row r="1352">
          <cell r="B1352" t="str">
            <v>12101324</v>
          </cell>
        </row>
        <row r="1353">
          <cell r="B1353" t="str">
            <v>12201327</v>
          </cell>
        </row>
        <row r="1354">
          <cell r="B1354" t="str">
            <v>12201328</v>
          </cell>
          <cell r="AS1354">
            <v>45169</v>
          </cell>
        </row>
        <row r="1355">
          <cell r="B1355" t="str">
            <v>12201331</v>
          </cell>
          <cell r="AS1355">
            <v>45408</v>
          </cell>
        </row>
        <row r="1356">
          <cell r="B1356" t="str">
            <v>12201337</v>
          </cell>
        </row>
        <row r="1357">
          <cell r="B1357" t="str">
            <v>12201338</v>
          </cell>
          <cell r="AS1357">
            <v>45355</v>
          </cell>
        </row>
        <row r="1358">
          <cell r="B1358" t="str">
            <v>12201339</v>
          </cell>
          <cell r="AS1358">
            <v>45189</v>
          </cell>
        </row>
        <row r="1359">
          <cell r="B1359" t="str">
            <v>12201340</v>
          </cell>
        </row>
        <row r="1360">
          <cell r="B1360" t="str">
            <v>12201342</v>
          </cell>
        </row>
        <row r="1361">
          <cell r="B1361" t="str">
            <v>12201343</v>
          </cell>
          <cell r="AS1361" t="str">
            <v>TBC</v>
          </cell>
        </row>
        <row r="1362">
          <cell r="B1362" t="str">
            <v>12201344</v>
          </cell>
          <cell r="AS1362">
            <v>45523</v>
          </cell>
        </row>
        <row r="1363">
          <cell r="B1363" t="str">
            <v>12201346</v>
          </cell>
        </row>
        <row r="1364">
          <cell r="B1364" t="str">
            <v>12201347</v>
          </cell>
        </row>
        <row r="1365">
          <cell r="B1365" t="str">
            <v>12201349</v>
          </cell>
          <cell r="AS1365">
            <v>45291</v>
          </cell>
        </row>
        <row r="1366">
          <cell r="B1366" t="str">
            <v>12201350</v>
          </cell>
        </row>
        <row r="1367">
          <cell r="B1367" t="str">
            <v>12201351</v>
          </cell>
        </row>
        <row r="1368">
          <cell r="B1368" t="str">
            <v>12201354</v>
          </cell>
          <cell r="AS1368">
            <v>45322</v>
          </cell>
        </row>
        <row r="1369">
          <cell r="B1369" t="str">
            <v>12201356</v>
          </cell>
        </row>
        <row r="1370">
          <cell r="B1370" t="str">
            <v>12201357</v>
          </cell>
          <cell r="AS1370">
            <v>45433</v>
          </cell>
        </row>
        <row r="1371">
          <cell r="B1371" t="str">
            <v>12201360</v>
          </cell>
        </row>
        <row r="1372">
          <cell r="B1372" t="str">
            <v>12201363</v>
          </cell>
        </row>
        <row r="1373">
          <cell r="B1373" t="str">
            <v>12201364</v>
          </cell>
        </row>
        <row r="1374">
          <cell r="B1374" t="str">
            <v>12201366</v>
          </cell>
        </row>
        <row r="1375">
          <cell r="B1375" t="str">
            <v>12201368</v>
          </cell>
          <cell r="AS1375">
            <v>45411</v>
          </cell>
        </row>
        <row r="1376">
          <cell r="B1376" t="str">
            <v>12201370</v>
          </cell>
        </row>
        <row r="1377">
          <cell r="B1377" t="str">
            <v>12201371</v>
          </cell>
          <cell r="AS1377">
            <v>45484</v>
          </cell>
        </row>
        <row r="1378">
          <cell r="B1378" t="str">
            <v>12201374</v>
          </cell>
          <cell r="AS1378">
            <v>45368</v>
          </cell>
        </row>
        <row r="1379">
          <cell r="B1379" t="str">
            <v>12201378</v>
          </cell>
        </row>
        <row r="1380">
          <cell r="B1380" t="str">
            <v>12201382</v>
          </cell>
        </row>
        <row r="1381">
          <cell r="B1381" t="str">
            <v>12201385</v>
          </cell>
        </row>
        <row r="1382">
          <cell r="B1382" t="str">
            <v>12201388</v>
          </cell>
          <cell r="AS1382">
            <v>45291</v>
          </cell>
        </row>
        <row r="1383">
          <cell r="B1383" t="str">
            <v>12201390</v>
          </cell>
          <cell r="AS1383">
            <v>45443</v>
          </cell>
        </row>
        <row r="1384">
          <cell r="B1384" t="str">
            <v>12201391</v>
          </cell>
        </row>
        <row r="1385">
          <cell r="B1385" t="str">
            <v>12201393</v>
          </cell>
        </row>
        <row r="1386">
          <cell r="B1386" t="str">
            <v>12201395</v>
          </cell>
        </row>
        <row r="1387">
          <cell r="B1387" t="str">
            <v>12201397</v>
          </cell>
          <cell r="AS1387">
            <v>45291</v>
          </cell>
        </row>
        <row r="1388">
          <cell r="B1388" t="str">
            <v>12201401</v>
          </cell>
          <cell r="AS1388">
            <v>45561</v>
          </cell>
        </row>
        <row r="1389">
          <cell r="B1389" t="str">
            <v>12201403</v>
          </cell>
        </row>
        <row r="1390">
          <cell r="B1390" t="str">
            <v>12201405</v>
          </cell>
          <cell r="AS1390">
            <v>45448</v>
          </cell>
        </row>
        <row r="1391">
          <cell r="B1391" t="str">
            <v>12201409</v>
          </cell>
          <cell r="AS1391">
            <v>45530</v>
          </cell>
        </row>
        <row r="1392">
          <cell r="B1392" t="str">
            <v>12201410</v>
          </cell>
        </row>
        <row r="1393">
          <cell r="B1393" t="str">
            <v>12201411</v>
          </cell>
        </row>
        <row r="1394">
          <cell r="B1394" t="str">
            <v>12201412</v>
          </cell>
        </row>
        <row r="1395">
          <cell r="B1395" t="str">
            <v>12201413</v>
          </cell>
        </row>
        <row r="1396">
          <cell r="B1396" t="str">
            <v>12201415</v>
          </cell>
          <cell r="AS1396">
            <v>45535</v>
          </cell>
        </row>
        <row r="1397">
          <cell r="B1397" t="str">
            <v>12201416</v>
          </cell>
        </row>
        <row r="1398">
          <cell r="B1398" t="str">
            <v>12201417</v>
          </cell>
          <cell r="AS1398">
            <v>45291</v>
          </cell>
        </row>
        <row r="1399">
          <cell r="B1399" t="str">
            <v>12201419</v>
          </cell>
        </row>
        <row r="1400">
          <cell r="B1400" t="str">
            <v>12201420</v>
          </cell>
          <cell r="AS1400">
            <v>45291</v>
          </cell>
        </row>
        <row r="1401">
          <cell r="B1401" t="str">
            <v>12201421</v>
          </cell>
        </row>
        <row r="1402">
          <cell r="B1402" t="str">
            <v>12201425</v>
          </cell>
        </row>
        <row r="1403">
          <cell r="B1403" t="str">
            <v>12201428</v>
          </cell>
        </row>
        <row r="1404">
          <cell r="B1404" t="str">
            <v>12201429</v>
          </cell>
        </row>
        <row r="1405">
          <cell r="B1405" t="str">
            <v>12201431</v>
          </cell>
        </row>
        <row r="1406">
          <cell r="B1406" t="str">
            <v>12201433</v>
          </cell>
        </row>
        <row r="1407">
          <cell r="B1407" t="str">
            <v>12201434</v>
          </cell>
        </row>
        <row r="1408">
          <cell r="B1408" t="str">
            <v>12201436</v>
          </cell>
        </row>
        <row r="1409">
          <cell r="B1409" t="str">
            <v>12201437</v>
          </cell>
        </row>
        <row r="1410">
          <cell r="B1410" t="str">
            <v>12201438</v>
          </cell>
        </row>
        <row r="1411">
          <cell r="B1411" t="str">
            <v>12201440</v>
          </cell>
        </row>
        <row r="1412">
          <cell r="B1412" t="str">
            <v>12201441</v>
          </cell>
        </row>
        <row r="1413">
          <cell r="B1413" t="str">
            <v>12201442</v>
          </cell>
        </row>
        <row r="1414">
          <cell r="B1414" t="str">
            <v>12201443</v>
          </cell>
          <cell r="AS1414">
            <v>45230</v>
          </cell>
        </row>
        <row r="1415">
          <cell r="B1415" t="str">
            <v>12201444</v>
          </cell>
        </row>
        <row r="1416">
          <cell r="B1416" t="str">
            <v>12201446</v>
          </cell>
        </row>
        <row r="1417">
          <cell r="B1417" t="str">
            <v>12201447</v>
          </cell>
        </row>
        <row r="1418">
          <cell r="B1418" t="str">
            <v>12201451</v>
          </cell>
          <cell r="AS1418">
            <v>45443</v>
          </cell>
        </row>
        <row r="1419">
          <cell r="B1419" t="str">
            <v>12201453</v>
          </cell>
        </row>
        <row r="1420">
          <cell r="B1420" t="str">
            <v>12201455</v>
          </cell>
          <cell r="AS1420">
            <v>45534</v>
          </cell>
        </row>
        <row r="1421">
          <cell r="B1421" t="str">
            <v>12201456</v>
          </cell>
          <cell r="AS1421">
            <v>45478</v>
          </cell>
        </row>
        <row r="1422">
          <cell r="B1422" t="str">
            <v>12201457</v>
          </cell>
        </row>
        <row r="1423">
          <cell r="B1423" t="str">
            <v>12201458</v>
          </cell>
        </row>
        <row r="1424">
          <cell r="B1424" t="str">
            <v>12201459</v>
          </cell>
        </row>
        <row r="1425">
          <cell r="B1425" t="str">
            <v>12201460</v>
          </cell>
        </row>
        <row r="1426">
          <cell r="B1426" t="str">
            <v>12201461</v>
          </cell>
        </row>
        <row r="1427">
          <cell r="B1427" t="str">
            <v>12201462</v>
          </cell>
          <cell r="AS1427">
            <v>45321</v>
          </cell>
        </row>
        <row r="1428">
          <cell r="B1428" t="str">
            <v>12201463</v>
          </cell>
          <cell r="AS1428">
            <v>45291</v>
          </cell>
        </row>
        <row r="1429">
          <cell r="B1429" t="str">
            <v>12201464</v>
          </cell>
        </row>
        <row r="1430">
          <cell r="B1430" t="str">
            <v>12201466</v>
          </cell>
        </row>
        <row r="1431">
          <cell r="B1431" t="str">
            <v>12201468</v>
          </cell>
          <cell r="AS1431">
            <v>45314</v>
          </cell>
        </row>
        <row r="1432">
          <cell r="B1432" t="str">
            <v>12201470</v>
          </cell>
          <cell r="AS1432">
            <v>45228</v>
          </cell>
        </row>
        <row r="1433">
          <cell r="B1433" t="str">
            <v>12201474</v>
          </cell>
          <cell r="AS1433">
            <v>45170</v>
          </cell>
        </row>
        <row r="1434">
          <cell r="B1434" t="str">
            <v>12201476</v>
          </cell>
          <cell r="AS1434">
            <v>45443</v>
          </cell>
        </row>
        <row r="1435">
          <cell r="B1435" t="str">
            <v>12201477</v>
          </cell>
        </row>
        <row r="1436">
          <cell r="B1436" t="str">
            <v>12201478</v>
          </cell>
        </row>
        <row r="1437">
          <cell r="B1437" t="str">
            <v>12201479</v>
          </cell>
          <cell r="AS1437">
            <v>45565</v>
          </cell>
        </row>
        <row r="1438">
          <cell r="B1438" t="str">
            <v>12201480</v>
          </cell>
          <cell r="AS1438">
            <v>45420</v>
          </cell>
        </row>
        <row r="1439">
          <cell r="B1439" t="str">
            <v>12201482</v>
          </cell>
          <cell r="AS1439">
            <v>45291</v>
          </cell>
        </row>
        <row r="1440">
          <cell r="B1440" t="str">
            <v>12201483</v>
          </cell>
          <cell r="AS1440">
            <v>45184</v>
          </cell>
        </row>
        <row r="1441">
          <cell r="B1441" t="str">
            <v>12201484</v>
          </cell>
        </row>
        <row r="1442">
          <cell r="B1442" t="str">
            <v>12201485</v>
          </cell>
          <cell r="AS1442">
            <v>45505</v>
          </cell>
        </row>
        <row r="1443">
          <cell r="B1443" t="str">
            <v>12201486</v>
          </cell>
        </row>
        <row r="1444">
          <cell r="B1444" t="str">
            <v>12201487</v>
          </cell>
        </row>
        <row r="1445">
          <cell r="B1445" t="str">
            <v>12201488</v>
          </cell>
        </row>
        <row r="1446">
          <cell r="B1446" t="str">
            <v>12201489</v>
          </cell>
        </row>
        <row r="1447">
          <cell r="B1447" t="str">
            <v>12201490</v>
          </cell>
        </row>
        <row r="1448">
          <cell r="B1448" t="str">
            <v>12201491</v>
          </cell>
        </row>
        <row r="1449">
          <cell r="B1449" t="str">
            <v>12201492</v>
          </cell>
        </row>
        <row r="1450">
          <cell r="B1450" t="str">
            <v>12201495</v>
          </cell>
          <cell r="AS1450">
            <v>45516</v>
          </cell>
        </row>
        <row r="1451">
          <cell r="B1451" t="str">
            <v>12201496</v>
          </cell>
          <cell r="AS1451">
            <v>45472</v>
          </cell>
        </row>
        <row r="1452">
          <cell r="B1452" t="str">
            <v>12201497</v>
          </cell>
        </row>
        <row r="1453">
          <cell r="B1453" t="str">
            <v>12201498</v>
          </cell>
        </row>
        <row r="1454">
          <cell r="B1454" t="str">
            <v>12201499</v>
          </cell>
        </row>
        <row r="1455">
          <cell r="B1455" t="str">
            <v>12201500</v>
          </cell>
        </row>
        <row r="1456">
          <cell r="B1456" t="str">
            <v>12201502</v>
          </cell>
          <cell r="AS1456">
            <v>45459</v>
          </cell>
        </row>
        <row r="1457">
          <cell r="B1457" t="str">
            <v>12201504</v>
          </cell>
        </row>
        <row r="1458">
          <cell r="B1458" t="str">
            <v>12201505</v>
          </cell>
        </row>
        <row r="1459">
          <cell r="B1459" t="str">
            <v>12201506</v>
          </cell>
        </row>
        <row r="1460">
          <cell r="B1460" t="str">
            <v>12201508</v>
          </cell>
          <cell r="AS1460">
            <v>45539</v>
          </cell>
        </row>
        <row r="1461">
          <cell r="B1461" t="str">
            <v>12201509</v>
          </cell>
        </row>
        <row r="1462">
          <cell r="B1462" t="str">
            <v>12201510</v>
          </cell>
        </row>
        <row r="1463">
          <cell r="B1463" t="str">
            <v>12201511</v>
          </cell>
        </row>
        <row r="1464">
          <cell r="B1464" t="str">
            <v>12201512</v>
          </cell>
        </row>
        <row r="1465">
          <cell r="B1465" t="str">
            <v>12201513</v>
          </cell>
        </row>
        <row r="1466">
          <cell r="B1466" t="str">
            <v>12201517</v>
          </cell>
          <cell r="AS1466">
            <v>45151</v>
          </cell>
        </row>
        <row r="1467">
          <cell r="B1467" t="str">
            <v>12201518</v>
          </cell>
          <cell r="AS1467">
            <v>45415</v>
          </cell>
        </row>
        <row r="1468">
          <cell r="B1468" t="str">
            <v>12201519</v>
          </cell>
        </row>
        <row r="1469">
          <cell r="B1469" t="str">
            <v>12201522</v>
          </cell>
        </row>
        <row r="1470">
          <cell r="B1470" t="str">
            <v>12201524</v>
          </cell>
        </row>
        <row r="1471">
          <cell r="B1471" t="str">
            <v>12201525</v>
          </cell>
        </row>
        <row r="1472">
          <cell r="B1472" t="str">
            <v>12201526</v>
          </cell>
          <cell r="AS1472">
            <v>45233</v>
          </cell>
        </row>
        <row r="1473">
          <cell r="B1473" t="str">
            <v>12201529</v>
          </cell>
          <cell r="AS1473">
            <v>45504</v>
          </cell>
        </row>
        <row r="1474">
          <cell r="B1474" t="str">
            <v>12201530</v>
          </cell>
          <cell r="AS1474">
            <v>45240</v>
          </cell>
        </row>
        <row r="1475">
          <cell r="B1475" t="str">
            <v>12201531</v>
          </cell>
        </row>
        <row r="1476">
          <cell r="B1476" t="str">
            <v>12201532</v>
          </cell>
        </row>
        <row r="1477">
          <cell r="B1477" t="str">
            <v>12201533</v>
          </cell>
        </row>
        <row r="1478">
          <cell r="B1478" t="str">
            <v>12201534</v>
          </cell>
        </row>
        <row r="1479">
          <cell r="B1479" t="str">
            <v>12201536</v>
          </cell>
        </row>
        <row r="1480">
          <cell r="B1480" t="str">
            <v>12201538</v>
          </cell>
        </row>
        <row r="1481">
          <cell r="B1481" t="str">
            <v>12201539</v>
          </cell>
        </row>
        <row r="1482">
          <cell r="B1482" t="str">
            <v>12201540</v>
          </cell>
          <cell r="AS1482">
            <v>45565</v>
          </cell>
        </row>
        <row r="1483">
          <cell r="B1483" t="str">
            <v>12201541</v>
          </cell>
          <cell r="AS1483">
            <v>45247</v>
          </cell>
        </row>
        <row r="1484">
          <cell r="B1484" t="str">
            <v>12201544</v>
          </cell>
        </row>
        <row r="1485">
          <cell r="B1485" t="str">
            <v>12201546</v>
          </cell>
          <cell r="AS1485">
            <v>45254</v>
          </cell>
        </row>
        <row r="1486">
          <cell r="B1486" t="str">
            <v>12201547</v>
          </cell>
        </row>
        <row r="1487">
          <cell r="B1487" t="str">
            <v>12201549</v>
          </cell>
        </row>
        <row r="1488">
          <cell r="B1488" t="str">
            <v>12201550</v>
          </cell>
        </row>
        <row r="1489">
          <cell r="B1489" t="str">
            <v>12201551</v>
          </cell>
        </row>
        <row r="1490">
          <cell r="B1490" t="str">
            <v>12201553</v>
          </cell>
        </row>
        <row r="1491">
          <cell r="B1491" t="str">
            <v>12201555</v>
          </cell>
          <cell r="AS1491">
            <v>45261</v>
          </cell>
        </row>
        <row r="1492">
          <cell r="B1492" t="str">
            <v>12201556</v>
          </cell>
        </row>
        <row r="1493">
          <cell r="B1493" t="str">
            <v>12201557</v>
          </cell>
        </row>
        <row r="1494">
          <cell r="B1494" t="str">
            <v>12201558</v>
          </cell>
        </row>
        <row r="1495">
          <cell r="B1495" t="str">
            <v>12201559</v>
          </cell>
          <cell r="AS1495">
            <v>45275</v>
          </cell>
        </row>
        <row r="1496">
          <cell r="B1496" t="str">
            <v>12201560</v>
          </cell>
          <cell r="AS1496">
            <v>45275</v>
          </cell>
        </row>
        <row r="1497">
          <cell r="B1497" t="str">
            <v>12201562</v>
          </cell>
        </row>
        <row r="1498">
          <cell r="B1498" t="str">
            <v>12201563</v>
          </cell>
        </row>
        <row r="1499">
          <cell r="B1499" t="str">
            <v>12201564</v>
          </cell>
          <cell r="AS1499">
            <v>45277</v>
          </cell>
        </row>
        <row r="1500">
          <cell r="B1500" t="str">
            <v>12201565</v>
          </cell>
        </row>
        <row r="1501">
          <cell r="B1501" t="str">
            <v>12201566</v>
          </cell>
          <cell r="AS1501">
            <v>45281</v>
          </cell>
        </row>
        <row r="1502">
          <cell r="B1502" t="str">
            <v>12201567</v>
          </cell>
        </row>
        <row r="1503">
          <cell r="B1503" t="str">
            <v>12201568</v>
          </cell>
          <cell r="AS1503">
            <v>45557</v>
          </cell>
        </row>
        <row r="1504">
          <cell r="B1504" t="str">
            <v>12201569</v>
          </cell>
        </row>
        <row r="1505">
          <cell r="B1505" t="str">
            <v>12201570</v>
          </cell>
        </row>
        <row r="1506">
          <cell r="B1506" t="str">
            <v>12201571</v>
          </cell>
        </row>
        <row r="1507">
          <cell r="B1507" t="str">
            <v>12201572</v>
          </cell>
        </row>
        <row r="1508">
          <cell r="B1508" t="str">
            <v>12201575</v>
          </cell>
        </row>
        <row r="1509">
          <cell r="B1509" t="str">
            <v>12201576</v>
          </cell>
          <cell r="AS1509">
            <v>45291</v>
          </cell>
        </row>
        <row r="1510">
          <cell r="B1510" t="str">
            <v>12201577</v>
          </cell>
        </row>
        <row r="1511">
          <cell r="B1511" t="str">
            <v>12201578</v>
          </cell>
          <cell r="AS1511">
            <v>45297</v>
          </cell>
        </row>
        <row r="1512">
          <cell r="B1512" t="str">
            <v>12201579</v>
          </cell>
        </row>
        <row r="1513">
          <cell r="B1513" t="str">
            <v>12201580</v>
          </cell>
          <cell r="AS1513">
            <v>45303</v>
          </cell>
        </row>
        <row r="1514">
          <cell r="B1514" t="str">
            <v>12201581</v>
          </cell>
          <cell r="AS1514">
            <v>45473</v>
          </cell>
        </row>
        <row r="1515">
          <cell r="B1515" t="str">
            <v>12201582</v>
          </cell>
        </row>
        <row r="1516">
          <cell r="B1516" t="str">
            <v>12201583</v>
          </cell>
          <cell r="AS1516">
            <v>45310</v>
          </cell>
        </row>
        <row r="1517">
          <cell r="B1517" t="str">
            <v>12201584</v>
          </cell>
        </row>
        <row r="1518">
          <cell r="B1518" t="str">
            <v>12201585</v>
          </cell>
        </row>
        <row r="1519">
          <cell r="B1519" t="str">
            <v>12201587</v>
          </cell>
          <cell r="AS1519">
            <v>45415</v>
          </cell>
        </row>
        <row r="1520">
          <cell r="B1520" t="str">
            <v>12201588</v>
          </cell>
        </row>
        <row r="1521">
          <cell r="B1521" t="str">
            <v>12201590</v>
          </cell>
        </row>
        <row r="1522">
          <cell r="B1522" t="str">
            <v>12201593</v>
          </cell>
        </row>
        <row r="1523">
          <cell r="B1523" t="str">
            <v>12201594</v>
          </cell>
        </row>
        <row r="1524">
          <cell r="B1524" t="str">
            <v>12201596</v>
          </cell>
        </row>
        <row r="1525">
          <cell r="B1525" t="str">
            <v>12201597</v>
          </cell>
        </row>
        <row r="1526">
          <cell r="B1526" t="str">
            <v>12201598</v>
          </cell>
        </row>
        <row r="1527">
          <cell r="B1527" t="str">
            <v>12201599</v>
          </cell>
        </row>
        <row r="1528">
          <cell r="B1528" t="str">
            <v>12201601</v>
          </cell>
        </row>
        <row r="1529">
          <cell r="B1529" t="str">
            <v>12201602</v>
          </cell>
        </row>
        <row r="1530">
          <cell r="B1530" t="str">
            <v>12201603</v>
          </cell>
        </row>
        <row r="1531">
          <cell r="B1531" t="str">
            <v>12201604</v>
          </cell>
          <cell r="AS1531">
            <v>45473</v>
          </cell>
        </row>
        <row r="1532">
          <cell r="B1532" t="str">
            <v>12201605</v>
          </cell>
        </row>
        <row r="1533">
          <cell r="B1533" t="str">
            <v>12201606</v>
          </cell>
        </row>
        <row r="1534">
          <cell r="B1534" t="str">
            <v>12201608</v>
          </cell>
          <cell r="AS1534">
            <v>45332</v>
          </cell>
        </row>
        <row r="1535">
          <cell r="B1535" t="str">
            <v>12201609</v>
          </cell>
          <cell r="AS1535">
            <v>45338</v>
          </cell>
        </row>
        <row r="1536">
          <cell r="B1536" t="str">
            <v>12201610</v>
          </cell>
        </row>
        <row r="1537">
          <cell r="B1537" t="str">
            <v>12201611</v>
          </cell>
          <cell r="AS1537">
            <v>45338</v>
          </cell>
        </row>
        <row r="1538">
          <cell r="B1538" t="str">
            <v>12201612</v>
          </cell>
        </row>
        <row r="1539">
          <cell r="B1539" t="str">
            <v>12301614</v>
          </cell>
        </row>
        <row r="1540">
          <cell r="B1540" t="str">
            <v>12301615</v>
          </cell>
          <cell r="AS1540">
            <v>45291</v>
          </cell>
        </row>
        <row r="1541">
          <cell r="B1541" t="str">
            <v>12301616</v>
          </cell>
          <cell r="AS1541">
            <v>45526</v>
          </cell>
        </row>
        <row r="1542">
          <cell r="B1542" t="str">
            <v>12301617</v>
          </cell>
        </row>
        <row r="1543">
          <cell r="B1543" t="str">
            <v>12301618</v>
          </cell>
        </row>
        <row r="1544">
          <cell r="B1544" t="str">
            <v>12301619</v>
          </cell>
        </row>
        <row r="1545">
          <cell r="B1545" t="str">
            <v>12301622</v>
          </cell>
          <cell r="AS1545">
            <v>45471</v>
          </cell>
        </row>
        <row r="1546">
          <cell r="B1546" t="str">
            <v>12301623</v>
          </cell>
        </row>
        <row r="1547">
          <cell r="B1547" t="str">
            <v>12301626</v>
          </cell>
          <cell r="AS1547">
            <v>45291</v>
          </cell>
        </row>
        <row r="1548">
          <cell r="B1548" t="str">
            <v>12301630</v>
          </cell>
          <cell r="AS1548">
            <v>45291</v>
          </cell>
        </row>
        <row r="1549">
          <cell r="B1549" t="str">
            <v>12301631</v>
          </cell>
        </row>
        <row r="1550">
          <cell r="B1550" t="str">
            <v>12301633</v>
          </cell>
        </row>
        <row r="1551">
          <cell r="B1551" t="str">
            <v>12301635</v>
          </cell>
        </row>
        <row r="1552">
          <cell r="B1552" t="str">
            <v>12301636</v>
          </cell>
          <cell r="AS1552">
            <v>45174</v>
          </cell>
        </row>
        <row r="1553">
          <cell r="B1553" t="str">
            <v>12301638</v>
          </cell>
          <cell r="AS1553">
            <v>45291</v>
          </cell>
        </row>
        <row r="1554">
          <cell r="B1554" t="str">
            <v>12301639</v>
          </cell>
        </row>
        <row r="1555">
          <cell r="B1555" t="str">
            <v>12301641</v>
          </cell>
          <cell r="AS1555">
            <v>45411</v>
          </cell>
        </row>
        <row r="1556">
          <cell r="B1556" t="str">
            <v>12301642</v>
          </cell>
        </row>
        <row r="1557">
          <cell r="B1557" t="str">
            <v>12301643</v>
          </cell>
          <cell r="AS1557">
            <v>45351</v>
          </cell>
        </row>
        <row r="1558">
          <cell r="B1558" t="str">
            <v>12301647</v>
          </cell>
        </row>
        <row r="1559">
          <cell r="B1559" t="str">
            <v>12301648</v>
          </cell>
        </row>
        <row r="1560">
          <cell r="B1560" t="str">
            <v>12301651</v>
          </cell>
          <cell r="AS1560">
            <v>45443</v>
          </cell>
        </row>
        <row r="1561">
          <cell r="B1561" t="str">
            <v>12301654</v>
          </cell>
          <cell r="AS1561">
            <v>45291</v>
          </cell>
        </row>
        <row r="1562">
          <cell r="B1562" t="str">
            <v>12301658</v>
          </cell>
          <cell r="AS1562">
            <v>45291</v>
          </cell>
        </row>
        <row r="1563">
          <cell r="B1563" t="str">
            <v>12301659</v>
          </cell>
          <cell r="AS1563">
            <v>45473</v>
          </cell>
        </row>
        <row r="1564">
          <cell r="B1564" t="str">
            <v>12301660</v>
          </cell>
        </row>
        <row r="1565">
          <cell r="B1565" t="str">
            <v>12301661</v>
          </cell>
        </row>
        <row r="1566">
          <cell r="B1566" t="str">
            <v>12301662</v>
          </cell>
          <cell r="AS1566">
            <v>45291</v>
          </cell>
        </row>
        <row r="1567">
          <cell r="B1567" t="str">
            <v>12301663</v>
          </cell>
        </row>
        <row r="1568">
          <cell r="B1568" t="str">
            <v>12301664</v>
          </cell>
          <cell r="AS1568">
            <v>45260</v>
          </cell>
        </row>
        <row r="1569">
          <cell r="B1569" t="str">
            <v>12301665</v>
          </cell>
        </row>
        <row r="1570">
          <cell r="B1570" t="str">
            <v>12301666</v>
          </cell>
        </row>
        <row r="1571">
          <cell r="B1571" t="str">
            <v>12301667</v>
          </cell>
        </row>
        <row r="1572">
          <cell r="B1572" t="str">
            <v>12301669</v>
          </cell>
        </row>
        <row r="1573">
          <cell r="B1573" t="str">
            <v>12301671</v>
          </cell>
        </row>
        <row r="1574">
          <cell r="B1574" t="str">
            <v>12301672</v>
          </cell>
        </row>
        <row r="1575">
          <cell r="B1575" t="str">
            <v>12301673</v>
          </cell>
          <cell r="AS1575">
            <v>45562</v>
          </cell>
        </row>
        <row r="1576">
          <cell r="B1576" t="str">
            <v>12301674</v>
          </cell>
        </row>
        <row r="1577">
          <cell r="B1577" t="str">
            <v>12301676</v>
          </cell>
        </row>
        <row r="1578">
          <cell r="B1578" t="str">
            <v>12301677</v>
          </cell>
          <cell r="AS1578">
            <v>45394</v>
          </cell>
        </row>
        <row r="1579">
          <cell r="B1579" t="str">
            <v>12301678</v>
          </cell>
        </row>
        <row r="1580">
          <cell r="B1580" t="str">
            <v>12301679</v>
          </cell>
        </row>
        <row r="1581">
          <cell r="B1581" t="str">
            <v>12301680</v>
          </cell>
        </row>
        <row r="1582">
          <cell r="B1582" t="str">
            <v>12301682</v>
          </cell>
          <cell r="AS1582">
            <v>45188</v>
          </cell>
        </row>
        <row r="1583">
          <cell r="B1583" t="str">
            <v>12301683</v>
          </cell>
          <cell r="AS1583">
            <v>45178</v>
          </cell>
        </row>
        <row r="1584">
          <cell r="B1584" t="str">
            <v>12301684</v>
          </cell>
        </row>
        <row r="1585">
          <cell r="B1585" t="str">
            <v>12301685</v>
          </cell>
        </row>
        <row r="1586">
          <cell r="B1586" t="str">
            <v>12301686</v>
          </cell>
        </row>
        <row r="1587">
          <cell r="B1587" t="str">
            <v>12301687</v>
          </cell>
        </row>
        <row r="1588">
          <cell r="B1588" t="str">
            <v>12301688</v>
          </cell>
          <cell r="AS1588">
            <v>45504</v>
          </cell>
        </row>
        <row r="1589">
          <cell r="B1589" t="str">
            <v>12301689</v>
          </cell>
        </row>
        <row r="1590">
          <cell r="B1590" t="str">
            <v>12301690</v>
          </cell>
        </row>
        <row r="1591">
          <cell r="B1591" t="str">
            <v>12301691</v>
          </cell>
          <cell r="AS1591">
            <v>45504</v>
          </cell>
        </row>
        <row r="1592">
          <cell r="B1592" t="str">
            <v>12301692</v>
          </cell>
          <cell r="AS1592">
            <v>45291</v>
          </cell>
        </row>
        <row r="1593">
          <cell r="B1593" t="str">
            <v>12301693</v>
          </cell>
        </row>
        <row r="1594">
          <cell r="B1594" t="str">
            <v>12301694</v>
          </cell>
          <cell r="AS1594">
            <v>45291</v>
          </cell>
        </row>
        <row r="1595">
          <cell r="B1595" t="str">
            <v>12301695</v>
          </cell>
        </row>
        <row r="1596">
          <cell r="B1596" t="str">
            <v>12301696</v>
          </cell>
          <cell r="AS1596">
            <v>45541</v>
          </cell>
        </row>
        <row r="1597">
          <cell r="B1597" t="str">
            <v>12301697</v>
          </cell>
        </row>
        <row r="1598">
          <cell r="B1598" t="str">
            <v>12301698</v>
          </cell>
        </row>
        <row r="1599">
          <cell r="B1599" t="str">
            <v>12301700</v>
          </cell>
          <cell r="AS1599">
            <v>45473</v>
          </cell>
        </row>
        <row r="1600">
          <cell r="B1600" t="str">
            <v>12301701</v>
          </cell>
          <cell r="AS1600">
            <v>45198</v>
          </cell>
        </row>
        <row r="1601">
          <cell r="B1601" t="str">
            <v>12301702</v>
          </cell>
        </row>
        <row r="1602">
          <cell r="B1602" t="str">
            <v>12301703</v>
          </cell>
          <cell r="AS1602">
            <v>45503</v>
          </cell>
        </row>
        <row r="1603">
          <cell r="B1603" t="str">
            <v>12301704</v>
          </cell>
        </row>
        <row r="1604">
          <cell r="B1604" t="str">
            <v>12301705</v>
          </cell>
          <cell r="AS1604">
            <v>45322</v>
          </cell>
        </row>
        <row r="1605">
          <cell r="B1605" t="str">
            <v>12301706</v>
          </cell>
          <cell r="AS1605">
            <v>45291</v>
          </cell>
        </row>
        <row r="1606">
          <cell r="B1606" t="str">
            <v>12301707</v>
          </cell>
          <cell r="AS1606">
            <v>45322</v>
          </cell>
        </row>
        <row r="1607">
          <cell r="B1607" t="str">
            <v>12301709</v>
          </cell>
        </row>
        <row r="1608">
          <cell r="B1608" t="str">
            <v>12301710</v>
          </cell>
          <cell r="AS1608">
            <v>45504</v>
          </cell>
        </row>
        <row r="1609">
          <cell r="B1609" t="str">
            <v>12301711</v>
          </cell>
        </row>
        <row r="1610">
          <cell r="B1610" t="str">
            <v>12301712</v>
          </cell>
        </row>
        <row r="1611">
          <cell r="B1611" t="str">
            <v>12301713</v>
          </cell>
          <cell r="AS1611">
            <v>45291</v>
          </cell>
        </row>
        <row r="1612">
          <cell r="B1612" t="str">
            <v>12301714</v>
          </cell>
        </row>
        <row r="1613">
          <cell r="B1613" t="str">
            <v>12301715</v>
          </cell>
          <cell r="AS1613">
            <v>45373</v>
          </cell>
        </row>
        <row r="1614">
          <cell r="B1614" t="str">
            <v>12301716</v>
          </cell>
        </row>
        <row r="1615">
          <cell r="B1615" t="str">
            <v>12301717</v>
          </cell>
          <cell r="AS1615">
            <v>45534</v>
          </cell>
        </row>
        <row r="1616">
          <cell r="B1616" t="str">
            <v>12301718</v>
          </cell>
          <cell r="AS1616">
            <v>45162</v>
          </cell>
        </row>
        <row r="1617">
          <cell r="B1617" t="str">
            <v>12301719</v>
          </cell>
          <cell r="AS1617">
            <v>45443</v>
          </cell>
        </row>
        <row r="1618">
          <cell r="B1618" t="str">
            <v>12301720</v>
          </cell>
        </row>
        <row r="1619">
          <cell r="B1619" t="str">
            <v>12301721</v>
          </cell>
        </row>
        <row r="1620">
          <cell r="B1620" t="str">
            <v>12301722</v>
          </cell>
          <cell r="AS1620">
            <v>45404</v>
          </cell>
        </row>
        <row r="1621">
          <cell r="B1621" t="str">
            <v>12301724</v>
          </cell>
          <cell r="AS1621">
            <v>45291</v>
          </cell>
        </row>
        <row r="1622">
          <cell r="B1622" t="str">
            <v>12301725</v>
          </cell>
          <cell r="AS1622">
            <v>45329</v>
          </cell>
        </row>
        <row r="1623">
          <cell r="B1623" t="str">
            <v>12301727</v>
          </cell>
          <cell r="AS1623">
            <v>45291</v>
          </cell>
        </row>
        <row r="1624">
          <cell r="B1624" t="str">
            <v>12301728</v>
          </cell>
        </row>
        <row r="1625">
          <cell r="B1625" t="str">
            <v>12301729</v>
          </cell>
        </row>
        <row r="1626">
          <cell r="B1626" t="str">
            <v>12301730</v>
          </cell>
        </row>
        <row r="1627">
          <cell r="B1627" t="str">
            <v>12301731</v>
          </cell>
          <cell r="AS1627">
            <v>45183</v>
          </cell>
        </row>
        <row r="1628">
          <cell r="B1628" t="str">
            <v>12301732</v>
          </cell>
        </row>
        <row r="1629">
          <cell r="B1629" t="str">
            <v>12301733</v>
          </cell>
          <cell r="AS1629">
            <v>45169</v>
          </cell>
        </row>
        <row r="1630">
          <cell r="B1630" t="str">
            <v>12301734</v>
          </cell>
        </row>
        <row r="1631">
          <cell r="B1631" t="str">
            <v>12301735</v>
          </cell>
        </row>
        <row r="1632">
          <cell r="B1632" t="str">
            <v>12301736</v>
          </cell>
        </row>
        <row r="1633">
          <cell r="B1633" t="str">
            <v>12301737</v>
          </cell>
        </row>
        <row r="1634">
          <cell r="B1634" t="str">
            <v>12301738</v>
          </cell>
          <cell r="AS1634">
            <v>45412</v>
          </cell>
        </row>
        <row r="1635">
          <cell r="B1635" t="str">
            <v>12301739</v>
          </cell>
        </row>
        <row r="1636">
          <cell r="B1636" t="str">
            <v>12301740</v>
          </cell>
          <cell r="AS1636">
            <v>45149</v>
          </cell>
        </row>
        <row r="1637">
          <cell r="B1637" t="str">
            <v>12301741</v>
          </cell>
          <cell r="AS1637">
            <v>45291</v>
          </cell>
        </row>
        <row r="1638">
          <cell r="B1638" t="str">
            <v>12301742</v>
          </cell>
        </row>
        <row r="1639">
          <cell r="B1639" t="str">
            <v>12301743</v>
          </cell>
          <cell r="AS1639">
            <v>45246</v>
          </cell>
        </row>
        <row r="1640">
          <cell r="B1640" t="str">
            <v>12301744</v>
          </cell>
        </row>
        <row r="1641">
          <cell r="B1641" t="str">
            <v>12301745</v>
          </cell>
          <cell r="AS1641">
            <v>45212</v>
          </cell>
        </row>
        <row r="1642">
          <cell r="B1642" t="str">
            <v>12301746</v>
          </cell>
          <cell r="AS1642">
            <v>45177</v>
          </cell>
        </row>
        <row r="1643">
          <cell r="B1643" t="str">
            <v>12301747</v>
          </cell>
          <cell r="AS1643">
            <v>45218</v>
          </cell>
        </row>
        <row r="1644">
          <cell r="B1644" t="str">
            <v>12301748</v>
          </cell>
          <cell r="AS1644">
            <v>45407</v>
          </cell>
        </row>
        <row r="1645">
          <cell r="B1645" t="str">
            <v>12301749</v>
          </cell>
          <cell r="AS1645">
            <v>45199</v>
          </cell>
        </row>
        <row r="1646">
          <cell r="B1646" t="str">
            <v>12301750</v>
          </cell>
        </row>
        <row r="1647">
          <cell r="B1647" t="str">
            <v>12301751</v>
          </cell>
        </row>
        <row r="1648">
          <cell r="B1648" t="str">
            <v>12301752</v>
          </cell>
        </row>
        <row r="1649">
          <cell r="B1649" t="str">
            <v>12301753</v>
          </cell>
        </row>
        <row r="1650">
          <cell r="B1650" t="str">
            <v>12301754</v>
          </cell>
          <cell r="AS1650">
            <v>45190</v>
          </cell>
        </row>
        <row r="1651">
          <cell r="B1651" t="str">
            <v>12301755</v>
          </cell>
          <cell r="AS1651">
            <v>45184</v>
          </cell>
        </row>
        <row r="1652">
          <cell r="B1652" t="str">
            <v>12301756</v>
          </cell>
        </row>
        <row r="1653">
          <cell r="B1653" t="str">
            <v>12301757</v>
          </cell>
          <cell r="AS1653">
            <v>45239</v>
          </cell>
        </row>
        <row r="1654">
          <cell r="B1654" t="str">
            <v>12301758</v>
          </cell>
        </row>
        <row r="1655">
          <cell r="B1655" t="str">
            <v>12301759</v>
          </cell>
          <cell r="AS1655">
            <v>45201</v>
          </cell>
        </row>
        <row r="1656">
          <cell r="B1656" t="str">
            <v>12301760</v>
          </cell>
        </row>
        <row r="1657">
          <cell r="B1657" t="str">
            <v>12301761</v>
          </cell>
        </row>
        <row r="1658">
          <cell r="B1658" t="str">
            <v>12301762</v>
          </cell>
        </row>
        <row r="1659">
          <cell r="B1659" t="str">
            <v>12301763</v>
          </cell>
        </row>
        <row r="1660">
          <cell r="B1660" t="str">
            <v>12301764</v>
          </cell>
        </row>
        <row r="1661">
          <cell r="B1661" t="str">
            <v>12301765</v>
          </cell>
        </row>
        <row r="1662">
          <cell r="B1662" t="str">
            <v>12301766</v>
          </cell>
          <cell r="AS1662">
            <v>45381</v>
          </cell>
        </row>
        <row r="1663">
          <cell r="B1663" t="str">
            <v>12301767</v>
          </cell>
        </row>
        <row r="1664">
          <cell r="B1664" t="str">
            <v>12301768</v>
          </cell>
        </row>
        <row r="1665">
          <cell r="B1665" t="str">
            <v>12301769</v>
          </cell>
        </row>
        <row r="1666">
          <cell r="B1666" t="str">
            <v>12301770</v>
          </cell>
          <cell r="AS1666">
            <v>45473</v>
          </cell>
        </row>
        <row r="1667">
          <cell r="B1667" t="str">
            <v>12301771</v>
          </cell>
        </row>
        <row r="1668">
          <cell r="B1668" t="str">
            <v>12301772</v>
          </cell>
        </row>
        <row r="1669">
          <cell r="B1669" t="str">
            <v>12301773</v>
          </cell>
          <cell r="AS1669">
            <v>45247</v>
          </cell>
        </row>
        <row r="1670">
          <cell r="B1670" t="str">
            <v>12301774</v>
          </cell>
        </row>
        <row r="1671">
          <cell r="B1671" t="str">
            <v>12301775</v>
          </cell>
        </row>
        <row r="1672">
          <cell r="B1672" t="str">
            <v>12301776</v>
          </cell>
          <cell r="AS1672">
            <v>45275</v>
          </cell>
        </row>
        <row r="1673">
          <cell r="B1673" t="str">
            <v>12301777</v>
          </cell>
        </row>
        <row r="1674">
          <cell r="B1674" t="str">
            <v>12301778</v>
          </cell>
          <cell r="AS1674">
            <v>45412</v>
          </cell>
        </row>
        <row r="1675">
          <cell r="B1675" t="str">
            <v>12301779</v>
          </cell>
        </row>
        <row r="1676">
          <cell r="B1676" t="str">
            <v>12301780</v>
          </cell>
        </row>
        <row r="1677">
          <cell r="B1677" t="str">
            <v>12301781</v>
          </cell>
          <cell r="AS1677">
            <v>45319</v>
          </cell>
        </row>
        <row r="1678">
          <cell r="B1678" t="str">
            <v>12301782</v>
          </cell>
        </row>
        <row r="1679">
          <cell r="B1679" t="str">
            <v>12301783</v>
          </cell>
          <cell r="AS1679">
            <v>45392</v>
          </cell>
        </row>
        <row r="1680">
          <cell r="B1680" t="str">
            <v>12301784</v>
          </cell>
          <cell r="AS1680">
            <v>45458</v>
          </cell>
        </row>
        <row r="1681">
          <cell r="B1681" t="str">
            <v>12301785</v>
          </cell>
        </row>
        <row r="1682">
          <cell r="B1682" t="str">
            <v>12301786</v>
          </cell>
        </row>
        <row r="1683">
          <cell r="B1683" t="str">
            <v>12301787</v>
          </cell>
          <cell r="AS1683">
            <v>45473</v>
          </cell>
        </row>
        <row r="1684">
          <cell r="B1684" t="str">
            <v>12301788</v>
          </cell>
        </row>
        <row r="1685">
          <cell r="B1685" t="str">
            <v>12301789</v>
          </cell>
        </row>
        <row r="1686">
          <cell r="B1686" t="str">
            <v>12401790</v>
          </cell>
        </row>
        <row r="1687">
          <cell r="B1687" t="str">
            <v>12401791</v>
          </cell>
        </row>
        <row r="1688">
          <cell r="B1688" t="str">
            <v>12401792</v>
          </cell>
        </row>
        <row r="1689">
          <cell r="B1689" t="str">
            <v>12401793</v>
          </cell>
        </row>
        <row r="1690">
          <cell r="B1690" t="str">
            <v>12401794</v>
          </cell>
          <cell r="AS1690">
            <v>45366</v>
          </cell>
        </row>
        <row r="1691">
          <cell r="B1691" t="str">
            <v>12401795</v>
          </cell>
          <cell r="AS1691">
            <v>45361</v>
          </cell>
        </row>
        <row r="1692">
          <cell r="B1692" t="str">
            <v>12401796</v>
          </cell>
        </row>
        <row r="1693">
          <cell r="B1693" t="str">
            <v>12401797</v>
          </cell>
          <cell r="AS1693">
            <v>45380</v>
          </cell>
        </row>
        <row r="1694">
          <cell r="B1694" t="str">
            <v>12401798</v>
          </cell>
          <cell r="AS1694">
            <v>45396</v>
          </cell>
        </row>
        <row r="1695">
          <cell r="B1695" t="str">
            <v>12401799</v>
          </cell>
        </row>
        <row r="1696">
          <cell r="B1696" t="str">
            <v>12401800</v>
          </cell>
        </row>
        <row r="1697">
          <cell r="B1697" t="str">
            <v>12401801</v>
          </cell>
        </row>
        <row r="1698">
          <cell r="B1698" t="str">
            <v>12401802</v>
          </cell>
        </row>
        <row r="1699">
          <cell r="B1699" t="str">
            <v>12401803</v>
          </cell>
        </row>
        <row r="1700">
          <cell r="B1700" t="str">
            <v>12401804</v>
          </cell>
        </row>
        <row r="1701">
          <cell r="B1701" t="str">
            <v>12401805</v>
          </cell>
        </row>
        <row r="1702">
          <cell r="B1702" t="str">
            <v>12401806</v>
          </cell>
          <cell r="AS1702">
            <v>45535</v>
          </cell>
        </row>
        <row r="1703">
          <cell r="B1703" t="str">
            <v>12401807</v>
          </cell>
        </row>
        <row r="1704">
          <cell r="B1704" t="str">
            <v>12401808</v>
          </cell>
        </row>
        <row r="1705">
          <cell r="B1705" t="str">
            <v>12401809</v>
          </cell>
        </row>
        <row r="1706">
          <cell r="B1706" t="str">
            <v>12401810</v>
          </cell>
          <cell r="AS1706">
            <v>45442</v>
          </cell>
        </row>
        <row r="1707">
          <cell r="B1707" t="str">
            <v>12401811</v>
          </cell>
        </row>
        <row r="1708">
          <cell r="B1708" t="str">
            <v>12401812</v>
          </cell>
          <cell r="AS1708">
            <v>45443</v>
          </cell>
        </row>
        <row r="1709">
          <cell r="B1709" t="str">
            <v>12401813</v>
          </cell>
        </row>
        <row r="1710">
          <cell r="B1710" t="str">
            <v>12401814</v>
          </cell>
        </row>
        <row r="1711">
          <cell r="B1711" t="str">
            <v>12401822</v>
          </cell>
        </row>
        <row r="1712">
          <cell r="B1712" t="str">
            <v>12401823</v>
          </cell>
        </row>
        <row r="1713">
          <cell r="B1713" t="str">
            <v>12401824</v>
          </cell>
        </row>
        <row r="1714">
          <cell r="B1714" t="str">
            <v>12401825</v>
          </cell>
        </row>
        <row r="1715">
          <cell r="B1715" t="str">
            <v>12401826</v>
          </cell>
        </row>
        <row r="1716">
          <cell r="B1716" t="str">
            <v>12401827</v>
          </cell>
          <cell r="AS1716">
            <v>45471</v>
          </cell>
        </row>
        <row r="1717">
          <cell r="B1717" t="str">
            <v>12401831</v>
          </cell>
        </row>
        <row r="1718">
          <cell r="B1718" t="str">
            <v>12401832</v>
          </cell>
          <cell r="AS1718">
            <v>45484</v>
          </cell>
        </row>
        <row r="1719">
          <cell r="B1719" t="str">
            <v>12401833</v>
          </cell>
          <cell r="AS1719">
            <v>45443</v>
          </cell>
        </row>
        <row r="1720">
          <cell r="B1720" t="str">
            <v>12401834</v>
          </cell>
        </row>
        <row r="1721">
          <cell r="B1721" t="str">
            <v>12401835</v>
          </cell>
        </row>
        <row r="1722">
          <cell r="B1722" t="str">
            <v>12401836</v>
          </cell>
        </row>
        <row r="1723">
          <cell r="B1723" t="str">
            <v>12401837</v>
          </cell>
        </row>
        <row r="1724">
          <cell r="B1724" t="str">
            <v>12401838</v>
          </cell>
        </row>
        <row r="1725">
          <cell r="B1725" t="str">
            <v>12401839</v>
          </cell>
        </row>
        <row r="1726">
          <cell r="B1726" t="str">
            <v>12401840</v>
          </cell>
        </row>
        <row r="1727">
          <cell r="B1727" t="str">
            <v>12401841</v>
          </cell>
          <cell r="AS1727">
            <v>45504</v>
          </cell>
        </row>
        <row r="1728">
          <cell r="B1728" t="str">
            <v>12401842</v>
          </cell>
        </row>
        <row r="1729">
          <cell r="B1729" t="str">
            <v>12401843</v>
          </cell>
        </row>
        <row r="1730">
          <cell r="B1730" t="str">
            <v>12401844</v>
          </cell>
        </row>
        <row r="1731">
          <cell r="B1731" t="str">
            <v>12401845</v>
          </cell>
        </row>
        <row r="1732">
          <cell r="B1732" t="str">
            <v>12401846</v>
          </cell>
        </row>
        <row r="1733">
          <cell r="B1733" t="str">
            <v>12401847</v>
          </cell>
        </row>
        <row r="1734">
          <cell r="B1734" t="str">
            <v>12401848</v>
          </cell>
        </row>
        <row r="1735">
          <cell r="B1735" t="str">
            <v>12401849</v>
          </cell>
        </row>
        <row r="1736">
          <cell r="B1736" t="str">
            <v>12401850</v>
          </cell>
        </row>
        <row r="1737">
          <cell r="B1737" t="str">
            <v>12401851</v>
          </cell>
        </row>
        <row r="1738">
          <cell r="B1738" t="str">
            <v>12401852</v>
          </cell>
        </row>
        <row r="1739">
          <cell r="B1739" t="str">
            <v>12401853</v>
          </cell>
        </row>
        <row r="1740">
          <cell r="B1740" t="str">
            <v>12401854</v>
          </cell>
        </row>
        <row r="1741">
          <cell r="B1741" t="str">
            <v>12401855</v>
          </cell>
        </row>
        <row r="1742">
          <cell r="B1742" t="str">
            <v>12401857</v>
          </cell>
        </row>
        <row r="1743">
          <cell r="B1743" t="str">
            <v>12401858</v>
          </cell>
        </row>
        <row r="1744">
          <cell r="B1744" t="str">
            <v>12401859</v>
          </cell>
        </row>
        <row r="1745">
          <cell r="B1745" t="str">
            <v>12401860</v>
          </cell>
          <cell r="AS1745">
            <v>45532</v>
          </cell>
        </row>
        <row r="1746">
          <cell r="B1746" t="str">
            <v>12401861</v>
          </cell>
          <cell r="AS1746">
            <v>45531</v>
          </cell>
        </row>
        <row r="1747">
          <cell r="B1747" t="str">
            <v>12401862</v>
          </cell>
        </row>
        <row r="1748">
          <cell r="B1748" t="str">
            <v>12401863</v>
          </cell>
        </row>
        <row r="1749">
          <cell r="B1749" t="str">
            <v>12401864</v>
          </cell>
        </row>
        <row r="1750">
          <cell r="B1750" t="str">
            <v>12401865</v>
          </cell>
          <cell r="AS1750">
            <v>45516</v>
          </cell>
        </row>
        <row r="1751">
          <cell r="B1751" t="str">
            <v>12401866</v>
          </cell>
        </row>
        <row r="1752">
          <cell r="B1752" t="str">
            <v>12401867</v>
          </cell>
        </row>
        <row r="1753">
          <cell r="B1753" t="str">
            <v>12401868</v>
          </cell>
        </row>
        <row r="1754">
          <cell r="B1754" t="str">
            <v>12401869</v>
          </cell>
        </row>
        <row r="1755">
          <cell r="B1755" t="str">
            <v>12401870</v>
          </cell>
        </row>
        <row r="1756">
          <cell r="B1756" t="str">
            <v>12401871</v>
          </cell>
        </row>
        <row r="1757">
          <cell r="B1757" t="str">
            <v>12401872</v>
          </cell>
        </row>
        <row r="1758">
          <cell r="B1758" t="str">
            <v>12401873</v>
          </cell>
        </row>
        <row r="1759">
          <cell r="B1759" t="str">
            <v>12401874</v>
          </cell>
        </row>
        <row r="1760">
          <cell r="B1760" t="str">
            <v>12401875</v>
          </cell>
        </row>
        <row r="1761">
          <cell r="B1761" t="str">
            <v>12401876</v>
          </cell>
        </row>
        <row r="1762">
          <cell r="B1762" t="str">
            <v>12401877</v>
          </cell>
        </row>
        <row r="1763">
          <cell r="B1763" t="str">
            <v>12401878</v>
          </cell>
        </row>
        <row r="1764">
          <cell r="B1764" t="str">
            <v>12401879</v>
          </cell>
        </row>
        <row r="1765">
          <cell r="B1765" t="str">
            <v>12401880</v>
          </cell>
        </row>
        <row r="1766">
          <cell r="B1766" t="str">
            <v>12401881</v>
          </cell>
        </row>
        <row r="1767">
          <cell r="B1767" t="str">
            <v>12401882</v>
          </cell>
        </row>
        <row r="1768">
          <cell r="B1768" t="str">
            <v>12401883</v>
          </cell>
        </row>
      </sheetData>
      <sheetData sheetId="37" refreshError="1"/>
      <sheetData sheetId="3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0023147" createdVersion="8" refreshedVersion="8" minRefreshableVersion="3" recordCount="530" xr:uid="{170374FC-37AD-4872-BC43-9D90CB3F8DE6}">
  <cacheSource type="worksheet">
    <worksheetSource ref="A1:R531" sheet="Master data NV"/>
  </cacheSource>
  <cacheFields count="17">
    <cacheField name="No." numFmtId="0">
      <sharedItems containsSemiMixedTypes="0" containsString="0" containsNumber="1" containsInteger="1" minValue="1" maxValue="530"/>
    </cacheField>
    <cacheField name="Type of employee" numFmtId="0">
      <sharedItems count="16">
        <s v="FTE"/>
        <s v="Korean expat"/>
        <s v="Temporary"/>
        <s v="Outsource - NBU Claim"/>
        <s v="Full-time Back Office" u="1"/>
        <s v="Full-time Sales Agency" u="1"/>
        <s v="Full-time Trainer" u="1"/>
        <s v="Full-time Sales Partnership" u="1"/>
        <s v="Full-time Sales Group" u="1"/>
        <s v="Outsource" u="1"/>
        <s v="Full-time - Back Office" u="1"/>
        <s v="Full-time - Sales Agency" u="1"/>
        <s v="Full-time - Trainer" u="1"/>
        <s v="Full-time - Sales Partnership" u="1"/>
        <s v="Full-time - Sales Group" u="1"/>
        <s v="Korean" u="1"/>
      </sharedItems>
    </cacheField>
    <cacheField name="Code" numFmtId="49">
      <sharedItems/>
    </cacheField>
    <cacheField name="Full Name" numFmtId="0">
      <sharedItems/>
    </cacheField>
    <cacheField name="Location" numFmtId="0">
      <sharedItems containsBlank="1" count="43">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m u="1"/>
        <s v="Lam Dong"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Blank="1"/>
    </cacheField>
    <cacheField name="Staff Group/BOD" numFmtId="0">
      <sharedItems/>
    </cacheField>
    <cacheField name="Type of Room" numFmtId="0">
      <sharedItems/>
    </cacheField>
    <cacheField name="Grading" numFmtId="0">
      <sharedItems containsBlank="1"/>
    </cacheField>
    <cacheField name="Gender" numFmtId="0">
      <sharedItems/>
    </cacheField>
    <cacheField name="Date Of Birth" numFmtId="14">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0717594" createdVersion="8" refreshedVersion="8" minRefreshableVersion="3" recordCount="573" xr:uid="{2FEB505F-8C57-4074-968D-EA76840FEB01}">
  <cacheSource type="worksheet">
    <worksheetSource ref="A1:S572" sheet="Master data NV"/>
  </cacheSource>
  <cacheFields count="18">
    <cacheField name="No." numFmtId="0">
      <sharedItems containsSemiMixedTypes="0" containsString="0" containsNumber="1" containsInteger="1" minValue="1" maxValue="573"/>
    </cacheField>
    <cacheField name="Type of employee" numFmtId="0">
      <sharedItems/>
    </cacheField>
    <cacheField name="Code" numFmtId="49">
      <sharedItems/>
    </cacheField>
    <cacheField name="Full Name" numFmtId="0">
      <sharedItems/>
    </cacheField>
    <cacheField name="Location" numFmtId="0">
      <sharedItems/>
    </cacheField>
    <cacheField name="Region" numFmtId="0">
      <sharedItems count="4">
        <s v="South - HCM"/>
        <s v="North"/>
        <s v="Central"/>
        <s v="South"/>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Sales Conference" numFmtId="0">
      <sharedItems containsBlank="1" containsMixedTypes="1" containsNumber="1" containsInteger="1" minValue="0" maxValue="0" count="3">
        <m/>
        <s v="x"/>
        <n v="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2800926" createdVersion="8" refreshedVersion="8" minRefreshableVersion="3" recordCount="573" xr:uid="{A5DE15A0-A413-4832-83B8-657E6B6FCD6E}">
  <cacheSource type="worksheet">
    <worksheetSource ref="A1:S572" sheet="Master data NV"/>
  </cacheSource>
  <cacheFields count="18">
    <cacheField name="No." numFmtId="0">
      <sharedItems containsSemiMixedTypes="0" containsString="0" containsNumber="1" containsInteger="1" minValue="1" maxValue="573"/>
    </cacheField>
    <cacheField name="Type of employee" numFmtId="0">
      <sharedItems count="23">
        <s v="FTE"/>
        <s v="Korean expat"/>
        <s v="Temporary"/>
        <s v="Outsource - NBU Claim"/>
        <s v="Forecast"/>
        <s v="Full-time Back Office" u="1"/>
        <s v="Full-time Sales Agency" u="1"/>
        <s v="Full-time Trainer" u="1"/>
        <s v="Full-time Sales Partnership" u="1"/>
        <s v="Full-time Sales Group" u="1"/>
        <s v="Outsource" u="1"/>
        <s v="Forecast - Outsource" u="1"/>
        <s v="Forecast Back Office" u="1"/>
        <s v="Forecast Sales Agency" u="1"/>
        <s v="Full-time - Back Office" u="1"/>
        <s v="Full-time - Sales Agency" u="1"/>
        <s v="Full-time - Trainer" u="1"/>
        <s v="Full-time - Sales Partnership" u="1"/>
        <s v="Full-time - Sales Group" u="1"/>
        <s v="Korean" u="1"/>
        <s v="Forecast onboard - Sales" u="1"/>
        <s v="Forecast onboard - Trainer" u="1"/>
        <s v="Forecast onboard - Back Office" u="1"/>
      </sharedItems>
    </cacheField>
    <cacheField name="Code" numFmtId="49">
      <sharedItems/>
    </cacheField>
    <cacheField name="Full Name" numFmtId="0">
      <sharedItems/>
    </cacheField>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Sales Conference"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3495373" createdVersion="8" refreshedVersion="8" minRefreshableVersion="3" recordCount="573" xr:uid="{610226A4-5A6A-4DE1-BB31-042F896BE112}">
  <cacheSource type="worksheet">
    <worksheetSource ref="F1:H572" sheet="Master data NV"/>
  </cacheSource>
  <cacheFields count="3">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ount="5">
        <s v="South - HCM"/>
        <s v="North"/>
        <s v="Central"/>
        <s v="South"/>
        <s v="TBC" u="1"/>
      </sharedItems>
    </cacheField>
    <cacheField name="Local Travel"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3842596" createdVersion="8" refreshedVersion="8" minRefreshableVersion="3" recordCount="573" xr:uid="{0A4353AA-99B5-49D1-A9A7-9E399F782DA1}">
  <cacheSource type="worksheet">
    <worksheetSource ref="G1:G572" sheet="Master data NV"/>
  </cacheSource>
  <cacheFields count="1">
    <cacheField name="Region" numFmtId="0">
      <sharedItems count="4">
        <s v="South - HCM"/>
        <s v="North"/>
        <s v="Central"/>
        <s v="South"/>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4189812" createdVersion="8" refreshedVersion="8" minRefreshableVersion="3" recordCount="573" xr:uid="{5D5B65E7-4B82-46CC-BFCC-1D380FEEFAE0}">
  <cacheSource type="worksheet">
    <worksheetSource ref="A1:R572" sheet="Master data NV"/>
  </cacheSource>
  <cacheFields count="17">
    <cacheField name="No." numFmtId="0">
      <sharedItems containsSemiMixedTypes="0" containsString="0" containsNumber="1" containsInteger="1" minValue="1" maxValue="573"/>
    </cacheField>
    <cacheField name="Type of employee" numFmtId="0">
      <sharedItems count="24">
        <s v="FTE"/>
        <s v="Korean expat"/>
        <s v="Temporary"/>
        <s v="Outsource - NBU Claim"/>
        <s v="Forecast"/>
        <s v="Full-time Back Office" u="1"/>
        <s v="Full-time Sales Agency" u="1"/>
        <s v="Full-time Trainer" u="1"/>
        <s v="Full-time Sales Partnership" u="1"/>
        <s v="Full-time Sales Group" u="1"/>
        <s v="Outsource" u="1"/>
        <s v="Forecast - Outsource" u="1"/>
        <s v="Forecast Back Office" u="1"/>
        <s v="Forecast Sales Agency" u="1"/>
        <s v="Full-time - Back Office" u="1"/>
        <s v="Full-time - Sales Agency" u="1"/>
        <s v="Full-time - Trainer" u="1"/>
        <s v="Full-time - Sales Partnership" u="1"/>
        <s v="Full-time - Sales Group" u="1"/>
        <s v="Korean" u="1"/>
        <s v="Forecast onboard - Sales" u="1"/>
        <s v="Forecast onboard - Trainer" u="1"/>
        <s v="Forecast onboard - Back Office" u="1"/>
        <s v="Forecast onboard" u="1"/>
      </sharedItems>
    </cacheField>
    <cacheField name="Code" numFmtId="49">
      <sharedItems/>
    </cacheField>
    <cacheField name="Full Name" numFmtId="0">
      <sharedItems/>
    </cacheField>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Quynh, Nguyen Thi Diem (HR)" refreshedDate="45546.951634375" createdVersion="8" refreshedVersion="8" minRefreshableVersion="3" recordCount="583" xr:uid="{3596EEB6-E279-4CC9-9F74-A74C37A7125F}">
  <cacheSource type="worksheet">
    <worksheetSource ref="A1:R584" sheet="Master data NV"/>
  </cacheSource>
  <cacheFields count="18">
    <cacheField name="No." numFmtId="0">
      <sharedItems containsSemiMixedTypes="0" containsString="0" containsNumber="1" containsInteger="1" minValue="1" maxValue="585"/>
    </cacheField>
    <cacheField name="Type of employee" numFmtId="0">
      <sharedItems count="6">
        <s v="FTE"/>
        <s v="Korean expat"/>
        <s v="Temporary"/>
        <s v="Outsource - NBU Claim"/>
        <s v="Forecast"/>
        <s v="Outsource - Sales Admin"/>
      </sharedItems>
    </cacheField>
    <cacheField name="Code" numFmtId="0">
      <sharedItems containsMixedTypes="1" containsNumber="1" containsInteger="1" minValue="111922" maxValue="175628"/>
    </cacheField>
    <cacheField name="Full Name" numFmtId="0">
      <sharedItems/>
    </cacheField>
    <cacheField name="Location" numFmtId="0">
      <sharedItems count="54">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Tra Vinh"/>
        <s v="Quang Tri"/>
        <s v="SO Hải Phòng"/>
        <s v="SO Bình Dương"/>
        <s v="SO Dak Lak "/>
        <s v="SO Thanh Hóa"/>
        <s v="SO Libra Vinh "/>
        <s v="SO Vĩnh Phúc"/>
        <s v="SO Cần Thơ"/>
        <s v="SO Đà Nẵng "/>
        <s v="SO Nha Trang"/>
        <s v="GA Quy Nhơn 5"/>
        <s v="Hoa Binh" u="1"/>
      </sharedItems>
    </cacheField>
    <cacheField name="Joining date" numFmtId="14">
      <sharedItems containsNonDate="0" containsDate="1" containsBlank="1" containsMixedTypes="1" minDate="2008-11-03T00:00:00" maxDate="2024-09-10T00:00:00"/>
    </cacheField>
    <cacheField name="Region" numFmtId="0">
      <sharedItems/>
    </cacheField>
    <cacheField name="Local Travel" numFmtId="0">
      <sharedItems count="4">
        <s v="Sleeping Bus"/>
        <s v="Flight"/>
        <s v="Bus"/>
        <s v="N/A" u="1"/>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ount="24">
        <s v="Back Office"/>
        <s v="BODs &amp; PLs"/>
        <s v="Back Office - ER"/>
        <s v="Sales Agency"/>
        <s v="Trainer"/>
        <s v="Sales Partnership"/>
        <s v="Korean expat"/>
        <s v="Sales Group"/>
        <s v="Sales Agency - RCAO"/>
        <s v="Outsource"/>
        <s v="Outsource - Sales Admin"/>
        <s v="BOD" u="1"/>
        <s v="Temporary" u="1"/>
        <s v="Forecast - Outsource" u="1"/>
        <s v="Forecast Back Office" u="1"/>
        <s v="Forecast Sales Agency" u="1"/>
        <s v="Forecast - BOD" u="1"/>
        <s v="Sales Agency - BOD" u="1"/>
        <s v="Back Office " u="1"/>
        <s v="Back Office - BOD" u="1"/>
        <s v="Back Office - BOD " u="1"/>
        <s v="Korean staff" u="1"/>
        <s v="Forecast Back Office -BOD" u="1"/>
        <s v="Forecast Back Office - BOD" u="1"/>
      </sharedItems>
    </cacheField>
    <cacheField name="Type of Room" numFmtId="0">
      <sharedItems count="5">
        <s v="Double"/>
        <s v="Single"/>
        <s v="Queen" u="1"/>
        <s v="Twin" u="1"/>
        <s v="TBC" u="1"/>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Quynh, Nguyen Thi Diem (HR)" refreshedDate="45546.954034259259" createdVersion="8" refreshedVersion="8" minRefreshableVersion="3" recordCount="595" xr:uid="{02A32004-D9DA-4FA8-A8A3-17886BA6824A}">
  <cacheSource type="worksheet">
    <worksheetSource ref="A1:U600" sheet="Master data NV"/>
  </cacheSource>
  <cacheFields count="21">
    <cacheField name="No." numFmtId="0">
      <sharedItems containsString="0" containsBlank="1" containsNumber="1" containsInteger="1" minValue="1" maxValue="596"/>
    </cacheField>
    <cacheField name="Type of employee" numFmtId="0">
      <sharedItems containsBlank="1"/>
    </cacheField>
    <cacheField name="Code" numFmtId="0">
      <sharedItems containsBlank="1" containsMixedTypes="1" containsNumber="1" containsInteger="1" minValue="111922" maxValue="175628"/>
    </cacheField>
    <cacheField name="Full Name" numFmtId="0">
      <sharedItems containsBlank="1"/>
    </cacheField>
    <cacheField name="Location" numFmtId="0">
      <sharedItems containsBlank="1" count="57">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Tra Vinh"/>
        <s v="Quang Tri"/>
        <s v="SO Hải Phòng"/>
        <s v="SO Bình Dương"/>
        <s v="SO Dak Lak "/>
        <s v="SO Thanh Hóa"/>
        <s v="SO Libra Vinh "/>
        <s v="SO Vĩnh Phúc"/>
        <s v="SO Cần Thơ"/>
        <s v="SO Đà Nẵng "/>
        <s v="SO Nha Trang"/>
        <s v="GA Quy Nhơn 5"/>
        <s v="SO Nghệ An"/>
        <s v="Yen Bai"/>
        <s v="Hoa Binh"/>
        <m/>
      </sharedItems>
    </cacheField>
    <cacheField name="Joining date" numFmtId="0">
      <sharedItems containsNonDate="0" containsDate="1" containsBlank="1" containsMixedTypes="1" minDate="2008-11-03T00:00:00" maxDate="2024-09-12T00:00:00"/>
    </cacheField>
    <cacheField name="Region" numFmtId="0">
      <sharedItems containsBlank="1" count="5">
        <s v="South - HCM"/>
        <s v="North"/>
        <s v="Central"/>
        <s v="South"/>
        <m/>
      </sharedItems>
    </cacheField>
    <cacheField name="Local Travel" numFmtId="0">
      <sharedItems containsBlank="1" count="6">
        <s v="Group Buses"/>
        <s v="Flight"/>
        <s v="Bus"/>
        <m/>
        <s v="in Group Buses" u="1"/>
        <s v="Sleeping Bus" u="1"/>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ontainsBlank="1" count="13">
        <s v="Back Office"/>
        <s v="BODs &amp; PLs"/>
        <s v="Back Office - ER"/>
        <s v="Sales Agency"/>
        <s v="Trainer"/>
        <s v="Sales Partnership"/>
        <s v="Korean expat"/>
        <s v="Sales Group"/>
        <s v="Sales Agency - RCAO"/>
        <s v="Outsource"/>
        <s v="Outsource - Sales Admin"/>
        <m/>
        <s v="BOD" u="1"/>
      </sharedItems>
    </cacheField>
    <cacheField name="Type of Room" numFmtId="0">
      <sharedItems containsBlank="1"/>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OUTING 18/10/2024" numFmtId="0">
      <sharedItems containsBlank="1" count="3">
        <s v="X"/>
        <s v="TBC"/>
        <m/>
      </sharedItems>
    </cacheField>
    <cacheField name="Sales Conference" numFmtId="0">
      <sharedItems containsBlank="1" containsMixedTypes="1" containsNumber="1" containsInteger="1" minValue="0" maxValue="0"/>
    </cacheField>
    <cacheField name="Last employment date" numFmtId="0">
      <sharedItems containsNonDate="0" containsDate="1" containsString="0" containsBlank="1" minDate="2024-09-22T00:00:00" maxDate="2024-10-0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r>
  <r>
    <n v="6"/>
    <x v="0"/>
    <s v="10900082"/>
    <s v="Vũ Phi Hoài"/>
    <x v="1"/>
    <s v="North"/>
    <s v="Flight"/>
    <s v="CEO"/>
    <s v="External Relations Vice Director"/>
    <s v="Phó Giám đốc Quan hệ Đối ngoại"/>
    <s v="Back Office - ER"/>
    <s v="Single"/>
    <s v="Vice Director"/>
    <s v="Male"/>
    <d v="1976-03-08T00:00:00"/>
    <s v="0772 362 222"/>
    <s v="phihoai.vu@hanwhalife.com.vn"/>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r>
  <r>
    <n v="8"/>
    <x v="0"/>
    <s v="11000092"/>
    <s v="Hsiang Kau"/>
    <x v="0"/>
    <s v="South - HCM"/>
    <s v="N/A"/>
    <s v="CRO"/>
    <s v="Chief Risk Officer cum. Appointed Actuary"/>
    <s v="Chuyên gia Tính toán"/>
    <s v="BOD"/>
    <s v="Single"/>
    <s v="Chief Officer"/>
    <s v="Male"/>
    <d v="1965-07-30T00:00:00"/>
    <s v="0903 835 528"/>
    <s v="sean.kau@hanwhalife.com.vn"/>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r>
  <r>
    <n v="11"/>
    <x v="0"/>
    <s v="11000113"/>
    <s v="Ngô Duy Sỹ"/>
    <x v="3"/>
    <s v="North"/>
    <s v="Flight"/>
    <s v="Regional Sales - Thang Long"/>
    <s v="Territory Director"/>
    <s v="Giám đốc Kinh doanh Miền"/>
    <s v="Sales Agency"/>
    <s v="Twin"/>
    <s v="Senior Director"/>
    <s v="Male"/>
    <d v="1971-02-23T00:00:00"/>
    <s v="0904 306 892"/>
    <s v="duysy.ngo@hanwhalife.com.vn"/>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r>
  <r>
    <n v="13"/>
    <x v="0"/>
    <s v="11000122"/>
    <s v="Lê Thị Mộng Lưu"/>
    <x v="4"/>
    <s v="South"/>
    <s v="Bus"/>
    <s v="Customer Services"/>
    <s v="Customer Services Officer"/>
    <s v="Chuyên viên Dịch vụ Khách hàng"/>
    <s v="Back Office"/>
    <s v="Queen"/>
    <s v="Officer"/>
    <s v="Female"/>
    <d v="1985-05-04T00:00:00"/>
    <s v="0822 537 698"/>
    <s v="mongluu.le@hanwhalife.com.vn"/>
  </r>
  <r>
    <n v="14"/>
    <x v="0"/>
    <s v="11000130"/>
    <s v="Nguyễn Tấn Duy"/>
    <x v="0"/>
    <s v="South - HCM"/>
    <s v="N/A"/>
    <s v="Actuary"/>
    <s v="Actuarial Analyst"/>
    <s v="Phân tích Định phí"/>
    <s v="Back Office"/>
    <s v="Twin"/>
    <s v="Officer"/>
    <s v="Male"/>
    <d v="1985-04-04T00:00:00"/>
    <s v="0909 000 481"/>
    <s v="tanduy.nguyen@hanwhalife.com.vn"/>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r>
  <r>
    <n v="23"/>
    <x v="0"/>
    <s v="11200242"/>
    <s v="Nguyễn Thị Phương Anh"/>
    <x v="0"/>
    <s v="South - HCM"/>
    <s v="N/A"/>
    <s v="General Administration"/>
    <s v="General Admin Officer"/>
    <s v="Chuyên viên Hành chánh"/>
    <s v="Back Office"/>
    <s v="Queen"/>
    <s v="Officer"/>
    <s v="Female"/>
    <d v="1989-11-09T00:00:00"/>
    <s v="0938 971 189"/>
    <s v="phuonganh.nguyen@hanwhalife.com.vn"/>
  </r>
  <r>
    <n v="24"/>
    <x v="0"/>
    <s v="11200260"/>
    <s v="Bùi Thị Hải"/>
    <x v="8"/>
    <s v="North"/>
    <s v="Flight"/>
    <s v="Customer Services"/>
    <s v="Customer Services Officer"/>
    <s v="Chuyên viên Dịch vụ Khách hàng"/>
    <s v="Back Office"/>
    <s v="Queen"/>
    <s v="Officer"/>
    <s v="Female"/>
    <d v="1990-05-06T00:00:00"/>
    <s v="0904 897 733"/>
    <s v="hai.bui@hanwhalife.com.vn"/>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r>
  <r>
    <n v="29"/>
    <x v="0"/>
    <s v="11300337"/>
    <s v="Nguyễn Trường Sơn"/>
    <x v="10"/>
    <s v="North"/>
    <s v="Flight"/>
    <s v="Regional Sales - Thang Long"/>
    <s v="Regional Director"/>
    <s v="Giám đốc Kinh doanh Vùng"/>
    <s v="Sales Agency"/>
    <s v="Twin"/>
    <s v="Manager"/>
    <s v="Male"/>
    <d v="1985-10-25T00:00:00"/>
    <s v="0963 483 686"/>
    <s v="truongson.nguyen@hanwhalife.com.vn"/>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r>
  <r>
    <n v="34"/>
    <x v="0"/>
    <s v="11400397"/>
    <s v="Hồ Phúc Đồng"/>
    <x v="8"/>
    <s v="North"/>
    <s v="Flight"/>
    <s v="Regional Sales - Lam Kinh"/>
    <s v="Regional Director"/>
    <s v="Giám đốc Kinh doanh Vùng"/>
    <s v="Sales Agency"/>
    <s v="Twin"/>
    <s v="Senior Manager"/>
    <s v="Male"/>
    <d v="1984-02-05T00:00:00"/>
    <s v="0983 986 984"/>
    <s v="phucdong.ho@hanwhalife.com.vn"/>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r>
  <r>
    <n v="36"/>
    <x v="0"/>
    <s v="11400399"/>
    <s v="Phùng Thị Kim Hào"/>
    <x v="3"/>
    <s v="North"/>
    <s v="Flight"/>
    <s v="Sales Training Support"/>
    <s v="Agency Trainer"/>
    <s v="Chuyên viên Huấn luyện Đại lý"/>
    <s v="Trainer"/>
    <s v="Queen"/>
    <s v="Manager"/>
    <s v="Female"/>
    <d v="1978-12-16T00:00:00"/>
    <s v="0973 962 299"/>
    <s v="kimhao.phung@hanwhalife.com.vn"/>
  </r>
  <r>
    <n v="37"/>
    <x v="0"/>
    <s v="11400401"/>
    <s v="Nguyễn Văn Thắng"/>
    <x v="2"/>
    <s v="Central"/>
    <s v="Bus"/>
    <s v="Regional Sales - Tay Son"/>
    <s v="Zone Director"/>
    <s v="Giám đốc Kinh doanh Khu vực"/>
    <s v="Sales Agency"/>
    <s v="Twin"/>
    <s v="Assistant Manager"/>
    <s v="Male"/>
    <d v="1978-04-07T00:00:00"/>
    <s v="0935 854 567"/>
    <s v="vanthang.nguyen@hanwhalife.com.vn"/>
  </r>
  <r>
    <n v="38"/>
    <x v="0"/>
    <s v="11400407"/>
    <s v="Nguyễn Quốc Duy"/>
    <x v="0"/>
    <s v="South - HCM"/>
    <s v="N/A"/>
    <s v="IT"/>
    <s v="Database Administrator Officer"/>
    <s v="Chuyên viên Dữ liệu"/>
    <s v="Back Office"/>
    <s v="Twin"/>
    <s v="Officer"/>
    <s v="Male"/>
    <d v="1985-11-06T00:00:00"/>
    <s v="0909 575 942"/>
    <s v="quocduy.nguyen@hanwhalife.com.vn"/>
  </r>
  <r>
    <n v="39"/>
    <x v="0"/>
    <s v="11400410"/>
    <s v="Ngôn Thị Dung"/>
    <x v="0"/>
    <s v="South - HCM"/>
    <s v="N/A"/>
    <s v="NBU &amp; Claim"/>
    <s v="New Business Officer"/>
    <s v="Chuyên viên Phát hành Hợp đồng"/>
    <s v="Back Office"/>
    <s v="Queen"/>
    <s v="Officer"/>
    <s v="Female"/>
    <d v="1982-10-20T00:00:00"/>
    <s v="0978 242 292"/>
    <s v="dung.ngon@hanwhalife.com.vn"/>
  </r>
  <r>
    <n v="40"/>
    <x v="0"/>
    <s v="11400413"/>
    <s v="Lê Thị Thúy Ân"/>
    <x v="11"/>
    <s v="Central"/>
    <s v="Bus"/>
    <s v="Customer Services"/>
    <s v="Customer Services Officer"/>
    <s v="Chuyên viên Dịch vụ Khách hàng"/>
    <s v="Back Office"/>
    <s v="Queen"/>
    <s v="Officer"/>
    <s v="Female"/>
    <d v="1987-11-04T00:00:00"/>
    <s v="0906 388 995"/>
    <s v="thuyan.le@hanwhalife.com.vn"/>
  </r>
  <r>
    <n v="41"/>
    <x v="0"/>
    <s v="11500436"/>
    <s v="Trần Mỹ Hương"/>
    <x v="0"/>
    <s v="South - HCM"/>
    <s v="N/A"/>
    <s v="NBU &amp; Claim"/>
    <s v="New Business Officer"/>
    <s v="Chuyên viên Phát hành Hợp đồng"/>
    <s v="Back Office"/>
    <s v="Queen"/>
    <s v="Officer"/>
    <s v="Female"/>
    <d v="1980-04-24T00:00:00"/>
    <s v="0908 504 487"/>
    <s v="myhuong.tran@hanwhalife.com.vn"/>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r>
  <r>
    <n v="48"/>
    <x v="0"/>
    <s v="11600485"/>
    <s v="Lê Thị Phương Dung"/>
    <x v="0"/>
    <s v="South - HCM"/>
    <s v="N/A"/>
    <s v="CAP"/>
    <s v="Chief Accounting Principal"/>
    <s v="Giám đốc Cấp cao Tài chính"/>
    <s v="BOD"/>
    <s v="Single"/>
    <s v="Vice Chief Officer"/>
    <s v="Female"/>
    <d v="1967-11-22T00:00:00"/>
    <s v="0918 333 083"/>
    <s v="phuongdung.le@hanwhalife.com.vn"/>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r>
  <r>
    <n v="52"/>
    <x v="0"/>
    <s v="11600516"/>
    <s v="Lê Thanh Hoàng"/>
    <x v="12"/>
    <s v="South - HCM"/>
    <s v="N/A"/>
    <s v="Regional Sales - Gia Dinh"/>
    <s v="Regional Director"/>
    <s v="Giám đốc Kinh doanh Vùng"/>
    <s v="Sales Agency"/>
    <s v="Twin"/>
    <s v="Director"/>
    <s v="Male"/>
    <d v="1973-05-08T00:00:00"/>
    <s v="0913 900 390"/>
    <s v="thanhhoang.le@hanwhalife.com.vn"/>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r>
  <r>
    <n v="59"/>
    <x v="0"/>
    <s v="11700569"/>
    <s v="Trần Nguyễn Hồng Vân"/>
    <x v="0"/>
    <s v="South - HCM"/>
    <s v="N/A"/>
    <s v="Partnership Distribution"/>
    <s v="Sales Manager"/>
    <s v="Quản lý Kinh doanh"/>
    <s v="Sales Partnership"/>
    <s v="Queen"/>
    <s v="Senior Officer"/>
    <s v="Female"/>
    <d v="1984-01-07T00:00:00"/>
    <s v="0816 117 665"/>
    <s v="hongvan.tran@hanwhalife.com.vn"/>
  </r>
  <r>
    <n v="60"/>
    <x v="0"/>
    <s v="11700576"/>
    <s v="Danh Hoàng Long"/>
    <x v="0"/>
    <s v="South - HCM"/>
    <s v="N/A"/>
    <s v="NBU &amp; Claim"/>
    <s v="Underwriter"/>
    <s v="Phó phòng Thẩm định"/>
    <s v="Back Office"/>
    <s v="Twin"/>
    <s v="Assistant Manager"/>
    <s v="Male"/>
    <d v="1990-04-26T00:00:00"/>
    <s v="0367 068 898"/>
    <s v="hoanglong.danh@hanwhalife.com.vn"/>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r>
  <r>
    <n v="62"/>
    <x v="0"/>
    <s v="11700595"/>
    <s v="Nguyễn Thành Hưng"/>
    <x v="11"/>
    <s v="Central"/>
    <s v="Bus"/>
    <s v="Regional Sales - Hai Van"/>
    <s v="Zone Director"/>
    <s v="Giám đốc Kinh doanh Khu vực"/>
    <s v="Sales Agency"/>
    <s v="Twin"/>
    <s v="Senior Officer"/>
    <s v="Male"/>
    <d v="1990-03-15T00:00:00"/>
    <s v="0914 137 575"/>
    <s v="thanhhung.nguyen@hanwhalife.com.vn"/>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r>
  <r>
    <n v="66"/>
    <x v="0"/>
    <s v="11700634"/>
    <s v="Nguyễn Tuấn Duy"/>
    <x v="14"/>
    <s v="South"/>
    <s v="Bus"/>
    <s v="Regional Sales - Gia Dinh"/>
    <s v="Zone Director"/>
    <s v="Giám đốc Kinh doanh Khu vực"/>
    <s v="Sales Agency"/>
    <s v="Twin"/>
    <s v="Senior Officer"/>
    <s v="Male"/>
    <d v="1989-03-02T00:00:00"/>
    <s v="0907 749 966"/>
    <s v="tuanduy.nguyen@hanwhalife.com.vn"/>
  </r>
  <r>
    <n v="67"/>
    <x v="0"/>
    <s v="11800647"/>
    <s v="Trần Huy Hùng"/>
    <x v="15"/>
    <s v="North"/>
    <s v="Flight"/>
    <s v="Regional Sales - Lam Kinh"/>
    <s v="Zone Director"/>
    <s v="Giám đốc Kinh doanh Khu vực"/>
    <s v="Sales Agency"/>
    <s v="Twin"/>
    <s v="Senior Officer"/>
    <s v="Male"/>
    <d v="1986-05-02T00:00:00"/>
    <s v="0965 699 166"/>
    <s v="huyhung.tran@hanwhalife.com.vn"/>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r>
  <r>
    <n v="69"/>
    <x v="0"/>
    <s v="11800680"/>
    <s v="Trần Văn Tư"/>
    <x v="2"/>
    <s v="Central"/>
    <s v="Bus"/>
    <s v="Regional Sales - Tay Son"/>
    <s v="Zone Director"/>
    <s v="Giám đốc Kinh doanh Khu vực"/>
    <s v="Sales Agency"/>
    <s v="Twin"/>
    <s v="Officer"/>
    <s v="Male"/>
    <d v="1987-08-13T00:00:00"/>
    <s v="0963 571 886"/>
    <s v="vantu.tran@hanwhalife.com.vn"/>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r>
  <r>
    <n v="71"/>
    <x v="0"/>
    <s v="11800694"/>
    <s v="Trần Thị Thùy Dương"/>
    <x v="0"/>
    <s v="South - HCM"/>
    <s v="N/A"/>
    <s v="NBU &amp; Claim"/>
    <s v="New Business Officer"/>
    <s v="Chuyên viên Phát hành Hợp đồng"/>
    <s v="Back Office"/>
    <s v="Queen"/>
    <s v="Officer"/>
    <s v="Female"/>
    <d v="1986-03-10T00:00:00"/>
    <s v="0986 226 657"/>
    <s v="thuyduong.tran@hanwhalife.com.vn"/>
  </r>
  <r>
    <n v="72"/>
    <x v="0"/>
    <s v="11800699"/>
    <s v="Đoàn Cao Sơn"/>
    <x v="16"/>
    <s v="North"/>
    <s v="Flight"/>
    <s v="Regional Sales - Lam Kinh"/>
    <s v="Zone Director"/>
    <s v="Giám đốc Kinh doanh Khu vực"/>
    <s v="Sales Agency"/>
    <s v="Twin"/>
    <s v="Senior Executive"/>
    <s v="Male"/>
    <d v="1993-01-26T00:00:00"/>
    <s v="0969 994 333"/>
    <s v="caoson.doan@hanwhalife.com.vn"/>
  </r>
  <r>
    <n v="73"/>
    <x v="0"/>
    <s v="11800702"/>
    <s v="Phạm Trường Khánh"/>
    <x v="0"/>
    <s v="South - HCM"/>
    <s v="N/A"/>
    <s v="GA Partner"/>
    <s v="Head of GA Partner"/>
    <s v="Trưởng Bộ phận Đối tác Tổng Đại lý"/>
    <s v="BOD"/>
    <s v="Single"/>
    <s v="Director"/>
    <s v="Male"/>
    <d v="1973-11-02T00:00:00"/>
    <s v="0903 926 873"/>
    <s v="truongkhanh.pham@hanwhalife.com.vn"/>
  </r>
  <r>
    <n v="74"/>
    <x v="0"/>
    <s v="11800704"/>
    <s v="Đinh Công Sa"/>
    <x v="17"/>
    <s v="Central"/>
    <s v="Bus"/>
    <s v="Regional Sales - Tay Son"/>
    <s v="Zone Director"/>
    <s v="Giám đốc Kinh doanh Khu vực"/>
    <s v="Sales Agency"/>
    <s v="Twin"/>
    <s v="Senior Officer"/>
    <s v="Male"/>
    <d v="1986-09-03T00:00:00"/>
    <s v="0977 190 677"/>
    <s v="congsa.dinh@hanwhalife.com.vn"/>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r>
  <r>
    <n v="81"/>
    <x v="0"/>
    <s v="11800740"/>
    <s v="Lê Thu Huyền"/>
    <x v="0"/>
    <s v="South - HCM"/>
    <s v="N/A"/>
    <s v="NBU &amp; Claim"/>
    <s v="New Business Executive"/>
    <s v="Nhân viên Cấp trung Phát hành Hợp đồng"/>
    <s v="Back Office"/>
    <s v="Queen"/>
    <s v="Executive"/>
    <s v="Female"/>
    <d v="1993-09-03T00:00:00"/>
    <s v="0972 656 474"/>
    <s v="thuhuyen.le@hanwhalife.com.vn"/>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r>
  <r>
    <n v="96"/>
    <x v="0"/>
    <s v="10900046"/>
    <s v="Vương Thị Lương"/>
    <x v="0"/>
    <s v="South - HCM"/>
    <s v="N/A"/>
    <s v="Internal Audit"/>
    <s v="Internal Audit Part Leader"/>
    <s v="Phó Bộ phận Kiểm toán Nội bộ"/>
    <s v="BOD"/>
    <s v="Single"/>
    <s v="Senior Manager"/>
    <s v="Female"/>
    <d v="1975-10-16T00:00:00"/>
    <s v="0907 288 831"/>
    <s v="luong.vuong@hanwhalife.com.vn"/>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r>
  <r>
    <n v="103"/>
    <x v="0"/>
    <s v="11900854"/>
    <s v="Hồ Lê Duy"/>
    <x v="0"/>
    <s v="South - HCM"/>
    <s v="N/A"/>
    <s v="IT"/>
    <s v="Program Analyst Assistant Manager"/>
    <s v="Phó phòng Lập trình"/>
    <s v="Back Office"/>
    <s v="Twin"/>
    <s v="Assistant Manager"/>
    <s v="Male"/>
    <d v="1984-09-29T00:00:00"/>
    <s v="0908 465 584"/>
    <s v="leduy.ho@hanwhalife.com.vn"/>
  </r>
  <r>
    <n v="104"/>
    <x v="0"/>
    <s v="11900856"/>
    <s v="Đặng Thị Thu Giang"/>
    <x v="0"/>
    <s v="South - HCM"/>
    <s v="N/A"/>
    <s v="NBU &amp; Claim"/>
    <s v="Underwriter"/>
    <s v="Nhân viên Cấp trung cao Thẩm định"/>
    <s v="Back Office"/>
    <s v="Queen"/>
    <s v="Senior Executive"/>
    <s v="Female"/>
    <d v="1993-10-25T00:00:00"/>
    <s v="0347 230 898"/>
    <s v="thugiang.dang@hanwhalife.com.vn"/>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r>
  <r>
    <n v="107"/>
    <x v="0"/>
    <s v="11900891"/>
    <s v="Nguyễn Phước Vĩnh Bảo"/>
    <x v="2"/>
    <s v="Central"/>
    <s v="Bus"/>
    <s v="IT"/>
    <s v="IT Helpdesk Staff (Central)"/>
    <s v="Nhân viên Hỗ trợ Mạng máy tính"/>
    <s v="Back Office"/>
    <s v="Twin"/>
    <s v="Staff"/>
    <s v="Male"/>
    <d v="1986-08-22T00:00:00"/>
    <s v="0942 211 911"/>
    <s v="vinhbao.nguyen@hanwhalife.com.vn"/>
  </r>
  <r>
    <n v="108"/>
    <x v="0"/>
    <s v="11900893"/>
    <s v="Nguyễn Thụy Ngọc Lan"/>
    <x v="0"/>
    <s v="South - HCM"/>
    <s v="N/A"/>
    <s v="Customer Services"/>
    <s v="Premium Control Officer"/>
    <s v="Chuyên viên Kiểm soát Phí"/>
    <s v="Back Office"/>
    <s v="Queen"/>
    <s v="Officer"/>
    <s v="Female"/>
    <d v="1976-08-18T00:00:00"/>
    <s v="0901 383 193"/>
    <s v="ngoclan.nguyen@hanwhalife.com.vn"/>
  </r>
  <r>
    <n v="109"/>
    <x v="0"/>
    <s v="11900894"/>
    <s v="Phạm Thị Kim Phương"/>
    <x v="0"/>
    <s v="South - HCM"/>
    <s v="N/A"/>
    <s v="Risk Management"/>
    <s v="Risk Manager"/>
    <s v="Trưởng phòng Quản lý Rủi ro"/>
    <s v="Back Office"/>
    <s v="Queen"/>
    <s v="Manager"/>
    <s v="Female"/>
    <d v="1985-03-20T00:00:00"/>
    <s v="0938 069 685"/>
    <s v="kimphuong.pham@hanwhalife.com.vn"/>
  </r>
  <r>
    <n v="110"/>
    <x v="0"/>
    <s v="11900898"/>
    <s v="Nguyễn Sơn Hải"/>
    <x v="1"/>
    <s v="North"/>
    <s v="Flight"/>
    <s v="NBU &amp; Claim"/>
    <s v="Claim Officer"/>
    <s v="Chuyên viên Giải quyết Quyền lợi Bảo hiểm"/>
    <s v="Back Office"/>
    <s v="Twin"/>
    <s v="Officer"/>
    <s v="Male"/>
    <d v="1993-05-11T00:00:00"/>
    <s v="0879 866 693"/>
    <s v="sonhai.nguyen@hanwhalife.com.vn"/>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r>
  <r>
    <n v="115"/>
    <x v="0"/>
    <s v="11900924"/>
    <s v="Ngô Tuấn Trường"/>
    <x v="0"/>
    <s v="South - HCM"/>
    <s v="N/A"/>
    <s v="IT"/>
    <s v="Program Analyst Officer"/>
    <s v="Chuyên viên Lập trình"/>
    <s v="Back Office"/>
    <s v="Twin"/>
    <s v="Officer"/>
    <s v="Male"/>
    <d v="1990-09-07T00:00:00"/>
    <s v="0978 151 255"/>
    <s v="tuantruong.ngo@hanwhalife.com.vn"/>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r>
  <r>
    <n v="118"/>
    <x v="0"/>
    <s v="12000952"/>
    <s v="Nguyễn Quốc Cường"/>
    <x v="0"/>
    <s v="South - HCM"/>
    <s v="N/A"/>
    <s v="IT"/>
    <s v="Head of IT"/>
    <s v="Trưởng Bộ phận Công nghệ Thông tin"/>
    <s v="BOD"/>
    <s v="Single"/>
    <s v="Director"/>
    <s v="Male"/>
    <d v="1971-02-12T00:00:00"/>
    <s v="0903 711 013"/>
    <s v="cuong.nguyen@hanwhalife.com.vn"/>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r>
  <r>
    <n v="123"/>
    <x v="0"/>
    <s v="12000964"/>
    <s v="Lê Trọng Lợi"/>
    <x v="20"/>
    <s v="North"/>
    <s v="Flight"/>
    <s v="Regional Sales - Lam Kinh"/>
    <s v="Regional Director"/>
    <s v="Giám đốc Kinh doanh Vùng"/>
    <s v="Sales Agency"/>
    <s v="Twin"/>
    <s v="Vice Director"/>
    <s v="Male"/>
    <d v="1979-10-09T00:00:00"/>
    <s v="0977 668 866"/>
    <s v="trongloi.le@hanwhalife.com.vn"/>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r>
  <r>
    <n v="127"/>
    <x v="0"/>
    <s v="12000973"/>
    <s v="Vũ Thị Hoàng Yến"/>
    <x v="23"/>
    <s v="Central"/>
    <s v="Bus"/>
    <s v="Regional Sales - Tay Son"/>
    <s v="Zone Director"/>
    <s v="Giám đốc Kinh doanh Khu vực"/>
    <s v="Sales Agency"/>
    <s v="Queen"/>
    <s v="Senior Executive"/>
    <s v="Female"/>
    <d v="1994-11-15T00:00:00"/>
    <s v="0984 054 732"/>
    <s v="hoangyen.vu@hanwhalife.com.vn"/>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r>
  <r>
    <n v="134"/>
    <x v="0"/>
    <s v="12000990"/>
    <s v="Võ Thanh Phú"/>
    <x v="0"/>
    <s v="South - HCM"/>
    <s v="N/A"/>
    <s v="NBU &amp; Claim"/>
    <s v="New Business Staff"/>
    <s v="Nhân viên Phát hành Hợp đồng"/>
    <s v="Back Office"/>
    <s v="Twin"/>
    <s v="Staff"/>
    <s v="Male"/>
    <d v="1993-10-13T00:00:00"/>
    <s v="0938 847 429"/>
    <s v="thanhphu.vo@hanwhalife.com.vn"/>
  </r>
  <r>
    <n v="135"/>
    <x v="0"/>
    <s v="12000992"/>
    <s v="Vũ Lê Quỳnh Phương"/>
    <x v="0"/>
    <s v="South - HCM"/>
    <s v="N/A"/>
    <s v="NBU &amp; Claim"/>
    <s v="Underwriter"/>
    <s v="Phó phòng Thẩm định"/>
    <s v="Back Office"/>
    <s v="Queen"/>
    <s v="Assistant Manager"/>
    <s v="Female"/>
    <d v="1985-01-07T00:00:00"/>
    <s v="0907 735 143"/>
    <s v="quynhphuong.vu@hanwhalife.com.vn"/>
  </r>
  <r>
    <n v="136"/>
    <x v="0"/>
    <s v="12001001"/>
    <s v="Nguyễn Hữu Duy Đức"/>
    <x v="0"/>
    <s v="South - HCM"/>
    <s v="N/A"/>
    <s v="IT"/>
    <s v="Program Analyst Officer"/>
    <s v="Chuyên viên Lập trình"/>
    <s v="Back Office"/>
    <s v="Twin"/>
    <s v="Officer"/>
    <s v="Male"/>
    <d v="1987-10-15T00:00:00"/>
    <s v="0903 874 359"/>
    <s v="duyduc.nguyen@hanwhalife.com.vn"/>
  </r>
  <r>
    <n v="137"/>
    <x v="0"/>
    <s v="12001004"/>
    <s v="Đặng Thanh Phú"/>
    <x v="17"/>
    <s v="Central"/>
    <s v="Bus"/>
    <s v="Regional Sales - Tay Son"/>
    <s v="Zone Director"/>
    <s v="Giám đốc Kinh doanh Khu vực"/>
    <s v="Sales Agency"/>
    <s v="Twin"/>
    <s v="Senior Executive"/>
    <s v="Male"/>
    <d v="1994-01-18T00:00:00"/>
    <s v="0961 910 788"/>
    <s v="thanhphu.dang@hanwhalife.com.vn"/>
  </r>
  <r>
    <n v="138"/>
    <x v="0"/>
    <s v="12001007"/>
    <s v="Đào Công Thắng"/>
    <x v="17"/>
    <s v="Central"/>
    <s v="Bus"/>
    <s v="Regional Sales - Tay Son"/>
    <s v="Zone Director"/>
    <s v="Giám đốc Kinh doanh Khu vực"/>
    <s v="Sales Agency"/>
    <s v="Twin"/>
    <s v="Executive"/>
    <s v="Male"/>
    <d v="1993-04-02T00:00:00"/>
    <s v="0375 610 236"/>
    <s v="congthang.dao@hanwhalife.com.vn"/>
  </r>
  <r>
    <n v="139"/>
    <x v="0"/>
    <s v="12001011"/>
    <s v="Đoàn Vĩ Gia Khánh"/>
    <x v="0"/>
    <s v="South - HCM"/>
    <s v="N/A"/>
    <s v="CSP"/>
    <s v="Chief Strategy Principal"/>
    <s v="Giám đốc Cấp cao Chiến lược"/>
    <s v="BOD"/>
    <s v="Single"/>
    <s v="Director"/>
    <s v="Male"/>
    <d v="1971-11-29T00:00:00"/>
    <s v="0903 739 699"/>
    <s v="giakhanh.doan@hanwhalife.com.vn"/>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r>
  <r>
    <n v="141"/>
    <x v="0"/>
    <s v="12001017"/>
    <s v="Châu Quế Anh"/>
    <x v="0"/>
    <s v="South - HCM"/>
    <s v="N/A"/>
    <s v="Customer Services"/>
    <s v="Premium Control Executive"/>
    <s v="Nhân viên Cấp trung Kiểm soát Phí"/>
    <s v="Back Office"/>
    <s v="Queen"/>
    <s v="Executive"/>
    <s v="Female"/>
    <d v="1993-04-20T00:00:00"/>
    <s v="0938 933 196"/>
    <s v="queanh.chau@hanwhalife.com.vn"/>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r>
  <r>
    <n v="143"/>
    <x v="0"/>
    <s v="12001024"/>
    <s v="Trương Đạt Minh"/>
    <x v="0"/>
    <s v="South - HCM"/>
    <s v="N/A"/>
    <s v="IT"/>
    <s v="Program Analyst Senior Officer"/>
    <s v="Chuyên viên Cấp cao Lập trình"/>
    <s v="Back Office"/>
    <s v="Twin"/>
    <s v="Senior Officer"/>
    <s v="Male"/>
    <d v="1990-06-03T00:00:00"/>
    <s v="0989 086 670"/>
    <s v="datminh.truong@hanwhalife.com.vn"/>
  </r>
  <r>
    <n v="144"/>
    <x v="0"/>
    <s v="12001031"/>
    <s v="Lê Thị Mỹ Diễm"/>
    <x v="0"/>
    <s v="South - HCM"/>
    <s v="N/A"/>
    <s v="Actuary"/>
    <s v="Head of Actuary"/>
    <s v="Trưởng Bộ phận Định phí"/>
    <s v="BOD"/>
    <s v="Single"/>
    <s v="Senior Manager"/>
    <s v="Female"/>
    <d v="1985-03-15T00:00:00"/>
    <s v="0985 255 312"/>
    <s v="mydiem.le@hanwhalife.com.vn"/>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r>
  <r>
    <n v="148"/>
    <x v="0"/>
    <s v="12001039"/>
    <s v="Nguyễn Văn Nghĩa"/>
    <x v="0"/>
    <s v="South - HCM"/>
    <s v="N/A"/>
    <s v="IT"/>
    <s v="Program Analyst Senior Officer"/>
    <s v="Chuyên viên Cấp cao Lập trình"/>
    <s v="Back Office"/>
    <s v="Twin"/>
    <s v="Senior Officer"/>
    <s v="Male"/>
    <d v="1985-06-24T00:00:00"/>
    <s v="0937 575 106"/>
    <s v="nghia.nguyen@hanwhalife.com.vn"/>
  </r>
  <r>
    <n v="149"/>
    <x v="0"/>
    <s v="12001040"/>
    <s v="Nguyễn Thị Minh Thư"/>
    <x v="18"/>
    <s v="South"/>
    <s v="Bus"/>
    <s v="Customer Services"/>
    <s v="Customer Services Staff"/>
    <s v="Nhân viên Dịch vụ Khách hàng"/>
    <s v="Back Office"/>
    <s v="Queen"/>
    <s v="Staff"/>
    <s v="Female"/>
    <d v="1995-02-18T00:00:00"/>
    <s v="0364 424 502"/>
    <s v="minhthu.nguyen@hanwhalife.com.vn"/>
  </r>
  <r>
    <n v="150"/>
    <x v="0"/>
    <s v="12001047"/>
    <s v="Nguyễn Thị Cẩm Loan"/>
    <x v="0"/>
    <s v="South - HCM"/>
    <s v="N/A"/>
    <s v="IT"/>
    <s v="Program Analyst Officer"/>
    <s v="Chuyên viên Lập trình"/>
    <s v="Back Office"/>
    <s v="Queen"/>
    <s v="Officer"/>
    <s v="Female"/>
    <d v="1985-11-24T00:00:00"/>
    <s v="0987 691 896"/>
    <s v="camloan.nguyen@hanwhalife.com.vn"/>
  </r>
  <r>
    <n v="151"/>
    <x v="0"/>
    <s v="12001053"/>
    <s v="Bùi Thị Hường"/>
    <x v="19"/>
    <s v="South"/>
    <s v="Bus"/>
    <s v="Customer Services"/>
    <s v="Customer Services Staff"/>
    <s v="Nhân viên Dịch vụ Khách hàng"/>
    <s v="Back Office"/>
    <s v="Queen"/>
    <s v="Staff"/>
    <s v="Female"/>
    <d v="1992-08-16T00:00:00"/>
    <s v="0968 807 607"/>
    <s v="huong.bui@hanwhalife.com.vn"/>
  </r>
  <r>
    <n v="152"/>
    <x v="0"/>
    <s v="12001055"/>
    <s v="Hoàng Hoài Giang"/>
    <x v="0"/>
    <s v="South - HCM"/>
    <s v="N/A"/>
    <s v="CIP"/>
    <s v="Chief Investment Principal"/>
    <s v="Giám đốc Cấp cao Đầu tư"/>
    <s v="BOD"/>
    <s v="Single"/>
    <s v="Senior Director"/>
    <s v="Female"/>
    <d v="1974-01-03T00:00:00"/>
    <s v="0913 514 356"/>
    <s v="hoaigiang.hoang@hanwhalife.com.vn"/>
  </r>
  <r>
    <n v="153"/>
    <x v="0"/>
    <s v="12001056"/>
    <s v="Chu Văn Sơn"/>
    <x v="8"/>
    <s v="North"/>
    <s v="Flight"/>
    <s v="Regional Sales - Lam Kinh"/>
    <s v="Zone Director"/>
    <s v="Giám đốc Kinh doanh Khu vực"/>
    <s v="Sales Agency"/>
    <s v="Twin"/>
    <s v="Assistant Manager"/>
    <s v="Male"/>
    <d v="1978-11-26T00:00:00"/>
    <s v="0979 282 698"/>
    <s v="vanson.chu@hanwhalife.com.vn"/>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r>
  <r>
    <n v="156"/>
    <x v="0"/>
    <s v="12001066"/>
    <s v="Văn Thị Thu Hiền"/>
    <x v="0"/>
    <s v="South - HCM"/>
    <s v="N/A"/>
    <s v="Customer Services"/>
    <s v="Customer Care Officer"/>
    <s v="Chuyên viên Chăm sóc Khách hàng"/>
    <s v="Back Office"/>
    <s v="Queen"/>
    <s v="Officer"/>
    <s v="Female"/>
    <d v="1989-03-15T00:00:00"/>
    <s v="0907 946 369"/>
    <s v="thuhien.van@hanwhalife.com.vn"/>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r>
  <r>
    <n v="159"/>
    <x v="0"/>
    <s v="12001077"/>
    <s v="Võ Ngọc Thạch"/>
    <x v="0"/>
    <s v="South - HCM"/>
    <s v="N/A"/>
    <s v="IT"/>
    <s v="Program Analyst Senior Officer"/>
    <s v="Chuyên viên Cấp cao Lập trình"/>
    <s v="Back Office"/>
    <s v="Twin"/>
    <s v="Senior Officer"/>
    <s v="Male"/>
    <d v="1982-02-28T00:00:00"/>
    <s v="0911 755 898"/>
    <s v="ngocthach.vo@hanwhalife.com.vn"/>
  </r>
  <r>
    <n v="160"/>
    <x v="0"/>
    <s v="12001082"/>
    <s v="Lê Dũng Ngọc"/>
    <x v="0"/>
    <s v="South - HCM"/>
    <s v="N/A"/>
    <s v="IT"/>
    <s v="Program Analyst Senior Officer"/>
    <s v="Chuyên viên Cấp cao Lập trình"/>
    <s v="Back Office"/>
    <s v="Twin"/>
    <s v="Senior Officer"/>
    <s v="Male"/>
    <d v="1985-03-03T00:00:00"/>
    <s v="0385 200 455"/>
    <s v="dungngoc.le@hanwhalife.com.vn"/>
  </r>
  <r>
    <n v="161"/>
    <x v="0"/>
    <s v="12001084"/>
    <s v="Dương Văn Hiệp"/>
    <x v="24"/>
    <s v="North"/>
    <s v="Flight"/>
    <s v="Regional Sales - Thang Long"/>
    <s v="Regional Director"/>
    <s v="Giám đốc Kinh doanh Vùng"/>
    <s v="Sales Agency"/>
    <s v="Twin"/>
    <s v="Director"/>
    <s v="Male"/>
    <d v="1982-08-18T00:00:00"/>
    <s v="0984 001 411"/>
    <s v="vanhiep.duong@hanwhalife.com.vn"/>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r>
  <r>
    <n v="163"/>
    <x v="0"/>
    <s v="12001086"/>
    <s v="Cao Hồ Quang"/>
    <x v="1"/>
    <s v="North"/>
    <s v="Flight"/>
    <s v="NBU &amp; Claim"/>
    <s v="Claim Officer"/>
    <s v="Chuyên viên Giải quyết Quyền lợi Bảo hiểm"/>
    <s v="Back Office"/>
    <s v="Twin"/>
    <s v="Officer"/>
    <s v="Male"/>
    <d v="1993-07-19T00:00:00"/>
    <s v="0334 698 617"/>
    <s v="hoquang.cao@hanwhalife.com.vn"/>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r>
  <r>
    <n v="165"/>
    <x v="0"/>
    <s v="12001090"/>
    <s v="Nguyễn Thị Mỹ Dung"/>
    <x v="0"/>
    <s v="South - HCM"/>
    <s v="N/A"/>
    <s v="NBU &amp; Claim"/>
    <s v="Underwriter"/>
    <s v="Chuyên viên Thẩm định"/>
    <s v="Back Office"/>
    <s v="Queen"/>
    <s v="Officer"/>
    <s v="Female"/>
    <d v="1995-02-20T00:00:00"/>
    <s v="0376 093 089"/>
    <s v="mydung.nguyen@hanwhalife.com.vn"/>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r>
  <r>
    <n v="168"/>
    <x v="0"/>
    <s v="12101101"/>
    <s v="Trần Phúc Duy"/>
    <x v="0"/>
    <s v="South - HCM"/>
    <s v="N/A"/>
    <s v="NBU &amp; Claim"/>
    <s v="Claim Officer"/>
    <s v="Chuyên viên Giải quyết Quyền lợi Bảo hiểm"/>
    <s v="Back Office"/>
    <s v="Twin"/>
    <s v="Officer"/>
    <s v="Male"/>
    <d v="1987-09-19T00:00:00"/>
    <s v="0902 818 214"/>
    <s v="phucduy.tran@hanwhalife.com.vn"/>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r>
  <r>
    <n v="171"/>
    <x v="0"/>
    <s v="12101109"/>
    <s v="Đào Thị Huyền Trâm"/>
    <x v="26"/>
    <s v="South"/>
    <s v="Bus"/>
    <s v="Customer Services"/>
    <s v="Customer Services Staff"/>
    <s v="Nhân viên Dịch vụ Khách hàng"/>
    <s v="Back Office"/>
    <s v="Queen"/>
    <s v="Staff"/>
    <s v="Female"/>
    <d v="1997-02-28T00:00:00"/>
    <s v="0353 272 653"/>
    <s v="huyentram.dao@hanwhalife.com.vn"/>
  </r>
  <r>
    <n v="172"/>
    <x v="0"/>
    <s v="12101114"/>
    <s v="Nguyễn Khánh Long"/>
    <x v="0"/>
    <s v="South - HCM"/>
    <s v="N/A"/>
    <s v="IT"/>
    <s v="IT Helpdesk Staff (South)"/>
    <s v="Nhân viên Hỗ trợ Mạng máy tính"/>
    <s v="Back Office"/>
    <s v="Twin"/>
    <s v="Staff"/>
    <s v="Male"/>
    <d v="1998-08-25T00:00:00"/>
    <s v="0967 257 506"/>
    <s v="khanhlong.nguyen@hanwhalife.com.vn"/>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r>
  <r>
    <n v="175"/>
    <x v="0"/>
    <s v="12101126"/>
    <s v="Nguyễn Anh Tuấn"/>
    <x v="11"/>
    <s v="Central"/>
    <s v="Bus"/>
    <s v="Regional Sales - Hai Van"/>
    <s v="Regional Director"/>
    <s v="Giám đốc Kinh doanh Vùng"/>
    <s v="Sales Agency"/>
    <s v="Twin"/>
    <s v="Senior Manager"/>
    <s v="Male"/>
    <d v="1978-12-26T00:00:00"/>
    <s v="0947 531 199"/>
    <s v="anhtuan.nguyen1@hanwhalife.com.vn"/>
  </r>
  <r>
    <n v="176"/>
    <x v="0"/>
    <s v="12101132"/>
    <s v="Trần Thị Kim Liên"/>
    <x v="14"/>
    <s v="South"/>
    <s v="Bus"/>
    <s v="Customer Services"/>
    <s v="Customer Services Staff"/>
    <s v="Nhân viên Dịch vụ Khách hàng"/>
    <s v="Back Office"/>
    <s v="Queen"/>
    <s v="Staff"/>
    <s v="Female"/>
    <d v="1983-04-20T00:00:00"/>
    <s v="0772 074 429"/>
    <s v="kimlien.tran@hanwhalife.com.vn"/>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r>
  <r>
    <n v="180"/>
    <x v="0"/>
    <s v="12101145"/>
    <s v="Lê Thanh Đạo"/>
    <x v="8"/>
    <s v="North"/>
    <s v="Flight"/>
    <s v="Regional Sales - Lam Kinh"/>
    <s v="Zone Director"/>
    <s v="Giám đốc Kinh doanh Khu vực"/>
    <s v="Sales Agency"/>
    <s v="Twin"/>
    <s v="Officer"/>
    <s v="Male"/>
    <d v="1987-04-30T00:00:00"/>
    <s v="0979 098 262"/>
    <s v="thanhdao.le@hanwhalife.com.vn"/>
  </r>
  <r>
    <n v="181"/>
    <x v="0"/>
    <s v="12101148"/>
    <s v="Phương Kim Oanh"/>
    <x v="27"/>
    <s v="North"/>
    <s v="Flight"/>
    <s v="Regional Sales - Tay Son"/>
    <s v="Zone Director"/>
    <s v="Giám đốc Kinh doanh Khu vực"/>
    <s v="Sales Agency"/>
    <s v="Queen"/>
    <s v="Officer"/>
    <s v="Female"/>
    <d v="1984-07-02T00:00:00"/>
    <s v="0905 949 364"/>
    <s v="kimoanh.phuong@hanwhalife.com.vn"/>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r>
  <r>
    <n v="183"/>
    <x v="0"/>
    <s v="12101154"/>
    <s v="Nguyễn Hải Hưng"/>
    <x v="8"/>
    <s v="North"/>
    <s v="Flight"/>
    <s v="Regional Sales - Lam Kinh"/>
    <s v="Zone Director"/>
    <s v="Giám đốc Kinh doanh Khu vực"/>
    <s v="Sales Agency"/>
    <s v="Twin"/>
    <s v="Officer"/>
    <s v="Male"/>
    <d v="1985-01-25T00:00:00"/>
    <s v="0983 705 206"/>
    <s v="haihung.nguyen@hanwhalife.com.vn"/>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r>
  <r>
    <n v="188"/>
    <x v="0"/>
    <s v="12101183"/>
    <s v="Phan Anh Thiên"/>
    <x v="16"/>
    <s v="North"/>
    <s v="Flight"/>
    <s v="Regional Sales - Lam Kinh"/>
    <s v="Zone Director"/>
    <s v="Giám đốc Kinh doanh Khu vực"/>
    <s v="Sales Agency"/>
    <s v="Twin"/>
    <s v="Officer"/>
    <s v="Male"/>
    <d v="1986-10-13T00:00:00"/>
    <s v="0367 507 777"/>
    <s v="anhthien.phan@hanwhalife.com.vn"/>
  </r>
  <r>
    <n v="189"/>
    <x v="0"/>
    <s v="12101184"/>
    <s v="Nguyễn Đức Anh Tuấn"/>
    <x v="8"/>
    <s v="North"/>
    <s v="Flight"/>
    <s v="Regional Sales - Lam Kinh"/>
    <s v="Zone Director"/>
    <s v="Giám đốc Kinh doanh Khu vực"/>
    <s v="Sales Agency"/>
    <s v="Twin"/>
    <s v="Executive"/>
    <s v="Male"/>
    <d v="1985-06-19T00:00:00"/>
    <s v="0962 222 297"/>
    <s v="anhtuan.nguyen2@hanwhalife.com.vn"/>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r>
  <r>
    <n v="198"/>
    <x v="0"/>
    <s v="12101207"/>
    <s v="Lê Văn Tình"/>
    <x v="28"/>
    <s v="South"/>
    <s v="Bus"/>
    <s v="Regional Sales - Hai Van"/>
    <s v="Zone Director"/>
    <s v="Giám đốc Kinh doanh Khu vực"/>
    <s v="Sales Agency"/>
    <s v="Twin"/>
    <s v="Officer"/>
    <s v="Male"/>
    <d v="1990-06-02T00:00:00"/>
    <s v="0915 966 768"/>
    <s v="vantinh.le@hanwhalife.com.vn"/>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r>
  <r>
    <n v="200"/>
    <x v="0"/>
    <s v="12101212"/>
    <s v="Trần Lê Dương"/>
    <x v="20"/>
    <s v="South"/>
    <s v="Bus"/>
    <s v="Regional Sales - Lam Kinh"/>
    <s v="Zone Director"/>
    <s v="Giám đốc Kinh doanh Khu vực"/>
    <s v="Sales Agency"/>
    <s v="Twin"/>
    <s v="Executive"/>
    <s v="Male"/>
    <d v="1988-05-19T00:00:00"/>
    <s v="0919 274 360"/>
    <s v="leduong.tran@hanwhalife.com.vn"/>
  </r>
  <r>
    <n v="201"/>
    <x v="0"/>
    <s v="12101218"/>
    <s v="Nguyễn Thị Phương"/>
    <x v="1"/>
    <s v="North"/>
    <s v="Flight"/>
    <s v="NBU &amp; Claim"/>
    <s v="Claim Staff"/>
    <s v="Nhân viên Giải quyết Quyền lợi Bảo hiểm"/>
    <s v="Back Office"/>
    <s v="Queen"/>
    <s v="Staff"/>
    <s v="Female"/>
    <d v="1990-09-10T00:00:00"/>
    <s v="0977 085 513"/>
    <s v="phuong.nguyen@hanwhalife.com.vn"/>
  </r>
  <r>
    <n v="202"/>
    <x v="0"/>
    <s v="12101220"/>
    <s v="Nguyễn Việt Dũng"/>
    <x v="0"/>
    <s v="South - HCM"/>
    <s v="N/A"/>
    <s v="IT"/>
    <s v="Program Analyst Officer"/>
    <s v="Chuyên viên Lập trình"/>
    <s v="Back Office"/>
    <s v="Twin"/>
    <s v="Officer"/>
    <s v="Male"/>
    <d v="1988-04-30T00:00:00"/>
    <s v="0907 986 391"/>
    <s v="vietdung.nguyen@hanwhalife.com.vn"/>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r>
  <r>
    <n v="204"/>
    <x v="0"/>
    <s v="12101226"/>
    <s v="Bùi Đăng Khoa"/>
    <x v="0"/>
    <s v="South - HCM"/>
    <s v="N/A"/>
    <s v="NBU &amp; Claim"/>
    <s v="Claim Officer"/>
    <s v="Chuyên viên Giải quyết Quyền lợi Bảo hiểm"/>
    <s v="Back Office"/>
    <s v="Twin"/>
    <s v="Officer"/>
    <s v="Male"/>
    <d v="1990-06-05T00:00:00"/>
    <s v="0912 109 108"/>
    <s v="dangkhoa.bui@hanwhalife.com.vn"/>
  </r>
  <r>
    <n v="205"/>
    <x v="0"/>
    <s v="12101228"/>
    <s v="Bùi Ngọc Sang"/>
    <x v="0"/>
    <s v="South - HCM"/>
    <s v="N/A"/>
    <s v="Actuary"/>
    <s v="Actuarial Analyst"/>
    <s v="Phân tích Định phí"/>
    <s v="Back Office"/>
    <s v="Queen"/>
    <s v="Senior Executive"/>
    <s v="Female"/>
    <d v="1999-12-28T00:00:00"/>
    <s v="0377 808 019"/>
    <s v="ngocsang.bui@hanwhalife.com.vn"/>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r>
  <r>
    <n v="208"/>
    <x v="0"/>
    <s v="12101236"/>
    <s v="Võ Trung Hưng"/>
    <x v="0"/>
    <s v="South - HCM"/>
    <s v="N/A"/>
    <s v="Marketing"/>
    <s v="Designer"/>
    <s v="Thiết kế"/>
    <s v="Back Office"/>
    <s v="Twin"/>
    <s v="Senior Executive"/>
    <s v="Male"/>
    <d v="1986-09-17T00:00:00"/>
    <s v="0968 223 237"/>
    <s v="trunghung.vo@hanwhalife.com.vn"/>
  </r>
  <r>
    <n v="209"/>
    <x v="0"/>
    <s v="12101238"/>
    <s v="Trần Văn Tuấn"/>
    <x v="0"/>
    <s v="South - HCM"/>
    <s v="N/A"/>
    <s v="Distribution Admin"/>
    <s v="Debt Collection Officer"/>
    <s v="Chuyên viên Thu hồi nợ"/>
    <s v="Back Office"/>
    <s v="Twin"/>
    <s v="Officer"/>
    <s v="Male"/>
    <d v="1989-07-17T00:00:00"/>
    <s v="0906 035 526"/>
    <s v="vantuan.tran@hanwhalife.com.vn"/>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r>
  <r>
    <n v="213"/>
    <x v="0"/>
    <s v="12101252"/>
    <s v="Lê Thị Ngọc Yến"/>
    <x v="0"/>
    <s v="South - HCM"/>
    <s v="N/A"/>
    <s v="IT"/>
    <s v="Program Analyst Officer"/>
    <s v="Chuyên viên Lập trình"/>
    <s v="Back Office"/>
    <s v="Queen"/>
    <s v="Officer"/>
    <s v="Female"/>
    <d v="1983-01-06T00:00:00"/>
    <s v="0937 210 709"/>
    <s v="ngocyen.le@hanwhalife.com.vn"/>
  </r>
  <r>
    <n v="214"/>
    <x v="0"/>
    <s v="12101257"/>
    <s v="Chung Triển Nghiệp"/>
    <x v="0"/>
    <s v="South - HCM"/>
    <s v="N/A"/>
    <s v="IT"/>
    <s v="Program Analyst Officer"/>
    <s v="Chuyên viên Lập trình"/>
    <s v="Back Office"/>
    <s v="Twin"/>
    <s v="Officer"/>
    <s v="Male"/>
    <d v="1987-12-13T00:00:00"/>
    <s v="0972 440 603"/>
    <s v="triennghiep.chung@hanwhalife.com.vn"/>
  </r>
  <r>
    <n v="215"/>
    <x v="0"/>
    <s v="12101262"/>
    <s v="Văn Anh Khoa"/>
    <x v="4"/>
    <s v="South"/>
    <s v="Bus"/>
    <s v="Partnership Distribution"/>
    <s v="Sales Manager"/>
    <s v=" Quản lý Kinh doanh (Đối tác Ngân hàng)"/>
    <s v="Sales Partnership"/>
    <s v="Twin"/>
    <s v="Officer"/>
    <s v="Male"/>
    <d v="1993-05-01T00:00:00"/>
    <s v="0944 221 621"/>
    <s v="anhkhoa.van@hanwhalife.com.vn"/>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r>
  <r>
    <n v="228"/>
    <x v="0"/>
    <s v="12101290"/>
    <s v="Nguyễn Tấn Vũ"/>
    <x v="17"/>
    <s v="Central"/>
    <s v="Bus"/>
    <s v="Regional Sales - Tay Son"/>
    <s v="Zone Director"/>
    <s v="Giám đốc Kinh doanh Khu vực"/>
    <s v="Sales Agency"/>
    <s v="Twin"/>
    <s v="Senior Executive"/>
    <s v="Male"/>
    <d v="1994-02-02T00:00:00"/>
    <s v="0974 751 253"/>
    <s v="tanvu.nguyen@hanwhalife.com.vn"/>
  </r>
  <r>
    <n v="229"/>
    <x v="0"/>
    <s v="12101296"/>
    <s v="Đặng Ngọc Minh Thy"/>
    <x v="0"/>
    <s v="South - HCM"/>
    <s v="N/A"/>
    <s v="NBU &amp; Claim"/>
    <s v="Underwriter"/>
    <s v="Chuyên viên Thẩm định"/>
    <s v="Back Office"/>
    <s v="Queen"/>
    <s v="Officer"/>
    <s v="Female"/>
    <d v="1994-05-05T00:00:00"/>
    <s v="0964 647 545"/>
    <s v="minhthy.dang@hanwhalife.com.vn"/>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r>
  <r>
    <n v="232"/>
    <x v="0"/>
    <s v="12101304"/>
    <s v="Phan Thị Hòa"/>
    <x v="1"/>
    <s v="North"/>
    <s v="Flight"/>
    <s v="Partnership Distribution"/>
    <s v="Sales Manager"/>
    <s v="Quản lý Kinh doanh (Đối tác Ngân hàng)"/>
    <s v="Sales Partnership"/>
    <s v="Queen"/>
    <s v="Officer"/>
    <s v="Female"/>
    <d v="1993-08-20T00:00:00"/>
    <s v="0354 484 818"/>
    <s v="hoa.phan@hanwhalife.com.vn"/>
  </r>
  <r>
    <n v="233"/>
    <x v="0"/>
    <s v="12101307"/>
    <s v="Cao Tuấn Linh"/>
    <x v="7"/>
    <s v="South"/>
    <s v="Bus"/>
    <s v="Regional Sales - Gia Dinh"/>
    <s v="Regional Director"/>
    <s v="Giám đốc Kinh doanh Vùng"/>
    <s v="Sales Agency"/>
    <s v="Twin"/>
    <s v="Director"/>
    <s v="Male"/>
    <d v="1977-11-30T00:00:00"/>
    <s v="0919 177 799"/>
    <s v="tuanlinh.cao@hanwhalife.com.vn"/>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r>
  <r>
    <n v="235"/>
    <x v="0"/>
    <s v="12101319"/>
    <s v="Tạ Văn Tùng Linh"/>
    <x v="0"/>
    <s v="South - HCM"/>
    <s v="N/A"/>
    <s v="IT"/>
    <s v="Business Analyst Officer"/>
    <s v="Chuyên viên Phát triển Hệ thống"/>
    <s v="Back Office"/>
    <s v="Twin"/>
    <s v="Officer"/>
    <s v="Male"/>
    <d v="1993-10-31T00:00:00"/>
    <s v="0949 663 609"/>
    <s v="tunglinh.ta@hanwhalife.com.vn"/>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r>
  <r>
    <n v="237"/>
    <x v="0"/>
    <s v="12201327"/>
    <s v="Nguyễn Đình Thắng"/>
    <x v="6"/>
    <s v="South"/>
    <s v="Bus"/>
    <s v="Regional Sales - Tay Son"/>
    <s v="Zone Director"/>
    <s v="Giám đốc Kinh doanh Khu vực"/>
    <s v="Sales Agency"/>
    <s v="Twin"/>
    <s v="Executive"/>
    <s v="Male"/>
    <d v="1990-11-06T00:00:00"/>
    <s v="0977 413 269"/>
    <s v="dinhthang.nguyen@hanwhalife.com.vn"/>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r>
  <r>
    <n v="240"/>
    <x v="1"/>
    <s v="12201342"/>
    <s v="Baek Jin Wook"/>
    <x v="0"/>
    <s v="South - HCM"/>
    <s v="N/A"/>
    <s v="Management Advisor"/>
    <s v="Management Advisor"/>
    <s v="Cố vấn quản lý kinh doanh bảo hiểm"/>
    <s v="Korean expat"/>
    <s v="Single"/>
    <s v="Director"/>
    <s v="Male"/>
    <d v="1981-12-11T00:00:00"/>
    <n v="0"/>
    <s v="jinwook.baek@hanwhalife.com.vn"/>
  </r>
  <r>
    <n v="241"/>
    <x v="0"/>
    <s v="12201343"/>
    <s v="Phạm Nguyễn Thế Huy"/>
    <x v="4"/>
    <s v="South"/>
    <s v="Bus"/>
    <s v="Regional Sales - Gia Dinh"/>
    <s v="Regional Director"/>
    <s v="Giám đốc Kinh doanh Vùng"/>
    <s v="Sales Agency"/>
    <s v="Twin"/>
    <s v="Senior Manager"/>
    <s v="Male"/>
    <d v="1984-01-06T00:00:00"/>
    <s v="0909 076 467"/>
    <s v="thehuy.pham@hanwhalife.com.vn"/>
  </r>
  <r>
    <n v="242"/>
    <x v="0"/>
    <s v="12201346"/>
    <s v="Nguyễn Thị Thu Tâm"/>
    <x v="0"/>
    <s v="South - HCM"/>
    <s v="N/A"/>
    <s v="NBU &amp; Claim"/>
    <s v="New Business Staff"/>
    <s v="Nhân viên Phát hành Hợp đồng"/>
    <s v="Back Office"/>
    <s v="Queen"/>
    <s v="Staff"/>
    <s v="Female"/>
    <d v="1992-02-06T00:00:00"/>
    <s v="0937 791 741"/>
    <s v="thutam.nguyen@hanwhalife.com.vn"/>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r>
  <r>
    <n v="245"/>
    <x v="0"/>
    <s v="12201351"/>
    <s v="Nguyễn Thị Trúc Linh"/>
    <x v="0"/>
    <s v="South - HCM"/>
    <s v="N/A"/>
    <s v="GA Partner"/>
    <s v="FTA Trainer"/>
    <s v="Chuyên viên Huấn luyện kênh FTA"/>
    <s v="Back Office"/>
    <s v="Queen"/>
    <s v="Senior Officer"/>
    <s v="Female"/>
    <d v="1989-06-21T00:00:00"/>
    <s v="0931 773 951"/>
    <s v="truclinh.nguyen@hanwhalife.com.vn"/>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r>
  <r>
    <n v="254"/>
    <x v="0"/>
    <s v="12201385"/>
    <s v="Lê Thị Út Em"/>
    <x v="30"/>
    <s v="North"/>
    <s v="Flight"/>
    <s v="Regional Sales - Gia Dinh"/>
    <s v="Zone Director"/>
    <s v="Giám đốc Kinh doanh Khu vực"/>
    <s v="Sales Agency"/>
    <s v="Queen"/>
    <s v="Officer"/>
    <s v="Female"/>
    <d v="1983-01-01T00:00:00"/>
    <s v="0899 068 869"/>
    <s v="utem.le@hanwhalife.com.vn"/>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r>
  <r>
    <n v="262"/>
    <x v="0"/>
    <s v="12201413"/>
    <s v="Phạm Thúy Quỳnh"/>
    <x v="0"/>
    <s v="South - HCM"/>
    <s v="N/A"/>
    <s v="Management Advisor"/>
    <s v="Management Advisor Assistant"/>
    <s v="Trợ lý Cố vấn Quản lý"/>
    <s v="Back Office"/>
    <s v="Queen"/>
    <s v="Staff"/>
    <s v="Female"/>
    <d v="1999-03-19T00:00:00"/>
    <s v="0386 621 903"/>
    <s v="thuyquynh.pham@hanwhalife.com.vn"/>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r>
  <r>
    <n v="267"/>
    <x v="0"/>
    <s v="12201428"/>
    <s v="Lê Anh Thy"/>
    <x v="0"/>
    <s v="South - HCM"/>
    <s v="N/A"/>
    <s v="Customer Services"/>
    <s v="Policy Owner Services Officer"/>
    <s v="Chuyên viên Quản lý Hợp đồng"/>
    <s v="Back Office"/>
    <s v="Queen"/>
    <s v="Officer"/>
    <s v="Female"/>
    <d v="1994-08-13T00:00:00"/>
    <s v="0919 590 894"/>
    <s v="thy.le@hanwhalife.com.vn"/>
  </r>
  <r>
    <n v="268"/>
    <x v="0"/>
    <s v="12201429"/>
    <s v="Trần Đức Anh"/>
    <x v="0"/>
    <s v="South - HCM"/>
    <s v="N/A"/>
    <s v="Actuary"/>
    <s v="Actuarial Analyst"/>
    <s v="Phân tích Định phí"/>
    <s v="Back Office"/>
    <s v="Twin"/>
    <s v="Senior Executive"/>
    <s v="Male"/>
    <d v="1998-01-30T00:00:00"/>
    <s v="0869 604 330"/>
    <s v="ducanh.tran@hanwhalife.com.vn"/>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r>
  <r>
    <n v="270"/>
    <x v="0"/>
    <s v="12201433"/>
    <s v="Nguyễn Thái Thụy"/>
    <x v="9"/>
    <s v="South"/>
    <s v="Bus"/>
    <s v="Regional Sales - Hai Van"/>
    <s v="Zone Director"/>
    <s v="Giám đốc Kinh doanh Khu vực"/>
    <s v="Sales Agency"/>
    <s v="Twin"/>
    <s v="Officer"/>
    <s v="Male"/>
    <d v="1987-12-21T00:00:00"/>
    <s v="0961 230 789"/>
    <s v="thaithuy.nguyen@hanwhalife.com.vn"/>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r>
  <r>
    <n v="273"/>
    <x v="0"/>
    <s v="12201437"/>
    <s v="Tăng Kiến Luân"/>
    <x v="0"/>
    <s v="South - HCM"/>
    <s v="N/A"/>
    <s v="IT"/>
    <s v="Digital Project Manager"/>
    <s v="Quản lý Dự án Kỹ thuật số"/>
    <s v="Back Office"/>
    <s v="Twin"/>
    <s v="Senior Officer"/>
    <s v="Male"/>
    <d v="1987-01-31T00:00:00"/>
    <s v="0764 737 800"/>
    <s v="kienluan.tang@hanwhalife.com.vn"/>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r>
  <r>
    <n v="277"/>
    <x v="0"/>
    <s v="12201442"/>
    <s v="Hoàng Văn Hiệu"/>
    <x v="1"/>
    <s v="North"/>
    <s v="Flight"/>
    <s v="Customer Services"/>
    <s v="Complaint Handling Officer"/>
    <s v="Chuyên viên xử lý khiếu nại"/>
    <s v="Back Office"/>
    <s v="Twin"/>
    <s v="Officer"/>
    <s v="Male"/>
    <d v="1991-09-29T00:00:00"/>
    <s v="0981 231 885"/>
    <s v="vanhieu.hoang@hanwhalife.com.vn"/>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r>
  <r>
    <n v="284"/>
    <x v="0"/>
    <s v="12201459"/>
    <s v="Nguyễn Công Minh Hoàng"/>
    <x v="0"/>
    <s v="South - HCM"/>
    <s v="N/A"/>
    <s v="Actuary"/>
    <s v="Actuarial Analyst"/>
    <s v="Phân tích Định phí"/>
    <s v="Back Office"/>
    <s v="Twin"/>
    <s v="Assistant Manager"/>
    <s v="Male"/>
    <d v="1996-01-24T00:00:00"/>
    <s v="0939 128 062"/>
    <s v="hoang.nguyen@hanwhalife.com.vn"/>
  </r>
  <r>
    <n v="285"/>
    <x v="0"/>
    <s v="12201460"/>
    <s v="Nguyễn Thị Phương Thảo"/>
    <x v="0"/>
    <s v="South - HCM"/>
    <s v="N/A"/>
    <s v="NBU &amp; Claim"/>
    <s v="Underwriter"/>
    <s v="Thẩm định"/>
    <s v="Back Office"/>
    <s v="Queen"/>
    <s v="Officer"/>
    <s v="Female"/>
    <d v="1988-09-05T00:00:00"/>
    <s v="0395 173 023"/>
    <s v="thao.nguyen3@hanwhalife.com.vn"/>
  </r>
  <r>
    <n v="286"/>
    <x v="0"/>
    <s v="12201461"/>
    <s v="Nguyễn Trần Tuấn Anh"/>
    <x v="0"/>
    <s v="South - HCM"/>
    <s v="N/A"/>
    <s v="IT"/>
    <s v="IT Security Officer"/>
    <s v="Chuyên viên Bảo mật &amp; An toàn Thông tin"/>
    <s v="Back Office"/>
    <s v="Twin"/>
    <s v="Officer"/>
    <s v="Male"/>
    <d v="1983-05-21T00:00:00"/>
    <s v="0907 252 183"/>
    <s v="anh.nguyen2@hanwhalife.com.vn"/>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r>
  <r>
    <n v="294"/>
    <x v="0"/>
    <s v="12201488"/>
    <s v="Nguyễn Tấn Cường"/>
    <x v="0"/>
    <s v="South - HCM"/>
    <s v="N/A"/>
    <s v="IT"/>
    <s v="Program Analyst Officer"/>
    <s v="Chuyên viên Lập trình"/>
    <s v="Back Office"/>
    <s v="Twin"/>
    <s v="Officer"/>
    <s v="Male"/>
    <d v="1987-11-19T00:00:00"/>
    <s v="0902 333 064"/>
    <s v="tancuong.nguyen@hanwhalife.com.vn"/>
  </r>
  <r>
    <n v="295"/>
    <x v="0"/>
    <s v="12201489"/>
    <s v="Nguyễn Thị Thu Thảo"/>
    <x v="0"/>
    <s v="South - HCM"/>
    <s v="N/A"/>
    <s v="NBU &amp; Claim"/>
    <s v="Underwriter"/>
    <s v="Thẩm định"/>
    <s v="Back Office"/>
    <s v="Queen"/>
    <s v="Senior Executive"/>
    <s v="Female"/>
    <d v="1995-05-10T00:00:00"/>
    <s v="0778 884 532"/>
    <s v="thuthao.nguyen@hanwhalife.com.vn"/>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r>
  <r>
    <n v="298"/>
    <x v="0"/>
    <s v="12201492"/>
    <s v="Cao Ngọc Ly"/>
    <x v="0"/>
    <s v="South - HCM"/>
    <s v="N/A"/>
    <s v="Customer Services"/>
    <s v="Call Center Senior Staff"/>
    <s v="Nhân viên Cấp cao trực Tổng đài"/>
    <s v="Back Office"/>
    <s v="Queen"/>
    <s v="Senior Staff"/>
    <s v="Female"/>
    <d v="1992-10-19T00:00:00"/>
    <s v="0912 423 455"/>
    <s v="ngocly.cao@hanwhalife.com.vn"/>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r>
  <r>
    <n v="311"/>
    <x v="0"/>
    <s v="12201519"/>
    <s v="Đào Thị Vương"/>
    <x v="0"/>
    <s v="South - HCM"/>
    <s v="N/A"/>
    <s v="Customer Services"/>
    <s v="Call Center Staff"/>
    <s v="Nhân viên trực Tổng đài"/>
    <s v="Back Office"/>
    <s v="Queen"/>
    <s v="Staff"/>
    <s v="Female"/>
    <d v="1994-01-31T00:00:00"/>
    <s v="0909 600 526"/>
    <s v="vuong.dao@hanwhalife.com.vn"/>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r>
  <r>
    <n v="315"/>
    <x v="0"/>
    <s v="12201531"/>
    <s v="Nguyễn Anh Tuấn"/>
    <x v="0"/>
    <s v="South - HCM"/>
    <s v="N/A"/>
    <s v="Actuary"/>
    <s v="Actuarial Analyst"/>
    <s v="Phân tích Định phí"/>
    <s v="Back Office"/>
    <s v="Twin"/>
    <s v="Manager"/>
    <s v="Male"/>
    <d v="1985-10-22T00:00:00"/>
    <s v="0982 378 285"/>
    <s v="anhtuan.nguyen4@hanwhalife.com.vn"/>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r>
  <r>
    <n v="317"/>
    <x v="0"/>
    <s v="12201533"/>
    <s v="Mai Hữu Tín"/>
    <x v="0"/>
    <s v="South - HCM"/>
    <s v="N/A"/>
    <s v="NBU &amp; Claim"/>
    <s v="Underwriter"/>
    <s v="Chuyên viên Thẩm định"/>
    <s v="Back Office"/>
    <s v="Twin"/>
    <s v="Senior Executive"/>
    <s v="Male"/>
    <d v="1993-02-24T00:00:00"/>
    <s v=" 0983 790 609"/>
    <s v="huutin.mai@hanwhalife.com.vn"/>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r>
  <r>
    <n v="319"/>
    <x v="0"/>
    <s v="12201536"/>
    <s v="Tất An Đông Nghi"/>
    <x v="0"/>
    <s v="South - HCM"/>
    <s v="N/A"/>
    <s v="Marketing"/>
    <s v="Corporate Brand Manager"/>
    <s v="Trưởng phòng Quản lý Thương hiệu"/>
    <s v="Back Office"/>
    <s v="Twin"/>
    <s v="Manager"/>
    <s v="Male"/>
    <d v="1991-08-13T00:00:00"/>
    <s v="0965 266 718"/>
    <s v="dongnghi.tat@hanwhalife.com.vn"/>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r>
  <r>
    <n v="324"/>
    <x v="0"/>
    <s v="12201549"/>
    <s v="Du Gia Khang"/>
    <x v="0"/>
    <s v="South - HCM"/>
    <s v="N/A"/>
    <s v="NBU &amp; Claim"/>
    <s v="New Business Staff"/>
    <s v="Nhân viên Phát hành Hợp đồng"/>
    <s v="Back Office"/>
    <s v="Twin"/>
    <s v="Staff"/>
    <s v="Male"/>
    <d v="1996-11-15T00:00:00"/>
    <s v="0773 116 510"/>
    <s v="giakhang.du@hanwhalife.com.vn"/>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r>
  <r>
    <n v="326"/>
    <x v="0"/>
    <s v="12201551"/>
    <s v="Nguyễn Thị Quyên"/>
    <x v="0"/>
    <s v="South - HCM"/>
    <s v="N/A"/>
    <s v="Actuary"/>
    <s v="Actuarial Analyst"/>
    <s v="Phân tích Định phí"/>
    <s v="Back Office"/>
    <s v="Queen"/>
    <s v="Senior Executive"/>
    <s v="Female"/>
    <d v="1995-05-19T00:00:00"/>
    <s v="0365 947 196"/>
    <s v="quyen.nguyen@hanwhalife.com.vn"/>
  </r>
  <r>
    <n v="327"/>
    <x v="0"/>
    <s v="12201553"/>
    <s v="Nguyễn Phụng Trí"/>
    <x v="2"/>
    <s v="South"/>
    <s v="Bus"/>
    <s v="Regional Sales - Tay Son"/>
    <s v="Regional Director"/>
    <s v="Giám đốc Kinh doanh Vùng"/>
    <s v="Sales Agency"/>
    <s v="Twin"/>
    <s v="Vice Director"/>
    <s v="Male"/>
    <d v="1978-09-18T00:00:00"/>
    <s v="0917 985 225"/>
    <s v="phungtri.nguyen@hanwhalife.com.vn"/>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r>
  <r>
    <n v="329"/>
    <x v="0"/>
    <s v="12201557"/>
    <s v="Nguyễn Văn Bảo"/>
    <x v="0"/>
    <s v="South - HCM"/>
    <s v="N/A"/>
    <s v="IT"/>
    <s v="IT Helpdesk Staff"/>
    <s v="Nhân viên Hỗ trợ Mạng máy tính"/>
    <s v="Back Office"/>
    <s v="Twin"/>
    <s v="Staff"/>
    <s v="Male"/>
    <d v="1996-02-20T00:00:00"/>
    <s v="0974 504 924"/>
    <s v="vanbao.nguyen@hanwhalife.com.vn"/>
  </r>
  <r>
    <n v="330"/>
    <x v="0"/>
    <s v="12201558"/>
    <s v="Nguyễn Duy Thanh"/>
    <x v="0"/>
    <s v="South - HCM"/>
    <s v="N/A"/>
    <s v="IT"/>
    <s v="Program Analyst Senior Officer"/>
    <s v="Chuyên viên Cấp cao Lập trình"/>
    <s v="Back Office"/>
    <s v="Twin"/>
    <s v="Senior Officer"/>
    <s v="Male"/>
    <d v="1990-04-11T00:00:00"/>
    <s v="0987 506 370"/>
    <s v="duythanh.nguyen1@hanwhalife.com.vn"/>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r>
  <r>
    <n v="332"/>
    <x v="0"/>
    <s v="12201563"/>
    <s v="Hoàng Minh Tú"/>
    <x v="0"/>
    <s v="South - HCM"/>
    <s v="N/A"/>
    <s v="Actuary"/>
    <s v="Actuarial Analyst"/>
    <s v="Phân tích Định phí"/>
    <s v="Back Office"/>
    <s v="Queen"/>
    <s v="Executive"/>
    <s v="Female"/>
    <d v="1998-10-28T00:00:00"/>
    <s v="0777 613 369"/>
    <s v="minhtu.hoang@hanwhalife.com.vn"/>
  </r>
  <r>
    <n v="333"/>
    <x v="0"/>
    <s v="12201565"/>
    <s v="Trương Mạnh Dũng"/>
    <x v="0"/>
    <s v="South - HCM"/>
    <s v="N/A"/>
    <s v="IT"/>
    <s v="Program Analyst Officer"/>
    <s v="Chuyên viên Lập trình"/>
    <s v="Back Office"/>
    <s v="Twin"/>
    <s v="Officer"/>
    <s v="Male"/>
    <d v="1986-12-02T00:00:00"/>
    <s v="0935 004 507"/>
    <s v="manhdung.truong@hanwhalife.com.vn"/>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r>
  <r>
    <n v="336"/>
    <x v="0"/>
    <s v="12201570"/>
    <s v="Lê Nhật Hà Vy"/>
    <x v="0"/>
    <s v="South - HCM"/>
    <s v="N/A"/>
    <s v="Marketing"/>
    <s v="PR &amp; CSR Manager"/>
    <s v="Trưởng phòng Truyền thông và CSR"/>
    <s v="Back Office"/>
    <s v="Queen"/>
    <s v="Manager"/>
    <s v="Female"/>
    <d v="1991-12-11T00:00:00"/>
    <s v="0934 457 535"/>
    <s v="havy.le@hanwhalife.com.vn"/>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r>
  <r>
    <n v="338"/>
    <x v="0"/>
    <s v="12201572"/>
    <s v="Nguyễn Anh Tuấn"/>
    <x v="24"/>
    <s v="North"/>
    <s v="Flight"/>
    <s v="Regional Sales - Thang Long"/>
    <s v="Zone Director"/>
    <s v="Giám đốc Kinh doanh Khu vực"/>
    <s v="Sales Agency"/>
    <s v="Twin"/>
    <s v="Senior Officer"/>
    <s v="Male"/>
    <d v="1985-02-06T00:00:00"/>
    <s v="0928 336 999"/>
    <s v="tuan.nguyen1@hanwhalife.com.vn"/>
  </r>
  <r>
    <n v="339"/>
    <x v="0"/>
    <s v="12201575"/>
    <s v="Phạm Văn Chung"/>
    <x v="10"/>
    <s v="North"/>
    <s v="Flight"/>
    <s v="Regional Sales - Thang Long"/>
    <s v="Zone Director"/>
    <s v="Giám đốc Kinh doanh Khu vực"/>
    <s v="Sales Agency"/>
    <s v="Twin"/>
    <s v="Senior Executive"/>
    <s v="Male"/>
    <d v="1990-04-23T00:00:00"/>
    <s v="0961 625 788"/>
    <s v="vanchung.pham@hanwhalife.com.vn"/>
  </r>
  <r>
    <n v="340"/>
    <x v="0"/>
    <s v="12201577"/>
    <s v="Trần Minh Tâm"/>
    <x v="8"/>
    <s v="North"/>
    <s v="Flight"/>
    <s v="Regional Sales - Lam Kinh"/>
    <s v="Zone Director"/>
    <s v="Giám đốc Kinh doanh Khu vực"/>
    <s v="Sales Agency"/>
    <s v="Twin"/>
    <s v="Officer"/>
    <s v="Male"/>
    <d v="1990-05-19T00:00:00"/>
    <s v="0985 999 881"/>
    <s v="tam.tran@hanwhalife.com.vn"/>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r>
  <r>
    <n v="346"/>
    <x v="0"/>
    <s v="12201590"/>
    <s v="Nguyễn Quang Thiện"/>
    <x v="0"/>
    <s v="South - HCM"/>
    <s v="N/A"/>
    <s v="IT"/>
    <s v="Program Analyst Executive"/>
    <s v="Nhân viên Cấp trung Lập trình"/>
    <s v="Back Office"/>
    <s v="Twin"/>
    <s v="Executive"/>
    <s v="Male"/>
    <d v="1998-01-09T00:00:00"/>
    <s v="0829 900 345"/>
    <s v="quangthien.nguyen@hanwhalife.com.vn"/>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r>
  <r>
    <n v="348"/>
    <x v="0"/>
    <s v="12201594"/>
    <s v="Nguyễn Anh Tú"/>
    <x v="21"/>
    <s v="North"/>
    <s v="Flight"/>
    <s v="Regional Sales - Thang Long"/>
    <s v="Zone Director"/>
    <s v="Giám đốc Kinh doanh Khu vực"/>
    <s v="Sales Agency"/>
    <s v="Twin"/>
    <s v="Senior Executive"/>
    <s v="Male"/>
    <d v="1992-07-20T00:00:00"/>
    <s v="0962 480 526"/>
    <s v="anhtu.nguyen@hanwhalife.com.vn"/>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r>
  <r>
    <n v="353"/>
    <x v="0"/>
    <s v="12201601"/>
    <s v="Hồ Mẫn Trí"/>
    <x v="0"/>
    <s v="South - HCM"/>
    <s v="N/A"/>
    <s v="IT"/>
    <s v="Business Analyst Senior Officer"/>
    <s v="Chuyên viên Cấp cao Phát triển Hệ thống"/>
    <s v="Back Office"/>
    <s v="Twin"/>
    <s v="Senior Officer"/>
    <s v="Male"/>
    <d v="1982-05-22T00:00:00"/>
    <s v="0982 179 176"/>
    <s v="mantri.ho@hanwhalife.com.vn"/>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r>
  <r>
    <n v="357"/>
    <x v="0"/>
    <s v="12201606"/>
    <s v="Ngô Thu Huyền"/>
    <x v="0"/>
    <s v="South - HCM"/>
    <s v="N/A"/>
    <s v="NBU &amp; Claim"/>
    <s v="Claim Officer"/>
    <s v="Chuyên viên Giải quyết Quyền lợi Bảo hiểm"/>
    <s v="Back Office"/>
    <s v="Queen"/>
    <s v="Officer"/>
    <s v="Female"/>
    <d v="1992-10-14T00:00:00"/>
    <s v="0974 339 529"/>
    <s v="thuhuyen.ngo@hanwhalife.com.vn"/>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r>
  <r>
    <n v="367"/>
    <x v="0"/>
    <s v="12301635"/>
    <s v="Cao Đức Trọng"/>
    <x v="0"/>
    <s v="South - HCM"/>
    <s v="N/A"/>
    <s v="IT"/>
    <s v="Program Analyst Senior Executive"/>
    <s v="Nhân viên Cấp trung cao Lập trình"/>
    <s v="Back Office"/>
    <s v="Twin"/>
    <s v="Senior Executive"/>
    <s v="Male"/>
    <d v="1991-04-12T00:00:00"/>
    <s v="0349 775 906"/>
    <s v="ductrong.cao@hanwhalife.com.vn"/>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r>
  <r>
    <n v="369"/>
    <x v="0"/>
    <s v="12301642"/>
    <s v="Phạm Thoại Mỹ"/>
    <x v="0"/>
    <s v="South - HCM"/>
    <s v="N/A"/>
    <s v="Customer Services"/>
    <s v="Premium Control Staff"/>
    <s v="Nhân viên Kiểm soát Phí"/>
    <s v="Back Office"/>
    <s v="Queen"/>
    <s v="Staff"/>
    <s v="Female"/>
    <d v="2000-03-21T00:00:00"/>
    <s v="0815 555 253"/>
    <s v="thoaimy.pham@hanwhalife.com.vn"/>
  </r>
  <r>
    <n v="370"/>
    <x v="0"/>
    <s v="12301647"/>
    <s v="Trần Đình Đố"/>
    <x v="0"/>
    <s v="South - HCM"/>
    <s v="N/A"/>
    <s v="IT"/>
    <s v="Program Analyst Senior Executive"/>
    <s v="Nhân viên Cấp trung cao Lập trình"/>
    <s v="Back Office"/>
    <s v="Twin"/>
    <s v="Senior Executive"/>
    <s v="Male"/>
    <d v="1993-06-04T00:00:00"/>
    <s v="0353 082 513"/>
    <s v="dinhdo.tran@hanwhalife.com.vn"/>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r>
  <r>
    <n v="372"/>
    <x v="0"/>
    <s v="12301660"/>
    <s v="Phạm Ngọc Tân"/>
    <x v="0"/>
    <s v="South - HCM"/>
    <s v="N/A"/>
    <s v="Investment"/>
    <s v="Investment Assistant Manager"/>
    <s v="Phó phòng Đầu tư"/>
    <s v="Back Office"/>
    <s v="Twin"/>
    <s v="Assistant Manager"/>
    <s v="Male"/>
    <d v="1995-04-20T00:00:00"/>
    <s v="0906 792 478"/>
    <s v="ngoctan.pham@hanwhalife.com.vn"/>
  </r>
  <r>
    <n v="373"/>
    <x v="0"/>
    <s v="12301661"/>
    <s v="Trần Ngọc Kim Ngân"/>
    <x v="0"/>
    <s v="South - HCM"/>
    <s v="N/A"/>
    <s v="General Administration"/>
    <s v="General Admin Staff"/>
    <s v="Nhân viên Hành chánh"/>
    <s v="Back Office"/>
    <s v="Queen"/>
    <s v="Staff"/>
    <s v="Female"/>
    <d v="1990-01-29T00:00:00"/>
    <s v="0374 587 427"/>
    <s v="kimngan.tran@hanwhalife.com.vn"/>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r>
  <r>
    <n v="378"/>
    <x v="0"/>
    <s v="12301669"/>
    <s v="Trần Thị Hoàng Oanh"/>
    <x v="0"/>
    <s v="South - HCM"/>
    <s v="N/A"/>
    <s v="Marketing"/>
    <s v="Graphic Designer"/>
    <s v="Thiết kế Đồ họa"/>
    <s v="Back Office"/>
    <s v="Queen"/>
    <s v="Executive"/>
    <s v="Female"/>
    <d v="1994-02-15T00:00:00"/>
    <s v="0961 135 267"/>
    <s v="hoangoanh.tran@hanwhalife.com.vn"/>
  </r>
  <r>
    <n v="379"/>
    <x v="0"/>
    <s v="12301671"/>
    <s v="Nguyễn Thị Quỳnh Hương"/>
    <x v="0"/>
    <s v="South - HCM"/>
    <s v="N/A"/>
    <s v="NBU &amp; Claim"/>
    <s v="Underwriter"/>
    <s v="Thẩm định"/>
    <s v="Back Office"/>
    <s v="Queen"/>
    <s v="Officer"/>
    <s v="Female"/>
    <d v="1993-03-29T00:00:00"/>
    <s v="0769 890 908"/>
    <s v="quynhhuong.nguyen@hanwhalife.com.vn"/>
  </r>
  <r>
    <n v="380"/>
    <x v="0"/>
    <s v="12301672"/>
    <s v="Phạm Thị Anh Thư"/>
    <x v="0"/>
    <s v="South - HCM"/>
    <s v="N/A"/>
    <s v="Customer Services"/>
    <s v="Premium Control Officer"/>
    <s v="Chuyên viên Kiểm soát Phí"/>
    <s v="Back Office"/>
    <s v="Queen"/>
    <s v="Officer"/>
    <s v="Female"/>
    <d v="1989-01-12T00:00:00"/>
    <s v="0774 983 635"/>
    <s v="anhthu.pham@hanwhalife.com.vn"/>
  </r>
  <r>
    <n v="381"/>
    <x v="0"/>
    <s v="12301674"/>
    <s v="Đào Phương Thúy"/>
    <x v="0"/>
    <s v="South - HCM"/>
    <s v="N/A"/>
    <s v="CHGP"/>
    <s v="Chief HR &amp; GA Principal"/>
    <s v="Giám đốc Cấp cao Nhân sự &amp; Hành chánh"/>
    <s v="BOD"/>
    <s v="Single"/>
    <s v="Director"/>
    <s v="Female"/>
    <d v="1983-10-26T00:00:00"/>
    <s v="0935 922 441"/>
    <s v="phuongthuy.dao@hanwhalife.com.vn"/>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r>
  <r>
    <n v="389"/>
    <x v="0"/>
    <s v="12301687"/>
    <s v="Nguyễn Ngọc Hòa"/>
    <x v="33"/>
    <s v="North"/>
    <s v="Flight"/>
    <s v="Regional Sales - Hai Van"/>
    <s v="Zone Director"/>
    <s v="Giám đốc Kinh doanh Khu vực"/>
    <s v="Sales Agency"/>
    <s v="Twin"/>
    <s v="Assistant Manager"/>
    <s v="Male"/>
    <d v="1983-10-20T00:00:00"/>
    <s v="0935 353 518"/>
    <s v="ngochoa.nguyen@hanwhalife.com.vn"/>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r>
  <r>
    <n v="400"/>
    <x v="0"/>
    <s v="12301712"/>
    <s v="Nguyễn Thị Lan"/>
    <x v="18"/>
    <s v="South"/>
    <s v="Bus"/>
    <s v="Regional Sales - Gia Dinh"/>
    <s v="Zone Director"/>
    <s v="Giám đốc Kinh doanh Khu vực"/>
    <s v="Sales Agency"/>
    <s v="Queen"/>
    <s v="Officer"/>
    <s v="Female"/>
    <d v="1981-01-26T00:00:00"/>
    <s v="0933 626 679"/>
    <s v="lan.nguyen2@hanwhalife.com.vn"/>
  </r>
  <r>
    <n v="401"/>
    <x v="0"/>
    <s v="12301714"/>
    <s v="Nguyễn Thu Hoài"/>
    <x v="0"/>
    <s v="South - HCM"/>
    <s v="N/A"/>
    <s v="CEO Office"/>
    <s v="Assistant to CEO"/>
    <s v="Trợ lý Tổng Giám đốc"/>
    <s v="Back Office"/>
    <s v="Queen"/>
    <s v="Staff"/>
    <s v="Female"/>
    <d v="2001-04-03T00:00:00"/>
    <s v="0352 707 858"/>
    <s v="thuhoai.nguyen@hanwhalife.com.vn"/>
  </r>
  <r>
    <n v="402"/>
    <x v="0"/>
    <s v="12301716"/>
    <s v="Hà Thị Thúy"/>
    <x v="34"/>
    <s v="North"/>
    <s v="Flight"/>
    <s v="Customer Services"/>
    <s v="Customer Services Staff"/>
    <s v="Nhân viên Dịch vụ Khách hàng"/>
    <s v="Back Office"/>
    <s v="Queen"/>
    <s v="Staff"/>
    <s v="Female"/>
    <d v="1984-12-15T00:00:00"/>
    <s v="0826 707 668"/>
    <s v="thuy.ha@hanwhalife.com.vn"/>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r>
  <r>
    <n v="407"/>
    <x v="0"/>
    <s v="12301730"/>
    <s v="Trần Cẩm Tú"/>
    <x v="20"/>
    <s v="South"/>
    <s v="Bus"/>
    <s v="Regional Sales - Lam Kinh"/>
    <s v="Zone Director"/>
    <s v="Giám đốc Kinh doanh Khu vực"/>
    <s v="Sales Agency"/>
    <s v="Queen"/>
    <s v="Senior Executive"/>
    <s v="Female"/>
    <d v="1990-05-07T00:00:00"/>
    <s v="0986 186 978"/>
    <s v="camtu.tran@hanwhalife.com.vn"/>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r>
  <r>
    <n v="409"/>
    <x v="0"/>
    <s v="12301734"/>
    <s v="Đỗ Công Tiền"/>
    <x v="0"/>
    <s v="South - HCM"/>
    <s v="N/A"/>
    <s v="IT"/>
    <s v="Program Analyst Officer"/>
    <s v="Chuyên viên Lập trình"/>
    <s v="Back Office"/>
    <s v="Twin"/>
    <s v="Officer"/>
    <s v="Male"/>
    <d v="1993-04-30T00:00:00"/>
    <s v="0933 971 818"/>
    <s v="congtien.do@hanwhalife.com.vn"/>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r>
  <r>
    <n v="411"/>
    <x v="0"/>
    <s v="12301736"/>
    <s v="Phạm Long Vinh"/>
    <x v="17"/>
    <s v="North"/>
    <s v="Flight"/>
    <s v="Regional Sales - Tay Son"/>
    <s v="Zone Director"/>
    <s v="Giám đốc Kinh doanh Khu vực"/>
    <s v="Sales Agency"/>
    <s v="Twin"/>
    <s v="Senior Executive"/>
    <s v="Male"/>
    <d v="1987-05-28T00:00:00"/>
    <s v="0983 746 544"/>
    <s v="longvinh.pham@hanwhalife.com.vn"/>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r>
  <r>
    <n v="413"/>
    <x v="0"/>
    <s v="12301739"/>
    <s v="Nguyễn Thị Đỗ An"/>
    <x v="0"/>
    <s v="South - HCM"/>
    <s v="N/A"/>
    <s v="Actuary"/>
    <s v="Actuarial Analyst"/>
    <s v="Phân tích Định phí"/>
    <s v="Back Office"/>
    <s v="Queen"/>
    <s v="Senior Executive"/>
    <s v="Female"/>
    <d v="1993-11-10T00:00:00"/>
    <s v="0938 652 655"/>
    <s v="doan.nguyen@hanwhalife.com.vn"/>
  </r>
  <r>
    <n v="414"/>
    <x v="0"/>
    <s v="12301742"/>
    <s v="Nguyễn Thị Thiện"/>
    <x v="0"/>
    <s v="South - HCM"/>
    <s v="N/A"/>
    <s v="General Administration"/>
    <s v="General Admin Staff"/>
    <s v="Nhân viên Hành chánh"/>
    <s v="Back Office"/>
    <s v="Queen"/>
    <s v="Staff"/>
    <s v="Female"/>
    <d v="1991-01-01T00:00:00"/>
    <s v="0932 131 538"/>
    <s v="thien.nguyen@hanwhalife.com.vn"/>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r>
  <r>
    <n v="416"/>
    <x v="0"/>
    <s v="12301750"/>
    <s v="Phạm Minh Châu"/>
    <x v="0"/>
    <s v="South - HCM"/>
    <s v="N/A"/>
    <s v="Design &amp; Development"/>
    <s v="Graphic Designer"/>
    <s v="Thiết kế Đồ họa"/>
    <s v="Back Office"/>
    <s v="Twin"/>
    <s v="Executive"/>
    <s v="Male"/>
    <d v="1995-10-20T00:00:00"/>
    <s v="0909 483 961"/>
    <s v="minhchau.pham@hanwhalife.com.vn"/>
  </r>
  <r>
    <n v="417"/>
    <x v="0"/>
    <s v="12301751"/>
    <s v="Phạm Văn Thông"/>
    <x v="0"/>
    <s v="South - HCM"/>
    <s v="N/A"/>
    <s v="Risk Management"/>
    <s v="Risk Officer"/>
    <s v="Chuyên viên Quản lý Rủi ro"/>
    <s v="Back Office"/>
    <s v="Twin"/>
    <s v="Officer"/>
    <s v="Male"/>
    <d v="1996-09-16T00:00:00"/>
    <s v="0382 818 569"/>
    <s v="vanthong.pham@hanwhalife.com.vn"/>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r>
  <r>
    <n v="422"/>
    <x v="0"/>
    <s v="12301760"/>
    <s v="Lý Quí Thủy Chung"/>
    <x v="0"/>
    <s v="South - HCM"/>
    <s v="N/A"/>
    <s v="Actuary"/>
    <s v="Actuarial Analyst"/>
    <s v="Phân tích Định phí"/>
    <s v="Back Office"/>
    <s v="Queen"/>
    <s v="Senior Executive"/>
    <s v="Female"/>
    <d v="2001-04-27T00:00:00"/>
    <s v="0933 667 840"/>
    <s v="thuychung.ly@hanwhalife.com.vn"/>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r>
  <r>
    <n v="424"/>
    <x v="0"/>
    <s v="12301762"/>
    <s v="Lý Mỹ Anh"/>
    <x v="0"/>
    <s v="South - HCM"/>
    <s v="N/A"/>
    <s v="Sales Advisor"/>
    <s v="Sales Advisor Assistant"/>
    <s v="Trợ lý Cố vấn Kinh doanh"/>
    <s v="Back Office"/>
    <s v="Queen"/>
    <s v="Senior Staff"/>
    <s v="Female"/>
    <d v="1997-02-05T00:00:00"/>
    <s v="0769 895 009"/>
    <s v="myanh.ly@hanwhalife.com.vn"/>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r>
  <r>
    <n v="428"/>
    <x v="0"/>
    <s v="12301767"/>
    <s v="Lê Thị Kiên"/>
    <x v="20"/>
    <s v="South"/>
    <s v="Bus"/>
    <s v="Regional Sales - Lam Kinh"/>
    <s v="Zone Director"/>
    <s v="Giám đốc Kinh doanh Khu vực"/>
    <s v="Sales Agency"/>
    <s v="Queen"/>
    <s v="Executive"/>
    <s v="Female"/>
    <d v="1993-04-25T00:00:00"/>
    <s v="0948 056 448"/>
    <s v="kien.le@hanwhalife.com.vn"/>
  </r>
  <r>
    <n v="429"/>
    <x v="0"/>
    <s v="12301768"/>
    <s v="Huỳnh Võ Lan Vy"/>
    <x v="0"/>
    <s v="South - HCM"/>
    <s v="N/A"/>
    <s v="Content of Digital App"/>
    <s v="Multimedia Designer"/>
    <s v="Thiết kế Đa phương tiện"/>
    <s v="Back Office"/>
    <s v="Queen"/>
    <s v="Senior Executive"/>
    <s v="Female"/>
    <d v="1998-07-29T00:00:00"/>
    <s v="0906 432 798"/>
    <s v="lanvy.huynh@hanwhalife.com.vn"/>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r>
  <r>
    <n v="436"/>
    <x v="0"/>
    <s v="12301779"/>
    <s v="Lê Văn Quân"/>
    <x v="0"/>
    <s v="South - HCM"/>
    <s v="N/A"/>
    <s v="Legal &amp; Corporate Compliance"/>
    <s v="Legal Officer"/>
    <s v="Chuyên viên Pháp lý"/>
    <s v="Back Office"/>
    <s v="Twin"/>
    <s v="Officer"/>
    <s v="Male"/>
    <d v="1997-08-04T00:00:00"/>
    <s v="0362 355 984"/>
    <s v="vanquan.le@hanwhalife.com.vn"/>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r>
  <r>
    <n v="440"/>
    <x v="0"/>
    <s v="12301786"/>
    <s v="Trịnh Minh Nhật"/>
    <x v="0"/>
    <s v="South - HCM"/>
    <s v="N/A"/>
    <s v="IT"/>
    <s v="Database Administrator Officer"/>
    <s v="Chuyên viên Dữ liệu"/>
    <s v="Back Office"/>
    <s v="Twin"/>
    <s v="Officer"/>
    <s v="Male"/>
    <d v="1991-09-23T00:00:00"/>
    <s v="0356 155 762"/>
    <s v="minhnhat.trinh@hanwhalife.com.vn"/>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r>
  <r>
    <n v="442"/>
    <x v="0"/>
    <s v="12301789"/>
    <s v="Phạm Hữu Lợi"/>
    <x v="0"/>
    <s v="South - HCM"/>
    <s v="N/A"/>
    <s v="IT"/>
    <s v="Program Analyst Senior Executive"/>
    <s v="Nhân viên Cấp trung cao Lập trình"/>
    <s v="Back Office"/>
    <s v="Twin"/>
    <s v="Senior Executive"/>
    <s v="Male"/>
    <d v="1992-10-23T00:00:00"/>
    <s v="0799 007 138"/>
    <s v="huuloi.pham@hanwhalife.com.vn"/>
  </r>
  <r>
    <n v="443"/>
    <x v="0"/>
    <s v="12401790"/>
    <s v="Trương Thị Vân Anh"/>
    <x v="0"/>
    <s v="South - HCM"/>
    <s v="N/A"/>
    <s v="Marketing"/>
    <s v="Head of Marketing"/>
    <s v="Trưởng Bộ phận Marketing"/>
    <s v="BOD"/>
    <s v="Single"/>
    <s v="Director"/>
    <s v="Female"/>
    <d v="1982-08-04T00:00:00"/>
    <s v="0903 799 275"/>
    <s v="vananh.truong1@hanwhalife.com.vn"/>
  </r>
  <r>
    <n v="444"/>
    <x v="0"/>
    <s v="12401791"/>
    <s v="Nguyễn Phương Hưng"/>
    <x v="0"/>
    <s v="South - HCM"/>
    <s v="N/A"/>
    <s v="IT"/>
    <s v="Program Analyst Officer"/>
    <s v="Chuyên viên Lập trình"/>
    <s v="Back Office"/>
    <s v="Twin"/>
    <s v="Officer"/>
    <s v="Male"/>
    <d v="1994-04-18T00:00:00"/>
    <s v="0967 399 603"/>
    <s v="phuonghung.nguyen@hanwhalife.com.vn"/>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r>
  <r>
    <n v="447"/>
    <x v="0"/>
    <s v="12401796"/>
    <s v="Huỳnh Thị Phương Thảo"/>
    <x v="0"/>
    <s v="South - HCM"/>
    <s v="N/A"/>
    <s v="Human Resources"/>
    <s v="Corporate Learning Officer"/>
    <s v="Chuyên viên Đào tạo"/>
    <s v="Back Office"/>
    <s v="Queen"/>
    <s v="Officer"/>
    <s v="Female"/>
    <d v="1991-04-23T00:00:00"/>
    <s v="0908 300 183"/>
    <s v="phuongthao.huynh@hanwhalife.com.vn"/>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r>
  <r>
    <n v="449"/>
    <x v="0"/>
    <s v="12401800"/>
    <s v="Phan Thị Thu Hà"/>
    <x v="0"/>
    <s v="South - HCM"/>
    <s v="N/A"/>
    <s v="Distribution Planning"/>
    <s v="Multimedia Designer"/>
    <s v="Thiết kế Đa phương tiện"/>
    <s v="Back Office"/>
    <s v="Queen"/>
    <s v="Officer"/>
    <s v="Female"/>
    <d v="1991-06-12T00:00:00"/>
    <s v="0907 979 546"/>
    <s v="thuha.phan@hanwhalife.com.vn"/>
  </r>
  <r>
    <n v="450"/>
    <x v="0"/>
    <s v="12401801"/>
    <s v="Hà Xuân Huy"/>
    <x v="12"/>
    <s v="South - HCM"/>
    <s v="N/A"/>
    <s v="Regional Sales - Gia Dinh"/>
    <s v="Zone Director"/>
    <s v="Giám đốc Kinh doanh Khu vực"/>
    <s v="Sales Agency"/>
    <s v="Twin"/>
    <s v="Officer"/>
    <s v="Male"/>
    <d v="1980-08-25T00:00:00"/>
    <s v="0917 161 525"/>
    <s v="xuanhuy.ha@hanwhalife.com.vn"/>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r>
  <r>
    <n v="452"/>
    <x v="0"/>
    <s v="12401803"/>
    <s v="Trần Minh Thuận"/>
    <x v="37"/>
    <s v="North"/>
    <s v="Flight"/>
    <s v="Regional Sales - Thang Long"/>
    <s v="Zone Director"/>
    <s v="Giám đốc Kinh doanh Khu vực"/>
    <s v="Sales Agency"/>
    <s v="Twin"/>
    <s v="Executive"/>
    <s v="Male"/>
    <d v="1989-07-12T00:00:00"/>
    <s v="0913 338 689"/>
    <s v="minhthuan.tran@hanwhalife.com.vn"/>
  </r>
  <r>
    <n v="453"/>
    <x v="0"/>
    <s v="12401804"/>
    <s v="Trà Quốc Khanh"/>
    <x v="0"/>
    <s v="South - HCM"/>
    <s v="N/A"/>
    <s v="Actuary"/>
    <s v="Actuarial Analyst"/>
    <s v="Phân tích Định phí"/>
    <s v="Back Office"/>
    <s v="Twin"/>
    <s v="Manager"/>
    <s v="Male"/>
    <d v="1988-09-28T00:00:00"/>
    <s v="0947 418 735"/>
    <s v="quockhanh.tra@hanwhalife.com.vn"/>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r>
  <r>
    <n v="456"/>
    <x v="0"/>
    <s v="12401808"/>
    <s v="Trần Văn Vàng"/>
    <x v="0"/>
    <s v="South - HCM"/>
    <s v="N/A"/>
    <s v="CAO"/>
    <s v="Chief Agency Officer"/>
    <s v="Phó Tổng Giám đốc Kinh doanh"/>
    <s v="BOD"/>
    <s v="Single"/>
    <s v="Chief Officer"/>
    <s v="Male"/>
    <d v="1972-08-20T00:00:00"/>
    <s v="0903 975 429"/>
    <s v="vanvang.tran@hanwhalife.com.vn"/>
  </r>
  <r>
    <n v="457"/>
    <x v="0"/>
    <s v="12401809"/>
    <s v="Lê Minh Tuấn"/>
    <x v="1"/>
    <s v="North"/>
    <s v="Flight"/>
    <s v="Regional Sales - Thang Long"/>
    <s v="Zone Director"/>
    <s v="Giám đốc Kinh doanh Khu vực"/>
    <s v="Sales Agency"/>
    <s v="Twin"/>
    <s v="Assistant Manager"/>
    <s v="Male"/>
    <d v="1976-11-26T00:00:00"/>
    <s v="0975 248 688"/>
    <s v="minhtuan.le1@hanwhalife.com.vn"/>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r>
  <r>
    <n v="459"/>
    <x v="0"/>
    <s v="12401813"/>
    <s v="Tạ Hữu Phương"/>
    <x v="3"/>
    <s v="North"/>
    <s v="Flight"/>
    <s v="Regional Sales - Thang Long"/>
    <s v="Zone Director"/>
    <s v="Giám đốc Kinh doanh Khu vực"/>
    <s v="Sales Agency"/>
    <s v="Twin"/>
    <s v="Senior Officer"/>
    <s v="Male"/>
    <d v="1983-08-26T00:00:00"/>
    <s v="0943 989 389"/>
    <s v="huuphuong.ta@hanwhalife.com.vn"/>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r>
  <r>
    <n v="462"/>
    <x v="0"/>
    <s v="12401823"/>
    <s v="Đoàn Ngọc Anh"/>
    <x v="12"/>
    <s v="South - HCM"/>
    <s v="N/A"/>
    <s v="Regional Sales - Gia Dinh"/>
    <s v="Territory Director"/>
    <s v="Giám đốc Kinh doanh Miền"/>
    <s v="Sales Agency"/>
    <s v="Twin"/>
    <s v="Director"/>
    <s v="Male"/>
    <d v="1984-05-20T00:00:00"/>
    <s v="0915 959 592"/>
    <s v="ngocanh.doan@hanwhalife.com.vn"/>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r>
  <r>
    <n v="469"/>
    <x v="0"/>
    <s v="12401836"/>
    <s v="Lê Thị Ánh Vân"/>
    <x v="0"/>
    <s v="South - HCM"/>
    <s v="N/A"/>
    <s v="Actuary"/>
    <s v="Actuarial Analyst"/>
    <s v="Phân tích Định phí"/>
    <s v="Back Office"/>
    <s v="Queen"/>
    <s v="Assistant Manager"/>
    <s v="Female"/>
    <d v="1996-04-19T00:00:00"/>
    <s v="0906 355 695"/>
    <s v="anhvan.le@hanwhalife.com.vn"/>
  </r>
  <r>
    <n v="470"/>
    <x v="0"/>
    <s v="12401837"/>
    <s v="Lê Văn Bình"/>
    <x v="28"/>
    <s v="Central"/>
    <s v="Bus"/>
    <s v="Regional Sales - Hai Van"/>
    <s v="Zone Director"/>
    <s v="Giám đốc Kinh doanh khu vực"/>
    <s v="Sales Agency"/>
    <s v="Twin"/>
    <s v="Officer"/>
    <s v="Male"/>
    <d v="1983-09-05T00:00:00"/>
    <s v="0905 915 868"/>
    <s v="vanbinh.le1@hanwhalife.com.vn"/>
  </r>
  <r>
    <n v="471"/>
    <x v="0"/>
    <s v="12401838"/>
    <s v="Mai Nguyên Anh Thư"/>
    <x v="0"/>
    <s v="South - HCM"/>
    <s v="N/A"/>
    <s v="Content of Digital App"/>
    <s v="Content Creator"/>
    <s v="Chuyên viên Sáng tạo nội dung"/>
    <s v="Back Office"/>
    <s v="Queen"/>
    <s v="Senior Staff"/>
    <s v="Female"/>
    <d v="2000-01-20T00:00:00"/>
    <s v="0388 063 220 "/>
    <s v="anhthu.mai@hanwhalife.com.vn"/>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r>
  <r>
    <n v="475"/>
    <x v="0"/>
    <s v="12401843"/>
    <s v="Đỗ Anh Khoa"/>
    <x v="0"/>
    <s v="South - HCM"/>
    <s v="N/A"/>
    <s v="General Administration"/>
    <s v="General Admin Assistant Manager"/>
    <s v="Phó phòng Hành chánh"/>
    <s v="Back Office"/>
    <s v="Twin"/>
    <s v="Assistant Manager"/>
    <s v="Male"/>
    <d v="1987-03-22T00:00:00"/>
    <s v="0919 255 274"/>
    <s v="anhkhoa.do@hanwhalife.com.vn"/>
  </r>
  <r>
    <n v="476"/>
    <x v="0"/>
    <s v="12401844"/>
    <s v="Lâm Thái Ngọc"/>
    <x v="0"/>
    <s v="South - HCM"/>
    <s v="N/A"/>
    <s v="Management Advisor"/>
    <s v="Management Advisor Assistant"/>
    <s v="Trợ lý Cố vấn Quản lý"/>
    <s v="Back Office"/>
    <s v="Queen"/>
    <s v="Executive"/>
    <s v="Female"/>
    <d v="1999-01-07T00:00:00"/>
    <s v="0946 828 477"/>
    <s v="thaingoc.lam@hanwhalife.com.vn"/>
  </r>
  <r>
    <n v="477"/>
    <x v="0"/>
    <s v="12401845"/>
    <s v="Nguyễn Xuân Tấn"/>
    <x v="36"/>
    <s v="South"/>
    <s v="Bus"/>
    <s v="Regional Sales - Tay Son"/>
    <s v="Regional Director"/>
    <s v="Giám đốc Kinh doanh Vùng"/>
    <s v="Sales Agency"/>
    <s v="Twin"/>
    <s v="Senior Manager"/>
    <s v="Male"/>
    <d v="1986-09-02T00:00:00"/>
    <s v="0914 717 749"/>
    <s v="xuantan.nguyen@hanwhalife.com.vn"/>
  </r>
  <r>
    <n v="478"/>
    <x v="0"/>
    <s v="12401846"/>
    <s v="Huỳnh Tăng Phú"/>
    <x v="12"/>
    <s v="South - HCM"/>
    <s v="N/A"/>
    <s v="Regional Sales - Gia Dinh"/>
    <s v="Regional Director"/>
    <s v="Giám đốc Kinh doanh Vùng"/>
    <s v="Sales Agency"/>
    <s v="Twin"/>
    <s v="Senior Manager"/>
    <s v="Male"/>
    <d v="1983-08-20T00:00:00"/>
    <s v="0907 713 556"/>
    <s v="tangphu.huynh@hanwhalife.com.vn"/>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r>
  <r>
    <n v="483"/>
    <x v="0"/>
    <s v="12401851"/>
    <s v="Lê Thị Minh Thư"/>
    <x v="12"/>
    <s v="South - HCM"/>
    <s v="N/A"/>
    <s v="Regional Sales - Gia Dinh"/>
    <s v="Zone Director"/>
    <s v="Giám đốc Kinh doanh khu vực"/>
    <s v="Sales Agency"/>
    <s v="Queen"/>
    <s v="Senior Officer"/>
    <s v="Female"/>
    <d v="1991-09-13T00:00:00"/>
    <s v="0969 870 008"/>
    <s v="minhthu.le@hanwhalife.com.vn"/>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r>
  <r>
    <n v="485"/>
    <x v="0"/>
    <s v="12401853"/>
    <s v="Thi Hoàng Khôi"/>
    <x v="12"/>
    <s v="South - HCM"/>
    <s v="N/A"/>
    <s v="Regional Sales - Gia Dinh"/>
    <s v="Zone Director"/>
    <s v="Giám đốc Kinh doanh khu vực"/>
    <s v="Sales Agency"/>
    <s v="Twin"/>
    <s v="Senior Officer"/>
    <s v="Male"/>
    <d v="1984-10-05T00:00:00"/>
    <s v="0909 401 084"/>
    <s v="hoangkhoi.thi@hanwhalife.com.vn"/>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r>
  <r>
    <n v="487"/>
    <x v="0"/>
    <s v="12401855"/>
    <s v="Đặng Ngọc Trí"/>
    <x v="8"/>
    <s v="North"/>
    <s v="Flight"/>
    <s v="Regional Sales - Lam Kinh"/>
    <s v="Territory Director"/>
    <s v="Giám đốc Kinh doanh Miền"/>
    <s v="Sales Agency"/>
    <s v="Twin"/>
    <s v="Director"/>
    <s v="Male"/>
    <d v="1976-08-07T00:00:00"/>
    <s v=" 0916 232 225"/>
    <s v="ngoctri.dang@hanwhalife.com.vn"/>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r>
  <r>
    <n v="489"/>
    <x v="0"/>
    <s v="12401858"/>
    <s v="Đặng Tương Thuấn"/>
    <x v="0"/>
    <s v="South - HCM"/>
    <s v="N/A"/>
    <s v="Investment"/>
    <s v="Investment Assistant Manager"/>
    <s v="Phó phòng đầu tư"/>
    <s v="Back Office"/>
    <s v="Queen"/>
    <s v="Assistant Manager"/>
    <s v="Female"/>
    <d v="1991-08-11T00:00:00"/>
    <s v="0933 821 108"/>
    <s v="tuongthuan.dang@hanwhalife.com.vn"/>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r>
  <r>
    <n v="493"/>
    <x v="0"/>
    <s v="12401864"/>
    <s v="Nguyễn Thị Yến Nhi"/>
    <x v="0"/>
    <s v="South - HCM"/>
    <s v="N/A"/>
    <s v="Actuary"/>
    <s v="Actuarial Analyst"/>
    <s v="Phân tích Định phí"/>
    <s v="Back Office"/>
    <s v="Queen"/>
    <s v="Executive"/>
    <s v="Female"/>
    <d v="2002-09-25T00:00:00"/>
    <s v="0918 340 119"/>
    <s v="yennhi.nguyen1@hanwhalife.com.vn"/>
  </r>
  <r>
    <n v="494"/>
    <x v="0"/>
    <s v="12401866"/>
    <s v="Nguyễn Quốc Tuấn"/>
    <x v="0"/>
    <s v="South - HCM"/>
    <s v="N/A"/>
    <s v="Marketing"/>
    <s v="Multimedia Designer"/>
    <s v="Thiết kế Đa phương tiện"/>
    <s v="Back Office"/>
    <s v="Twin"/>
    <s v="Officer"/>
    <s v="Male"/>
    <d v="1994-04-25T00:00:00"/>
    <s v="0962 936 711"/>
    <s v="quoctuan.nguyen@hanwhalife.com.vn"/>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r>
  <r>
    <n v="496"/>
    <x v="0"/>
    <s v="12401868"/>
    <s v="Huỳnh Sơn Phong"/>
    <x v="12"/>
    <s v="South - HCM"/>
    <s v="N/A"/>
    <s v="Regional Sales - Gia Dinh"/>
    <s v="Zone Director"/>
    <s v="Giám đốc Kinh doanh khu vực"/>
    <s v="Sales Agency"/>
    <s v="Twin"/>
    <s v="Senior Officer"/>
    <s v="Male"/>
    <d v="1989-11-30T00:00:00"/>
    <s v="0918 918 995 "/>
    <s v="sonphong.huynh@hanwhalife.com.vn"/>
  </r>
  <r>
    <n v="497"/>
    <x v="0"/>
    <s v="12401869"/>
    <s v="Trần Ngọc Hải"/>
    <x v="3"/>
    <s v="North"/>
    <s v="Flight"/>
    <s v="Regional Sales - Thang Long"/>
    <s v="Regional Director "/>
    <s v="Giám đốc Kinh doanh Vùng"/>
    <s v="Sales Agency"/>
    <s v="Twin"/>
    <s v="Senior Manager"/>
    <s v="Male"/>
    <d v="1976-04-13T00:00:00"/>
    <s v="0915 966 616 "/>
    <s v="ngochai.tran1@hanwhalife.com.vn"/>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r>
  <r>
    <n v="503"/>
    <x v="0"/>
    <s v="12401875"/>
    <s v="Trần Thị Thanh Thảo"/>
    <x v="0"/>
    <s v="South - HCM"/>
    <s v="N/A"/>
    <s v="Sales Advisor"/>
    <s v="Sales Advisor Assistant"/>
    <s v="Trợ lý Cố vấn Kinh doanh"/>
    <s v="Back Office"/>
    <s v="Queen"/>
    <s v="Executive"/>
    <s v="Female"/>
    <d v="1999-01-27T00:00:00"/>
    <s v="039 638 2989 "/>
    <s v="thanhthao.tran@hanwhalife.com.vn"/>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r>
  <r>
    <n v="508"/>
    <x v="0"/>
    <s v="12401880"/>
    <s v="Trần Quang Hiếu"/>
    <x v="38"/>
    <s v="Central"/>
    <s v="Bus"/>
    <s v="Regional Sales - Tay Son"/>
    <s v="Zone Director"/>
    <s v="Giám đốc Kinh doanh khu vực"/>
    <s v="Sales Agency"/>
    <s v="Twin"/>
    <s v="Assistant Manager"/>
    <s v="Male"/>
    <d v="1982-02-03T00:00:00"/>
    <s v="0346 333 777"/>
    <s v="quanghieu.tran1@hanwhalife.com.vn"/>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r>
  <r>
    <n v="512"/>
    <x v="0"/>
    <s v="12401884"/>
    <s v="Nguyễn Thế Thiêm"/>
    <x v="12"/>
    <s v="South - HCM"/>
    <s v="N/A"/>
    <s v="Regional Sales - Gia Dinh"/>
    <s v="Regional Director "/>
    <s v="Giám đốc Kinh doanh Vùng"/>
    <s v="Sales Agency"/>
    <s v="Twin"/>
    <s v="Senior Manager"/>
    <s v="Male"/>
    <d v="1988-08-01T00:00:00"/>
    <s v="0904 054 151"/>
    <s v="thethiem.nguyen@hanwhalife.com.vn"/>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r>
  <r>
    <n v="515"/>
    <x v="0"/>
    <s v="12401887"/>
    <s v="Hồ Hoàng Lâm"/>
    <x v="12"/>
    <s v="South - HCM"/>
    <s v="N/A"/>
    <s v="Regional Sales - Gia Dinh"/>
    <s v="Zone Director"/>
    <s v="Giám đốc Kinh doanh khu vực"/>
    <s v="Sales Agency"/>
    <s v="Twin"/>
    <s v="Senior Officer"/>
    <s v="Male"/>
    <d v="1988-10-06T00:00:00"/>
    <s v="0937 166 556"/>
    <s v=" _x000a_hoanglam.ho@hanwhalife.com.vn"/>
  </r>
  <r>
    <n v="516"/>
    <x v="2"/>
    <s v="#N/A"/>
    <s v="Park Mi Sook"/>
    <x v="0"/>
    <s v="South - HCM"/>
    <s v="N/A"/>
    <s v="Distribution Admin"/>
    <s v="Sales Manager - Korean Market"/>
    <m/>
    <s v="Temporary"/>
    <s v="Queen"/>
    <s v="Senior Manager"/>
    <s v="Female"/>
    <m/>
    <m/>
    <s v="park.misook@hanwhalife.com.vn"/>
  </r>
  <r>
    <n v="517"/>
    <x v="2"/>
    <s v="#N/A"/>
    <s v="Thái Thị Thanh Xuân"/>
    <x v="0"/>
    <s v="South - HCM"/>
    <s v="N/A"/>
    <s v="Human Resources"/>
    <s v="Talent Acquisition Business Partner Coordinator"/>
    <m/>
    <s v="Temporary"/>
    <s v="Queen"/>
    <s v="Officer"/>
    <s v="Female"/>
    <m/>
    <s v="0342 747 399"/>
    <s v="thanhxuan.thai@hanwhalife.com.vn"/>
  </r>
  <r>
    <n v="518"/>
    <x v="1"/>
    <s v="#N/A"/>
    <s v="Mr. Lee"/>
    <x v="0"/>
    <s v="South - HCM"/>
    <s v="N/A"/>
    <m/>
    <m/>
    <m/>
    <s v="Korean expat"/>
    <s v="Single"/>
    <m/>
    <s v="Male"/>
    <m/>
    <m/>
    <m/>
  </r>
  <r>
    <n v="519"/>
    <x v="1"/>
    <s v="#N/A"/>
    <s v="Mr. Yoo"/>
    <x v="0"/>
    <s v="South - HCM"/>
    <s v="N/A"/>
    <m/>
    <m/>
    <m/>
    <s v="Korean expat"/>
    <s v="Single"/>
    <m/>
    <s v="Male"/>
    <m/>
    <m/>
    <m/>
  </r>
  <r>
    <n v="520"/>
    <x v="3"/>
    <s v="#N/A"/>
    <s v="Phạm Ngọc Phương Bình"/>
    <x v="0"/>
    <s v="South - HCM"/>
    <s v="N/A"/>
    <s v="NBU &amp; Claim"/>
    <s v="Binding"/>
    <m/>
    <s v="Outsource"/>
    <s v="Twin"/>
    <m/>
    <s v="Male"/>
    <m/>
    <m/>
    <m/>
  </r>
  <r>
    <n v="521"/>
    <x v="3"/>
    <s v="#N/A"/>
    <s v="Lâm Kim Linh"/>
    <x v="0"/>
    <s v="South - HCM"/>
    <s v="N/A"/>
    <s v="NBU &amp; Claim"/>
    <s v="Key-in"/>
    <m/>
    <s v="Outsource"/>
    <s v="Queen"/>
    <m/>
    <s v="Female"/>
    <m/>
    <m/>
    <m/>
  </r>
  <r>
    <n v="522"/>
    <x v="3"/>
    <s v="#N/A"/>
    <s v="Huỳnh Thị Mỹ Duyên"/>
    <x v="40"/>
    <s v="South - HCM"/>
    <s v="N/A"/>
    <s v="NBU &amp; Claim"/>
    <s v="Key-in"/>
    <m/>
    <s v="Outsource"/>
    <s v="Queen"/>
    <m/>
    <s v="Female"/>
    <m/>
    <m/>
    <m/>
  </r>
  <r>
    <n v="523"/>
    <x v="3"/>
    <s v="#N/A"/>
    <s v="Phạm Hồng Anh"/>
    <x v="0"/>
    <s v="South - HCM"/>
    <s v="N/A"/>
    <s v="NBU &amp; Claim"/>
    <s v="Key-in"/>
    <m/>
    <s v="Outsource"/>
    <s v="Queen"/>
    <m/>
    <s v="Female"/>
    <m/>
    <m/>
    <m/>
  </r>
  <r>
    <n v="524"/>
    <x v="3"/>
    <s v="#N/A"/>
    <s v="Võ Đan Phượng"/>
    <x v="0"/>
    <s v="South - HCM"/>
    <s v="N/A"/>
    <s v="NBU &amp; Claim"/>
    <s v="Key-in"/>
    <m/>
    <s v="Outsource"/>
    <s v="Twin"/>
    <m/>
    <s v="Male"/>
    <m/>
    <m/>
    <m/>
  </r>
  <r>
    <n v="525"/>
    <x v="3"/>
    <s v="#N/A"/>
    <s v="Đào Nguyễn Nhựt Nguyên"/>
    <x v="40"/>
    <s v="South - HCM"/>
    <s v="N/A"/>
    <s v="NBU &amp; Claim"/>
    <s v="Admin claim"/>
    <m/>
    <s v="Outsource"/>
    <s v="Queen"/>
    <m/>
    <s v="Female"/>
    <m/>
    <m/>
    <m/>
  </r>
  <r>
    <n v="526"/>
    <x v="3"/>
    <s v="#N/A"/>
    <s v="Đinh Ngọc Trân"/>
    <x v="0"/>
    <s v="South - HCM"/>
    <s v="N/A"/>
    <s v="NBU &amp; Claim"/>
    <s v="Key-in"/>
    <m/>
    <s v="Outsource"/>
    <s v="Queen"/>
    <m/>
    <s v="Female"/>
    <m/>
    <m/>
    <m/>
  </r>
  <r>
    <n v="527"/>
    <x v="3"/>
    <s v="#N/A"/>
    <s v="Nguyễn Ngọc Khánh Ly"/>
    <x v="0"/>
    <s v="South - HCM"/>
    <s v="N/A"/>
    <s v="NBU &amp; Claim"/>
    <s v="Key-in"/>
    <m/>
    <s v="Outsource"/>
    <s v="Twin"/>
    <m/>
    <s v="Male"/>
    <m/>
    <m/>
    <m/>
  </r>
  <r>
    <n v="528"/>
    <x v="3"/>
    <s v="#N/A"/>
    <s v="Nguyễn Thị Mỹ Hằng"/>
    <x v="0"/>
    <s v="South - HCM"/>
    <s v="N/A"/>
    <s v="NBU &amp; Claim"/>
    <s v="Key-in"/>
    <m/>
    <s v="Outsource"/>
    <s v="Queen"/>
    <m/>
    <s v="Female"/>
    <m/>
    <m/>
    <m/>
  </r>
  <r>
    <n v="529"/>
    <x v="3"/>
    <s v="#N/A"/>
    <s v="Tạ Ngọc Mẫn Uyên"/>
    <x v="0"/>
    <s v="South - HCM"/>
    <s v="N/A"/>
    <s v="NBU &amp; Claim"/>
    <s v="Key-in"/>
    <m/>
    <s v="Outsource"/>
    <s v="Queen"/>
    <m/>
    <s v="Female"/>
    <m/>
    <m/>
    <m/>
  </r>
  <r>
    <n v="530"/>
    <x v="3"/>
    <s v="#N/A"/>
    <s v="Trương Tường Vy"/>
    <x v="0"/>
    <s v="South - HCM"/>
    <s v="N/A"/>
    <s v="NBU &amp; Claim"/>
    <s v="Admin Claim"/>
    <m/>
    <s v="Outsource"/>
    <s v="Queen"/>
    <m/>
    <s v="Female"/>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s v="FTE"/>
    <s v="10800025"/>
    <s v="Nguyễn Thị Thanh Lan"/>
    <s v="Head Office"/>
    <x v="0"/>
    <s v="N/A"/>
    <s v="Distribution Admin"/>
    <s v="Distribution Compensation Manager"/>
    <s v="Trưởng phòng Phụ trách Thu nhập Đại lý &amp; Kênh Phân phối"/>
    <s v="Back Office"/>
    <s v="Queen"/>
    <s v="Manager"/>
    <s v="Female"/>
    <d v="1977-10-24T00:00:00"/>
    <s v="0869 893 898"/>
    <s v="thanhlan.nguyen@hanwhalife.com.vn"/>
    <x v="0"/>
  </r>
  <r>
    <n v="2"/>
    <s v="FTE"/>
    <s v="10900044"/>
    <s v="Nguyễn Thị Bạch Huệ"/>
    <s v="Head Office"/>
    <x v="0"/>
    <s v="N/A"/>
    <s v="Agency Compliance"/>
    <s v="Agency Compliance Part Leader"/>
    <s v="Phó Bộ phận Pháp chế Đại lý"/>
    <s v="BOD"/>
    <s v="Single"/>
    <s v="Senior Manager"/>
    <s v="Female"/>
    <d v="1971-07-13T00:00:00"/>
    <s v="0903 750 919"/>
    <s v="bachhue.nguyen@hanwhalife.com.vn"/>
    <x v="0"/>
  </r>
  <r>
    <n v="3"/>
    <s v="FTE"/>
    <s v="10900057"/>
    <s v="Nguyễn Thanh Hà"/>
    <s v="Pacific"/>
    <x v="1"/>
    <s v="Flight"/>
    <s v="Customer Services"/>
    <s v="Customer Services Manager"/>
    <s v="Trưởng phòng Dịch vụ khách hàng"/>
    <s v="Back Office"/>
    <s v="Queen"/>
    <s v="Manager"/>
    <s v="Female"/>
    <d v="1982-07-05T00:00:00"/>
    <s v="0916 037 565"/>
    <s v="thanhhacs.nguyen@hanwhalife.com.vn"/>
    <x v="0"/>
  </r>
  <r>
    <n v="4"/>
    <s v="FTE"/>
    <s v="10900059"/>
    <s v="Nguyễn Thị Diễm Phúc"/>
    <s v="Head Office"/>
    <x v="0"/>
    <s v="N/A"/>
    <s v="Human Resources"/>
    <s v="Compensation &amp; Reward Part Leader"/>
    <s v="Phó Bộ phận Nhân sự phụ trách Lương thưởng &amp; Đãi ngộ"/>
    <s v="BOD"/>
    <s v="Single"/>
    <s v="Senior Manager"/>
    <s v="Female"/>
    <d v="1983-11-18T00:00:00"/>
    <s v="0935 010 934"/>
    <s v="diemphuc.nguyen@hanwhalife.com.vn"/>
    <x v="1"/>
  </r>
  <r>
    <n v="5"/>
    <s v="FTE"/>
    <s v="10900073"/>
    <s v="Ông Thị Hoàng Linh"/>
    <s v="Head Office"/>
    <x v="0"/>
    <s v="N/A"/>
    <s v="General Administration"/>
    <s v="Purchasing and Property Senior Manager"/>
    <s v="Trưởng phòng Cấp cao Mua hàng và Quản lý Tài sản"/>
    <s v="Back Office"/>
    <s v="Queen"/>
    <s v="Senior Manager"/>
    <s v="Female"/>
    <d v="1976-12-14T00:00:00"/>
    <s v="0908 337 925"/>
    <s v="hoanglinh.ong@hanwhalife.com.vn"/>
    <x v="0"/>
  </r>
  <r>
    <n v="6"/>
    <s v="FTE"/>
    <s v="10900082"/>
    <s v="Vũ Phi Hoài"/>
    <s v="Pacific"/>
    <x v="1"/>
    <s v="Flight"/>
    <s v="CEO"/>
    <s v="External Relations Vice Director"/>
    <s v="Phó Giám đốc Quan hệ Đối ngoại"/>
    <s v="Back Office - ER"/>
    <s v="Single"/>
    <s v="Vice Director"/>
    <s v="Male"/>
    <d v="1976-03-08T00:00:00"/>
    <s v="0772 362 222"/>
    <s v="phihoai.vu@hanwhalife.com.vn"/>
    <x v="0"/>
  </r>
  <r>
    <n v="7"/>
    <s v="FTE"/>
    <s v="10900083"/>
    <s v="Đoàn Thị Hồng Thơm"/>
    <s v="Dak Lak"/>
    <x v="2"/>
    <s v="Bus"/>
    <s v="Customer Services"/>
    <s v="Customer Services Senior Officer"/>
    <s v="Chuyên viên Cấp cao Dịch vụ khách hàng"/>
    <s v="Back Office"/>
    <s v="Queen"/>
    <s v="Senior Officer"/>
    <s v="Female"/>
    <d v="1985-03-14T00:00:00"/>
    <s v="0973 304 079"/>
    <s v="hongthom.doan@hanwhalife.com.vn"/>
    <x v="0"/>
  </r>
  <r>
    <n v="8"/>
    <s v="FTE"/>
    <s v="11000092"/>
    <s v="Hsiang Kau"/>
    <s v="Head Office"/>
    <x v="0"/>
    <s v="N/A"/>
    <s v="CRO"/>
    <s v="Chief Risk Officer cum. Appointed Actuary"/>
    <s v="Chuyên gia Tính toán"/>
    <s v="BOD"/>
    <s v="Single"/>
    <s v="Chief Officer"/>
    <s v="Male"/>
    <d v="1965-07-30T00:00:00"/>
    <s v="0903 835 528"/>
    <s v="sean.kau@hanwhalife.com.vn"/>
    <x v="0"/>
  </r>
  <r>
    <n v="9"/>
    <s v="FTE"/>
    <s v="11000095"/>
    <s v="Trần Quang Sơn"/>
    <s v="Head Office"/>
    <x v="0"/>
    <s v="N/A"/>
    <s v="IT"/>
    <s v="Network Administrator Assistant Manager"/>
    <s v="Phó phòng Quản trị Hệ thống"/>
    <s v="Back Office"/>
    <s v="Twin"/>
    <s v="Assistant Manager"/>
    <s v="Male"/>
    <d v="1981-06-09T00:00:00"/>
    <s v="0903 003 707"/>
    <s v="quangson.tran@hanwhalife.com.vn"/>
    <x v="0"/>
  </r>
  <r>
    <n v="10"/>
    <s v="FTE"/>
    <s v="11000107"/>
    <s v="Huỳnh Ngọc Quí Mai"/>
    <s v="Head Office"/>
    <x v="0"/>
    <s v="N/A"/>
    <s v="Customer Services"/>
    <s v="Policy Owner Services Officer"/>
    <s v="Chuyên viên Quản lý Hợp đồng"/>
    <s v="Back Office"/>
    <s v="Queen"/>
    <s v="Officer"/>
    <s v="Female"/>
    <d v="1987-06-14T00:00:00"/>
    <s v="0908 950 747"/>
    <s v="quimai.huynh@hanwhalife.com.vn"/>
    <x v="0"/>
  </r>
  <r>
    <n v="11"/>
    <s v="FTE"/>
    <s v="11000113"/>
    <s v="Ngô Duy Sỹ"/>
    <s v="Ha Noi"/>
    <x v="1"/>
    <s v="Flight"/>
    <s v="Regional Sales - Thang Long"/>
    <s v="Territory Director"/>
    <s v="Giám đốc Kinh doanh Miền"/>
    <s v="Sales Agency"/>
    <s v="Twin"/>
    <s v="Senior Director"/>
    <s v="Male"/>
    <d v="1971-02-23T00:00:00"/>
    <s v="0904 306 892"/>
    <s v="duysy.ngo@hanwhalife.com.vn"/>
    <x v="1"/>
  </r>
  <r>
    <n v="12"/>
    <s v="FTE"/>
    <s v="11000121"/>
    <s v="Đào Duy Ninh"/>
    <s v="Head Office"/>
    <x v="0"/>
    <s v="N/A"/>
    <s v="CDO"/>
    <s v="Chief Distribution Officer"/>
    <s v="Phó Tổng Giám đốc Phát triển Chiến lược và Kênh Phân phối"/>
    <s v="BOD"/>
    <s v="Single"/>
    <s v="Chief Officer"/>
    <s v="Male"/>
    <d v="1969-11-29T00:00:00"/>
    <s v="0966 662 911"/>
    <s v="duyninh.dao@hanwhalife.com.vn"/>
    <x v="1"/>
  </r>
  <r>
    <n v="13"/>
    <s v="FTE"/>
    <s v="11000122"/>
    <s v="Lê Thị Mộng Lưu"/>
    <s v="Binh Duong"/>
    <x v="3"/>
    <s v="Bus"/>
    <s v="Customer Services"/>
    <s v="Customer Services Officer"/>
    <s v="Chuyên viên Dịch vụ Khách hàng"/>
    <s v="Back Office"/>
    <s v="Queen"/>
    <s v="Officer"/>
    <s v="Female"/>
    <d v="1985-05-04T00:00:00"/>
    <s v="0822 537 698"/>
    <s v="mongluu.le@hanwhalife.com.vn"/>
    <x v="0"/>
  </r>
  <r>
    <n v="14"/>
    <s v="FTE"/>
    <s v="11000130"/>
    <s v="Nguyễn Tấn Duy"/>
    <s v="Head Office"/>
    <x v="0"/>
    <s v="N/A"/>
    <s v="Actuary"/>
    <s v="Actuarial Analyst"/>
    <s v="Phân tích Định phí"/>
    <s v="Back Office"/>
    <s v="Twin"/>
    <s v="Officer"/>
    <s v="Male"/>
    <d v="1985-04-04T00:00:00"/>
    <s v="0909 000 481"/>
    <s v="tanduy.nguyen@hanwhalife.com.vn"/>
    <x v="0"/>
  </r>
  <r>
    <n v="15"/>
    <s v="FTE"/>
    <s v="11000134"/>
    <s v="Nguyễn Phạm Quỳnh Thư"/>
    <s v="Khanh Hoa"/>
    <x v="2"/>
    <s v="Bus"/>
    <s v="Customer Services"/>
    <s v="Customer Services Officer"/>
    <s v="Chuyên viên Dịch vụ Khách hàng"/>
    <s v="Back Office"/>
    <s v="Queen"/>
    <s v="Officer"/>
    <s v="Female"/>
    <d v="1983-02-12T00:00:00"/>
    <s v="0906 099 673"/>
    <s v="quynhthu.nguyen@hanwhalife.com.vn"/>
    <x v="0"/>
  </r>
  <r>
    <n v="16"/>
    <s v="FTE"/>
    <s v="11100162"/>
    <s v="Vũ Thanh Phương"/>
    <s v="Head Office"/>
    <x v="0"/>
    <s v="N/A"/>
    <s v="IT"/>
    <s v="Infrastructure &amp; Security Part Leader"/>
    <s v="Phó Bộ phận Công nghệ Thông tin phụ trách Hạ tầng Công nghệ Thông tin"/>
    <s v="BOD"/>
    <s v="Single"/>
    <s v="Senior Manager"/>
    <s v="Male"/>
    <d v="1973-03-14T00:00:00"/>
    <s v="0908 155 149"/>
    <s v="thanhphuong.vu@hanwhalife.com.vn"/>
    <x v="0"/>
  </r>
  <r>
    <n v="17"/>
    <s v="FTE"/>
    <s v="11100174"/>
    <s v="Nguyễn Thanh Vân"/>
    <s v="Head Office"/>
    <x v="0"/>
    <s v="N/A"/>
    <s v="Finance &amp; Accounting"/>
    <s v="Head of Finance &amp; Accounting"/>
    <s v="Trưởng Bộ phận Tài chính kế toán"/>
    <s v="BOD"/>
    <s v="Single"/>
    <s v="Senior Manager"/>
    <s v="Female"/>
    <d v="1975-10-06T00:00:00"/>
    <s v="0909 772 778"/>
    <s v="thanhvan.nguyen@hanwhalife.com.vn"/>
    <x v="0"/>
  </r>
  <r>
    <n v="18"/>
    <s v="FTE"/>
    <s v="11100177"/>
    <s v="Lê Quang Khanh"/>
    <s v="Head Office"/>
    <x v="0"/>
    <s v="N/A"/>
    <s v="NBU &amp; Claim"/>
    <s v="Head of NBU &amp; Claim"/>
    <s v="Trưởng Bộ Phận Thẩm định &amp; Giải quyết Quyền lợi Bảo hiểm"/>
    <s v="BOD"/>
    <s v="Single"/>
    <s v="Senior Manager"/>
    <s v="Male"/>
    <d v="1977-03-08T00:00:00"/>
    <s v="0918 117 917"/>
    <s v="quangkhanh.le@hanwhalife.com.vn"/>
    <x v="1"/>
  </r>
  <r>
    <n v="19"/>
    <s v="FTE"/>
    <s v="11100200"/>
    <s v="Võ Thị Thanh Lan"/>
    <s v="Head Office"/>
    <x v="0"/>
    <s v="N/A"/>
    <s v="Customer Services"/>
    <s v="Quality Assurance Manager"/>
    <s v="Trưởng phòng Kiểm soát Chất lượng Dịch vụ khách hàng"/>
    <s v="Back Office"/>
    <s v="Queen"/>
    <s v="Manager"/>
    <s v="Female"/>
    <d v="1977-07-30T00:00:00"/>
    <s v="0906 812 646"/>
    <s v="thanhlan.vo@hanwhalife.com.vn"/>
    <x v="0"/>
  </r>
  <r>
    <n v="20"/>
    <s v="FTE"/>
    <s v="11100213"/>
    <s v="Trần Thị Thùy Linh"/>
    <s v="Gia Lai"/>
    <x v="2"/>
    <s v="Bus"/>
    <s v="Customer Services"/>
    <s v="Customer Services Senior Executive"/>
    <s v="Nhân viên Cấp trung cao Dịch vụ Khách hàng"/>
    <s v="Back Office"/>
    <s v="Queen"/>
    <s v="Senior Executive"/>
    <s v="Female"/>
    <d v="1984-10-14T00:00:00"/>
    <s v="0984 797 980"/>
    <s v="thuylinh.tran@hanwhalife.com.vn"/>
    <x v="0"/>
  </r>
  <r>
    <n v="21"/>
    <s v="FTE"/>
    <s v="11200216"/>
    <s v="Lê Hoàng Mạnh"/>
    <s v="Can Tho"/>
    <x v="3"/>
    <s v="Bus"/>
    <s v="Customer Services"/>
    <s v="Customer Services Senior Officer"/>
    <s v="Chuyên viên Cấp cao Dịch vụ khách hàng"/>
    <s v="Back Office"/>
    <s v="Twin"/>
    <s v="Senior Officer"/>
    <s v="Male"/>
    <d v="1968-10-01T00:00:00"/>
    <s v="0989 797 968"/>
    <s v="hoangmanh.le@hanwhalife.com.vn"/>
    <x v="0"/>
  </r>
  <r>
    <n v="22"/>
    <s v="FTE"/>
    <s v="11200236"/>
    <s v="Nguyễn Thái Sơn"/>
    <s v="Head Office"/>
    <x v="0"/>
    <s v="N/A"/>
    <s v="IT"/>
    <s v="IT System cum Operator Senior Executive"/>
    <s v="Nhân viên Cấp trung cao Điều hành Hệ thống"/>
    <s v="Back Office"/>
    <s v="Twin"/>
    <s v="Senior Executive"/>
    <s v="Male"/>
    <d v="1987-09-15T00:00:00"/>
    <s v="0933 844 244"/>
    <s v="thaison.nguyen@hanwhalife.com.vn"/>
    <x v="0"/>
  </r>
  <r>
    <n v="23"/>
    <s v="FTE"/>
    <s v="11200242"/>
    <s v="Nguyễn Thị Phương Anh"/>
    <s v="Head Office"/>
    <x v="0"/>
    <s v="N/A"/>
    <s v="General Administration"/>
    <s v="General Admin Officer"/>
    <s v="Chuyên viên Hành chánh"/>
    <s v="Back Office"/>
    <s v="Queen"/>
    <s v="Officer"/>
    <s v="Female"/>
    <d v="1989-11-09T00:00:00"/>
    <s v="0938 971 189"/>
    <s v="phuonganh.nguyen@hanwhalife.com.vn"/>
    <x v="0"/>
  </r>
  <r>
    <n v="24"/>
    <s v="FTE"/>
    <s v="11200260"/>
    <s v="Bùi Thị Hải"/>
    <s v="Nghe An"/>
    <x v="1"/>
    <s v="Flight"/>
    <s v="Customer Services"/>
    <s v="Customer Services Officer"/>
    <s v="Chuyên viên Dịch vụ Khách hàng"/>
    <s v="Back Office"/>
    <s v="Queen"/>
    <s v="Officer"/>
    <s v="Female"/>
    <d v="1990-05-06T00:00:00"/>
    <s v="0904 897 733"/>
    <s v="hai.bui@hanwhalife.com.vn"/>
    <x v="0"/>
  </r>
  <r>
    <n v="25"/>
    <s v="FTE"/>
    <s v="11200262"/>
    <s v="Phạm Hồng Lam"/>
    <s v="Da Nang"/>
    <x v="2"/>
    <s v="Bus"/>
    <s v="Sales Training Support"/>
    <s v="Agency Training Director - Central"/>
    <s v="Giám đốc Huấn luyện &amp; Hỗ trợ đại lý  - Miền Trung"/>
    <s v="Trainer"/>
    <s v="Twin"/>
    <s v="Vice Director"/>
    <s v="Male"/>
    <d v="1977-10-26T00:00:00"/>
    <s v="0905 999 030"/>
    <s v="honglam.pham@hanwhalife.com.vn"/>
    <x v="1"/>
  </r>
  <r>
    <n v="26"/>
    <s v="FTE"/>
    <s v="11200263"/>
    <s v="Châu Văn Mười"/>
    <s v="Head Office"/>
    <x v="0"/>
    <s v="N/A"/>
    <s v="General Administration"/>
    <s v="Property Senior Executive"/>
    <s v="Nhân viên Cấp trung cao Quản lý Tài sản"/>
    <s v="Back Office"/>
    <s v="Twin"/>
    <s v="Senior Executive"/>
    <s v="Male"/>
    <d v="1988-09-30T00:00:00"/>
    <s v="0983 690 593"/>
    <s v="vanmuoi.chau@hanwhalife.com.vn"/>
    <x v="0"/>
  </r>
  <r>
    <n v="27"/>
    <s v="FTE"/>
    <s v="11200265"/>
    <s v="Phạm Thị Dung"/>
    <s v="Nghe An"/>
    <x v="1"/>
    <s v="Flight"/>
    <s v="Customer Services"/>
    <s v="Customer Services Senior Officer"/>
    <s v="Chuyên viên Cấp cao Dịch vụ khách hàng"/>
    <s v="Back Office"/>
    <s v="Queen"/>
    <s v="Senior Officer"/>
    <s v="Female"/>
    <d v="1974-05-28T00:00:00"/>
    <s v="0913 360 677"/>
    <s v="dung.pham@hanwhalife.com.vn"/>
    <x v="0"/>
  </r>
  <r>
    <n v="28"/>
    <s v="FTE"/>
    <s v="11300328"/>
    <s v="Đỗ Huy Tùng"/>
    <s v="Head Office"/>
    <x v="0"/>
    <s v="N/A"/>
    <s v="General Administration"/>
    <s v="Property Senior Executive"/>
    <s v="Nhân viên Cấp trung cao Quản lý Tài sản"/>
    <s v="Back Office"/>
    <s v="Twin"/>
    <s v="Senior Executive"/>
    <s v="Male"/>
    <d v="1988-12-17T00:00:00"/>
    <s v="0357 330 165"/>
    <s v="huytung.do@hanwhalife.com.vn"/>
    <x v="0"/>
  </r>
  <r>
    <n v="29"/>
    <s v="FTE"/>
    <s v="11300337"/>
    <s v="Nguyễn Trường Sơn"/>
    <s v="Hai Phong"/>
    <x v="1"/>
    <s v="Flight"/>
    <s v="Regional Sales - Thang Long"/>
    <s v="Regional Director"/>
    <s v="Giám đốc Kinh doanh Vùng"/>
    <s v="Sales Agency"/>
    <s v="Twin"/>
    <s v="Manager"/>
    <s v="Male"/>
    <d v="1985-10-25T00:00:00"/>
    <s v="0963 483 686"/>
    <s v="truongson.nguyen@hanwhalife.com.vn"/>
    <x v="1"/>
  </r>
  <r>
    <n v="30"/>
    <s v="FTE"/>
    <s v="11400369"/>
    <s v="Đinh Thị Mỹ Phượng"/>
    <s v="Head Office"/>
    <x v="0"/>
    <s v="N/A"/>
    <s v="NBU &amp; Claim"/>
    <s v="New Business Assistant Manager"/>
    <s v="Phó phòng  Phát hành Hợp đồng"/>
    <s v="Back Office"/>
    <s v="Queen"/>
    <s v="Assistant Manager"/>
    <s v="Female"/>
    <d v="1984-10-23T00:00:00"/>
    <s v="0909 344 035"/>
    <s v="myphuong.dinh@hanwhalife.com.vn"/>
    <x v="0"/>
  </r>
  <r>
    <n v="31"/>
    <s v="FTE"/>
    <s v="11400370"/>
    <s v="Cao Thế Hà"/>
    <s v="Gia Lai"/>
    <x v="2"/>
    <s v="Bus"/>
    <s v="Sales Training Support"/>
    <s v="Agency Training Senior Officer"/>
    <s v="Chuyên viên Cấp cao Huấn luyện &amp; Hỗ trợ đại lý"/>
    <s v="Trainer"/>
    <s v="Twin"/>
    <s v="Senior Officer"/>
    <s v="Male"/>
    <d v="1982-07-24T00:00:00"/>
    <s v="0937 202 407"/>
    <s v="theha.cao@hanwhalife.com.vn"/>
    <x v="0"/>
  </r>
  <r>
    <n v="32"/>
    <s v="FTE"/>
    <s v="11400374"/>
    <s v="Lê Thị Diệu"/>
    <s v="Hue"/>
    <x v="2"/>
    <s v="Bus"/>
    <s v="Customer Services"/>
    <s v="Customer Services Senior Executive"/>
    <s v="Nhân viên Cấp trung cao Dịch vụ Khách hàng"/>
    <s v="Back Office"/>
    <s v="Queen"/>
    <s v="Senior Executive"/>
    <s v="Female"/>
    <d v="1992-03-21T00:00:00"/>
    <s v="0946 938 001"/>
    <s v="dieu.le@hanwhalife.com.vn"/>
    <x v="0"/>
  </r>
  <r>
    <n v="33"/>
    <s v="FTE"/>
    <s v="11400394"/>
    <s v="Nguyễn Thị Kim Thúy"/>
    <s v="Head Office"/>
    <x v="0"/>
    <s v="N/A"/>
    <s v="General Administration"/>
    <s v="Purchasing Executive"/>
    <s v="Nhân viên Cấp trung Mua Hàng"/>
    <s v="Back Office"/>
    <s v="Queen"/>
    <s v="Executive"/>
    <s v="Female"/>
    <d v="1993-12-15T00:00:00"/>
    <s v="0909 133 707"/>
    <s v="kimthuy.nguyen@hanwhalife.com.vn"/>
    <x v="0"/>
  </r>
  <r>
    <n v="34"/>
    <s v="FTE"/>
    <s v="11400397"/>
    <s v="Hồ Phúc Đồng"/>
    <s v="Nghe An"/>
    <x v="1"/>
    <s v="Flight"/>
    <s v="Regional Sales - Lam Kinh"/>
    <s v="Regional Director"/>
    <s v="Giám đốc Kinh doanh Vùng"/>
    <s v="Sales Agency"/>
    <s v="Twin"/>
    <s v="Senior Manager"/>
    <s v="Male"/>
    <d v="1984-02-05T00:00:00"/>
    <s v="0983 986 984"/>
    <s v="phucdong.ho@hanwhalife.com.vn"/>
    <x v="1"/>
  </r>
  <r>
    <n v="35"/>
    <s v="FTE"/>
    <s v="11400398"/>
    <s v="Bùi Thị Khánh Đoan"/>
    <s v="Head Office"/>
    <x v="0"/>
    <s v="N/A"/>
    <s v="CEO Office"/>
    <s v="CEO Office Part Leader"/>
    <s v="Phó Bộ phận phụ trách Văn phòng Tổng Giám đốc"/>
    <s v="BOD"/>
    <s v="Single"/>
    <s v="Assistant Manager"/>
    <s v="Female"/>
    <d v="1985-10-22T00:00:00"/>
    <s v="0906 792 788"/>
    <s v="khanhdoan.bui@hanwhalife.com.vn"/>
    <x v="0"/>
  </r>
  <r>
    <n v="36"/>
    <s v="FTE"/>
    <s v="11400399"/>
    <s v="Phùng Thị Kim Hào"/>
    <s v="Ha Noi"/>
    <x v="1"/>
    <s v="Flight"/>
    <s v="Sales Training Support"/>
    <s v="Agency Trainer"/>
    <s v="Chuyên viên Huấn luyện Đại lý"/>
    <s v="Trainer"/>
    <s v="Queen"/>
    <s v="Manager"/>
    <s v="Female"/>
    <d v="1978-12-16T00:00:00"/>
    <s v="0973 962 299"/>
    <s v="kimhao.phung@hanwhalife.com.vn"/>
    <x v="0"/>
  </r>
  <r>
    <n v="37"/>
    <s v="FTE"/>
    <s v="11400401"/>
    <s v="Nguyễn Văn Thắng"/>
    <s v="Dak Lak"/>
    <x v="2"/>
    <s v="Bus"/>
    <s v="Regional Sales - Tay Son"/>
    <s v="Zone Director"/>
    <s v="Giám đốc Kinh doanh Khu vực"/>
    <s v="Sales Agency"/>
    <s v="Twin"/>
    <s v="Assistant Manager"/>
    <s v="Male"/>
    <d v="1978-04-07T00:00:00"/>
    <s v="0935 854 567"/>
    <s v="vanthang.nguyen@hanwhalife.com.vn"/>
    <x v="1"/>
  </r>
  <r>
    <n v="38"/>
    <s v="FTE"/>
    <s v="11400407"/>
    <s v="Nguyễn Quốc Duy"/>
    <s v="Head Office"/>
    <x v="0"/>
    <s v="N/A"/>
    <s v="IT"/>
    <s v="Database Administrator Officer"/>
    <s v="Chuyên viên Dữ liệu"/>
    <s v="Back Office"/>
    <s v="Twin"/>
    <s v="Officer"/>
    <s v="Male"/>
    <d v="1985-11-06T00:00:00"/>
    <s v="0909 575 942"/>
    <s v="quocduy.nguyen@hanwhalife.com.vn"/>
    <x v="0"/>
  </r>
  <r>
    <n v="39"/>
    <s v="FTE"/>
    <s v="11400410"/>
    <s v="Ngôn Thị Dung"/>
    <s v="Head Office"/>
    <x v="0"/>
    <s v="N/A"/>
    <s v="NBU &amp; Claim"/>
    <s v="New Business Officer"/>
    <s v="Chuyên viên Phát hành Hợp đồng"/>
    <s v="Back Office"/>
    <s v="Queen"/>
    <s v="Officer"/>
    <s v="Female"/>
    <d v="1982-10-20T00:00:00"/>
    <s v="0978 242 292"/>
    <s v="dung.ngon@hanwhalife.com.vn"/>
    <x v="0"/>
  </r>
  <r>
    <n v="40"/>
    <s v="FTE"/>
    <s v="11400413"/>
    <s v="Lê Thị Thúy Ân"/>
    <s v="Hue"/>
    <x v="2"/>
    <s v="Bus"/>
    <s v="Customer Services"/>
    <s v="Customer Services Officer"/>
    <s v="Chuyên viên Dịch vụ Khách hàng"/>
    <s v="Back Office"/>
    <s v="Queen"/>
    <s v="Officer"/>
    <s v="Female"/>
    <d v="1987-11-04T00:00:00"/>
    <s v="0906 388 995"/>
    <s v="thuyan.le@hanwhalife.com.vn"/>
    <x v="0"/>
  </r>
  <r>
    <n v="41"/>
    <s v="FTE"/>
    <s v="11500436"/>
    <s v="Trần Mỹ Hương"/>
    <s v="Head Office"/>
    <x v="0"/>
    <s v="N/A"/>
    <s v="NBU &amp; Claim"/>
    <s v="New Business Officer"/>
    <s v="Chuyên viên Phát hành Hợp đồng"/>
    <s v="Back Office"/>
    <s v="Queen"/>
    <s v="Officer"/>
    <s v="Female"/>
    <d v="1980-04-24T00:00:00"/>
    <s v="0908 504 487"/>
    <s v="myhuong.tran@hanwhalife.com.vn"/>
    <x v="0"/>
  </r>
  <r>
    <n v="42"/>
    <s v="FTE"/>
    <s v="11500438"/>
    <s v="Nguyễn Đức Mạnh"/>
    <s v="Pacific"/>
    <x v="1"/>
    <s v="Flight"/>
    <s v="NBU &amp; Claim"/>
    <s v="Claim Manager"/>
    <s v="Trưởng phòng Giải quyết Quyền lợi Bảo hiểm"/>
    <s v="Back Office"/>
    <s v="Twin"/>
    <s v="Manager"/>
    <s v="Male"/>
    <d v="1981-03-14T00:00:00"/>
    <s v="0907 686 179"/>
    <s v="ducmanh.nguyen@hanwhalife.com.vn"/>
    <x v="0"/>
  </r>
  <r>
    <n v="43"/>
    <s v="FTE"/>
    <s v="11500465"/>
    <s v="Phạm Phú Quí"/>
    <s v="Head Office"/>
    <x v="0"/>
    <s v="N/A"/>
    <s v="Distribution Planning"/>
    <s v="Head of Distribution Planning"/>
    <s v="Trưởng Bộ phận Kế hoạch Kinh doanh"/>
    <s v="BOD"/>
    <s v="Single"/>
    <s v="Senior Manager"/>
    <s v="Male"/>
    <d v="1983-07-25T00:00:00"/>
    <s v="0902 528 385"/>
    <s v="phuqui.pham@hanwhalife.com.vn"/>
    <x v="1"/>
  </r>
  <r>
    <n v="44"/>
    <s v="FTE"/>
    <s v="11500470"/>
    <s v="Nguyễn Văn Sỹ"/>
    <s v="Pacific"/>
    <x v="1"/>
    <s v="Flight"/>
    <s v="IT"/>
    <s v="IT Helpdesk Senior Executive (North)"/>
    <s v="Nhân viên Cấp trung cao Hỗ trợ Mạng máy tính"/>
    <s v="Back Office"/>
    <s v="Twin"/>
    <s v="Senior Executive"/>
    <s v="Male"/>
    <d v="1984-02-29T00:00:00"/>
    <s v="0979 174 589"/>
    <s v="vansy.nguyen@hanwhalife.com.vn"/>
    <x v="0"/>
  </r>
  <r>
    <n v="45"/>
    <s v="FTE"/>
    <s v="11600474"/>
    <s v="Nguyễn Thành Nhân"/>
    <s v="Head Office"/>
    <x v="0"/>
    <s v="N/A"/>
    <s v="General Administration"/>
    <s v="Purchasing Senior Executive"/>
    <s v="Nhân viên Cấp trung cao Mua Hàng"/>
    <s v="Back Office"/>
    <s v="Twin"/>
    <s v="Senior Executive"/>
    <s v="Male"/>
    <d v="1989-11-30T00:00:00"/>
    <s v="0938 346 489"/>
    <s v="nhan.nguyen@hanwhalife.com.vn"/>
    <x v="0"/>
  </r>
  <r>
    <n v="46"/>
    <s v="FTE"/>
    <s v="11600476"/>
    <s v="Nguyễn Thị Thuận"/>
    <s v="Hai Phong"/>
    <x v="1"/>
    <s v="Flight"/>
    <s v="Customer Services"/>
    <s v="Customer Services Officer"/>
    <s v="Chuyên viên Dịch vụ Khách hàng"/>
    <s v="Back Office"/>
    <s v="Queen"/>
    <s v="Officer"/>
    <s v="Female"/>
    <d v="1984-04-15T00:00:00"/>
    <s v="0936 868 196"/>
    <s v="thuan.nguyen@hanwhalife.com.vn"/>
    <x v="0"/>
  </r>
  <r>
    <n v="47"/>
    <s v="FTE"/>
    <s v="11600483"/>
    <s v="Phan Phương Thảo"/>
    <s v="Head Office"/>
    <x v="0"/>
    <s v="N/A"/>
    <s v="Distribution Planning"/>
    <s v="Distribution Support Senior Officer"/>
    <s v="Chuyên viên Cấp cao Hỗ trợ Đại lý &amp; Kênh Phân phối"/>
    <s v="Back Office"/>
    <s v="Queen"/>
    <s v="Senior Officer"/>
    <s v="Female"/>
    <d v="1988-12-24T00:00:00"/>
    <s v="0906752099 - 0902548880"/>
    <s v="phuongthao.phan@hanwhalife.com.vn"/>
    <x v="0"/>
  </r>
  <r>
    <n v="48"/>
    <s v="FTE"/>
    <s v="11600485"/>
    <s v="Lê Thị Phương Dung"/>
    <s v="Head Office"/>
    <x v="0"/>
    <s v="N/A"/>
    <s v="CAP"/>
    <s v="Chief Accounting Principal"/>
    <s v="Giám đốc Cấp cao Tài chính"/>
    <s v="BOD"/>
    <s v="Single"/>
    <s v="Vice Chief Officer"/>
    <s v="Female"/>
    <d v="1967-11-22T00:00:00"/>
    <s v="0918 333 083"/>
    <s v="phuongdung.le@hanwhalife.com.vn"/>
    <x v="0"/>
  </r>
  <r>
    <n v="49"/>
    <s v="FTE"/>
    <s v="11600489"/>
    <s v="Trần Nguyên Kiều Thanh"/>
    <s v="Da Nang"/>
    <x v="2"/>
    <s v="Bus"/>
    <s v="Customer Services"/>
    <s v="Customer Services Assistant Manager"/>
    <s v="Phó phòng Dịch vụ Khách hàng"/>
    <s v="Back Office"/>
    <s v="Queen"/>
    <s v="Assistant Manager"/>
    <s v="Female"/>
    <d v="1978-06-11T00:00:00"/>
    <s v="0903 685 439"/>
    <s v="kieuthanh.tran@hanwhalife.com.vn"/>
    <x v="0"/>
  </r>
  <r>
    <n v="50"/>
    <s v="FTE"/>
    <s v="11600497"/>
    <s v="Phan Thanh Ngọc"/>
    <s v="Pacific"/>
    <x v="1"/>
    <s v="Flight"/>
    <s v="NBU &amp; Claim"/>
    <s v="Claim Executive"/>
    <s v="Nhân viên Cấp trung Giải quyết Quyền lợi Bảo hiểm"/>
    <s v="Back Office"/>
    <s v="Queen"/>
    <s v="Executive"/>
    <s v="Female"/>
    <d v="1987-12-05T00:00:00"/>
    <s v="0906 019 295"/>
    <s v="thanhngoc.phan@hanwhalife.com.vn"/>
    <x v="0"/>
  </r>
  <r>
    <n v="51"/>
    <s v="FTE"/>
    <s v="11600505"/>
    <s v="Dương Thị Hồng Ánh"/>
    <s v="Head Office"/>
    <x v="0"/>
    <s v="N/A"/>
    <s v="NBU &amp; Claim"/>
    <s v="Claim Admin Senior Executive"/>
    <s v="Nhân viên Cấp trung cao Hành chánh Giải quyết Quyền lợi Bảo hiểm"/>
    <s v="Back Office"/>
    <s v="Queen"/>
    <s v="Senior Executive"/>
    <s v="Female"/>
    <d v="1993-07-14T00:00:00"/>
    <s v="0932 007 352"/>
    <s v="honganh.duong@hanwhalife.com.vn"/>
    <x v="0"/>
  </r>
  <r>
    <n v="52"/>
    <s v="FTE"/>
    <s v="11600516"/>
    <s v="Lê Thanh Hoàng"/>
    <s v="Ho Chi Minh"/>
    <x v="0"/>
    <s v="N/A"/>
    <s v="Regional Sales - Gia Dinh"/>
    <s v="Regional Director"/>
    <s v="Giám đốc Kinh doanh Vùng"/>
    <s v="Sales Agency"/>
    <s v="Twin"/>
    <s v="Director"/>
    <s v="Male"/>
    <d v="1973-05-08T00:00:00"/>
    <s v="0913 900 390"/>
    <s v="thanhhoang.le@hanwhalife.com.vn"/>
    <x v="1"/>
  </r>
  <r>
    <n v="53"/>
    <s v="FTE"/>
    <s v="11600521"/>
    <s v="Nguyễn Anh Tuấn"/>
    <s v="Dak Lak"/>
    <x v="2"/>
    <s v="Bus"/>
    <s v="Sales Training Support"/>
    <s v="Agency Training Senior Officer"/>
    <s v="Chuyên viên Cấp cao Huấn luyện &amp; Hỗ trợ đại lý"/>
    <s v="Trainer"/>
    <s v="Twin"/>
    <s v="Senior Officer"/>
    <s v="Male"/>
    <d v="1984-06-01T00:00:00"/>
    <s v="0903 592 737"/>
    <s v="anhtuan.nguyen@hanwhalife.com.vn"/>
    <x v="0"/>
  </r>
  <r>
    <n v="54"/>
    <s v="FTE"/>
    <s v="11600533"/>
    <s v="Ca Duy Đức"/>
    <s v="Head Office"/>
    <x v="0"/>
    <s v="N/A"/>
    <s v="NBU &amp; Claim"/>
    <s v="New Business Senior Executive"/>
    <s v="Nhân viên Cấp trung cao Phát hành Hợp đồng"/>
    <s v="Back Office"/>
    <s v="Twin"/>
    <s v="Senior Executive"/>
    <s v="Male"/>
    <d v="1989-11-20T00:00:00"/>
    <s v="0908 976 411"/>
    <s v="duyduc.ca@hanwhalife.com.vn"/>
    <x v="0"/>
  </r>
  <r>
    <n v="55"/>
    <s v="FTE"/>
    <s v="11600535"/>
    <s v="Hoàng Đình Toàn"/>
    <s v="Head Office"/>
    <x v="0"/>
    <s v="N/A"/>
    <s v="Distribution Admin"/>
    <s v="Debt Collection Assistant Manager"/>
    <s v="Phó phòng Thu hồi nợ"/>
    <s v="Back Office"/>
    <s v="Twin"/>
    <s v="Assistant Manager"/>
    <s v="Male"/>
    <d v="1974-01-15T00:00:00"/>
    <s v="0908 247 098"/>
    <s v="dinhtoan.hoang@hanwhalife.com.vn"/>
    <x v="0"/>
  </r>
  <r>
    <n v="56"/>
    <s v="FTE"/>
    <s v="11600537"/>
    <s v="Trần Thị Thanh Hoan"/>
    <s v="Dak Lak"/>
    <x v="2"/>
    <s v="Bus"/>
    <s v="Customer Services"/>
    <s v="Customer Services Executive"/>
    <s v="Nhân viên Cấp trung Dịch vụ Khách hàng"/>
    <s v="Back Office"/>
    <s v="Queen"/>
    <s v="Executive"/>
    <s v="Female"/>
    <d v="1988-10-02T00:00:00"/>
    <s v="0934 021 088"/>
    <s v="thanhhoan.tran@hanwhalife.com.vn"/>
    <x v="0"/>
  </r>
  <r>
    <n v="57"/>
    <s v="FTE"/>
    <s v="11600539"/>
    <s v="Nguyễn Thị Hồng Vân"/>
    <s v="Head Office"/>
    <x v="0"/>
    <s v="N/A"/>
    <s v="General Administration"/>
    <s v="General Admin Executive"/>
    <s v="Nhân viên Cấp trung Hành chánh"/>
    <s v="Back Office"/>
    <s v="Queen"/>
    <s v="Executive"/>
    <s v="Female"/>
    <d v="1987-01-15T00:00:00"/>
    <s v="0799 933 833"/>
    <s v="hongvan.nguyen@hanwhalife.com.vn"/>
    <x v="0"/>
  </r>
  <r>
    <n v="58"/>
    <s v="FTE"/>
    <s v="11700561"/>
    <s v="Trần Thị Hồng Hạnh"/>
    <s v="Head Office"/>
    <x v="0"/>
    <s v="N/A"/>
    <s v="Finance &amp; Accounting"/>
    <s v="General Ledger Accounting Senior Officer"/>
    <s v="Chuyên viên Cấp cao Kế toán Tổng hợp"/>
    <s v="Back Office"/>
    <s v="Queen"/>
    <s v="Senior Officer"/>
    <s v="Female"/>
    <d v="1980-11-30T00:00:00"/>
    <s v="0983 422 680"/>
    <s v="honghanh.tran@hanwhalife.com.vn"/>
    <x v="0"/>
  </r>
  <r>
    <n v="59"/>
    <s v="FTE"/>
    <s v="11700569"/>
    <s v="Trần Nguyễn Hồng Vân"/>
    <s v="Head Office"/>
    <x v="0"/>
    <s v="N/A"/>
    <s v="Partnership Distribution"/>
    <s v="Sales Manager"/>
    <s v="Quản lý Kinh doanh"/>
    <s v="Sales Partnership"/>
    <s v="Queen"/>
    <s v="Senior Officer"/>
    <s v="Female"/>
    <d v="1984-01-07T00:00:00"/>
    <s v="0816 117 665"/>
    <s v="hongvan.tran@hanwhalife.com.vn"/>
    <x v="0"/>
  </r>
  <r>
    <n v="60"/>
    <s v="FTE"/>
    <s v="11700576"/>
    <s v="Danh Hoàng Long"/>
    <s v="Head Office"/>
    <x v="0"/>
    <s v="N/A"/>
    <s v="NBU &amp; Claim"/>
    <s v="Underwriter"/>
    <s v="Phó phòng Thẩm định"/>
    <s v="Back Office"/>
    <s v="Twin"/>
    <s v="Assistant Manager"/>
    <s v="Male"/>
    <d v="1990-04-26T00:00:00"/>
    <s v="0367 068 898"/>
    <s v="hoanglong.danh@hanwhalife.com.vn"/>
    <x v="0"/>
  </r>
  <r>
    <n v="61"/>
    <s v="FTE"/>
    <s v="11700583"/>
    <s v="Nguyễn Thị Băng Tâm"/>
    <s v="Bac Giang"/>
    <x v="1"/>
    <s v="Flight"/>
    <s v="Sales Training Support"/>
    <s v="Agency Training Senior Officer"/>
    <s v="Chuyên viên Cấp cao Huấn luyện &amp; Hỗ trợ đại lý"/>
    <s v="Trainer"/>
    <s v="Queen"/>
    <s v="Senior Officer"/>
    <s v="Female"/>
    <d v="1976-10-29T00:00:00"/>
    <s v="0904 781 118"/>
    <s v="bangtam.nguyen@hanwhalife.com.vn"/>
    <x v="0"/>
  </r>
  <r>
    <n v="62"/>
    <s v="FTE"/>
    <s v="11700595"/>
    <s v="Nguyễn Thành Hưng"/>
    <s v="Hue"/>
    <x v="2"/>
    <s v="Bus"/>
    <s v="Regional Sales - Hai Van"/>
    <s v="Zone Director"/>
    <s v="Giám đốc Kinh doanh Khu vực"/>
    <s v="Sales Agency"/>
    <s v="Twin"/>
    <s v="Senior Officer"/>
    <s v="Male"/>
    <d v="1990-03-15T00:00:00"/>
    <s v="0914 137 575"/>
    <s v="thanhhung.nguyen@hanwhalife.com.vn"/>
    <x v="1"/>
  </r>
  <r>
    <n v="63"/>
    <s v="FTE"/>
    <s v="11700603"/>
    <s v="Nguyễn Thị Nhung"/>
    <s v="Gia Lai"/>
    <x v="2"/>
    <s v="Bus"/>
    <s v="Customer Services"/>
    <s v="Customer Services Executive"/>
    <s v="Nhân viên Cấp trung Dịch vụ Khách hàng"/>
    <s v="Back Office"/>
    <s v="Queen"/>
    <s v="Executive"/>
    <s v="Female"/>
    <d v="1986-01-23T00:00:00"/>
    <s v="0917 904 686"/>
    <s v="nhung.nguyen@hanwhalife.com.vn"/>
    <x v="0"/>
  </r>
  <r>
    <n v="64"/>
    <s v="FTE"/>
    <s v="11700616"/>
    <s v="Nguyễn Thị Thái Hòa"/>
    <s v="Head Office"/>
    <x v="0"/>
    <s v="N/A"/>
    <s v="NBU &amp; Claim"/>
    <s v="New Business Senior Executive"/>
    <s v="Nhân viên cấp trung cao Phát hành Hợp đồng"/>
    <s v="Back Office"/>
    <s v="Queen"/>
    <s v="Senior Executive"/>
    <s v="Female"/>
    <d v="1972-12-09T00:00:00"/>
    <s v="0909 227 215"/>
    <s v="thaihoa.nguyen@hanwhalife.com.vn"/>
    <x v="0"/>
  </r>
  <r>
    <n v="65"/>
    <s v="FTE"/>
    <s v="11700622"/>
    <s v="Hồ Ngọc Tiên"/>
    <s v="Ho Chi Minh"/>
    <x v="0"/>
    <s v="N/A"/>
    <s v="Customer Services"/>
    <s v="Customer Services Senior Staff"/>
    <s v="Nhân viên Cấp cao Dịch vụ Khách hàng"/>
    <s v="Back Office"/>
    <s v="Queen"/>
    <s v="Senior Staff"/>
    <s v="Female"/>
    <d v="1988-10-23T00:00:00"/>
    <s v="0905 449 509"/>
    <s v="ngoctien.ho@hanwhalife.com.vn"/>
    <x v="0"/>
  </r>
  <r>
    <n v="66"/>
    <s v="FTE"/>
    <s v="11700634"/>
    <s v="Nguyễn Tuấn Duy"/>
    <s v="Dong Thap"/>
    <x v="3"/>
    <s v="Bus"/>
    <s v="Regional Sales - Gia Dinh"/>
    <s v="Zone Director"/>
    <s v="Giám đốc Kinh doanh Khu vực"/>
    <s v="Sales Agency"/>
    <s v="Twin"/>
    <s v="Senior Officer"/>
    <s v="Male"/>
    <d v="1989-03-02T00:00:00"/>
    <s v="0907 749 966"/>
    <s v="tuanduy.nguyen@hanwhalife.com.vn"/>
    <x v="1"/>
  </r>
  <r>
    <n v="67"/>
    <s v="FTE"/>
    <s v="11800647"/>
    <s v="Trần Huy Hùng"/>
    <s v="Ninh Binh"/>
    <x v="1"/>
    <s v="Flight"/>
    <s v="Regional Sales - Lam Kinh"/>
    <s v="Zone Director"/>
    <s v="Giám đốc Kinh doanh Khu vực"/>
    <s v="Sales Agency"/>
    <s v="Twin"/>
    <s v="Senior Officer"/>
    <s v="Male"/>
    <d v="1986-05-02T00:00:00"/>
    <s v="0965 699 166"/>
    <s v="huyhung.tran@hanwhalife.com.vn"/>
    <x v="1"/>
  </r>
  <r>
    <n v="68"/>
    <s v="FTE"/>
    <s v="11800678"/>
    <s v="Phan Đông Nhi"/>
    <s v="Head Office"/>
    <x v="0"/>
    <s v="N/A"/>
    <s v="Distribution Admin"/>
    <s v="Distribution Admin Executive"/>
    <s v="Nhân viên Cấp trung Hành chánh Đại lý &amp; Kênh Phân phối"/>
    <s v="Back Office"/>
    <s v="Queen"/>
    <s v="Executive"/>
    <s v="Female"/>
    <d v="1994-09-24T00:00:00"/>
    <s v="0969 064 426"/>
    <s v="dongnhi.phan@hanwhalife.com.vn"/>
    <x v="0"/>
  </r>
  <r>
    <n v="69"/>
    <s v="FTE"/>
    <s v="11800680"/>
    <s v="Trần Văn Tư"/>
    <s v="Dak Lak"/>
    <x v="2"/>
    <s v="Bus"/>
    <s v="Regional Sales - Tay Son"/>
    <s v="Zone Director"/>
    <s v="Giám đốc Kinh doanh Khu vực"/>
    <s v="Sales Agency"/>
    <s v="Twin"/>
    <s v="Officer"/>
    <s v="Male"/>
    <d v="1987-08-13T00:00:00"/>
    <s v="0963 571 886"/>
    <s v="vantu.tran@hanwhalife.com.vn"/>
    <x v="1"/>
  </r>
  <r>
    <n v="70"/>
    <s v="FTE"/>
    <s v="11800689"/>
    <s v="Ngô Thụy Hoàng Oanh"/>
    <s v="Head Office"/>
    <x v="0"/>
    <s v="N/A"/>
    <s v="NBU &amp; Claim"/>
    <s v="New Business Senior Executive"/>
    <s v="Nhân viên Cấp trung cao Phát hành Hợp đồng"/>
    <s v="Back Office"/>
    <s v="Queen"/>
    <s v="Senior Executive"/>
    <s v="Female"/>
    <d v="1982-10-09T00:00:00"/>
    <s v="0909 704 292"/>
    <s v="hoangoanh.ngo@hanwhalife.com.vn"/>
    <x v="0"/>
  </r>
  <r>
    <n v="71"/>
    <s v="FTE"/>
    <s v="11800694"/>
    <s v="Trần Thị Thùy Dương"/>
    <s v="Head Office"/>
    <x v="0"/>
    <s v="N/A"/>
    <s v="NBU &amp; Claim"/>
    <s v="New Business Officer"/>
    <s v="Chuyên viên Phát hành Hợp đồng"/>
    <s v="Back Office"/>
    <s v="Queen"/>
    <s v="Officer"/>
    <s v="Female"/>
    <d v="1986-03-10T00:00:00"/>
    <s v="0986 226 657"/>
    <s v="thuyduong.tran@hanwhalife.com.vn"/>
    <x v="0"/>
  </r>
  <r>
    <n v="72"/>
    <s v="FTE"/>
    <s v="11800699"/>
    <s v="Đoàn Cao Sơn"/>
    <s v="Ha Tinh"/>
    <x v="1"/>
    <s v="Flight"/>
    <s v="Regional Sales - Lam Kinh"/>
    <s v="Zone Director"/>
    <s v="Giám đốc Kinh doanh Khu vực"/>
    <s v="Sales Agency"/>
    <s v="Twin"/>
    <s v="Senior Executive"/>
    <s v="Male"/>
    <d v="1993-01-26T00:00:00"/>
    <s v="0969 994 333"/>
    <s v="caoson.doan@hanwhalife.com.vn"/>
    <x v="1"/>
  </r>
  <r>
    <n v="73"/>
    <s v="FTE"/>
    <s v="11800702"/>
    <s v="Phạm Trường Khánh"/>
    <s v="Head Office"/>
    <x v="0"/>
    <s v="N/A"/>
    <s v="GA Partner"/>
    <s v="Head of GA Partner"/>
    <s v="Trưởng Bộ phận Đối tác Tổng Đại lý"/>
    <s v="BOD"/>
    <s v="Single"/>
    <s v="Director"/>
    <s v="Male"/>
    <d v="1973-11-02T00:00:00"/>
    <s v="0903 926 873"/>
    <s v="truongkhanh.pham@hanwhalife.com.vn"/>
    <x v="0"/>
  </r>
  <r>
    <n v="74"/>
    <s v="FTE"/>
    <s v="11800704"/>
    <s v="Đinh Công Sa"/>
    <s v="Binh Dinh"/>
    <x v="2"/>
    <s v="Bus"/>
    <s v="Regional Sales - Tay Son"/>
    <s v="Zone Director"/>
    <s v="Giám đốc Kinh doanh Khu vực"/>
    <s v="Sales Agency"/>
    <s v="Twin"/>
    <s v="Senior Officer"/>
    <s v="Male"/>
    <d v="1986-09-03T00:00:00"/>
    <s v="0977 190 677"/>
    <s v="congsa.dinh@hanwhalife.com.vn"/>
    <x v="1"/>
  </r>
  <r>
    <n v="75"/>
    <s v="FTE"/>
    <s v="11800713"/>
    <s v="Phạm Thanh Tú"/>
    <s v="Head Office"/>
    <x v="0"/>
    <s v="N/A"/>
    <s v="Customer Services"/>
    <s v="Premium Control Senior Officer"/>
    <s v="Chuyên viên Cấp cao Kiểm soát Phí"/>
    <s v="Back Office"/>
    <s v="Queen"/>
    <s v="Senior Officer"/>
    <s v="Female"/>
    <d v="1985-03-31T00:00:00"/>
    <s v="0904 277 348"/>
    <s v="thanhtu.pham@hanwhalife.com.vn"/>
    <x v="0"/>
  </r>
  <r>
    <n v="76"/>
    <s v="FTE"/>
    <s v="11800720"/>
    <s v="Nguyễn Thị Lê Na"/>
    <s v="Dong Nai"/>
    <x v="3"/>
    <s v="Bus"/>
    <s v="Customer Services"/>
    <s v="Customer Services Executive"/>
    <s v="Nhân viên Cấp trung Dịch vụ Khách hàng"/>
    <s v="Back Office"/>
    <s v="Queen"/>
    <s v="Executive"/>
    <s v="Female"/>
    <d v="1990-03-28T00:00:00"/>
    <s v="0977 497 757"/>
    <s v="lena.nguyen@hanwhalife.com.vn"/>
    <x v="0"/>
  </r>
  <r>
    <n v="77"/>
    <s v="FTE"/>
    <s v="11800724"/>
    <s v="Nguyễn Thanh Lập"/>
    <s v="Head Office"/>
    <x v="0"/>
    <s v="N/A"/>
    <s v="IT"/>
    <s v="Program Analyst Assistant Manager"/>
    <s v="Phó phòng Phân tích Ứng dụng"/>
    <s v="Back Office"/>
    <s v="Twin"/>
    <s v="Assistant Manager"/>
    <s v="Male"/>
    <d v="1983-02-25T00:00:00"/>
    <s v="0932 600 804"/>
    <s v="thanhlap.nguyen@hanwhalife.com.vn"/>
    <x v="0"/>
  </r>
  <r>
    <n v="78"/>
    <s v="FTE"/>
    <s v="11800735"/>
    <s v="Đoàn Kiều Ngọt"/>
    <s v="Can Tho"/>
    <x v="3"/>
    <s v="Bus"/>
    <s v="Customer Services"/>
    <s v="Customer Services Executive"/>
    <s v="Nhân viên Cấp trung Dịch vụ Khách hàng"/>
    <s v="Back Office"/>
    <s v="Queen"/>
    <s v="Executive"/>
    <s v="Female"/>
    <d v="1990-02-20T00:00:00"/>
    <s v="0944 963 129"/>
    <s v="kieungot.doan@hanwhalife.com.vn"/>
    <x v="0"/>
  </r>
  <r>
    <n v="79"/>
    <s v="FTE"/>
    <s v="11800738"/>
    <s v="Lưu Vũ Minh Quân"/>
    <s v="Pacific"/>
    <x v="1"/>
    <s v="Flight"/>
    <s v="NBU &amp; Claim"/>
    <s v="Claim Admin Staff"/>
    <s v="Nhân viên Hành chánh Giải quyết Quyền lợi Bảo hiểm"/>
    <s v="Back Office"/>
    <s v="Twin"/>
    <s v="Staff"/>
    <s v="Male"/>
    <d v="1986-03-11T00:00:00"/>
    <s v="0906 315 569"/>
    <s v="minhquan.luu@hanwhalife.com.vn"/>
    <x v="0"/>
  </r>
  <r>
    <n v="80"/>
    <s v="FTE"/>
    <s v="11800739"/>
    <s v="Trương Quang Vỷ"/>
    <s v="Head Office"/>
    <x v="0"/>
    <s v="N/A"/>
    <s v="NBU &amp; Claim"/>
    <s v="New Business Executive"/>
    <s v="Nhân viên Cấp trung Phát hành Hợp đồng"/>
    <s v="Back Office"/>
    <s v="Twin"/>
    <s v="Executive"/>
    <s v="Male"/>
    <d v="1995-08-05T00:00:00"/>
    <s v="0343 563 136"/>
    <s v="quangvy.truong@hanwhalife.com.vn"/>
    <x v="0"/>
  </r>
  <r>
    <n v="81"/>
    <s v="FTE"/>
    <s v="11800740"/>
    <s v="Lê Thu Huyền"/>
    <s v="Head Office"/>
    <x v="0"/>
    <s v="N/A"/>
    <s v="NBU &amp; Claim"/>
    <s v="New Business Executive"/>
    <s v="Nhân viên Cấp trung Phát hành Hợp đồng"/>
    <s v="Back Office"/>
    <s v="Queen"/>
    <s v="Executive"/>
    <s v="Female"/>
    <d v="1993-09-03T00:00:00"/>
    <s v="0972 656 474"/>
    <s v="thuhuyen.le@hanwhalife.com.vn"/>
    <x v="0"/>
  </r>
  <r>
    <n v="82"/>
    <s v="FTE"/>
    <s v="11800741"/>
    <s v="Phạm Thị Hồng Phúc"/>
    <s v="Head Office"/>
    <x v="0"/>
    <s v="N/A"/>
    <s v="NBU &amp; Claim"/>
    <s v="Claim Admin Senior Staff"/>
    <s v="Nhân viên Cấp cao Hành chánh Giải quyết Quyền lợi Bảo hiểm"/>
    <s v="Back Office"/>
    <s v="Queen"/>
    <s v="Senior Staff"/>
    <s v="Female"/>
    <d v="1986-12-25T00:00:00"/>
    <s v="0909 361 688"/>
    <s v="hongphuc.pham@hanwhalife.com.vn"/>
    <x v="0"/>
  </r>
  <r>
    <n v="83"/>
    <s v="FTE"/>
    <s v="11800761"/>
    <s v="Phan Thị Diễm Quỳnh"/>
    <s v="Head Office"/>
    <x v="0"/>
    <s v="N/A"/>
    <s v="Distribution Planning"/>
    <s v="Distribution Support Manager"/>
    <s v="Trưởng phòng Hỗ trợ Đại lý &amp; Kênh Phân phối"/>
    <s v="Back Office"/>
    <s v="Queen"/>
    <s v="Manager"/>
    <s v="Female"/>
    <d v="1989-12-26T00:00:00"/>
    <s v="0933 891 226"/>
    <s v="diemquynh.phan@hanwhalife.com.vn"/>
    <x v="0"/>
  </r>
  <r>
    <n v="84"/>
    <s v="FTE"/>
    <s v="11900765"/>
    <s v="Lê Thị Thảo Nga"/>
    <s v="Dak Lak"/>
    <x v="2"/>
    <s v="Bus"/>
    <s v="Sales Training Support"/>
    <s v="Agency Training &amp; Development Admin Executive"/>
    <s v="Nhân viên Cấp trung Hành chánh Huấn luyện &amp; Phát triển Đại lý"/>
    <s v="Back Office"/>
    <s v="Queen"/>
    <s v="Executive"/>
    <s v="Female"/>
    <d v="1988-05-01T00:00:00"/>
    <s v="0905 684 774"/>
    <s v="thaonga.le@hanwhalife.com.vn"/>
    <x v="0"/>
  </r>
  <r>
    <n v="85"/>
    <s v="FTE"/>
    <s v="11900772"/>
    <s v="Phan Ngọc Thái Hậu"/>
    <s v="Head Office"/>
    <x v="0"/>
    <s v="N/A"/>
    <s v="Distribution Planning"/>
    <s v="Distribution Support Senior Executive"/>
    <s v="Nhân viên Cấp trung cao Hỗ trợ Đại lý &amp; Kênh Phân phối"/>
    <s v="Back Office"/>
    <s v="Queen"/>
    <s v="Senior Executive"/>
    <s v="Female"/>
    <d v="1989-03-18T00:00:00"/>
    <s v="0933 112 204"/>
    <s v="thaihau.phan@hanwhalife.com.vn"/>
    <x v="0"/>
  </r>
  <r>
    <n v="86"/>
    <s v="FTE"/>
    <s v="11900773"/>
    <s v="Lương Thị Mơ Thơm"/>
    <s v="Nghe An"/>
    <x v="1"/>
    <s v="Flight"/>
    <s v="Customer Services"/>
    <s v="Customer Services Senior Staff"/>
    <s v="Nhân viên Cấp cao Dịch vụ Khách hàng"/>
    <s v="Back Office"/>
    <s v="Queen"/>
    <s v="Senior Staff"/>
    <s v="Female"/>
    <d v="1991-03-10T00:00:00"/>
    <s v="0904 741 737"/>
    <s v="mothom.luong@hanwhalife.com.vn"/>
    <x v="0"/>
  </r>
  <r>
    <n v="87"/>
    <s v="FTE"/>
    <s v="11900780"/>
    <s v="Nguyễn Ngọc Thanh Phong"/>
    <s v="Head Office"/>
    <x v="0"/>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x v="0"/>
  </r>
  <r>
    <n v="88"/>
    <s v="FTE"/>
    <s v="11900783"/>
    <s v="Lê Thị Thanh Hải"/>
    <s v="Gia Lai"/>
    <x v="2"/>
    <s v="Bus"/>
    <s v="Sales Training Support"/>
    <s v="Agency Training Senior Executive"/>
    <s v="Nhân viên Cấp trung cao Huấn luyện &amp; Hỗ trợ đại lý"/>
    <s v="Trainer"/>
    <s v="Queen"/>
    <s v="Senior Executive"/>
    <s v="Female"/>
    <d v="1984-03-24T00:00:00"/>
    <s v="0976 133 777"/>
    <s v="thanhhai.le@hanwhalife.com.vn"/>
    <x v="0"/>
  </r>
  <r>
    <n v="89"/>
    <s v="FTE"/>
    <s v="11900797"/>
    <s v="Đặng Thị Thùy Dung"/>
    <s v="Nghe An"/>
    <x v="1"/>
    <s v="Flight"/>
    <s v="Sales Training Support"/>
    <s v="Agency Training Executive"/>
    <s v="Nhân viên Cấp trung Huấn luyện &amp; Hỗ trợ đại lý"/>
    <s v="Trainer"/>
    <s v="Queen"/>
    <s v="Executive"/>
    <s v="Female"/>
    <d v="1990-12-22T00:00:00"/>
    <s v="0986 547 005"/>
    <s v="thuydung.dang@hanwhalife.com.vn"/>
    <x v="0"/>
  </r>
  <r>
    <n v="90"/>
    <s v="FTE"/>
    <s v="11900804"/>
    <s v="Phan Thị Thùy Linh"/>
    <s v="Khanh Hoa"/>
    <x v="2"/>
    <s v="Bus"/>
    <s v="Customer Services"/>
    <s v="Customer Services Senior Staff"/>
    <s v="Nhân viên Cấp cao Dịch vụ Khách hàng"/>
    <s v="Back Office"/>
    <s v="Queen"/>
    <s v="Senior Staff"/>
    <s v="Female"/>
    <d v="1993-03-20T00:00:00"/>
    <s v="0989 725 447"/>
    <s v="thuylinh.phan@hanwhalife.com.vn"/>
    <x v="0"/>
  </r>
  <r>
    <n v="91"/>
    <s v="FTE"/>
    <s v="11900805"/>
    <s v="Đỗ Thị Trung Hòa"/>
    <s v="Nghe An"/>
    <x v="1"/>
    <s v="Flight"/>
    <s v="Sales Training Support"/>
    <s v="Agency Training Officer"/>
    <s v="Chuyên viên Huấn luyện &amp; Hỗ trợ đại lý"/>
    <s v="Trainer"/>
    <s v="Queen"/>
    <s v="Officer"/>
    <s v="Female"/>
    <d v="1988-02-23T00:00:00"/>
    <s v="0934 468 567"/>
    <s v="trunghoa.do@hanwhalife.com.vn"/>
    <x v="0"/>
  </r>
  <r>
    <n v="92"/>
    <s v="FTE"/>
    <s v="11900808"/>
    <s v="Lưu Thị Xuân Trang"/>
    <s v="Head Office"/>
    <x v="0"/>
    <s v="N/A"/>
    <s v="Customer Services"/>
    <s v="Premium Control Executive"/>
    <s v="Nhân viên Cấp trung Kiểm soát Phí"/>
    <s v="Back Office"/>
    <s v="Queen"/>
    <s v="Executive"/>
    <s v="Female"/>
    <d v="1991-02-15T00:00:00"/>
    <s v="0933 383 401"/>
    <s v="xuantrang.luu@hanwhalife.com.vn"/>
    <x v="0"/>
  </r>
  <r>
    <n v="93"/>
    <s v="FTE"/>
    <s v="11900809"/>
    <s v="Lâm Ngọc Ái Như"/>
    <s v="Head Office"/>
    <x v="0"/>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x v="0"/>
  </r>
  <r>
    <n v="94"/>
    <s v="FTE"/>
    <s v="11900814"/>
    <s v="Nguyễn Thị Linh Kiều"/>
    <s v="Head Office"/>
    <x v="0"/>
    <s v="N/A"/>
    <s v="Customer Services"/>
    <s v="Premium Control Executive"/>
    <s v="Nhân viên Cấp trung Kiểm soát Phí"/>
    <s v="Back Office"/>
    <s v="Queen"/>
    <s v="Executive"/>
    <s v="Female"/>
    <d v="1992-01-19T00:00:00"/>
    <s v="0903 600 857"/>
    <s v="linhkieu.nguyen@hanwhalife.com.vn"/>
    <x v="0"/>
  </r>
  <r>
    <n v="95"/>
    <s v="FTE"/>
    <s v="11900815"/>
    <s v="Phan Doành Ngân"/>
    <s v="Binh Duong"/>
    <x v="3"/>
    <s v="Bus"/>
    <s v="Customer Services"/>
    <s v="Customer Services Senior Staff"/>
    <s v="Nhân viên Cấp cao Dịch vụ Khách hàng"/>
    <s v="Back Office"/>
    <s v="Queen"/>
    <s v="Senior Staff"/>
    <s v="Female"/>
    <d v="1990-05-22T00:00:00"/>
    <s v="0908 456 922"/>
    <s v="doanhngan.phan@hanwhalife.com.vn"/>
    <x v="0"/>
  </r>
  <r>
    <n v="96"/>
    <s v="FTE"/>
    <s v="10900046"/>
    <s v="Vương Thị Lương"/>
    <s v="Head Office"/>
    <x v="0"/>
    <s v="N/A"/>
    <s v="Internal Audit"/>
    <s v="Internal Audit Part Leader"/>
    <s v="Phó Bộ phận Kiểm toán Nội bộ"/>
    <s v="BOD"/>
    <s v="Single"/>
    <s v="Senior Manager"/>
    <s v="Female"/>
    <d v="1975-10-16T00:00:00"/>
    <s v="0907 288 831"/>
    <s v="luong.vuong@hanwhalife.com.vn"/>
    <x v="0"/>
  </r>
  <r>
    <n v="97"/>
    <s v="Korean expat"/>
    <s v="11900825"/>
    <s v="Cho Tae Won"/>
    <s v="Head Office"/>
    <x v="0"/>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x v="1"/>
  </r>
  <r>
    <n v="98"/>
    <s v="FTE"/>
    <s v="11900828"/>
    <s v="Quách Bảo Nguyên"/>
    <s v="Head Office"/>
    <x v="0"/>
    <s v="N/A"/>
    <s v="IT"/>
    <s v="Application Development Part Leader"/>
    <s v="Phó Bộ phận Công nghệ Thông tin phụ trách Phát triển Ứng dụng"/>
    <s v="BOD"/>
    <s v="Single"/>
    <s v="Senior Manager"/>
    <s v="Male"/>
    <d v="1977-12-03T00:00:00"/>
    <s v="0903 306 461"/>
    <s v="baonguyen.quach@hanwhalife.com.vn"/>
    <x v="0"/>
  </r>
  <r>
    <n v="99"/>
    <s v="FTE"/>
    <s v="11900842"/>
    <s v="Nguyễn Trần Phúc Thịnh"/>
    <s v="Head Office"/>
    <x v="0"/>
    <s v="N/A"/>
    <s v="Distribution Planning"/>
    <s v="Group Sales Manager"/>
    <s v="Trưởng phòng Phát triển Kinh Doanh - Khách hàng Doanh nghiệp"/>
    <s v="Sales Group"/>
    <s v="Twin"/>
    <s v="Manager"/>
    <s v="Male"/>
    <d v="1985-08-22T00:00:00"/>
    <s v="0909 861 920"/>
    <s v="phucthinh.nguyen@hanwhalife.com.vn"/>
    <x v="0"/>
  </r>
  <r>
    <n v="100"/>
    <s v="FTE"/>
    <s v="11900845"/>
    <s v="Hoàng Thị Mỹ Linh"/>
    <s v="Hue"/>
    <x v="2"/>
    <s v="Bus"/>
    <s v="Sales Training Support"/>
    <s v="Agency Training Senior Executive"/>
    <s v="Nhân viên Cấp trung cao Huấn luyện &amp; Hỗ trợ đại lý"/>
    <s v="Trainer"/>
    <s v="Queen"/>
    <s v="Senior Executive"/>
    <s v="Female"/>
    <d v="1993-01-06T00:00:00"/>
    <s v="0963 549 893"/>
    <s v="mylinh.hoang@hanwhalife.com.vn"/>
    <x v="0"/>
  </r>
  <r>
    <n v="101"/>
    <s v="FTE"/>
    <s v="11900847"/>
    <s v="Nguyễn Thị Thùy Nhiên"/>
    <s v="Head Office"/>
    <x v="0"/>
    <s v="N/A"/>
    <s v="Corporate Planning &amp; Management"/>
    <s v="Corporate Planning &amp; Management Executive"/>
    <s v="Nhân viên Cấp trung Quản trị &amp; Kế hoạch Tổng hợp"/>
    <s v="Back Office"/>
    <s v="Queen"/>
    <s v="Executive"/>
    <s v="Female"/>
    <d v="1994-03-19T00:00:00"/>
    <s v="0353 350 771"/>
    <s v="thuynhien.nguyen@hanwhalife.com.vn"/>
    <x v="0"/>
  </r>
  <r>
    <n v="102"/>
    <s v="FTE"/>
    <s v="11900851"/>
    <s v="Nguyễn Văn Thiên Phú"/>
    <s v="Binh Phuoc"/>
    <x v="3"/>
    <s v="Bus"/>
    <s v="Regional Sales - Gia Dinh"/>
    <s v="Zone Director"/>
    <s v="Giám đốc Kinh doanh Khu vực"/>
    <s v="Sales Agency"/>
    <s v="Twin"/>
    <s v="Senior Executive"/>
    <s v="Male"/>
    <d v="1989-03-24T00:00:00"/>
    <s v="0913 569 252"/>
    <s v="thienphu.nguyen@hanwhalife.com.vn"/>
    <x v="1"/>
  </r>
  <r>
    <n v="103"/>
    <s v="FTE"/>
    <s v="11900854"/>
    <s v="Hồ Lê Duy"/>
    <s v="Head Office"/>
    <x v="0"/>
    <s v="N/A"/>
    <s v="IT"/>
    <s v="Program Analyst Assistant Manager"/>
    <s v="Phó phòng Lập trình"/>
    <s v="Back Office"/>
    <s v="Twin"/>
    <s v="Assistant Manager"/>
    <s v="Male"/>
    <d v="1984-09-29T00:00:00"/>
    <s v="0908 465 584"/>
    <s v="leduy.ho@hanwhalife.com.vn"/>
    <x v="0"/>
  </r>
  <r>
    <n v="104"/>
    <s v="FTE"/>
    <s v="11900856"/>
    <s v="Đặng Thị Thu Giang"/>
    <s v="Head Office"/>
    <x v="0"/>
    <s v="N/A"/>
    <s v="NBU &amp; Claim"/>
    <s v="Underwriter"/>
    <s v="Nhân viên Cấp trung cao Thẩm định"/>
    <s v="Back Office"/>
    <s v="Queen"/>
    <s v="Senior Executive"/>
    <s v="Female"/>
    <d v="1993-10-25T00:00:00"/>
    <s v="0347 230 898"/>
    <s v="thugiang.dang@hanwhalife.com.vn"/>
    <x v="0"/>
  </r>
  <r>
    <n v="105"/>
    <s v="FTE"/>
    <s v="11900865"/>
    <s v="Mai Nguyễn Minh Hương"/>
    <s v="Da Nang"/>
    <x v="2"/>
    <s v="Bus"/>
    <s v="Customer Services"/>
    <s v="Customer Services Executive"/>
    <s v="Nhân viên Cấp trung Dịch vụ Khách hàng"/>
    <s v="Back Office"/>
    <s v="Queen"/>
    <s v="Executive"/>
    <s v="Female"/>
    <d v="1991-08-01T00:00:00"/>
    <s v="0932 441 421"/>
    <s v="minhhuong.mai@hanwhalife.com.vn"/>
    <x v="0"/>
  </r>
  <r>
    <n v="106"/>
    <s v="FTE"/>
    <s v="11900880"/>
    <s v="Nguyễn Văn Thuyết"/>
    <s v="Ha Tinh"/>
    <x v="1"/>
    <s v="Flight"/>
    <s v="Regional Sales - Lam Kinh"/>
    <s v="Zone Director"/>
    <s v="Giám đốc Kinh doanh Khu vực"/>
    <s v="Sales Agency"/>
    <s v="Twin"/>
    <s v="Senior Executive"/>
    <s v="Male"/>
    <d v="1988-02-18T00:00:00"/>
    <s v="0985 322 323"/>
    <s v="vanthuyet.nguyen@hanwhalife.com.vn"/>
    <x v="1"/>
  </r>
  <r>
    <n v="107"/>
    <s v="FTE"/>
    <s v="11900891"/>
    <s v="Nguyễn Phước Vĩnh Bảo"/>
    <s v="Dak Lak"/>
    <x v="2"/>
    <s v="Bus"/>
    <s v="IT"/>
    <s v="IT Helpdesk Staff (Central)"/>
    <s v="Nhân viên Hỗ trợ Mạng máy tính"/>
    <s v="Back Office"/>
    <s v="Twin"/>
    <s v="Staff"/>
    <s v="Male"/>
    <d v="1986-08-22T00:00:00"/>
    <s v="0942 211 911"/>
    <s v="vinhbao.nguyen@hanwhalife.com.vn"/>
    <x v="0"/>
  </r>
  <r>
    <n v="108"/>
    <s v="FTE"/>
    <s v="11900893"/>
    <s v="Nguyễn Thụy Ngọc Lan"/>
    <s v="Head Office"/>
    <x v="0"/>
    <s v="N/A"/>
    <s v="Customer Services"/>
    <s v="Premium Control Officer"/>
    <s v="Chuyên viên Kiểm soát Phí"/>
    <s v="Back Office"/>
    <s v="Queen"/>
    <s v="Officer"/>
    <s v="Female"/>
    <d v="1976-08-18T00:00:00"/>
    <s v="0901 383 193"/>
    <s v="ngoclan.nguyen@hanwhalife.com.vn"/>
    <x v="0"/>
  </r>
  <r>
    <n v="109"/>
    <s v="FTE"/>
    <s v="11900894"/>
    <s v="Phạm Thị Kim Phương"/>
    <s v="Head Office"/>
    <x v="0"/>
    <s v="N/A"/>
    <s v="Risk Management"/>
    <s v="Risk Manager"/>
    <s v="Trưởng phòng Quản lý Rủi ro"/>
    <s v="Back Office"/>
    <s v="Queen"/>
    <s v="Manager"/>
    <s v="Female"/>
    <d v="1985-03-20T00:00:00"/>
    <s v="0938 069 685"/>
    <s v="kimphuong.pham@hanwhalife.com.vn"/>
    <x v="0"/>
  </r>
  <r>
    <n v="110"/>
    <s v="FTE"/>
    <s v="11900898"/>
    <s v="Nguyễn Sơn Hải"/>
    <s v="Pacific"/>
    <x v="1"/>
    <s v="Flight"/>
    <s v="NBU &amp; Claim"/>
    <s v="Claim Officer"/>
    <s v="Chuyên viên Giải quyết Quyền lợi Bảo hiểm"/>
    <s v="Back Office"/>
    <s v="Twin"/>
    <s v="Officer"/>
    <s v="Male"/>
    <d v="1993-05-11T00:00:00"/>
    <s v="0879 866 693"/>
    <s v="sonhai.nguyen@hanwhalife.com.vn"/>
    <x v="0"/>
  </r>
  <r>
    <n v="111"/>
    <s v="FTE"/>
    <s v="11900911"/>
    <s v="Trần Thị Hương Ly"/>
    <s v="Head Office"/>
    <x v="0"/>
    <s v="N/A"/>
    <s v="Customer Services"/>
    <s v="Call Center Senior Executive"/>
    <s v="Nhân viên Cấp trung cao Trực Tổng đài"/>
    <s v="Back Office"/>
    <s v="Queen"/>
    <s v="Senior Executive "/>
    <s v="Female"/>
    <d v="1994-10-20T00:00:00"/>
    <s v="0349 795 339"/>
    <s v="huongly.tran@hanwhalife.com.vn"/>
    <x v="0"/>
  </r>
  <r>
    <n v="112"/>
    <s v="FTE"/>
    <s v="11900915"/>
    <s v="Lê Ta Chi"/>
    <s v="Head Office"/>
    <x v="0"/>
    <s v="N/A"/>
    <s v="NBU &amp; Claim"/>
    <s v="Claim Assistant Manager"/>
    <s v="Phó phòng Giải quyết Quyền lợi Bảo hiểm"/>
    <s v="Back Office"/>
    <s v="Twin"/>
    <s v="Assistant Manager"/>
    <s v="Male"/>
    <d v="1989-01-29T00:00:00"/>
    <s v="0903 877 391"/>
    <s v="tachi.le@hanwhalife.com.vn"/>
    <x v="0"/>
  </r>
  <r>
    <n v="113"/>
    <s v="FTE"/>
    <s v="11900917"/>
    <s v="Trương Phương Hậu"/>
    <s v="Head Office"/>
    <x v="0"/>
    <s v="N/A"/>
    <s v="Agency Compliance"/>
    <s v="Agency Compliance Senior Executive"/>
    <s v="Nhân viên Cấp trung cao Pháp chế Đại lý"/>
    <s v="Back Office"/>
    <s v="Queen"/>
    <s v="Senior Executive"/>
    <s v="Female"/>
    <d v="1994-12-13T00:00:00"/>
    <s v="0904 603 069"/>
    <s v="phuonghau.truong@hanwhalife.com.vn"/>
    <x v="0"/>
  </r>
  <r>
    <n v="114"/>
    <s v="FTE"/>
    <s v="11900920"/>
    <s v="Ngô Thị Đào"/>
    <s v="Thanh Hoa"/>
    <x v="1"/>
    <s v="Flight"/>
    <s v="Customer Services"/>
    <s v="Customer Services Senior Executive"/>
    <s v="Nhân viên Cấp trung cao Dịch vụ Khách hàng"/>
    <s v="Back Office"/>
    <s v="Queen"/>
    <s v="Senior Executive"/>
    <s v="Female"/>
    <d v="1986-05-10T00:00:00"/>
    <s v="0976 338 589"/>
    <s v="dao.ngo@hanwhalife.com.vn"/>
    <x v="0"/>
  </r>
  <r>
    <n v="115"/>
    <s v="FTE"/>
    <s v="11900924"/>
    <s v="Ngô Tuấn Trường"/>
    <s v="Head Office"/>
    <x v="0"/>
    <s v="N/A"/>
    <s v="IT"/>
    <s v="Program Analyst Officer"/>
    <s v="Chuyên viên Lập trình"/>
    <s v="Back Office"/>
    <s v="Twin"/>
    <s v="Officer"/>
    <s v="Male"/>
    <d v="1990-09-07T00:00:00"/>
    <s v="0978 151 255"/>
    <s v="tuantruong.ngo@hanwhalife.com.vn"/>
    <x v="0"/>
  </r>
  <r>
    <n v="116"/>
    <s v="FTE"/>
    <s v="12000947"/>
    <s v="Huỳnh Minh Nhựt"/>
    <s v="Head Office"/>
    <x v="0"/>
    <s v="N/A"/>
    <s v="Customer Services"/>
    <s v="Premium Control Senior Manager"/>
    <s v="Trưởng phòng Cấp cao Kiểm soát Phí"/>
    <s v="Back Office"/>
    <s v="Twin"/>
    <s v="Senior Manager"/>
    <s v="Male"/>
    <d v="1984-01-31T00:00:00"/>
    <s v="0987 473 791"/>
    <s v="minhnhut.huynh@hanwhalife.com.vn"/>
    <x v="0"/>
  </r>
  <r>
    <n v="117"/>
    <s v="FTE"/>
    <s v="12000951"/>
    <s v="Trần Thị Minh Huế"/>
    <s v="Thanh Hoa"/>
    <x v="1"/>
    <s v="Flight"/>
    <s v="Sales Training Support"/>
    <s v="Agency Training Senior Officer"/>
    <s v="Chuyên viên Cấp cao Huấn luyện &amp; Hỗ trợ đại lý"/>
    <s v="Trainer"/>
    <s v="Queen"/>
    <s v="Senior Officer"/>
    <s v="Female"/>
    <d v="1990-01-07T00:00:00"/>
    <s v="0911 398 898"/>
    <s v="minhhue.tran@hanwhalife.com.vn"/>
    <x v="0"/>
  </r>
  <r>
    <n v="118"/>
    <s v="FTE"/>
    <s v="12000952"/>
    <s v="Nguyễn Quốc Cường"/>
    <s v="Head Office"/>
    <x v="0"/>
    <s v="N/A"/>
    <s v="IT"/>
    <s v="Head of IT"/>
    <s v="Trưởng Bộ phận Công nghệ Thông tin"/>
    <s v="BOD"/>
    <s v="Single"/>
    <s v="Director"/>
    <s v="Male"/>
    <d v="1971-02-12T00:00:00"/>
    <s v="0903 711 013"/>
    <s v="cuong.nguyen@hanwhalife.com.vn"/>
    <x v="0"/>
  </r>
  <r>
    <n v="119"/>
    <s v="FTE"/>
    <s v="12000956"/>
    <s v="Nguyễn Thị Minh Nguyệt"/>
    <s v="Ha Noi"/>
    <x v="1"/>
    <s v="Flight"/>
    <s v="Sales Training Support"/>
    <s v="Agency Training Senior Executive"/>
    <s v="Nhân viên Cấp trung cao Huấn luyện &amp; Hỗ trợ đại lý"/>
    <s v="Trainer"/>
    <s v="Queen"/>
    <s v="Senior Executive"/>
    <s v="Female"/>
    <d v="1975-10-14T00:00:00"/>
    <s v="0983 422 366"/>
    <s v="minhnguyet.nguyen@hanwhalife.com.vn"/>
    <x v="0"/>
  </r>
  <r>
    <n v="120"/>
    <s v="FTE"/>
    <s v="12000958"/>
    <s v="Lê Văn Thiệp"/>
    <s v="Pacific"/>
    <x v="1"/>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x v="0"/>
  </r>
  <r>
    <n v="121"/>
    <s v="FTE"/>
    <s v="12000960"/>
    <s v="Đoàn Thị Thu Trang"/>
    <s v="Phu Tho"/>
    <x v="1"/>
    <s v="Flight"/>
    <s v="Sales Training Support"/>
    <s v="Agency Training Senior Officer"/>
    <s v="Chuyên viên Cấp cao Huấn luyện &amp; Hỗ trợ đại lý"/>
    <s v="Trainer"/>
    <s v="Queen"/>
    <s v="Senior Officer"/>
    <s v="Female"/>
    <d v="1987-11-04T00:00:00"/>
    <s v="0977 607 087"/>
    <s v="thutrang.doan@hanwhalife.com.vn"/>
    <x v="0"/>
  </r>
  <r>
    <n v="122"/>
    <s v="FTE"/>
    <s v="12000962"/>
    <s v="Nguyễn Tất Khang"/>
    <s v="Ha Noi"/>
    <x v="1"/>
    <s v="Flight"/>
    <s v="Sales Training Support"/>
    <s v="Agency Training Senior Executive"/>
    <s v="Nhân viên Cấp trung cao Huấn luyện &amp; Hỗ trợ đại lý"/>
    <s v="Trainer"/>
    <s v="Twin"/>
    <s v="Senior Executive"/>
    <s v="Male"/>
    <d v="1988-06-29T00:00:00"/>
    <s v="0983 756 605"/>
    <s v="tatkhang.nguyen@hanwhalife.com.vn"/>
    <x v="0"/>
  </r>
  <r>
    <n v="123"/>
    <s v="FTE"/>
    <s v="12000964"/>
    <s v="Lê Trọng Lợi"/>
    <s v="Thanh Hoa"/>
    <x v="1"/>
    <s v="Flight"/>
    <s v="Regional Sales - Lam Kinh"/>
    <s v="Regional Director"/>
    <s v="Giám đốc Kinh doanh Vùng"/>
    <s v="Sales Agency"/>
    <s v="Twin"/>
    <s v="Vice Director"/>
    <s v="Male"/>
    <d v="1979-10-09T00:00:00"/>
    <s v="0977 668 866"/>
    <s v="trongloi.le@hanwhalife.com.vn"/>
    <x v="1"/>
  </r>
  <r>
    <n v="124"/>
    <s v="FTE"/>
    <s v="12000966"/>
    <s v="Trương Thị Mỹ Linh"/>
    <s v="Head Office"/>
    <x v="0"/>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x v="0"/>
  </r>
  <r>
    <n v="125"/>
    <s v="FTE"/>
    <s v="12000967"/>
    <s v="Đặng Thanh Tuân"/>
    <s v="Nghe An"/>
    <x v="1"/>
    <s v="Flight"/>
    <s v="Sales Training Support"/>
    <s v="Agency Training Senior Executive"/>
    <s v="Nhân viên Cấp trung cao Huấn luyện &amp; Hỗ trợ đại lý"/>
    <s v="Trainer"/>
    <s v="Twin"/>
    <s v="Senior Executive"/>
    <s v="Male"/>
    <d v="1990-03-12T00:00:00"/>
    <s v="0989 820 552"/>
    <s v="thanhtuan.dang@hanwhalife.com.vn"/>
    <x v="0"/>
  </r>
  <r>
    <n v="126"/>
    <s v="FTE"/>
    <s v="12000968"/>
    <s v="Nguyễn Văn Hiền"/>
    <s v="Hai Duong"/>
    <x v="1"/>
    <s v="Flight"/>
    <s v="Regional Sales - Thang Long"/>
    <s v="Zone Director"/>
    <s v="Giám đốc Kinh doanh Khu vực"/>
    <s v="Sales Agency"/>
    <s v="Twin"/>
    <s v="Senior Executive"/>
    <s v="Male"/>
    <d v="1990-08-11T00:00:00"/>
    <s v="0981 205 828"/>
    <s v="vanhien.nguyen@hanwhalife.com.vn"/>
    <x v="1"/>
  </r>
  <r>
    <n v="127"/>
    <s v="FTE"/>
    <s v="12000973"/>
    <s v="Vũ Thị Hoàng Yến"/>
    <s v="Dak Nong"/>
    <x v="2"/>
    <s v="Bus"/>
    <s v="Regional Sales - Tay Son"/>
    <s v="Zone Director"/>
    <s v="Giám đốc Kinh doanh Khu vực"/>
    <s v="Sales Agency"/>
    <s v="Queen"/>
    <s v="Senior Executive"/>
    <s v="Female"/>
    <d v="1994-11-15T00:00:00"/>
    <s v="0984 054 732"/>
    <s v="hoangyen.vu@hanwhalife.com.vn"/>
    <x v="1"/>
  </r>
  <r>
    <n v="128"/>
    <s v="FTE"/>
    <s v="12000978"/>
    <s v="Trần Thị Kim Dung"/>
    <s v="Pacific"/>
    <x v="1"/>
    <s v="Flight"/>
    <s v="Customer Services"/>
    <s v="Customer Services Senior Officer"/>
    <s v="Chuyên viên Cấp cao Dịch vụ Khách hàng"/>
    <s v="Back Office"/>
    <s v="Queen"/>
    <s v="Senior Officer"/>
    <s v="Female"/>
    <d v="1988-06-13T00:00:00"/>
    <s v="0935 725 555"/>
    <s v="kimdung.tran@hanwhalife.com.vn"/>
    <x v="0"/>
  </r>
  <r>
    <n v="129"/>
    <s v="FTE"/>
    <s v="12000980"/>
    <s v="Võ Thị Diễm My"/>
    <s v="Head Office"/>
    <x v="0"/>
    <s v="N/A"/>
    <s v="Customer Services"/>
    <s v="Policy Owner Services Senior Officer"/>
    <s v="Chuyên viên Cấp cao Quản lý Hợp đồng"/>
    <s v="Back Office"/>
    <s v="Queen"/>
    <s v="Senior Officer"/>
    <s v="Female"/>
    <d v="1987-08-28T00:00:00"/>
    <s v="0917 720 170"/>
    <s v="diemmy.vo@hanwhalife.com.vn"/>
    <x v="0"/>
  </r>
  <r>
    <n v="130"/>
    <s v="FTE"/>
    <s v="12000983"/>
    <s v="Lê Thanh Quang Vinh"/>
    <s v="Head Office"/>
    <x v="0"/>
    <s v="N/A"/>
    <s v="Finance &amp; Accounting"/>
    <s v="Payable Accounting Senior Staff"/>
    <s v="Nhân viên Cấp cao Kế toán Thanh toán"/>
    <s v="Back Office"/>
    <s v="Twin"/>
    <s v="Senior Staff"/>
    <s v="Male"/>
    <d v="1997-02-13T00:00:00"/>
    <s v="0833 130 297"/>
    <s v="quangvinh.le@hanwhalife.com.vn"/>
    <x v="0"/>
  </r>
  <r>
    <n v="131"/>
    <s v="FTE"/>
    <s v="12000984"/>
    <s v="Hồ Thị Tú Oanh"/>
    <s v="Ha Tinh"/>
    <x v="1"/>
    <s v="Flight"/>
    <s v="Sales Training Support"/>
    <s v="Agency Training Senior Executive"/>
    <s v="Nhân viên Cấp trung cao Huấn luyện &amp; Hỗ trợ đại lý"/>
    <s v="Trainer"/>
    <s v="Queen"/>
    <s v="Senior Executive"/>
    <s v="Female"/>
    <d v="1991-07-29T00:00:00"/>
    <s v="0987 689 509"/>
    <s v="tuoanh.ho@hanwhalife.com.vn"/>
    <x v="0"/>
  </r>
  <r>
    <n v="132"/>
    <s v="FTE"/>
    <s v="12000987"/>
    <s v="Nguyễn Ngọc Hân"/>
    <s v="Head Office"/>
    <x v="0"/>
    <s v="N/A"/>
    <s v="NBU &amp; Claim"/>
    <s v="New Business Senior Executive"/>
    <s v="Nhân viên Cấp trung cao Phát hành Hợp đồng"/>
    <s v="Back Office"/>
    <s v="Twin"/>
    <s v="Senior Executive"/>
    <s v="Male"/>
    <d v="1995-03-21T00:00:00"/>
    <s v="0345 672 455"/>
    <s v="ngochan.nguyen@hanwhalife.com.vn"/>
    <x v="0"/>
  </r>
  <r>
    <n v="133"/>
    <s v="FTE"/>
    <s v="12000988"/>
    <s v="Nguyễn Hà Thảo Hương"/>
    <s v="Head Office"/>
    <x v="0"/>
    <s v="N/A"/>
    <s v="NBU &amp; Claim"/>
    <s v="New Business Officer"/>
    <s v="Chuyên viên Phát hành Hợp đồng"/>
    <s v="Back Office"/>
    <s v="Queen"/>
    <s v="Officer"/>
    <s v="Female"/>
    <d v="1983-06-07T00:00:00"/>
    <s v="0938 530 355"/>
    <s v="thaohuong.nguyen@hanwhalife.com.vn"/>
    <x v="0"/>
  </r>
  <r>
    <n v="134"/>
    <s v="FTE"/>
    <s v="12000990"/>
    <s v="Võ Thanh Phú"/>
    <s v="Head Office"/>
    <x v="0"/>
    <s v="N/A"/>
    <s v="NBU &amp; Claim"/>
    <s v="New Business Staff"/>
    <s v="Nhân viên Phát hành Hợp đồng"/>
    <s v="Back Office"/>
    <s v="Twin"/>
    <s v="Staff"/>
    <s v="Male"/>
    <d v="1993-10-13T00:00:00"/>
    <s v="0938 847 429"/>
    <s v="thanhphu.vo@hanwhalife.com.vn"/>
    <x v="0"/>
  </r>
  <r>
    <n v="135"/>
    <s v="FTE"/>
    <s v="12000992"/>
    <s v="Vũ Lê Quỳnh Phương"/>
    <s v="Head Office"/>
    <x v="0"/>
    <s v="N/A"/>
    <s v="NBU &amp; Claim"/>
    <s v="Underwriter"/>
    <s v="Phó phòng Thẩm định"/>
    <s v="Back Office"/>
    <s v="Queen"/>
    <s v="Assistant Manager"/>
    <s v="Female"/>
    <d v="1985-01-07T00:00:00"/>
    <s v="0907 735 143"/>
    <s v="quynhphuong.vu@hanwhalife.com.vn"/>
    <x v="0"/>
  </r>
  <r>
    <n v="136"/>
    <s v="FTE"/>
    <s v="12001001"/>
    <s v="Nguyễn Hữu Duy Đức"/>
    <s v="Head Office"/>
    <x v="0"/>
    <s v="N/A"/>
    <s v="IT"/>
    <s v="Program Analyst Officer"/>
    <s v="Chuyên viên Lập trình"/>
    <s v="Back Office"/>
    <s v="Twin"/>
    <s v="Officer"/>
    <s v="Male"/>
    <d v="1987-10-15T00:00:00"/>
    <s v="0903 874 359"/>
    <s v="duyduc.nguyen@hanwhalife.com.vn"/>
    <x v="0"/>
  </r>
  <r>
    <n v="137"/>
    <s v="FTE"/>
    <s v="12001004"/>
    <s v="Đặng Thanh Phú"/>
    <s v="Binh Dinh"/>
    <x v="2"/>
    <s v="Bus"/>
    <s v="Regional Sales - Tay Son"/>
    <s v="Zone Director"/>
    <s v="Giám đốc Kinh doanh Khu vực"/>
    <s v="Sales Agency"/>
    <s v="Twin"/>
    <s v="Senior Executive"/>
    <s v="Male"/>
    <d v="1994-01-18T00:00:00"/>
    <s v="0961 910 788"/>
    <s v="thanhphu.dang@hanwhalife.com.vn"/>
    <x v="1"/>
  </r>
  <r>
    <n v="138"/>
    <s v="FTE"/>
    <s v="12001007"/>
    <s v="Đào Công Thắng"/>
    <s v="Binh Dinh"/>
    <x v="2"/>
    <s v="Bus"/>
    <s v="Regional Sales - Tay Son"/>
    <s v="Zone Director"/>
    <s v="Giám đốc Kinh doanh Khu vực"/>
    <s v="Sales Agency"/>
    <s v="Twin"/>
    <s v="Executive"/>
    <s v="Male"/>
    <d v="1993-04-02T00:00:00"/>
    <s v="0375 610 236"/>
    <s v="congthang.dao@hanwhalife.com.vn"/>
    <x v="1"/>
  </r>
  <r>
    <n v="139"/>
    <s v="FTE"/>
    <s v="12001011"/>
    <s v="Đoàn Vĩ Gia Khánh"/>
    <s v="Head Office"/>
    <x v="0"/>
    <s v="N/A"/>
    <s v="CSP"/>
    <s v="Chief Strategy Principal"/>
    <s v="Giám đốc Cấp cao Chiến lược"/>
    <s v="BOD"/>
    <s v="Single"/>
    <s v="Director"/>
    <s v="Male"/>
    <d v="1971-11-29T00:00:00"/>
    <s v="0903 739 699"/>
    <s v="giakhanh.doan@hanwhalife.com.vn"/>
    <x v="1"/>
  </r>
  <r>
    <n v="140"/>
    <s v="FTE"/>
    <s v="12001013"/>
    <s v="Trương Thị Ánh Hồng"/>
    <s v="Head Office"/>
    <x v="0"/>
    <s v="N/A"/>
    <s v="NBU &amp; Claim"/>
    <s v="Claim Officer"/>
    <s v="Chuyên viên Giải quyết Quyền lợi Bảo hiểm"/>
    <s v="Back Office"/>
    <s v="Queen"/>
    <s v="Officer"/>
    <s v="Female"/>
    <d v="1991-05-17T00:00:00"/>
    <s v="0908 879 943"/>
    <s v="anhhong.truong@hanwhalife.com.vn"/>
    <x v="0"/>
  </r>
  <r>
    <n v="141"/>
    <s v="FTE"/>
    <s v="12001017"/>
    <s v="Châu Quế Anh"/>
    <s v="Head Office"/>
    <x v="0"/>
    <s v="N/A"/>
    <s v="Customer Services"/>
    <s v="Premium Control Executive"/>
    <s v="Nhân viên Cấp trung Kiểm soát Phí"/>
    <s v="Back Office"/>
    <s v="Queen"/>
    <s v="Executive"/>
    <s v="Female"/>
    <d v="1993-04-20T00:00:00"/>
    <s v="0938 933 196"/>
    <s v="queanh.chau@hanwhalife.com.vn"/>
    <x v="0"/>
  </r>
  <r>
    <n v="142"/>
    <s v="FTE"/>
    <s v="12001020"/>
    <s v="Nguyễn Vũ Ngọc Anh Trang"/>
    <s v="Head Office"/>
    <x v="0"/>
    <s v="N/A"/>
    <s v="Customer Services"/>
    <s v="Head of Customer Services"/>
    <s v="Trưởng Bộ phận Dịch vụ Khách hàng"/>
    <s v="BOD"/>
    <s v="Single"/>
    <s v="Vice Director"/>
    <s v="Female"/>
    <d v="1979-02-06T00:00:00"/>
    <s v="0918 650 360"/>
    <s v="anhtrang.nguyen@hanwhalife.com.vn"/>
    <x v="1"/>
  </r>
  <r>
    <n v="143"/>
    <s v="FTE"/>
    <s v="12001024"/>
    <s v="Trương Đạt Minh"/>
    <s v="Head Office"/>
    <x v="0"/>
    <s v="N/A"/>
    <s v="IT"/>
    <s v="Program Analyst Senior Officer"/>
    <s v="Chuyên viên Cấp cao Lập trình"/>
    <s v="Back Office"/>
    <s v="Twin"/>
    <s v="Senior Officer"/>
    <s v="Male"/>
    <d v="1990-06-03T00:00:00"/>
    <s v="0989 086 670"/>
    <s v="datminh.truong@hanwhalife.com.vn"/>
    <x v="0"/>
  </r>
  <r>
    <n v="144"/>
    <s v="FTE"/>
    <s v="12001031"/>
    <s v="Lê Thị Mỹ Diễm"/>
    <s v="Head Office"/>
    <x v="0"/>
    <s v="N/A"/>
    <s v="Actuary"/>
    <s v="Head of Actuary"/>
    <s v="Trưởng Bộ phận Định phí"/>
    <s v="BOD"/>
    <s v="Single"/>
    <s v="Senior Manager"/>
    <s v="Female"/>
    <d v="1985-03-15T00:00:00"/>
    <s v="0985 255 312"/>
    <s v="mydiem.le@hanwhalife.com.vn"/>
    <x v="0"/>
  </r>
  <r>
    <n v="145"/>
    <s v="FTE"/>
    <s v="12001034"/>
    <s v="Nguyễn Ngọc Ánh"/>
    <s v="Hai Phong"/>
    <x v="1"/>
    <s v="Flight"/>
    <s v="Customer Services"/>
    <s v="Customer Services Senior Staff"/>
    <s v="Nhân viên Cấp cao Dịch vụ Khách hàng"/>
    <s v="Back Office"/>
    <s v="Queen"/>
    <s v="Senior Staff"/>
    <s v="Female"/>
    <d v="1984-04-16T00:00:00"/>
    <s v="0978 801 869"/>
    <s v="ngocanh.nguyen@hanwhalife.com.vn"/>
    <x v="0"/>
  </r>
  <r>
    <n v="146"/>
    <s v="FTE"/>
    <s v="12001035"/>
    <s v="Lê Nhật Nhung"/>
    <s v="Head Office"/>
    <x v="0"/>
    <s v="N/A"/>
    <s v="GA Partner"/>
    <s v="GA Management Assistant Manager"/>
    <s v="Phó phòng Hỗ trợ Văn phòng Tổng Đại lý"/>
    <s v="Back Office"/>
    <s v="Queen"/>
    <s v="Assistant Manager"/>
    <s v="Female"/>
    <d v="1988-10-27T00:00:00"/>
    <s v="0707 576 276"/>
    <s v="nhatnhung.le@hanwhalife.com.vn"/>
    <x v="0"/>
  </r>
  <r>
    <n v="147"/>
    <s v="FTE"/>
    <s v="12001036"/>
    <s v="Võ Hoàng Yến"/>
    <s v="Head Office"/>
    <x v="0"/>
    <s v="N/A"/>
    <s v="Product Development"/>
    <s v="Product Development Executive"/>
    <s v="Nhân viên Cấp trung Phát triển Sản phẩm"/>
    <s v="Back Office"/>
    <s v="Queen"/>
    <s v="Executive"/>
    <s v="Female"/>
    <d v="1990-01-08T00:00:00"/>
    <s v="0916 317 777"/>
    <s v="hoangyen.vo@hanwhalife.com.vn"/>
    <x v="0"/>
  </r>
  <r>
    <n v="148"/>
    <s v="FTE"/>
    <s v="12001039"/>
    <s v="Nguyễn Văn Nghĩa"/>
    <s v="Head Office"/>
    <x v="0"/>
    <s v="N/A"/>
    <s v="IT"/>
    <s v="Program Analyst Senior Officer"/>
    <s v="Chuyên viên Cấp cao Lập trình"/>
    <s v="Back Office"/>
    <s v="Twin"/>
    <s v="Senior Officer"/>
    <s v="Male"/>
    <d v="1985-06-24T00:00:00"/>
    <s v="0937 575 106"/>
    <s v="nghia.nguyen@hanwhalife.com.vn"/>
    <x v="0"/>
  </r>
  <r>
    <n v="149"/>
    <s v="FTE"/>
    <s v="12001040"/>
    <s v="Nguyễn Thị Minh Thư"/>
    <s v="Dong Nai"/>
    <x v="3"/>
    <s v="Bus"/>
    <s v="Customer Services"/>
    <s v="Customer Services Staff"/>
    <s v="Nhân viên Dịch vụ Khách hàng"/>
    <s v="Back Office"/>
    <s v="Queen"/>
    <s v="Staff"/>
    <s v="Female"/>
    <d v="1995-02-18T00:00:00"/>
    <s v="0364 424 502"/>
    <s v="minhthu.nguyen@hanwhalife.com.vn"/>
    <x v="0"/>
  </r>
  <r>
    <n v="150"/>
    <s v="FTE"/>
    <s v="12001047"/>
    <s v="Nguyễn Thị Cẩm Loan"/>
    <s v="Head Office"/>
    <x v="0"/>
    <s v="N/A"/>
    <s v="IT"/>
    <s v="Program Analyst Officer"/>
    <s v="Chuyên viên Lập trình"/>
    <s v="Back Office"/>
    <s v="Queen"/>
    <s v="Officer"/>
    <s v="Female"/>
    <d v="1985-11-24T00:00:00"/>
    <s v="0987 691 896"/>
    <s v="camloan.nguyen@hanwhalife.com.vn"/>
    <x v="0"/>
  </r>
  <r>
    <n v="151"/>
    <s v="FTE"/>
    <s v="12001053"/>
    <s v="Bùi Thị Hường"/>
    <s v="Binh Phuoc"/>
    <x v="3"/>
    <s v="Bus"/>
    <s v="Customer Services"/>
    <s v="Customer Services Staff"/>
    <s v="Nhân viên Dịch vụ Khách hàng"/>
    <s v="Back Office"/>
    <s v="Queen"/>
    <s v="Staff"/>
    <s v="Female"/>
    <d v="1992-08-16T00:00:00"/>
    <s v="0968 807 607"/>
    <s v="huong.bui@hanwhalife.com.vn"/>
    <x v="0"/>
  </r>
  <r>
    <n v="152"/>
    <s v="FTE"/>
    <s v="12001055"/>
    <s v="Hoàng Hoài Giang"/>
    <s v="Head Office"/>
    <x v="0"/>
    <s v="N/A"/>
    <s v="CIP"/>
    <s v="Chief Investment Principal"/>
    <s v="Giám đốc Cấp cao Đầu tư"/>
    <s v="BOD"/>
    <s v="Single"/>
    <s v="Senior Director"/>
    <s v="Female"/>
    <d v="1974-01-03T00:00:00"/>
    <s v="0913 514 356"/>
    <s v="hoaigiang.hoang@hanwhalife.com.vn"/>
    <x v="0"/>
  </r>
  <r>
    <n v="153"/>
    <s v="FTE"/>
    <s v="12001056"/>
    <s v="Chu Văn Sơn"/>
    <s v="Nghe An"/>
    <x v="1"/>
    <s v="Flight"/>
    <s v="Regional Sales - Lam Kinh"/>
    <s v="Zone Director"/>
    <s v="Giám đốc Kinh doanh Khu vực"/>
    <s v="Sales Agency"/>
    <s v="Twin"/>
    <s v="Assistant Manager"/>
    <s v="Male"/>
    <d v="1978-11-26T00:00:00"/>
    <s v="0979 282 698"/>
    <s v="vanson.chu@hanwhalife.com.vn"/>
    <x v="1"/>
  </r>
  <r>
    <n v="154"/>
    <s v="FTE"/>
    <s v="12001059"/>
    <s v="Nguyễn Thị Thùy Dương"/>
    <s v="Head Office"/>
    <x v="0"/>
    <s v="N/A"/>
    <s v="IT"/>
    <s v="Business Analyst Assistant Manager"/>
    <s v="Phó phòng Phân tích Nghiệp vụ"/>
    <s v="Back Office"/>
    <s v="Queen"/>
    <s v="Assistant Manager"/>
    <s v="Female"/>
    <d v="1983-07-06T00:00:00"/>
    <s v="0908 339 558"/>
    <s v="thuyduong.nguyen@hanwhalife.com.vn"/>
    <x v="0"/>
  </r>
  <r>
    <n v="155"/>
    <s v="FTE"/>
    <s v="12001065"/>
    <s v="Võ Thị Xuân Việt"/>
    <s v="Head Office"/>
    <x v="0"/>
    <s v="N/A"/>
    <s v="Sales Training Support"/>
    <s v="Head of Sales Training Support"/>
    <s v="Trưởng Bộ phận Huấn luyện &amp; Hỗ trợ Kinh doanh"/>
    <s v="BOD"/>
    <s v="Single"/>
    <s v="Director"/>
    <s v="Female"/>
    <d v="1977-07-15T00:00:00"/>
    <s v="0908 804 009"/>
    <s v="xuanviet.vo@hanwhalife.com.vn"/>
    <x v="1"/>
  </r>
  <r>
    <n v="156"/>
    <s v="FTE"/>
    <s v="12001066"/>
    <s v="Văn Thị Thu Hiền"/>
    <s v="Head Office"/>
    <x v="0"/>
    <s v="N/A"/>
    <s v="Customer Services"/>
    <s v="Customer Care Officer"/>
    <s v="Chuyên viên Chăm sóc Khách hàng"/>
    <s v="Back Office"/>
    <s v="Queen"/>
    <s v="Officer"/>
    <s v="Female"/>
    <d v="1989-03-15T00:00:00"/>
    <s v="0907 946 369"/>
    <s v="thuhien.van@hanwhalife.com.vn"/>
    <x v="0"/>
  </r>
  <r>
    <n v="157"/>
    <s v="FTE"/>
    <s v="12001069"/>
    <s v="Trương Thị Thanh Nguyệt"/>
    <s v="Head Office"/>
    <x v="0"/>
    <s v="N/A"/>
    <s v="Customer Services"/>
    <s v="Premium Control Executive"/>
    <s v="Nhân viên Cấp trung Kiểm soát Phí"/>
    <s v="Back Office"/>
    <s v="Queen"/>
    <s v="Executive"/>
    <s v="Female"/>
    <d v="1991-04-05T00:00:00"/>
    <s v="0909 768 006"/>
    <s v="thanhnguyet.truong@hanwhalife.com.vn"/>
    <x v="0"/>
  </r>
  <r>
    <n v="158"/>
    <s v="FTE"/>
    <s v="12001071"/>
    <s v="Huỳnh Phúc Bích Tuyền"/>
    <s v="Head Office"/>
    <x v="0"/>
    <s v="N/A"/>
    <s v="Partnership Distribution"/>
    <s v="Acting Head of Partnership Distribution"/>
    <s v="Quyền Trưởng bộ phận Kênh phân phối qua Đối tác"/>
    <s v="BOD"/>
    <s v="Single"/>
    <s v="Senior Manager"/>
    <s v="Female"/>
    <d v="1982-06-15T00:00:00"/>
    <s v="0906 624 568"/>
    <s v="bichtuyen.huynh@hanwhalife.com.vn"/>
    <x v="0"/>
  </r>
  <r>
    <n v="159"/>
    <s v="FTE"/>
    <s v="12001077"/>
    <s v="Võ Ngọc Thạch"/>
    <s v="Head Office"/>
    <x v="0"/>
    <s v="N/A"/>
    <s v="IT"/>
    <s v="Program Analyst Senior Officer"/>
    <s v="Chuyên viên Cấp cao Lập trình"/>
    <s v="Back Office"/>
    <s v="Twin"/>
    <s v="Senior Officer"/>
    <s v="Male"/>
    <d v="1982-02-28T00:00:00"/>
    <s v="0911 755 898"/>
    <s v="ngocthach.vo@hanwhalife.com.vn"/>
    <x v="0"/>
  </r>
  <r>
    <n v="160"/>
    <s v="FTE"/>
    <s v="12001082"/>
    <s v="Lê Dũng Ngọc"/>
    <s v="Head Office"/>
    <x v="0"/>
    <s v="N/A"/>
    <s v="IT"/>
    <s v="Program Analyst Senior Officer"/>
    <s v="Chuyên viên Cấp cao Lập trình"/>
    <s v="Back Office"/>
    <s v="Twin"/>
    <s v="Senior Officer"/>
    <s v="Male"/>
    <d v="1985-03-03T00:00:00"/>
    <s v="0385 200 455"/>
    <s v="dungngoc.le@hanwhalife.com.vn"/>
    <x v="0"/>
  </r>
  <r>
    <n v="161"/>
    <s v="FTE"/>
    <s v="12001084"/>
    <s v="Dương Văn Hiệp"/>
    <s v="Vinh Phuc"/>
    <x v="1"/>
    <s v="Flight"/>
    <s v="Regional Sales - Thang Long"/>
    <s v="Regional Director"/>
    <s v="Giám đốc Kinh doanh Vùng"/>
    <s v="Sales Agency"/>
    <s v="Twin"/>
    <s v="Director"/>
    <s v="Male"/>
    <d v="1982-08-18T00:00:00"/>
    <s v="0984 001 411"/>
    <s v="vanhiep.duong@hanwhalife.com.vn"/>
    <x v="1"/>
  </r>
  <r>
    <n v="162"/>
    <s v="FTE"/>
    <s v="12001085"/>
    <s v="Lê Minh Hải"/>
    <s v="Head Office"/>
    <x v="0"/>
    <s v="N/A"/>
    <s v="Product Development"/>
    <s v="Product Development Assistant Manager"/>
    <s v="Phó phòng Phát triển Sản phẩm"/>
    <s v="Back Office"/>
    <s v="Twin"/>
    <s v="Assistant Manager"/>
    <s v="Male"/>
    <d v="1990-04-25T00:00:00"/>
    <s v="0902 367 716"/>
    <s v="minhhai.le@hanwhalife.com.vn"/>
    <x v="0"/>
  </r>
  <r>
    <n v="163"/>
    <s v="FTE"/>
    <s v="12001086"/>
    <s v="Cao Hồ Quang"/>
    <s v="Pacific"/>
    <x v="1"/>
    <s v="Flight"/>
    <s v="NBU &amp; Claim"/>
    <s v="Claim Officer"/>
    <s v="Chuyên viên Giải quyết Quyền lợi Bảo hiểm"/>
    <s v="Back Office"/>
    <s v="Twin"/>
    <s v="Officer"/>
    <s v="Male"/>
    <d v="1993-07-19T00:00:00"/>
    <s v="0334 698 617"/>
    <s v="hoquang.cao@hanwhalife.com.vn"/>
    <x v="0"/>
  </r>
  <r>
    <n v="164"/>
    <s v="FTE"/>
    <s v="12001089"/>
    <s v="Lê Tuấn Anh"/>
    <s v="Head Office"/>
    <x v="0"/>
    <s v="N/A"/>
    <s v="Design &amp; Development"/>
    <s v="Sales Training Multimedia Design Team Leader"/>
    <s v="Phó phòng Thiết kế Đa phương tiện"/>
    <s v="Back Office"/>
    <s v="Twin"/>
    <s v="Assistant Manager"/>
    <s v="Male"/>
    <d v="1994-08-19T00:00:00"/>
    <s v="0982 099 912"/>
    <s v="anh.le@hanwhalife.com.vn"/>
    <x v="0"/>
  </r>
  <r>
    <n v="165"/>
    <s v="FTE"/>
    <s v="12001090"/>
    <s v="Nguyễn Thị Mỹ Dung"/>
    <s v="Head Office"/>
    <x v="0"/>
    <s v="N/A"/>
    <s v="NBU &amp; Claim"/>
    <s v="Underwriter"/>
    <s v="Chuyên viên Thẩm định"/>
    <s v="Back Office"/>
    <s v="Queen"/>
    <s v="Officer"/>
    <s v="Female"/>
    <d v="1995-02-20T00:00:00"/>
    <s v="0376 093 089"/>
    <s v="mydung.nguyen@hanwhalife.com.vn"/>
    <x v="0"/>
  </r>
  <r>
    <n v="166"/>
    <s v="FTE"/>
    <s v="12101095"/>
    <s v="Ngô Đình An Hải"/>
    <s v="Da Nang"/>
    <x v="2"/>
    <s v="Bus"/>
    <s v="Regional Sales - Hai Van"/>
    <s v="Regional Chief Agency Officer"/>
    <s v="Phó Tổng Kinh doanh Miền"/>
    <s v="Sales Agency - RCAO"/>
    <s v="Single"/>
    <s v="Senior Director"/>
    <s v="Male"/>
    <d v="1972-05-28T00:00:00"/>
    <s v="0903 555 077"/>
    <s v="anhai.ngo@hanwhalife.com.vn"/>
    <x v="1"/>
  </r>
  <r>
    <n v="167"/>
    <s v="FTE"/>
    <s v="12101098"/>
    <s v="Nguyễn Thị Tuyết Nhung"/>
    <s v="Pacific"/>
    <x v="1"/>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x v="0"/>
  </r>
  <r>
    <n v="168"/>
    <s v="FTE"/>
    <s v="12101101"/>
    <s v="Trần Phúc Duy"/>
    <s v="Head Office"/>
    <x v="0"/>
    <s v="N/A"/>
    <s v="NBU &amp; Claim"/>
    <s v="Claim Officer"/>
    <s v="Chuyên viên Giải quyết Quyền lợi Bảo hiểm"/>
    <s v="Back Office"/>
    <s v="Twin"/>
    <s v="Officer"/>
    <s v="Male"/>
    <d v="1987-09-19T00:00:00"/>
    <s v="0902 818 214"/>
    <s v="phucduy.tran@hanwhalife.com.vn"/>
    <x v="0"/>
  </r>
  <r>
    <n v="169"/>
    <s v="FTE"/>
    <s v="12101103"/>
    <s v="Lê Diễm My"/>
    <s v="Ca Mau"/>
    <x v="3"/>
    <s v="Bus"/>
    <s v="Customer Services"/>
    <s v="Customer Services Senior Staff"/>
    <s v="Nhân viên Cấp cao Dịch vụ Khách hàng"/>
    <s v="Back Office"/>
    <s v="Queen"/>
    <s v="Senior Staff"/>
    <s v="Female"/>
    <d v="1989-04-11T00:00:00"/>
    <s v="0945 515 916"/>
    <s v="my.le@hanwhalife.com.vn"/>
    <x v="0"/>
  </r>
  <r>
    <n v="170"/>
    <s v="FTE"/>
    <s v="12101106"/>
    <s v="Phan Chí Khang"/>
    <s v="Ho Chi Minh"/>
    <x v="0"/>
    <s v="N/A"/>
    <s v="Sales Training Support"/>
    <s v="Agency Training Director - South"/>
    <s v="Giám đốc Huấn luyện &amp; Hỗ trợ đại lý - Miền Nam"/>
    <s v="Trainer"/>
    <s v="Twin"/>
    <s v="Senior Manager"/>
    <s v="Male"/>
    <d v="1987-02-25T00:00:00"/>
    <s v="0933 809 038"/>
    <s v="chikhang.phan@hanwhalife.com.vn"/>
    <x v="1"/>
  </r>
  <r>
    <n v="171"/>
    <s v="FTE"/>
    <s v="12101109"/>
    <s v="Đào Thị Huyền Trâm"/>
    <s v="Kien Giang"/>
    <x v="3"/>
    <s v="Bus"/>
    <s v="Customer Services"/>
    <s v="Customer Services Staff"/>
    <s v="Nhân viên Dịch vụ Khách hàng"/>
    <s v="Back Office"/>
    <s v="Queen"/>
    <s v="Staff"/>
    <s v="Female"/>
    <d v="1997-02-28T00:00:00"/>
    <s v="0353 272 653"/>
    <s v="huyentram.dao@hanwhalife.com.vn"/>
    <x v="0"/>
  </r>
  <r>
    <n v="172"/>
    <s v="FTE"/>
    <s v="12101114"/>
    <s v="Nguyễn Khánh Long"/>
    <s v="Head Office"/>
    <x v="0"/>
    <s v="N/A"/>
    <s v="IT"/>
    <s v="IT Helpdesk Staff (South)"/>
    <s v="Nhân viên Hỗ trợ Mạng máy tính"/>
    <s v="Back Office"/>
    <s v="Twin"/>
    <s v="Staff"/>
    <s v="Male"/>
    <d v="1998-08-25T00:00:00"/>
    <s v="0967 257 506"/>
    <s v="khanhlong.nguyen@hanwhalife.com.vn"/>
    <x v="0"/>
  </r>
  <r>
    <n v="173"/>
    <s v="FTE"/>
    <s v="12101115"/>
    <s v="Đặng Quỳnh Như"/>
    <s v="Head Office"/>
    <x v="0"/>
    <s v="N/A"/>
    <s v="Product Development"/>
    <s v="Product Development Part Leader"/>
    <s v="Phó Bộ phận Phát triển Sản phẩm"/>
    <s v="BOD"/>
    <s v="Single"/>
    <s v="Senior Manager"/>
    <s v="Female"/>
    <d v="1990-10-17T00:00:00"/>
    <s v="0931 833 283"/>
    <s v="quynhnhu.dang@hanwhalife.com.vn"/>
    <x v="1"/>
  </r>
  <r>
    <n v="174"/>
    <s v="FTE"/>
    <s v="12101125"/>
    <s v="Trịnh Thị Ngọc Hà"/>
    <s v="Da Nang"/>
    <x v="2"/>
    <s v="Bus"/>
    <s v="Sales Training Support"/>
    <s v="Agency Training Senior Executive"/>
    <s v="Nhân viên Cấp trung cao Huấn luyện &amp; Hỗ trợ đại lý"/>
    <s v="Trainer"/>
    <s v="Queen"/>
    <s v="Senior Executive"/>
    <s v="Female"/>
    <d v="1987-09-03T00:00:00"/>
    <s v="0905 887 400"/>
    <s v="ngocha.trinh@hanwhalife.com.vn"/>
    <x v="0"/>
  </r>
  <r>
    <n v="175"/>
    <s v="FTE"/>
    <s v="12101126"/>
    <s v="Nguyễn Anh Tuấn"/>
    <s v="Hue"/>
    <x v="2"/>
    <s v="Bus"/>
    <s v="Regional Sales - Hai Van"/>
    <s v="Regional Director"/>
    <s v="Giám đốc Kinh doanh Vùng"/>
    <s v="Sales Agency"/>
    <s v="Twin"/>
    <s v="Senior Manager"/>
    <s v="Male"/>
    <d v="1978-12-26T00:00:00"/>
    <s v="0947 531 199"/>
    <s v="anhtuan.nguyen1@hanwhalife.com.vn"/>
    <x v="1"/>
  </r>
  <r>
    <n v="176"/>
    <s v="FTE"/>
    <s v="12101132"/>
    <s v="Trần Thị Kim Liên"/>
    <s v="Dong Thap"/>
    <x v="3"/>
    <s v="Bus"/>
    <s v="Customer Services"/>
    <s v="Customer Services Staff"/>
    <s v="Nhân viên Dịch vụ Khách hàng"/>
    <s v="Back Office"/>
    <s v="Queen"/>
    <s v="Staff"/>
    <s v="Female"/>
    <d v="1983-04-20T00:00:00"/>
    <s v="0772 074 429"/>
    <s v="kimlien.tran@hanwhalife.com.vn"/>
    <x v="0"/>
  </r>
  <r>
    <n v="177"/>
    <s v="FTE"/>
    <s v="12101135"/>
    <s v="Phan Quỳnh Như"/>
    <s v="Head Office"/>
    <x v="0"/>
    <s v="N/A"/>
    <s v="Finance &amp; Accounting"/>
    <s v="Budgeting Senior Executive"/>
    <s v="Nhân viên Cấp trung cao Kế toán Ngân sách"/>
    <s v="Back Office"/>
    <s v="Queen"/>
    <s v="Senior Executive"/>
    <s v="Female"/>
    <d v="1995-04-27T00:00:00"/>
    <s v="0909 315 487"/>
    <s v="quynhnhu.phan@hanwhalife.com.vn"/>
    <x v="0"/>
  </r>
  <r>
    <n v="178"/>
    <s v="FTE"/>
    <s v="12101139"/>
    <s v="Đỗ Thị Thu Hằng"/>
    <s v="Vinh Phuc"/>
    <x v="1"/>
    <s v="Flight"/>
    <s v="Customer Services"/>
    <s v="Customer Services Executive"/>
    <s v="Nhân viên Cấp trung Dịch vụ Khách hàng"/>
    <s v="Back Office"/>
    <s v="Queen"/>
    <s v="Executive"/>
    <s v="Female"/>
    <d v="1981-05-13T00:00:00"/>
    <s v="0379 162 872"/>
    <s v="thuhang.do@hanwhalife.com.vn"/>
    <x v="0"/>
  </r>
  <r>
    <n v="179"/>
    <s v="FTE"/>
    <s v="12101140"/>
    <s v="Lê Thị Ngọc Ánh"/>
    <s v="Head Office"/>
    <x v="0"/>
    <s v="N/A"/>
    <s v="Product Development"/>
    <s v="Product Development Executive"/>
    <s v="Nhân viên Cấp trung Phát triển Sản phẩm"/>
    <s v="Back Office"/>
    <s v="Queen"/>
    <s v="Executive"/>
    <s v="Female"/>
    <d v="1994-10-16T00:00:00"/>
    <s v="0985 168 246"/>
    <s v="ngocanh.le@hanwhalife.com.vn"/>
    <x v="0"/>
  </r>
  <r>
    <n v="180"/>
    <s v="FTE"/>
    <s v="12101145"/>
    <s v="Lê Thanh Đạo"/>
    <s v="Nghe An"/>
    <x v="1"/>
    <s v="Flight"/>
    <s v="Regional Sales - Lam Kinh"/>
    <s v="Zone Director"/>
    <s v="Giám đốc Kinh doanh Khu vực"/>
    <s v="Sales Agency"/>
    <s v="Twin"/>
    <s v="Officer"/>
    <s v="Male"/>
    <d v="1987-04-30T00:00:00"/>
    <s v="0979 098 262"/>
    <s v="thanhdao.le@hanwhalife.com.vn"/>
    <x v="1"/>
  </r>
  <r>
    <n v="181"/>
    <s v="FTE"/>
    <s v="12101148"/>
    <s v="Phương Kim Oanh"/>
    <s v="Quang Ngai"/>
    <x v="1"/>
    <s v="Flight"/>
    <s v="Regional Sales - Tay Son"/>
    <s v="Zone Director"/>
    <s v="Giám đốc Kinh doanh Khu vực"/>
    <s v="Sales Agency"/>
    <s v="Queen"/>
    <s v="Officer"/>
    <s v="Female"/>
    <d v="1984-07-02T00:00:00"/>
    <s v="0905 949 364"/>
    <s v="kimoanh.phuong@hanwhalife.com.vn"/>
    <x v="1"/>
  </r>
  <r>
    <n v="182"/>
    <s v="FTE"/>
    <s v="12101151"/>
    <s v="Nguyễn Thảo Nhung"/>
    <s v="Head Office"/>
    <x v="0"/>
    <s v="N/A"/>
    <s v="Marketing"/>
    <s v="Digital Task Force Senior Executive"/>
    <s v="Nhân viên Cấp trung cao Dự án Chuyển đổi Kỹ thuật số"/>
    <s v="Back Office"/>
    <s v="Queen"/>
    <s v="Senior Executive"/>
    <s v="Female"/>
    <d v="1994-01-07T00:00:00"/>
    <s v="0773 069 393"/>
    <s v="thaonhung.nguyen@hanwhalife.com.vn"/>
    <x v="1"/>
  </r>
  <r>
    <n v="183"/>
    <s v="FTE"/>
    <s v="12101154"/>
    <s v="Nguyễn Hải Hưng"/>
    <s v="Nghe An"/>
    <x v="1"/>
    <s v="Flight"/>
    <s v="Regional Sales - Lam Kinh"/>
    <s v="Zone Director"/>
    <s v="Giám đốc Kinh doanh Khu vực"/>
    <s v="Sales Agency"/>
    <s v="Twin"/>
    <s v="Officer"/>
    <s v="Male"/>
    <d v="1985-01-25T00:00:00"/>
    <s v="0983 705 206"/>
    <s v="haihung.nguyen@hanwhalife.com.vn"/>
    <x v="0"/>
  </r>
  <r>
    <n v="184"/>
    <s v="FTE"/>
    <s v="12101160"/>
    <s v="Trần Minh Nhật"/>
    <s v="Head Office"/>
    <x v="0"/>
    <s v="N/A"/>
    <s v="Design &amp; Development"/>
    <s v="Design &amp; Development Executive"/>
    <s v="Nhân viên Cấp trung Thiết Kế &amp; Phát triển Chương trình Huấn luyện Kinh doanh"/>
    <s v="Back Office"/>
    <s v="Twin"/>
    <s v="Executive"/>
    <s v="Male"/>
    <d v="1992-11-27T00:00:00"/>
    <s v="0909 004 822"/>
    <s v="minhnhat.tran@hanwhalife.com.vn"/>
    <x v="1"/>
  </r>
  <r>
    <n v="185"/>
    <s v="FTE"/>
    <s v="12101166"/>
    <s v="Lê Thị Thương"/>
    <s v="Head Office"/>
    <x v="0"/>
    <s v="N/A"/>
    <s v="Customer Services"/>
    <s v="Call Center Senior Staff"/>
    <s v="Nhân viên Cấp cao trực Tổng đài"/>
    <s v="Back Office"/>
    <s v="Queen"/>
    <s v="Senior Staff"/>
    <s v="Female"/>
    <d v="1995-08-29T00:00:00"/>
    <s v="0779 027 794"/>
    <s v="thuong.le@hanwhalife.com.vn"/>
    <x v="0"/>
  </r>
  <r>
    <n v="186"/>
    <s v="FTE"/>
    <s v="12101169"/>
    <s v="Nguyễn Ngọc Thanh Thảo"/>
    <s v="Head Office"/>
    <x v="0"/>
    <s v="N/A"/>
    <s v="Distribution Admin"/>
    <s v="Distribution Admin Executive"/>
    <s v="Nhân viên Cấp trung Hành chánh Đại lý &amp; Kênh Phân phối"/>
    <s v="Back Office"/>
    <s v="Queen"/>
    <s v="Executive"/>
    <s v="Female"/>
    <d v="1997-02-04T00:00:00"/>
    <s v="0906 693 932"/>
    <s v="thanhthao.nguyen@hanwhalife.com.vn"/>
    <x v="0"/>
  </r>
  <r>
    <n v="187"/>
    <s v="FTE"/>
    <s v="12101172"/>
    <s v="Nguyễn Như Thúy Uyên"/>
    <s v="Head Office"/>
    <x v="0"/>
    <s v="N/A"/>
    <s v="Customer Services"/>
    <s v="Call Center Senior Staff"/>
    <s v="Nhân viên Cấp cao trực Tổng đài"/>
    <s v="Back Office"/>
    <s v="Queen"/>
    <s v="Senior Staff"/>
    <s v="Female"/>
    <d v="1989-11-15T00:00:00"/>
    <s v="0902 586 199"/>
    <s v="thuyuyen.nguyen@hanwhalife.com.vn"/>
    <x v="0"/>
  </r>
  <r>
    <n v="188"/>
    <s v="FTE"/>
    <s v="12101183"/>
    <s v="Phan Anh Thiên"/>
    <s v="Ha Tinh"/>
    <x v="1"/>
    <s v="Flight"/>
    <s v="Regional Sales - Lam Kinh"/>
    <s v="Zone Director"/>
    <s v="Giám đốc Kinh doanh Khu vực"/>
    <s v="Sales Agency"/>
    <s v="Twin"/>
    <s v="Officer"/>
    <s v="Male"/>
    <d v="1986-10-13T00:00:00"/>
    <s v="0367 507 777"/>
    <s v="anhthien.phan@hanwhalife.com.vn"/>
    <x v="0"/>
  </r>
  <r>
    <n v="189"/>
    <s v="FTE"/>
    <s v="12101184"/>
    <s v="Nguyễn Đức Anh Tuấn"/>
    <s v="Nghe An"/>
    <x v="1"/>
    <s v="Flight"/>
    <s v="Regional Sales - Lam Kinh"/>
    <s v="Zone Director"/>
    <s v="Giám đốc Kinh doanh Khu vực"/>
    <s v="Sales Agency"/>
    <s v="Twin"/>
    <s v="Executive"/>
    <s v="Male"/>
    <d v="1985-06-19T00:00:00"/>
    <s v="0962 222 297"/>
    <s v="anhtuan.nguyen2@hanwhalife.com.vn"/>
    <x v="1"/>
  </r>
  <r>
    <n v="190"/>
    <s v="FTE"/>
    <s v="12101185"/>
    <s v="Nguyễn Đức Thắng"/>
    <s v="Quang Binh"/>
    <x v="1"/>
    <s v="Flight"/>
    <s v="Sales Training Support"/>
    <s v="Agency Training Senior Executive"/>
    <s v="Nhân viên Cấp trung cao Huấn luyện &amp; Hỗ trợ đại lý"/>
    <s v="Trainer"/>
    <s v="Twin"/>
    <s v="Senior Executive"/>
    <s v="Male"/>
    <d v="1991-09-09T00:00:00"/>
    <s v="0869 173 650"/>
    <s v="thang.nguyen@hanwhalife.com.vn"/>
    <x v="1"/>
  </r>
  <r>
    <n v="191"/>
    <s v="FTE"/>
    <s v="12101187"/>
    <s v="Nguyễn Đình Tuấn"/>
    <s v="Pacific"/>
    <x v="1"/>
    <s v="Flight"/>
    <s v="Sales Training Support"/>
    <s v="Agency Training Director - North"/>
    <s v="Giám đốc Huấn luyện &amp; Hỗ trợ đại lý - Miền Bắc"/>
    <s v="Trainer"/>
    <s v="Twin"/>
    <s v="Vice Director"/>
    <s v="Male"/>
    <d v="1979-10-10T00:00:00"/>
    <s v="0915 037 868"/>
    <s v="dinhtuan.nguyen@hanwhalife.com.vn"/>
    <x v="0"/>
  </r>
  <r>
    <n v="192"/>
    <s v="FTE"/>
    <s v="12101189"/>
    <s v="Huỳnh Thị Thúy Lai"/>
    <s v="Head Office"/>
    <x v="0"/>
    <s v="N/A"/>
    <s v="Legal &amp; Corporate Compliance"/>
    <s v="Legal Senior Executive"/>
    <s v="Nhân viên Cấp trung cao Pháp lý"/>
    <s v="Back Office"/>
    <s v="Queen"/>
    <s v="Senior Executive"/>
    <s v="Female"/>
    <d v="1996-03-27T00:00:00"/>
    <s v="0984 344 921"/>
    <s v="thuylai.huynh@hanwhalife.com.vn"/>
    <x v="1"/>
  </r>
  <r>
    <n v="193"/>
    <s v="FTE"/>
    <s v="12101192"/>
    <s v="Trần Thị Thiên Kim"/>
    <s v="Head Office"/>
    <x v="0"/>
    <s v="N/A"/>
    <s v="Distribution Planning"/>
    <s v="Distribution Support Officer"/>
    <s v="Chuyên viên Hỗ trợ Đại lý &amp; Kênh Phân phối"/>
    <s v="Back Office"/>
    <s v="Queen"/>
    <s v="Officer"/>
    <s v="Female"/>
    <d v="1993-11-17T00:00:00"/>
    <s v="0937 864 777"/>
    <s v="thienkim.tran@hanwhalife.com.vn"/>
    <x v="0"/>
  </r>
  <r>
    <n v="194"/>
    <s v="FTE"/>
    <s v="12101195"/>
    <s v="Trần Thị Thùy Trang"/>
    <s v="Head Office"/>
    <x v="0"/>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x v="0"/>
  </r>
  <r>
    <n v="195"/>
    <s v="FTE"/>
    <s v="12101201"/>
    <s v="Nguyễn Hồng Hạ Anh"/>
    <s v="Head Office"/>
    <x v="0"/>
    <s v="N/A"/>
    <s v="NBU &amp; Claim"/>
    <s v="Claim Senior Officer"/>
    <s v="Chuyên viên Cấp cao Giải quyết Quyền lợi Bảo hiểm"/>
    <s v="Back Office"/>
    <s v="Queen"/>
    <s v="Senior Officer"/>
    <s v="Female"/>
    <d v="1993-12-21T00:00:00"/>
    <s v="0378 369 260"/>
    <s v="haanh.nguyen@hanwhalife.com.vn"/>
    <x v="0"/>
  </r>
  <r>
    <n v="196"/>
    <s v="FTE"/>
    <s v="12101204"/>
    <s v="Nguyễn Hữu Hồng Phương"/>
    <s v="Hue"/>
    <x v="3"/>
    <s v="Bus"/>
    <s v="Regional Sales - Hai Van"/>
    <s v="Zone Director"/>
    <s v="Giám đốc Kinh doanh Khu vực"/>
    <s v="Sales Agency"/>
    <s v="Twin"/>
    <s v="Senior Officer"/>
    <s v="Male"/>
    <d v="1985-08-26T00:00:00"/>
    <s v="0935 541 268"/>
    <s v="hongphuong.nguyen@hanwhalife.com.vn"/>
    <x v="0"/>
  </r>
  <r>
    <n v="197"/>
    <s v="FTE"/>
    <s v="12101205"/>
    <s v="Hoàng Anh"/>
    <s v="Head Office"/>
    <x v="0"/>
    <s v="N/A"/>
    <s v="NBU &amp; Claim"/>
    <s v="Claim Senior Officer"/>
    <s v="Chuyên viên Cấp cao Giải quyết Quyền lợi Bảo hiểm"/>
    <s v="Back Office"/>
    <s v="Queen"/>
    <s v="Senior Officer"/>
    <s v="Female"/>
    <d v="1993-12-14T00:00:00"/>
    <s v="0359 463 638"/>
    <s v="anh.hoang@hanwhalife.com.vn"/>
    <x v="1"/>
  </r>
  <r>
    <n v="198"/>
    <s v="FTE"/>
    <s v="12101207"/>
    <s v="Lê Văn Tình"/>
    <s v="Quang Binh"/>
    <x v="3"/>
    <s v="Bus"/>
    <s v="Regional Sales - Hai Van"/>
    <s v="Zone Director"/>
    <s v="Giám đốc Kinh doanh Khu vực"/>
    <s v="Sales Agency"/>
    <s v="Twin"/>
    <s v="Officer"/>
    <s v="Male"/>
    <d v="1990-06-02T00:00:00"/>
    <s v="0915 966 768"/>
    <s v="vantinh.le@hanwhalife.com.vn"/>
    <x v="0"/>
  </r>
  <r>
    <n v="199"/>
    <s v="FTE"/>
    <s v="12101208"/>
    <s v="Huỳnh Quốc Đại"/>
    <s v="Head Office"/>
    <x v="0"/>
    <s v="N/A"/>
    <s v="IT"/>
    <s v="Business Analyst Senior Executive"/>
    <s v="Nhân viên Cấp trung cao Phát triển Hệ thống"/>
    <s v="Back Office"/>
    <s v="Twin"/>
    <s v="Senior Executive"/>
    <s v="Male"/>
    <d v="1996-10-20T00:00:00"/>
    <s v="0389 383 061"/>
    <s v="quocdai.huynh@hanwhalife.com.vn"/>
    <x v="1"/>
  </r>
  <r>
    <n v="200"/>
    <s v="FTE"/>
    <s v="12101212"/>
    <s v="Trần Lê Dương"/>
    <s v="Thanh Hoa"/>
    <x v="3"/>
    <s v="Bus"/>
    <s v="Regional Sales - Lam Kinh"/>
    <s v="Zone Director"/>
    <s v="Giám đốc Kinh doanh Khu vực"/>
    <s v="Sales Agency"/>
    <s v="Twin"/>
    <s v="Executive"/>
    <s v="Male"/>
    <d v="1988-05-19T00:00:00"/>
    <s v="0919 274 360"/>
    <s v="leduong.tran@hanwhalife.com.vn"/>
    <x v="0"/>
  </r>
  <r>
    <n v="201"/>
    <s v="FTE"/>
    <s v="12101218"/>
    <s v="Nguyễn Thị Phương"/>
    <s v="Pacific"/>
    <x v="1"/>
    <s v="Flight"/>
    <s v="NBU &amp; Claim"/>
    <s v="Claim Staff"/>
    <s v="Nhân viên Giải quyết Quyền lợi Bảo hiểm"/>
    <s v="Back Office"/>
    <s v="Queen"/>
    <s v="Staff"/>
    <s v="Female"/>
    <d v="1990-09-10T00:00:00"/>
    <s v="0977 085 513"/>
    <s v="phuong.nguyen@hanwhalife.com.vn"/>
    <x v="1"/>
  </r>
  <r>
    <n v="202"/>
    <s v="FTE"/>
    <s v="12101220"/>
    <s v="Nguyễn Việt Dũng"/>
    <s v="Head Office"/>
    <x v="0"/>
    <s v="N/A"/>
    <s v="IT"/>
    <s v="Program Analyst Officer"/>
    <s v="Chuyên viên Lập trình"/>
    <s v="Back Office"/>
    <s v="Twin"/>
    <s v="Officer"/>
    <s v="Male"/>
    <d v="1988-04-30T00:00:00"/>
    <s v="0907 986 391"/>
    <s v="vietdung.nguyen@hanwhalife.com.vn"/>
    <x v="0"/>
  </r>
  <r>
    <n v="203"/>
    <s v="FTE"/>
    <s v="12101223"/>
    <s v="Trần Thị Thanh Huệ"/>
    <s v="Head Office"/>
    <x v="0"/>
    <s v="N/A"/>
    <s v="Finance &amp; Accounting"/>
    <s v="General Ledger Accounting Officer"/>
    <s v="Chuyên viên Kế toán Tổng hợp"/>
    <s v="Back Office"/>
    <s v="Queen"/>
    <s v="Officer"/>
    <s v="Female"/>
    <d v="1992-05-13T00:00:00"/>
    <s v="0932 324 235"/>
    <s v="thanhhue.tran@hanwhalife.com.vn"/>
    <x v="0"/>
  </r>
  <r>
    <n v="204"/>
    <s v="FTE"/>
    <s v="12101226"/>
    <s v="Bùi Đăng Khoa"/>
    <s v="Head Office"/>
    <x v="0"/>
    <s v="N/A"/>
    <s v="NBU &amp; Claim"/>
    <s v="Claim Officer"/>
    <s v="Chuyên viên Giải quyết Quyền lợi Bảo hiểm"/>
    <s v="Back Office"/>
    <s v="Twin"/>
    <s v="Officer"/>
    <s v="Male"/>
    <d v="1990-06-05T00:00:00"/>
    <s v="0912 109 108"/>
    <s v="dangkhoa.bui@hanwhalife.com.vn"/>
    <x v="0"/>
  </r>
  <r>
    <n v="205"/>
    <s v="FTE"/>
    <s v="12101228"/>
    <s v="Bùi Ngọc Sang"/>
    <s v="Head Office"/>
    <x v="0"/>
    <s v="N/A"/>
    <s v="Actuary"/>
    <s v="Actuarial Analyst"/>
    <s v="Phân tích Định phí"/>
    <s v="Back Office"/>
    <s v="Queen"/>
    <s v="Senior Executive"/>
    <s v="Female"/>
    <d v="1999-12-28T00:00:00"/>
    <s v="0377 808 019"/>
    <s v="ngocsang.bui@hanwhalife.com.vn"/>
    <x v="0"/>
  </r>
  <r>
    <n v="206"/>
    <s v="FTE"/>
    <s v="12101231"/>
    <s v="Đinh Thị Thu Hà"/>
    <s v="Pacific"/>
    <x v="1"/>
    <s v="Flight"/>
    <s v="NBU &amp; Claim"/>
    <s v="Claim Assistant Manager"/>
    <s v="Phó phòng Giải quyết Quyền lợi Bảo hiểm"/>
    <s v="Back Office"/>
    <s v="Queen"/>
    <s v="Assistant Manager"/>
    <s v="Female"/>
    <d v="1982-04-12T00:00:00"/>
    <s v="0936 196 776"/>
    <s v="thuha.dinh@hanwhalife.com.vn"/>
    <x v="0"/>
  </r>
  <r>
    <n v="207"/>
    <s v="FTE"/>
    <s v="12101234"/>
    <s v="Nguyễn Thị Thảnh"/>
    <s v="Head Office"/>
    <x v="0"/>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x v="0"/>
  </r>
  <r>
    <n v="208"/>
    <s v="FTE"/>
    <s v="12101236"/>
    <s v="Võ Trung Hưng"/>
    <s v="Head Office"/>
    <x v="0"/>
    <s v="N/A"/>
    <s v="Marketing"/>
    <s v="Designer"/>
    <s v="Thiết kế"/>
    <s v="Back Office"/>
    <s v="Twin"/>
    <s v="Senior Executive"/>
    <s v="Male"/>
    <d v="1986-09-17T00:00:00"/>
    <s v="0968 223 237"/>
    <s v="trunghung.vo@hanwhalife.com.vn"/>
    <x v="0"/>
  </r>
  <r>
    <n v="209"/>
    <s v="FTE"/>
    <s v="12101238"/>
    <s v="Trần Văn Tuấn"/>
    <s v="Head Office"/>
    <x v="0"/>
    <s v="N/A"/>
    <s v="Distribution Admin"/>
    <s v="Debt Collection Officer"/>
    <s v="Chuyên viên Thu hồi nợ"/>
    <s v="Back Office"/>
    <s v="Twin"/>
    <s v="Officer"/>
    <s v="Male"/>
    <d v="1989-07-17T00:00:00"/>
    <s v="0906 035 526"/>
    <s v="vantuan.tran@hanwhalife.com.vn"/>
    <x v="0"/>
  </r>
  <r>
    <n v="210"/>
    <s v="FTE"/>
    <s v="12101243"/>
    <s v="Nguyễn Thị Thu Phương"/>
    <s v="Head Office"/>
    <x v="0"/>
    <s v="N/A"/>
    <s v="Legal &amp; Corporate Compliance"/>
    <s v="Corporate Compliance Officer"/>
    <s v="Chuyên viên Kiểm soát tuân thủ"/>
    <s v="Back Office"/>
    <s v="Queen"/>
    <s v="Officer"/>
    <s v="Female"/>
    <d v="1995-03-08T00:00:00"/>
    <s v="0932 154 871"/>
    <s v="thuphuong.nguyen@hanwhalife.com.vn"/>
    <x v="0"/>
  </r>
  <r>
    <n v="211"/>
    <s v="FTE"/>
    <s v="12101245"/>
    <s v="Ngô Thị Thảo Hiền"/>
    <s v="Head Office"/>
    <x v="0"/>
    <s v="N/A"/>
    <s v="Finance &amp; Accounting"/>
    <s v="General Ledger Accounting Assistant Manager - IFRS Project"/>
    <s v="Phó phòng Kế toán Tổng hợp - dự án IFRS"/>
    <s v="Back Office"/>
    <s v="Queen"/>
    <s v="Assistant Manager"/>
    <s v="Female"/>
    <d v="1986-06-17T00:00:00"/>
    <s v="0908 087 106"/>
    <s v="thaohien.ngo@hanwhalife.com.vn"/>
    <x v="0"/>
  </r>
  <r>
    <n v="212"/>
    <s v="FTE"/>
    <s v="12101249"/>
    <s v="Nguyễn Quang Minh"/>
    <s v="Head Office"/>
    <x v="0"/>
    <s v="N/A"/>
    <s v="Partnership Distribution"/>
    <s v="Account Head"/>
    <s v="Giám đốc Phát triển Kinh doanh (Đối tác Ngân hàng)"/>
    <s v="Sales Partnership"/>
    <s v="Twin"/>
    <s v="Manager"/>
    <s v="Male"/>
    <d v="1990-10-31T00:00:00"/>
    <s v="0935 713 246"/>
    <s v="quangminh.nguyen@hanwhalife.com.vn"/>
    <x v="0"/>
  </r>
  <r>
    <n v="213"/>
    <s v="FTE"/>
    <s v="12101252"/>
    <s v="Lê Thị Ngọc Yến"/>
    <s v="Head Office"/>
    <x v="0"/>
    <s v="N/A"/>
    <s v="IT"/>
    <s v="Program Analyst Officer"/>
    <s v="Chuyên viên Lập trình"/>
    <s v="Back Office"/>
    <s v="Queen"/>
    <s v="Officer"/>
    <s v="Female"/>
    <d v="1983-01-06T00:00:00"/>
    <s v="0937 210 709"/>
    <s v="ngocyen.le@hanwhalife.com.vn"/>
    <x v="0"/>
  </r>
  <r>
    <n v="214"/>
    <s v="FTE"/>
    <s v="12101257"/>
    <s v="Chung Triển Nghiệp"/>
    <s v="Head Office"/>
    <x v="0"/>
    <s v="N/A"/>
    <s v="IT"/>
    <s v="Program Analyst Officer"/>
    <s v="Chuyên viên Lập trình"/>
    <s v="Back Office"/>
    <s v="Twin"/>
    <s v="Officer"/>
    <s v="Male"/>
    <d v="1987-12-13T00:00:00"/>
    <s v="0972 440 603"/>
    <s v="triennghiep.chung@hanwhalife.com.vn"/>
    <x v="0"/>
  </r>
  <r>
    <n v="215"/>
    <s v="FTE"/>
    <s v="12101262"/>
    <s v="Văn Anh Khoa"/>
    <s v="Binh Duong"/>
    <x v="3"/>
    <s v="Bus"/>
    <s v="Partnership Distribution"/>
    <s v="Sales Manager"/>
    <s v=" Quản lý Kinh doanh (Đối tác Ngân hàng)"/>
    <s v="Sales Partnership"/>
    <s v="Twin"/>
    <s v="Officer"/>
    <s v="Male"/>
    <d v="1993-05-01T00:00:00"/>
    <s v="0944 221 621"/>
    <s v="anhkhoa.van@hanwhalife.com.vn"/>
    <x v="0"/>
  </r>
  <r>
    <n v="216"/>
    <s v="FTE"/>
    <s v="12101263"/>
    <s v="Đỗ Thị Trang"/>
    <s v="Da Nang"/>
    <x v="3"/>
    <s v="Bus"/>
    <s v="Partnership Distribution"/>
    <s v="Sales Manager"/>
    <s v="Quản lý Kinh doanh (Đối tác Ngân hàng)"/>
    <s v="Sales Partnership"/>
    <s v="Queen"/>
    <s v="Senior Executive"/>
    <s v="Female"/>
    <d v="1988-09-25T00:00:00"/>
    <s v="0905 001 129"/>
    <s v="trang.do@hanwhalife.com.vn"/>
    <x v="0"/>
  </r>
  <r>
    <n v="217"/>
    <s v="FTE"/>
    <s v="12101266"/>
    <s v="Nguyễn Hữu Thành"/>
    <s v="Son La"/>
    <x v="1"/>
    <s v="Flight"/>
    <s v="Regional Sales - Thang Long"/>
    <s v="Zone Director"/>
    <s v="Giám đốc Kinh doanh Khu vực"/>
    <s v="Sales Agency"/>
    <s v="Twin"/>
    <s v="Assistant Manager"/>
    <s v="Male"/>
    <d v="1978-11-14T00:00:00"/>
    <s v="0968 265 656"/>
    <s v="huuthanh.nguyen@hanwhalife.com.vn"/>
    <x v="0"/>
  </r>
  <r>
    <n v="218"/>
    <s v="FTE"/>
    <s v="12101268"/>
    <s v="Võ Thị Thảo Nguyên"/>
    <s v="Head Office"/>
    <x v="0"/>
    <s v="N/A"/>
    <s v="Distribution Admin"/>
    <s v="Distribution Admin Executive"/>
    <s v="Nhân viên Cấp trung Hành chánh Đại lý &amp; Kênh Phân phối"/>
    <s v="Back Office"/>
    <s v="Queen"/>
    <s v="Executive"/>
    <s v="Female"/>
    <d v="1993-04-17T00:00:00"/>
    <s v="0852 929 292"/>
    <s v="thaonguyen.vo@hanwhalife.com.vn"/>
    <x v="1"/>
  </r>
  <r>
    <n v="219"/>
    <s v="FTE"/>
    <s v="12101269"/>
    <s v="Nguyễn Thị Minh Tâm"/>
    <s v="Pacific"/>
    <x v="1"/>
    <s v="Flight"/>
    <s v="NBU &amp; Claim"/>
    <s v="Claim Executive"/>
    <s v="Nhân viên Cấp trung Giải quyết Quyền lợi Bảo hiểm"/>
    <s v="Back Office"/>
    <s v="Queen"/>
    <s v="Executive"/>
    <s v="Female"/>
    <d v="1997-05-27T00:00:00"/>
    <s v="0984 159 085"/>
    <s v="tam.nguyen@hanwhalife.com.vn"/>
    <x v="0"/>
  </r>
  <r>
    <n v="220"/>
    <s v="FTE"/>
    <s v="12101270"/>
    <s v="Lê Thị Ngọc Minh"/>
    <s v="Head Office"/>
    <x v="0"/>
    <s v="N/A"/>
    <s v="Finance &amp; Accounting"/>
    <s v="Payable Accounting Senior Staff"/>
    <s v="Nhân viên Cấp cao Kế toán Thanh toán"/>
    <s v="Back Office"/>
    <s v="Queen"/>
    <s v="Senior Staff"/>
    <s v="Female"/>
    <d v="1995-04-18T00:00:00"/>
    <s v="0774 690 045"/>
    <s v="ngocminh.le@hanwhalife.com.vn"/>
    <x v="0"/>
  </r>
  <r>
    <n v="221"/>
    <s v="FTE"/>
    <s v="12101274"/>
    <s v="Nguyễn Bá Huy"/>
    <s v="Head Office"/>
    <x v="0"/>
    <s v="N/A"/>
    <s v="Distribution Admin"/>
    <s v="Distribution Admin Senior Executive"/>
    <s v="Nhân viên Cấp trung cao Hành chánh Đại lý &amp; Kênh Phân phối"/>
    <s v="Back Office"/>
    <s v="Twin"/>
    <s v="Senior Executive"/>
    <s v="Male"/>
    <d v="1995-10-15T00:00:00"/>
    <s v="0388 224 834"/>
    <s v="bahuy.nguyen@hanwhalife.com.vn"/>
    <x v="0"/>
  </r>
  <r>
    <n v="222"/>
    <s v="FTE"/>
    <s v="12101278"/>
    <s v="Đoàn Văn Dũng"/>
    <s v="Pacific"/>
    <x v="1"/>
    <s v="Flight"/>
    <s v="Partnership Distribution"/>
    <s v="Sales Manager"/>
    <s v="Quản lý Kinh doanh (Đối tác Ngân hàng)"/>
    <s v="Sales Partnership"/>
    <s v="Twin"/>
    <s v="Officer"/>
    <s v="Male"/>
    <d v="1992-01-13T00:00:00"/>
    <s v="0989 523 514"/>
    <s v="vandung.doan@hanwhalife.com.vn"/>
    <x v="0"/>
  </r>
  <r>
    <n v="223"/>
    <s v="FTE"/>
    <s v="12101279"/>
    <s v="Trần Lâm Ngân Chi"/>
    <s v="Head Office"/>
    <x v="0"/>
    <s v="N/A"/>
    <s v="NBU &amp; Claim"/>
    <s v="Claim Senior Executive"/>
    <s v="Nhân viên Cấp trung cao Giải quyết Quyền lợi Bảo hiểm"/>
    <s v="Back Office"/>
    <s v="Queen"/>
    <s v="Senior Executive"/>
    <s v="Female"/>
    <d v="1994-08-23T00:00:00"/>
    <s v="0706 768 238"/>
    <s v="nganchi.tran@hanwhalife.com.vn"/>
    <x v="0"/>
  </r>
  <r>
    <n v="224"/>
    <s v="FTE"/>
    <s v="12101281"/>
    <s v="Nguyễn Hữu Thọ"/>
    <s v="Head Office"/>
    <x v="0"/>
    <s v="N/A"/>
    <s v="Partnership Distribution"/>
    <s v="Sales Manager"/>
    <s v="Quản lý Kinh doanh (Đối tác Ngân hàng)"/>
    <s v="Sales Partnership"/>
    <s v="Twin"/>
    <s v="Officer"/>
    <s v="Male"/>
    <d v="1993-06-23T00:00:00"/>
    <s v="0908 801 099"/>
    <s v="huutho.nguyen@hanwhalife.com.vn"/>
    <x v="0"/>
  </r>
  <r>
    <n v="225"/>
    <s v="FTE"/>
    <s v="12101282"/>
    <s v="Nguyễn Thị Khánh Ngân"/>
    <s v="Head Office"/>
    <x v="0"/>
    <s v="N/A"/>
    <s v="Content of Digital App"/>
    <s v="Acting Head of Content of Digital App"/>
    <s v="Quyền Trưởng Bộ phận Nội dung trên Ứng dụng kỹ thuật số"/>
    <s v="BOD"/>
    <s v="Single"/>
    <s v="Manager"/>
    <s v="Female"/>
    <d v="1991-10-20T00:00:00"/>
    <s v="0901 230 699"/>
    <s v="khanhngan.nguyen@hanwhalife.com.vn"/>
    <x v="0"/>
  </r>
  <r>
    <n v="226"/>
    <s v="FTE"/>
    <s v="12101288"/>
    <s v="Nguyễn Hoàng Anh"/>
    <s v="Head Office"/>
    <x v="0"/>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x v="0"/>
  </r>
  <r>
    <n v="227"/>
    <s v="FTE"/>
    <s v="12101289"/>
    <s v="Lê Đức Thọ"/>
    <s v="Hue"/>
    <x v="3"/>
    <s v="Bus"/>
    <s v="Sales Training Support"/>
    <s v="Agency Training Executive"/>
    <s v="Nhân viên Cấp trung Huấn luyện &amp; Hỗ trợ đại lý"/>
    <s v="Trainer"/>
    <s v="Twin"/>
    <s v="Executive"/>
    <s v="Male"/>
    <d v="1996-01-06T00:00:00"/>
    <s v="0789 934 333"/>
    <s v="ductho.le@hanwhalife.com.vn"/>
    <x v="0"/>
  </r>
  <r>
    <n v="228"/>
    <s v="FTE"/>
    <s v="12101290"/>
    <s v="Nguyễn Tấn Vũ"/>
    <s v="Binh Dinh"/>
    <x v="2"/>
    <s v="Bus"/>
    <s v="Regional Sales - Tay Son"/>
    <s v="Zone Director"/>
    <s v="Giám đốc Kinh doanh Khu vực"/>
    <s v="Sales Agency"/>
    <s v="Twin"/>
    <s v="Senior Executive"/>
    <s v="Male"/>
    <d v="1994-02-02T00:00:00"/>
    <s v="0974 751 253"/>
    <s v="tanvu.nguyen@hanwhalife.com.vn"/>
    <x v="0"/>
  </r>
  <r>
    <n v="229"/>
    <s v="FTE"/>
    <s v="12101296"/>
    <s v="Đặng Ngọc Minh Thy"/>
    <s v="Head Office"/>
    <x v="0"/>
    <s v="N/A"/>
    <s v="NBU &amp; Claim"/>
    <s v="Underwriter"/>
    <s v="Chuyên viên Thẩm định"/>
    <s v="Back Office"/>
    <s v="Queen"/>
    <s v="Officer"/>
    <s v="Female"/>
    <d v="1994-05-05T00:00:00"/>
    <s v="0964 647 545"/>
    <s v="minhthy.dang@hanwhalife.com.vn"/>
    <x v="1"/>
  </r>
  <r>
    <n v="230"/>
    <s v="FTE"/>
    <s v="12101298"/>
    <s v="Phan Thị Đan Thùy"/>
    <s v="Head Office"/>
    <x v="0"/>
    <s v="N/A"/>
    <s v="Distribution Planning"/>
    <s v="Sales Activity Supporting Senior Executive"/>
    <s v="Nhân viên Cấp trung cao Hỗ trợ Kinh doanh"/>
    <s v="Back Office"/>
    <s v="Queen"/>
    <s v="Senior Executive"/>
    <s v="Female"/>
    <d v="1993-04-10T00:00:00"/>
    <s v="0932 574 748"/>
    <s v="danthuy.phan@hanwhalife.com.vn"/>
    <x v="0"/>
  </r>
  <r>
    <n v="231"/>
    <s v="FTE"/>
    <s v="12101300"/>
    <s v="Nguyễn Thị Như Ngọc"/>
    <s v="Head Office"/>
    <x v="0"/>
    <s v="N/A"/>
    <s v="Finance &amp; Accounting"/>
    <s v="Insurance &amp; Investment Accounting Senior Executive"/>
    <s v="Nhân viên Cấp trung cao Kế toán Đầu tư &amp; Bảo hiểm"/>
    <s v="Back Office"/>
    <s v="Queen"/>
    <s v="Senior Executive"/>
    <s v="Female"/>
    <d v="1989-10-15T00:00:00"/>
    <s v="0936 500 151"/>
    <s v="ngoc.nguyen2@hanwhalife.com.vn"/>
    <x v="0"/>
  </r>
  <r>
    <n v="232"/>
    <s v="FTE"/>
    <s v="12101304"/>
    <s v="Phan Thị Hòa"/>
    <s v="Pacific"/>
    <x v="1"/>
    <s v="Flight"/>
    <s v="Partnership Distribution"/>
    <s v="Sales Manager"/>
    <s v="Quản lý Kinh doanh (Đối tác Ngân hàng)"/>
    <s v="Sales Partnership"/>
    <s v="Queen"/>
    <s v="Officer"/>
    <s v="Female"/>
    <d v="1993-08-20T00:00:00"/>
    <s v="0354 484 818"/>
    <s v="hoa.phan@hanwhalife.com.vn"/>
    <x v="0"/>
  </r>
  <r>
    <n v="233"/>
    <s v="FTE"/>
    <s v="12101307"/>
    <s v="Cao Tuấn Linh"/>
    <s v="Can Tho"/>
    <x v="3"/>
    <s v="Bus"/>
    <s v="Regional Sales - Gia Dinh"/>
    <s v="Regional Director"/>
    <s v="Giám đốc Kinh doanh Vùng"/>
    <s v="Sales Agency"/>
    <s v="Twin"/>
    <s v="Director"/>
    <s v="Male"/>
    <d v="1977-11-30T00:00:00"/>
    <s v="0919 177 799"/>
    <s v="tuanlinh.cao@hanwhalife.com.vn"/>
    <x v="0"/>
  </r>
  <r>
    <n v="234"/>
    <s v="FTE"/>
    <s v="12101315"/>
    <s v="Hoàng Thị Phương"/>
    <s v="Nghe An"/>
    <x v="1"/>
    <s v="Flight"/>
    <s v="Sales Training Support"/>
    <s v="Agency Training Executive"/>
    <s v="Nhân viên Cấp trung Huấn luyện &amp; Hỗ trợ đại lý"/>
    <s v="Trainer"/>
    <s v="Queen"/>
    <s v="Executive"/>
    <s v="Female"/>
    <d v="1990-10-03T00:00:00"/>
    <s v="0948 706 747"/>
    <s v="phuong.hoang@hanwhalife.com.vn"/>
    <x v="1"/>
  </r>
  <r>
    <n v="235"/>
    <s v="FTE"/>
    <s v="12101319"/>
    <s v="Tạ Văn Tùng Linh"/>
    <s v="Head Office"/>
    <x v="0"/>
    <s v="N/A"/>
    <s v="IT"/>
    <s v="Business Analyst Officer"/>
    <s v="Chuyên viên Phát triển Hệ thống"/>
    <s v="Back Office"/>
    <s v="Twin"/>
    <s v="Officer"/>
    <s v="Male"/>
    <d v="1993-10-31T00:00:00"/>
    <s v="0949 663 609"/>
    <s v="tunglinh.ta@hanwhalife.com.vn"/>
    <x v="0"/>
  </r>
  <r>
    <n v="236"/>
    <s v="FTE"/>
    <s v="12101324"/>
    <s v="Trần Thị Tuyết Nhung"/>
    <s v="Head Office"/>
    <x v="0"/>
    <s v="N/A"/>
    <s v="Human Resources"/>
    <s v="Talent Acquisition Business Partner Executive"/>
    <s v="Nhân viên Cấp trung Đối tác Thu hút Nhân tài"/>
    <s v="Back Office"/>
    <s v="Queen"/>
    <s v="Executive"/>
    <s v="Female"/>
    <d v="1997-09-04T00:00:00"/>
    <s v="0332 009 188"/>
    <s v="tuyetnhung.tran@hanwhalife.com.vn"/>
    <x v="0"/>
  </r>
  <r>
    <n v="237"/>
    <s v="FTE"/>
    <s v="12201327"/>
    <s v="Nguyễn Đình Thắng"/>
    <s v="Gia Lai"/>
    <x v="3"/>
    <s v="Bus"/>
    <s v="Regional Sales - Tay Son"/>
    <s v="Zone Director"/>
    <s v="Giám đốc Kinh doanh Khu vực"/>
    <s v="Sales Agency"/>
    <s v="Twin"/>
    <s v="Executive"/>
    <s v="Male"/>
    <d v="1990-11-06T00:00:00"/>
    <s v="0977 413 269"/>
    <s v="dinhthang.nguyen@hanwhalife.com.vn"/>
    <x v="0"/>
  </r>
  <r>
    <n v="238"/>
    <s v="FTE"/>
    <s v="12201337"/>
    <s v="Diệp Kim Hằng"/>
    <s v="Head Office"/>
    <x v="0"/>
    <s v="N/A"/>
    <s v="Customer Services"/>
    <s v="Policy Owner Services Manager"/>
    <s v="Trưởng phòng Quản lý Hợp đồng"/>
    <s v="Back Office"/>
    <s v="Queen"/>
    <s v="Manager"/>
    <s v="Female"/>
    <d v="1984-05-07T00:00:00"/>
    <s v="0906 008 694"/>
    <s v="kimhang.diep@hanwhalife.com.vn"/>
    <x v="1"/>
  </r>
  <r>
    <n v="239"/>
    <s v="Korean expat"/>
    <s v="12201340"/>
    <s v="Hwang Jun Hwan"/>
    <s v="Head Office"/>
    <x v="0"/>
    <s v="N/A"/>
    <s v="CEO"/>
    <s v="Chairman of Member Council cum CEO"/>
    <s v="Chủ Tịch Hội Đồng Thành viên kiêm Tổng Giám đốc"/>
    <s v="Korean expat"/>
    <s v="Single"/>
    <s v="Chief Executive Officer"/>
    <s v="Male"/>
    <d v="1977-07-04T00:00:00"/>
    <n v="0"/>
    <s v="junhwan628@hanwhalife.com.vn"/>
    <x v="0"/>
  </r>
  <r>
    <n v="240"/>
    <s v="Korean expat"/>
    <s v="12201342"/>
    <s v="Baek Jin Wook"/>
    <s v="Head Office"/>
    <x v="0"/>
    <s v="N/A"/>
    <s v="Management Advisor"/>
    <s v="Management Advisor"/>
    <s v="Cố vấn quản lý kinh doanh bảo hiểm"/>
    <s v="Korean expat"/>
    <s v="Single"/>
    <s v="Director"/>
    <s v="Male"/>
    <d v="1981-12-11T00:00:00"/>
    <n v="0"/>
    <s v="jinwook.baek@hanwhalife.com.vn"/>
    <x v="1"/>
  </r>
  <r>
    <n v="241"/>
    <s v="FTE"/>
    <s v="12201343"/>
    <s v="Phạm Nguyễn Thế Huy"/>
    <s v="Binh Duong"/>
    <x v="3"/>
    <s v="Bus"/>
    <s v="Regional Sales - Gia Dinh"/>
    <s v="Regional Director"/>
    <s v="Giám đốc Kinh doanh Vùng"/>
    <s v="Sales Agency"/>
    <s v="Twin"/>
    <s v="Senior Manager"/>
    <s v="Male"/>
    <d v="1984-01-06T00:00:00"/>
    <s v="0909 076 467"/>
    <s v="thehuy.pham@hanwhalife.com.vn"/>
    <x v="0"/>
  </r>
  <r>
    <n v="242"/>
    <s v="FTE"/>
    <s v="12201346"/>
    <s v="Nguyễn Thị Thu Tâm"/>
    <s v="Head Office"/>
    <x v="0"/>
    <s v="N/A"/>
    <s v="NBU &amp; Claim"/>
    <s v="New Business Staff"/>
    <s v="Nhân viên Phát hành Hợp đồng"/>
    <s v="Back Office"/>
    <s v="Queen"/>
    <s v="Staff"/>
    <s v="Female"/>
    <d v="1992-02-06T00:00:00"/>
    <s v="0937 791 741"/>
    <s v="thutam.nguyen@hanwhalife.com.vn"/>
    <x v="1"/>
  </r>
  <r>
    <n v="243"/>
    <s v="FTE"/>
    <s v="12201347"/>
    <s v="Lã Thị Trinh Thục"/>
    <s v="Head Office"/>
    <x v="0"/>
    <s v="N/A"/>
    <s v="Finance &amp; Accounting"/>
    <s v="Financial Reporting Officer"/>
    <s v="Chuyên viên Kế toán Lập báo cáo"/>
    <s v="Back Office"/>
    <s v="Queen"/>
    <s v="Officer"/>
    <s v="Female"/>
    <d v="1989-07-25T00:00:00"/>
    <s v="0902 447 569"/>
    <s v="trinhthuc.la@hanwhalife.com.vn"/>
    <x v="0"/>
  </r>
  <r>
    <n v="244"/>
    <s v="FTE"/>
    <s v="12201350"/>
    <s v="Nguyễn Thái Hoàng"/>
    <s v="Nghe An"/>
    <x v="1"/>
    <s v="Flight"/>
    <s v="Sales Training Support"/>
    <s v="Agency Training Manager"/>
    <s v="Trưởng phòng Huấn luyện &amp; Hỗ trợ đại lý"/>
    <s v="Trainer"/>
    <s v="Twin"/>
    <s v="Manager"/>
    <s v="Male"/>
    <d v="1987-01-20T00:00:00"/>
    <s v="0974 251 878"/>
    <s v="thaihoang.nguyen@hanwhalife.com.vn"/>
    <x v="0"/>
  </r>
  <r>
    <n v="245"/>
    <s v="FTE"/>
    <s v="12201351"/>
    <s v="Nguyễn Thị Trúc Linh"/>
    <s v="Head Office"/>
    <x v="0"/>
    <s v="N/A"/>
    <s v="GA Partner"/>
    <s v="FTA Trainer"/>
    <s v="Chuyên viên Huấn luyện kênh FTA"/>
    <s v="Back Office"/>
    <s v="Queen"/>
    <s v="Senior Officer"/>
    <s v="Female"/>
    <d v="1989-06-21T00:00:00"/>
    <s v="0931 773 951"/>
    <s v="truclinh.nguyen@hanwhalife.com.vn"/>
    <x v="1"/>
  </r>
  <r>
    <n v="246"/>
    <s v="FTE"/>
    <s v="12201356"/>
    <s v="Đỗ Thị Ngọc Minh"/>
    <s v="Head Office"/>
    <x v="0"/>
    <s v="N/A"/>
    <s v="Partnership Distribution"/>
    <s v="Sales Manager"/>
    <s v=" Quản lý Kinh doanh (Đối tác Ngân hàng)"/>
    <s v="Sales Partnership"/>
    <s v="Queen"/>
    <s v="Officer"/>
    <s v="Female"/>
    <d v="1992-12-26T00:00:00"/>
    <s v="0939 272 567"/>
    <s v="ngocminh.do@hanwhalife.com.vn"/>
    <x v="0"/>
  </r>
  <r>
    <n v="247"/>
    <s v="FTE"/>
    <s v="12201360"/>
    <s v="Đào Thị Hòa"/>
    <s v="Pacific"/>
    <x v="1"/>
    <s v="Flight"/>
    <s v="NBU &amp; Claim"/>
    <s v="Claim Executive"/>
    <s v="Nhân viên Cấp trung Giải quyết Quyền lợi Bảo hiểm"/>
    <s v="Back Office"/>
    <s v="Queen"/>
    <s v="Executive"/>
    <s v="Female"/>
    <d v="1997-08-26T00:00:00"/>
    <s v="0334 999 564"/>
    <s v="hoa.dao@hanwhalife.com.vn"/>
    <x v="0"/>
  </r>
  <r>
    <n v="248"/>
    <s v="FTE"/>
    <s v="12201363"/>
    <s v="Bùi Hồng Ngọc"/>
    <s v="Head Office"/>
    <x v="0"/>
    <s v="N/A"/>
    <s v="NBU &amp; Claim"/>
    <s v="New Business &amp; Underwriting Senior Officer"/>
    <s v="Chuyên viên Cấp cao Thẩm định &amp; Phát hành Hợp đồng"/>
    <s v="Back Office"/>
    <s v="Queen"/>
    <s v="Senior Officer"/>
    <s v="Female"/>
    <d v="1989-07-12T00:00:00"/>
    <s v="0902 326 475"/>
    <s v="hongngoc.bui@hanwhalife.com.vn"/>
    <x v="0"/>
  </r>
  <r>
    <n v="249"/>
    <s v="FTE"/>
    <s v="12201364"/>
    <s v="Nguyễn Thị An Thương"/>
    <s v="Head Office"/>
    <x v="0"/>
    <s v="N/A"/>
    <s v="Customer Services"/>
    <s v="Policy Owner Services Executive"/>
    <s v="Nhân viên Cấp trung Quản lý Hợp đồng"/>
    <s v="Back Office"/>
    <s v="Queen"/>
    <s v="Executive"/>
    <s v="Female"/>
    <d v="1995-06-14T00:00:00"/>
    <s v="0778 985 372"/>
    <s v="anthuong.nguyen@hanwhalife.com.vn"/>
    <x v="0"/>
  </r>
  <r>
    <n v="250"/>
    <s v="FTE"/>
    <s v="12201366"/>
    <s v="Trần Thị Kim Ngọc"/>
    <s v="Head Office"/>
    <x v="0"/>
    <s v="N/A"/>
    <s v="Customer Services"/>
    <s v="Policy Owner Services Executive"/>
    <s v="Nhân viên Cấp trung Quản lý Hợp đồng"/>
    <s v="Back Office"/>
    <s v="Queen"/>
    <s v="Executive"/>
    <s v="Female"/>
    <d v="1993-10-14T00:00:00"/>
    <s v="0932 651 517"/>
    <s v="ngoc.tran@hanwhalife.com.vn"/>
    <x v="0"/>
  </r>
  <r>
    <n v="251"/>
    <s v="FTE"/>
    <s v="12201370"/>
    <s v="Nguyễn Ngọc Cẩm Hương"/>
    <s v="Head Office"/>
    <x v="0"/>
    <s v="N/A"/>
    <s v="Content of Digital App"/>
    <s v="Content Translator"/>
    <s v="Chuyên viên Cấp cao Dịch thuật nội dung"/>
    <s v="Back Office"/>
    <s v="Queen"/>
    <s v="Senior Officer"/>
    <s v="Female"/>
    <d v="1987-05-22T00:00:00"/>
    <s v="0988 485 753"/>
    <s v="camhuong.nguyen@hanwhalife.com.vn"/>
    <x v="0"/>
  </r>
  <r>
    <n v="252"/>
    <s v="FTE"/>
    <s v="12201378"/>
    <s v="Đỗ Thị Kim Anh"/>
    <s v="Head Office"/>
    <x v="0"/>
    <s v="N/A"/>
    <s v="Customer Services"/>
    <s v="Premium Control Senior Executive"/>
    <s v="Nhân viên Cấp trung cao Kiểm soát Phí"/>
    <s v="Back Office"/>
    <s v="Queen"/>
    <s v="Senior Executive"/>
    <s v="Female"/>
    <d v="1992-03-01T00:00:00"/>
    <s v="0937 833 192"/>
    <s v="kimanh.do@hanwhalife.com.vn"/>
    <x v="0"/>
  </r>
  <r>
    <n v="253"/>
    <s v="FTE"/>
    <s v="12201382"/>
    <s v="Bùi Thị Thanh Hoa"/>
    <s v="Pacific"/>
    <x v="1"/>
    <s v="Flight"/>
    <s v="Sales Training Support"/>
    <s v="Agency Training Coordinator Staff"/>
    <s v="Nhân viên Điều phối Huấn luyện Kênh Đại lý"/>
    <s v="Back Office"/>
    <s v="Queen"/>
    <s v="Staff"/>
    <s v="Female"/>
    <d v="1998-08-26T00:00:00"/>
    <s v="0336 964 829"/>
    <s v="thanhhoa.bui@hanwhalife.com.vn"/>
    <x v="0"/>
  </r>
  <r>
    <n v="254"/>
    <s v="FTE"/>
    <s v="12201385"/>
    <s v="Lê Thị Út Em"/>
    <s v="Soc Trang"/>
    <x v="1"/>
    <s v="Flight"/>
    <s v="Regional Sales - Gia Dinh"/>
    <s v="Zone Director"/>
    <s v="Giám đốc Kinh doanh Khu vực"/>
    <s v="Sales Agency"/>
    <s v="Queen"/>
    <s v="Officer"/>
    <s v="Female"/>
    <d v="1983-01-01T00:00:00"/>
    <s v="0899 068 869"/>
    <s v="utem.le@hanwhalife.com.vn"/>
    <x v="0"/>
  </r>
  <r>
    <n v="255"/>
    <s v="FTE"/>
    <s v="12201391"/>
    <s v="Nguyễn Lê Hương Diệu"/>
    <s v="Binh Dinh"/>
    <x v="3"/>
    <s v="Bus"/>
    <s v="Sales Training Support"/>
    <s v="Agency Training Executive"/>
    <s v="Nhân viên Cấp trung Huấn luyện &amp; Hỗ trợ đại lý"/>
    <s v="Trainer"/>
    <s v="Queen"/>
    <s v="Executive"/>
    <s v="Female"/>
    <d v="1994-05-10T00:00:00"/>
    <s v="0337 642 647"/>
    <s v="huongdieu.nguyen@hanwhalife.com.vn"/>
    <x v="1"/>
  </r>
  <r>
    <n v="256"/>
    <s v="FTE"/>
    <s v="12201393"/>
    <s v="Trần Thanh Vũ"/>
    <s v="Head Office"/>
    <x v="0"/>
    <s v="N/A"/>
    <s v="Customer Services"/>
    <s v="Policy Owner Services Senior Staff"/>
    <s v="Nhân viên Cấp cao Quản lý Hợp đồng"/>
    <s v="Back Office"/>
    <s v="Twin"/>
    <s v="Senior Staff"/>
    <s v="Male"/>
    <d v="1984-11-24T00:00:00"/>
    <s v="0938 596 150"/>
    <s v="thanhvu.tran@hanwhalife.com.vn"/>
    <x v="0"/>
  </r>
  <r>
    <n v="257"/>
    <s v="FTE"/>
    <s v="12201395"/>
    <s v="Phan Thị Phương Giang"/>
    <s v="Pacific"/>
    <x v="1"/>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x v="0"/>
  </r>
  <r>
    <n v="258"/>
    <s v="FTE"/>
    <s v="12201403"/>
    <s v="Nguyễn Thị Như Lê"/>
    <s v="Head Office"/>
    <x v="0"/>
    <s v="N/A"/>
    <s v="General Administration"/>
    <s v="Head of General Administration"/>
    <s v="Trưởng bộ phận Hành Chánh"/>
    <s v="BOD"/>
    <s v="Single"/>
    <s v="Senior Manager"/>
    <s v="Female"/>
    <d v="1985-04-21T00:00:00"/>
    <s v="0938 989 298"/>
    <s v="nhule.nguyen@hanwhalife.com.vn"/>
    <x v="1"/>
  </r>
  <r>
    <n v="259"/>
    <s v="FTE"/>
    <s v="12201410"/>
    <s v="Trần Thành Đạt"/>
    <s v="Head Office"/>
    <x v="0"/>
    <s v="N/A"/>
    <s v="Customer Services"/>
    <s v="Call Center Executive"/>
    <s v="Nhân viên Cấp trung trực Tổng đài"/>
    <s v="Back Office"/>
    <s v="Twin"/>
    <s v="Executive"/>
    <s v="Male"/>
    <d v="1996-12-20T00:00:00"/>
    <s v="0935 431 250"/>
    <s v="thanhdat.tran@hanwhalife.com.vn"/>
    <x v="0"/>
  </r>
  <r>
    <n v="260"/>
    <s v="FTE"/>
    <s v="12201411"/>
    <s v="Trần Nguyễn Hùng"/>
    <s v="Head Office"/>
    <x v="0"/>
    <s v="N/A"/>
    <s v="Distribution Planning"/>
    <s v="Distribution Planning Executive"/>
    <s v="Nhân viên Cấp trung Kế hoạch Kinh doanh"/>
    <s v="Back Office"/>
    <s v="Twin"/>
    <s v="Executive"/>
    <s v="Male"/>
    <d v="1994-02-28T00:00:00"/>
    <s v="0907 080 294"/>
    <s v="nguyenhung.tran@hanwhalife.com.vn"/>
    <x v="0"/>
  </r>
  <r>
    <n v="261"/>
    <s v="FTE"/>
    <s v="12201412"/>
    <s v="Trần Thanh Hiền"/>
    <s v="Head Office"/>
    <x v="0"/>
    <s v="N/A"/>
    <s v="Distribution Planning"/>
    <s v="Partnership Support Senior Staff"/>
    <s v="Nhân viên Cấp cao Hỗ trợ Kênh Đối tác Chiến lược"/>
    <s v="Back Office"/>
    <s v="Queen"/>
    <s v="Senior Staff"/>
    <s v="Female"/>
    <d v="1995-10-28T00:00:00"/>
    <s v="0985 665 810"/>
    <s v="thanhhien.tran@hanwhalife.com.vn"/>
    <x v="0"/>
  </r>
  <r>
    <n v="262"/>
    <s v="FTE"/>
    <s v="12201413"/>
    <s v="Phạm Thúy Quỳnh"/>
    <s v="Head Office"/>
    <x v="0"/>
    <s v="N/A"/>
    <s v="Management Advisor"/>
    <s v="Management Advisor Assistant"/>
    <s v="Trợ lý Cố vấn Quản lý"/>
    <s v="Back Office"/>
    <s v="Queen"/>
    <s v="Staff"/>
    <s v="Female"/>
    <d v="1999-03-19T00:00:00"/>
    <s v="0386 621 903"/>
    <s v="thuyquynh.pham@hanwhalife.com.vn"/>
    <x v="0"/>
  </r>
  <r>
    <n v="263"/>
    <s v="FTE"/>
    <s v="12201416"/>
    <s v="Nguyễn Ngọc Hải"/>
    <s v="Head Office"/>
    <x v="0"/>
    <s v="N/A"/>
    <s v="Distribution Admin"/>
    <s v="Distribution Report Senior Executive"/>
    <s v="Nhân viên Cấp trung cao Báo cáo kênh phân phối"/>
    <s v="Back Office"/>
    <s v="Twin"/>
    <s v="Senior Executive"/>
    <s v="Male"/>
    <d v="1997-11-26T00:00:00"/>
    <s v="0931 814 945"/>
    <s v="ngochai.nguyen@hanwhalife.com.vn"/>
    <x v="0"/>
  </r>
  <r>
    <n v="264"/>
    <s v="FTE"/>
    <s v="12201419"/>
    <s v="Nguyễn Thị Hà Trang"/>
    <s v="Head Office"/>
    <x v="0"/>
    <s v="N/A"/>
    <s v="Agency Compliance"/>
    <s v="Agency Compliance Officer"/>
    <s v="Chuyên viên Pháp chế Đại lý"/>
    <s v="Back Office"/>
    <s v="Queen"/>
    <s v="Officer"/>
    <s v="Female"/>
    <d v="1992-11-07T00:00:00"/>
    <s v="0972 585 107"/>
    <s v="hatrang.nguyen@hanwhalife.com.vn"/>
    <x v="1"/>
  </r>
  <r>
    <n v="265"/>
    <s v="FTE"/>
    <s v="12201421"/>
    <s v="Nguyễn Thị Thanh Thúy"/>
    <s v="Head Office"/>
    <x v="0"/>
    <s v="N/A"/>
    <s v="Sales Training Support"/>
    <s v="Agency Training Coordinator"/>
    <s v="Điều phối Huấn luyện Kênh Đại lý"/>
    <s v="Back Office"/>
    <s v="Queen"/>
    <s v="Senior Staff"/>
    <s v="Female"/>
    <d v="1999-10-07T00:00:00"/>
    <s v="0974 459 264"/>
    <s v="thuy.nguyen1@hanwhalife.com.vn"/>
    <x v="0"/>
  </r>
  <r>
    <n v="266"/>
    <s v="FTE"/>
    <s v="12201425"/>
    <s v="Hồ Thị Kiều Trang"/>
    <s v="Pacific"/>
    <x v="1"/>
    <s v="Flight"/>
    <s v="Partnership Distribution"/>
    <s v="Partnership Distribution Recruitment Executive"/>
    <s v="Nhân viên Cấp trung Tuyển dụng kênh Đối tác Chiến lược"/>
    <s v="Back Office"/>
    <s v="Queen"/>
    <s v="Executive"/>
    <s v="Female"/>
    <d v="1997-09-25T00:00:00"/>
    <s v="0963 789 612"/>
    <s v="kieutrang.ho@hanwhalife.com.vn"/>
    <x v="0"/>
  </r>
  <r>
    <n v="267"/>
    <s v="FTE"/>
    <s v="12201428"/>
    <s v="Lê Anh Thy"/>
    <s v="Head Office"/>
    <x v="0"/>
    <s v="N/A"/>
    <s v="Customer Services"/>
    <s v="Policy Owner Services Officer"/>
    <s v="Chuyên viên Quản lý Hợp đồng"/>
    <s v="Back Office"/>
    <s v="Queen"/>
    <s v="Officer"/>
    <s v="Female"/>
    <d v="1994-08-13T00:00:00"/>
    <s v="0919 590 894"/>
    <s v="thy.le@hanwhalife.com.vn"/>
    <x v="0"/>
  </r>
  <r>
    <n v="268"/>
    <s v="FTE"/>
    <s v="12201429"/>
    <s v="Trần Đức Anh"/>
    <s v="Head Office"/>
    <x v="0"/>
    <s v="N/A"/>
    <s v="Actuary"/>
    <s v="Actuarial Analyst"/>
    <s v="Phân tích Định phí"/>
    <s v="Back Office"/>
    <s v="Twin"/>
    <s v="Senior Executive"/>
    <s v="Male"/>
    <d v="1998-01-30T00:00:00"/>
    <s v="0869 604 330"/>
    <s v="ducanh.tran@hanwhalife.com.vn"/>
    <x v="0"/>
  </r>
  <r>
    <n v="269"/>
    <s v="FTE"/>
    <s v="12201431"/>
    <s v="Nguyễn Thị Diệu Hương"/>
    <s v="My Tho"/>
    <x v="3"/>
    <s v="Bus"/>
    <s v="Customer Services"/>
    <s v="Customer Services Senior Staff"/>
    <s v="Nhân viên Cấp cao Dịch vụ Khách hàng"/>
    <s v="Back Office"/>
    <s v="Queen"/>
    <s v="Senior Staff"/>
    <s v="Female"/>
    <d v="1990-04-01T00:00:00"/>
    <s v="0932 983 577"/>
    <s v="dieuhuong.nguyen@hanwhalife.com.vn"/>
    <x v="0"/>
  </r>
  <r>
    <n v="270"/>
    <s v="FTE"/>
    <s v="12201433"/>
    <s v="Nguyễn Thái Thụy"/>
    <s v="Da Nang"/>
    <x v="3"/>
    <s v="Bus"/>
    <s v="Regional Sales - Hai Van"/>
    <s v="Zone Director"/>
    <s v="Giám đốc Kinh doanh Khu vực"/>
    <s v="Sales Agency"/>
    <s v="Twin"/>
    <s v="Officer"/>
    <s v="Male"/>
    <d v="1987-12-21T00:00:00"/>
    <s v="0961 230 789"/>
    <s v="thaithuy.nguyen@hanwhalife.com.vn"/>
    <x v="0"/>
  </r>
  <r>
    <n v="271"/>
    <s v="FTE"/>
    <s v="12201434"/>
    <s v="Phạm Trần Phương Hằng"/>
    <s v="Head Office"/>
    <x v="0"/>
    <s v="N/A"/>
    <s v="Agency Compliance"/>
    <s v="Agency Compliance Executive"/>
    <s v="Nhân viên Cấp trung Pháp chế Đại lý"/>
    <s v="Back Office"/>
    <s v="Queen"/>
    <s v="Executive"/>
    <s v="Female"/>
    <d v="1991-08-20T00:00:00"/>
    <s v="0356 180 391"/>
    <s v="phuonghang.pham@hanwhalife.com.vn"/>
    <x v="0"/>
  </r>
  <r>
    <n v="272"/>
    <s v="FTE"/>
    <s v="12201436"/>
    <s v="Bùi Thị Thu Hiền"/>
    <s v="Head Office"/>
    <x v="0"/>
    <s v="N/A"/>
    <s v="NBU &amp; Claim"/>
    <s v="Claim Admin Senior Staff"/>
    <s v="Nhân viên Cấp cao Hành chánh Giải quyết Quyền lợi Bảo hiểm"/>
    <s v="Back Office"/>
    <s v="Queen"/>
    <s v="Senior Staff"/>
    <s v="Female"/>
    <d v="1989-02-18T00:00:00"/>
    <s v="0356 191 398"/>
    <s v="hien.bui@hanwhalife.com.vn"/>
    <x v="1"/>
  </r>
  <r>
    <n v="273"/>
    <s v="FTE"/>
    <s v="12201437"/>
    <s v="Tăng Kiến Luân"/>
    <s v="Head Office"/>
    <x v="0"/>
    <s v="N/A"/>
    <s v="IT"/>
    <s v="Digital Project Manager"/>
    <s v="Quản lý Dự án Kỹ thuật số"/>
    <s v="Back Office"/>
    <s v="Twin"/>
    <s v="Senior Officer"/>
    <s v="Male"/>
    <d v="1987-01-31T00:00:00"/>
    <s v="0764 737 800"/>
    <s v="kienluan.tang@hanwhalife.com.vn"/>
    <x v="0"/>
  </r>
  <r>
    <n v="274"/>
    <s v="FTE"/>
    <s v="12201438"/>
    <s v="Nguyễn Lý Bửu Ngọc"/>
    <s v="Head Office"/>
    <x v="0"/>
    <s v="N/A"/>
    <s v="Customer Services"/>
    <s v="Premium Control Senior Executive"/>
    <s v="Nhân viên Cấp trung cao Kiểm soát Phí"/>
    <s v="Back Office"/>
    <s v="Queen"/>
    <s v="Senior Executive"/>
    <s v="Female"/>
    <d v="1993-10-13T00:00:00"/>
    <s v="0767 372 113"/>
    <s v="buungoc.nguyen@hanwhalife.com.vn"/>
    <x v="0"/>
  </r>
  <r>
    <n v="275"/>
    <s v="FTE"/>
    <s v="12201440"/>
    <s v="Phạm Thị Mỹ Phượng"/>
    <s v="Ho Chi Minh"/>
    <x v="0"/>
    <s v="N/A"/>
    <s v="Customer Services"/>
    <s v="Customer Services Assistant Manager"/>
    <s v="Phó phòng Dịch vụ khách hàng"/>
    <s v="Back Office"/>
    <s v="Queen"/>
    <s v="Assistant Manager"/>
    <s v="Female"/>
    <d v="1983-08-18T00:00:00"/>
    <s v="0933 252 266"/>
    <s v="myphuong.pham@hanwhalife.com.vn"/>
    <x v="0"/>
  </r>
  <r>
    <n v="276"/>
    <s v="FTE"/>
    <s v="12201441"/>
    <s v="Nguyễn Thị Vân Anh"/>
    <s v="Thanh Hoa"/>
    <x v="3"/>
    <s v="Bus"/>
    <s v="Sales Training Support"/>
    <s v="Agency Training Executive"/>
    <s v="Nhân viên Cấp trung Huấn luyện &amp; Hỗ trợ đại lý"/>
    <s v="Trainer"/>
    <s v="Queen"/>
    <s v="Executive"/>
    <s v="Female"/>
    <d v="1995-01-14T00:00:00"/>
    <s v="0363 267 886"/>
    <s v="vananh.nguyen1@hanwhalife.com.vn"/>
    <x v="0"/>
  </r>
  <r>
    <n v="277"/>
    <s v="FTE"/>
    <s v="12201442"/>
    <s v="Hoàng Văn Hiệu"/>
    <s v="Pacific"/>
    <x v="1"/>
    <s v="Flight"/>
    <s v="Customer Services"/>
    <s v="Complaint Handling Officer"/>
    <s v="Chuyên viên xử lý khiếu nại"/>
    <s v="Back Office"/>
    <s v="Twin"/>
    <s v="Officer"/>
    <s v="Male"/>
    <d v="1991-09-29T00:00:00"/>
    <s v="0981 231 885"/>
    <s v="vanhieu.hoang@hanwhalife.com.vn"/>
    <x v="0"/>
  </r>
  <r>
    <n v="278"/>
    <s v="FTE"/>
    <s v="12201444"/>
    <s v="Mai Đặng Huyền Trang"/>
    <s v="Head Office"/>
    <x v="0"/>
    <s v="N/A"/>
    <s v="Human resources"/>
    <s v="Talent Acquisition Business Partner Part Leader"/>
    <s v="Phó Bộ phận Nhân sự phụ trách Đối tác Thu hút Nhân tài"/>
    <s v="BOD"/>
    <s v="Single"/>
    <s v="Senior Manager"/>
    <s v="Female"/>
    <d v="1988-07-13T00:00:00"/>
    <s v="0903 444 134"/>
    <s v="huyentrang.mai@hanwhalife.com.vn"/>
    <x v="0"/>
  </r>
  <r>
    <n v="279"/>
    <s v="FTE"/>
    <s v="12201446"/>
    <s v="Trịnh Xuân Quỳnh"/>
    <s v="Head Office"/>
    <x v="0"/>
    <s v="N/A"/>
    <s v="NBU &amp; Claim"/>
    <s v="New Business Executive"/>
    <s v="Nhân viên Cấp trung Phát hành Hợp đồng"/>
    <s v="Back Office"/>
    <s v="Twin"/>
    <s v="Executive"/>
    <s v="Male"/>
    <d v="1991-11-26T00:00:00"/>
    <s v="0796 081 238"/>
    <s v="xuanquynh.trinh@hanwhalife.com.vn"/>
    <x v="0"/>
  </r>
  <r>
    <n v="280"/>
    <s v="FTE"/>
    <s v="12201447"/>
    <s v="Nguyễn Danh Huy"/>
    <s v="Head Office"/>
    <x v="0"/>
    <s v="N/A"/>
    <s v="NBU &amp; Claim"/>
    <s v="New Business Executive"/>
    <s v="Nhân viên Cấp trung Phát hành Hợp đồng"/>
    <s v="Back Office"/>
    <s v="Twin"/>
    <s v="Executive"/>
    <s v="Male"/>
    <d v="1992-04-03T00:00:00"/>
    <s v="0382 956 674"/>
    <s v="danhhuy.nguyen@hanwhalife.com.vn"/>
    <x v="1"/>
  </r>
  <r>
    <n v="281"/>
    <s v="FTE"/>
    <s v="12201453"/>
    <s v="Nguyễn Thị Ngọc Nhi"/>
    <s v="Head Office"/>
    <x v="0"/>
    <s v="N/A"/>
    <s v="Distribution Planning"/>
    <s v="Distribution Support Executive"/>
    <s v="Nhân viên Cấp trung Hỗ trợ Đại lý &amp; Kênh Phân phối"/>
    <s v="Back Office"/>
    <s v="Queen"/>
    <s v="Executive"/>
    <s v="Female"/>
    <d v="1991-04-27T00:00:00"/>
    <s v="0906 197 417"/>
    <s v="ngocnhi.nguyen@hanwhalife.com.vn"/>
    <x v="0"/>
  </r>
  <r>
    <n v="282"/>
    <s v="FTE"/>
    <s v="12201457"/>
    <s v="Huỳnh Đức Khôi"/>
    <s v="Head Office"/>
    <x v="0"/>
    <s v="N/A"/>
    <s v="Distribution Admin"/>
    <s v="Distribution Compensation Officer"/>
    <s v="Chuyên viên Phụ trách Thu nhập Đại lý &amp; Kênh Phân phối"/>
    <s v="Back Office"/>
    <s v="Twin"/>
    <s v="Officer"/>
    <s v="Male"/>
    <d v="1989-09-06T00:00:00"/>
    <s v="0902 791 570"/>
    <s v="duckhoi.huynh@hanwhalife.com.vn"/>
    <x v="0"/>
  </r>
  <r>
    <n v="283"/>
    <s v="FTE"/>
    <s v="12201458"/>
    <s v="Dương Đức Hải"/>
    <s v="Pacific"/>
    <x v="1"/>
    <s v="Flight"/>
    <s v="NBU &amp; Claim"/>
    <s v="Claim Senior Executive"/>
    <s v="Nhân viên Cấp trung cao Giải quyết Quyền lợi Bảo hiểm"/>
    <s v="Back Office"/>
    <s v="Twin"/>
    <s v="Senior Executive"/>
    <s v="Male"/>
    <d v="1990-10-30T00:00:00"/>
    <s v="0388 666 886"/>
    <s v="duchai.duong@hanwhalife.com.vn"/>
    <x v="0"/>
  </r>
  <r>
    <n v="284"/>
    <s v="FTE"/>
    <s v="12201459"/>
    <s v="Nguyễn Công Minh Hoàng"/>
    <s v="Head Office"/>
    <x v="0"/>
    <s v="N/A"/>
    <s v="Actuary"/>
    <s v="Actuarial Analyst"/>
    <s v="Phân tích Định phí"/>
    <s v="Back Office"/>
    <s v="Twin"/>
    <s v="Assistant Manager"/>
    <s v="Male"/>
    <d v="1996-01-24T00:00:00"/>
    <s v="0939 128 062"/>
    <s v="hoang.nguyen@hanwhalife.com.vn"/>
    <x v="0"/>
  </r>
  <r>
    <n v="285"/>
    <s v="FTE"/>
    <s v="12201460"/>
    <s v="Nguyễn Thị Phương Thảo"/>
    <s v="Head Office"/>
    <x v="0"/>
    <s v="N/A"/>
    <s v="NBU &amp; Claim"/>
    <s v="Underwriter"/>
    <s v="Thẩm định"/>
    <s v="Back Office"/>
    <s v="Queen"/>
    <s v="Officer"/>
    <s v="Female"/>
    <d v="1988-09-05T00:00:00"/>
    <s v="0395 173 023"/>
    <s v="thao.nguyen3@hanwhalife.com.vn"/>
    <x v="0"/>
  </r>
  <r>
    <n v="286"/>
    <s v="FTE"/>
    <s v="12201461"/>
    <s v="Nguyễn Trần Tuấn Anh"/>
    <s v="Head Office"/>
    <x v="0"/>
    <s v="N/A"/>
    <s v="IT"/>
    <s v="IT Security Officer"/>
    <s v="Chuyên viên Bảo mật &amp; An toàn Thông tin"/>
    <s v="Back Office"/>
    <s v="Twin"/>
    <s v="Officer"/>
    <s v="Male"/>
    <d v="1983-05-21T00:00:00"/>
    <s v="0907 252 183"/>
    <s v="anh.nguyen2@hanwhalife.com.vn"/>
    <x v="0"/>
  </r>
  <r>
    <n v="287"/>
    <s v="FTE"/>
    <s v="12201464"/>
    <s v="Khương Thanh Liêm"/>
    <s v="Head Office"/>
    <x v="0"/>
    <s v="N/A"/>
    <s v="Distribution Planning"/>
    <s v="Distribution Planning Senior Officer"/>
    <s v="Chuyên viên Cấp cao Lập Kế hoạch Kênh Đối tác"/>
    <s v="Back Office"/>
    <s v="Twin"/>
    <s v="Senior Officer"/>
    <s v="Male"/>
    <d v="1994-03-20T00:00:00"/>
    <s v="0902 268 022"/>
    <s v="thanhliem.khuong@hanwhalife.com.vn"/>
    <x v="0"/>
  </r>
  <r>
    <n v="288"/>
    <s v="FTE"/>
    <s v="12201466"/>
    <s v="Trần Thị Năm Thanh"/>
    <s v="Pacific"/>
    <x v="1"/>
    <s v="Flight"/>
    <s v="Agency Compliance"/>
    <s v="Agency Compliance Assistant Manager"/>
    <s v="Phó phòng Pháp chế Đại lý "/>
    <s v="Back Office"/>
    <s v="Queen"/>
    <s v="Assistant Manager"/>
    <s v="Female"/>
    <d v="1984-05-19T00:00:00"/>
    <s v="0989 655 599"/>
    <s v="namthanh.tran@hanwhalife.com.vn"/>
    <x v="0"/>
  </r>
  <r>
    <n v="289"/>
    <s v="FTE"/>
    <s v="12201477"/>
    <s v="Trần Phú Lập"/>
    <s v="Head Office"/>
    <x v="0"/>
    <s v="N/A"/>
    <s v="Distribution Admin"/>
    <s v="Distribution Admin Team Leader"/>
    <s v="Trưởng Nhóm phụ trách Hành chánh đại lý &amp; Kênh Phân phối"/>
    <s v="Back Office"/>
    <s v="Twin"/>
    <s v="Officer"/>
    <s v="Male"/>
    <d v="1994-04-28T00:00:00"/>
    <s v="0567 217 843"/>
    <s v="phulap.tran@hanwhalife.com.vn"/>
    <x v="0"/>
  </r>
  <r>
    <n v="290"/>
    <s v="FTE"/>
    <s v="12201478"/>
    <s v="Nguyễn Huỳnh Thanh Thủy"/>
    <s v="Head Office"/>
    <x v="0"/>
    <s v="N/A"/>
    <s v="Marketing"/>
    <s v="Brand &amp; Marketing Senior Manager"/>
    <s v="Trưởng phòng Cấp cao Xây dựng &amp; Phát triển Thương hiệu&amp; Marketing"/>
    <s v="Back Office"/>
    <s v="Queen"/>
    <s v="Senior Manager"/>
    <s v="Female"/>
    <d v="1989-10-08T00:00:00"/>
    <s v="0982 025 094"/>
    <s v="thanhthuy.nguyen1@hanwhalife.com.vn"/>
    <x v="0"/>
  </r>
  <r>
    <n v="291"/>
    <s v="FTE"/>
    <s v="12201484"/>
    <s v="Nguyễn Thị Thùy"/>
    <s v="Hung Yen"/>
    <x v="1"/>
    <s v="Flight"/>
    <s v="Sales Training Support"/>
    <s v="Agency Training Executive"/>
    <s v="Nhân viên Cấp trung Huấn luyện &amp; Hỗ trợ đại lý"/>
    <s v="Trainer"/>
    <s v="Queen"/>
    <s v="Executive"/>
    <s v="Female"/>
    <d v="1987-02-16T00:00:00"/>
    <s v="0976 541 293"/>
    <s v="thuy.nguyen2@hanwhalife.com.vn"/>
    <x v="0"/>
  </r>
  <r>
    <n v="292"/>
    <s v="FTE"/>
    <s v="12201486"/>
    <s v="Trần Ngọc Thảo My"/>
    <s v="Head Office"/>
    <x v="0"/>
    <s v="N/A"/>
    <s v="NBU &amp; Claim"/>
    <s v="Claim Senior Executive"/>
    <s v="Nhân viên Cấp trung cao Giải quyết Quyền lợi Bảo hiểm"/>
    <s v="Back Office"/>
    <s v="Queen"/>
    <s v="Senior Executive"/>
    <s v="Female"/>
    <d v="1987-09-01T00:00:00"/>
    <s v="0983 908 599"/>
    <s v="thaomy.tran@hanwhalife.com.vn"/>
    <x v="0"/>
  </r>
  <r>
    <n v="293"/>
    <s v="FTE"/>
    <s v="12201487"/>
    <s v="Huỳnh Vương Quốc"/>
    <s v="Head Office"/>
    <x v="0"/>
    <s v="N/A"/>
    <s v="Partnership Distribution"/>
    <s v="Head of South"/>
    <s v="Giám Đốc Kinh Doanh Miền Nam"/>
    <s v="Back Office"/>
    <s v="Twin"/>
    <s v="Assistant Manager"/>
    <s v="Male"/>
    <d v="1986-04-04T00:00:00"/>
    <s v="0938 881 615"/>
    <s v="vuongquoc.huynh@hanwhalife.com.vn"/>
    <x v="0"/>
  </r>
  <r>
    <n v="294"/>
    <s v="FTE"/>
    <s v="12201488"/>
    <s v="Nguyễn Tấn Cường"/>
    <s v="Head Office"/>
    <x v="0"/>
    <s v="N/A"/>
    <s v="IT"/>
    <s v="Program Analyst Officer"/>
    <s v="Chuyên viên Lập trình"/>
    <s v="Back Office"/>
    <s v="Twin"/>
    <s v="Officer"/>
    <s v="Male"/>
    <d v="1987-11-19T00:00:00"/>
    <s v="0902 333 064"/>
    <s v="tancuong.nguyen@hanwhalife.com.vn"/>
    <x v="0"/>
  </r>
  <r>
    <n v="295"/>
    <s v="FTE"/>
    <s v="12201489"/>
    <s v="Nguyễn Thị Thu Thảo"/>
    <s v="Head Office"/>
    <x v="0"/>
    <s v="N/A"/>
    <s v="NBU &amp; Claim"/>
    <s v="Underwriter"/>
    <s v="Thẩm định"/>
    <s v="Back Office"/>
    <s v="Queen"/>
    <s v="Senior Executive"/>
    <s v="Female"/>
    <d v="1995-05-10T00:00:00"/>
    <s v="0778 884 532"/>
    <s v="thuthao.nguyen@hanwhalife.com.vn"/>
    <x v="0"/>
  </r>
  <r>
    <n v="296"/>
    <s v="FTE"/>
    <s v="12201490"/>
    <s v="Trần Thảo Nguyên"/>
    <s v="Head Office"/>
    <x v="0"/>
    <s v="N/A"/>
    <s v="Customer Services"/>
    <s v="Policy Owner Services Officer"/>
    <s v="Chuyên viên Quản lý Hợp đồng"/>
    <s v="Back Office"/>
    <s v="Queen"/>
    <s v="Officer"/>
    <s v="Female"/>
    <d v="1992-01-11T00:00:00"/>
    <s v="0938 680 383"/>
    <s v="nguyen.tran@hanwhalife.com.vn"/>
    <x v="0"/>
  </r>
  <r>
    <n v="297"/>
    <s v="FTE"/>
    <s v="12201491"/>
    <s v="Trần Thị Như Tình"/>
    <s v="Thanh Hoa"/>
    <x v="3"/>
    <s v="Bus"/>
    <s v="Sales Training Support"/>
    <s v="Agency Training Executive"/>
    <s v="Nhân viên Cấp trung Huấn luyện &amp; Hỗ trợ đại lý"/>
    <s v="Trainer"/>
    <s v="Queen"/>
    <s v="Executive"/>
    <s v="Female"/>
    <d v="1996-10-14T00:00:00"/>
    <s v="0935 040 075"/>
    <s v="nhutinh.tran@hanwhalife.com.vn"/>
    <x v="0"/>
  </r>
  <r>
    <n v="298"/>
    <s v="FTE"/>
    <s v="12201492"/>
    <s v="Cao Ngọc Ly"/>
    <s v="Head Office"/>
    <x v="0"/>
    <s v="N/A"/>
    <s v="Customer Services"/>
    <s v="Call Center Senior Staff"/>
    <s v="Nhân viên Cấp cao trực Tổng đài"/>
    <s v="Back Office"/>
    <s v="Queen"/>
    <s v="Senior Staff"/>
    <s v="Female"/>
    <d v="1992-10-19T00:00:00"/>
    <s v="0912 423 455"/>
    <s v="ngocly.cao@hanwhalife.com.vn"/>
    <x v="0"/>
  </r>
  <r>
    <n v="299"/>
    <s v="FTE"/>
    <s v="12201497"/>
    <s v="Nguyễn Đinh Bảo Ngọc"/>
    <s v="Head Office"/>
    <x v="0"/>
    <s v="N/A"/>
    <s v="IT"/>
    <s v="Business Analyst Senior Executive"/>
    <s v="Nhân viên Cấp trung cao Phát triển Hệ thống"/>
    <s v="Back Office"/>
    <s v="Queen"/>
    <s v="Senior Executive"/>
    <s v="Female"/>
    <d v="1995-11-08T00:00:00"/>
    <s v="0769 968 045"/>
    <s v="baongoc.nguyen1@hanwhalife.com.vn"/>
    <x v="0"/>
  </r>
  <r>
    <n v="300"/>
    <s v="FTE"/>
    <s v="12201498"/>
    <s v="Nguyễn Đức Trọng"/>
    <s v="Head Office"/>
    <x v="0"/>
    <s v="N/A"/>
    <s v="IT"/>
    <s v="Network Administrator Executive"/>
    <s v="Nhân viên Cấp trung Quản trị Hệ thống"/>
    <s v="Back Office"/>
    <s v="Twin"/>
    <s v="Executive"/>
    <s v="Male"/>
    <d v="1985-04-01T00:00:00"/>
    <s v="0905 756 856"/>
    <s v="ductrong.nguyen@hanwhalife.com.vn"/>
    <x v="0"/>
  </r>
  <r>
    <n v="301"/>
    <s v="FTE"/>
    <s v="12201499"/>
    <s v="Nguyễn Thị Như Ý"/>
    <s v="Head Office"/>
    <x v="0"/>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x v="0"/>
  </r>
  <r>
    <n v="302"/>
    <s v="FTE"/>
    <s v="12201500"/>
    <s v="Phạm Ngọc Huyền Chi"/>
    <s v="Head Office"/>
    <x v="0"/>
    <s v="N/A"/>
    <s v="Distribution Admin"/>
    <s v="Distribution Report Senior Executive"/>
    <s v="Nhân viên cấp trung cao báo cáo kênh phân phối"/>
    <s v="Back Office"/>
    <s v="Queen"/>
    <s v="Senior Executive"/>
    <s v="Female"/>
    <d v="1993-05-26T00:00:00"/>
    <s v="0962 725 331"/>
    <s v="huyenchi.pham@hanwhalife.com.vn"/>
    <x v="0"/>
  </r>
  <r>
    <n v="303"/>
    <s v="FTE"/>
    <s v="12201504"/>
    <s v="Nguyễn Lê Ngọc Huỳnh Hoa"/>
    <s v="Head Office"/>
    <x v="0"/>
    <s v="N/A"/>
    <s v="Distribution Planning"/>
    <s v="Partnership Support Senior Executive"/>
    <s v="Nhân viên Cấp trung cao Hỗ trợ Kênh Đối tác Chiến lược"/>
    <s v="Back Office"/>
    <s v="Queen"/>
    <s v="Senior Executive"/>
    <s v="Female"/>
    <d v="1995-07-12T00:00:00"/>
    <s v="0777 044 744"/>
    <s v="huynhhoa.nguyen@hanwhalife.com.vn"/>
    <x v="1"/>
  </r>
  <r>
    <n v="304"/>
    <s v="FTE"/>
    <s v="12201505"/>
    <s v="Phạm Thị Dương Linh"/>
    <s v="Pacific"/>
    <x v="1"/>
    <s v="Flight"/>
    <s v="NBU &amp; Claim"/>
    <s v="Claim Executive"/>
    <s v="Nhân viên Cấp trung Giải quyết Quyền lợi Bảo hiểm"/>
    <s v="Back Office"/>
    <s v="Queen"/>
    <s v="Executive"/>
    <s v="Female"/>
    <d v="1997-09-05T00:00:00"/>
    <s v="0355 790 874"/>
    <s v="duonglinh.pham@hanwhalife.com.vn"/>
    <x v="0"/>
  </r>
  <r>
    <n v="305"/>
    <s v="FTE"/>
    <s v="12201506"/>
    <s v="Nguyễn Thị Hương"/>
    <s v="Head Office"/>
    <x v="0"/>
    <s v="N/A"/>
    <s v="IT"/>
    <s v="Business Analyst Senior Executive"/>
    <s v="Nhân viên Cấp trung cao Phát triển Hệ thống"/>
    <s v="Back Office"/>
    <s v="Queen"/>
    <s v="Senior Executive"/>
    <s v="Female"/>
    <d v="1994-06-12T00:00:00"/>
    <s v="0964 701 610"/>
    <s v="huong.nguyen3@hanwhalife.com.vn"/>
    <x v="0"/>
  </r>
  <r>
    <n v="306"/>
    <s v="FTE"/>
    <s v="12201509"/>
    <s v="Nguyễn Thị Hải Yên"/>
    <s v="Binh Dinh"/>
    <x v="1"/>
    <s v="Flight"/>
    <s v="Sales Training Support"/>
    <s v="Agency Training Executive"/>
    <s v="Nhân viên Cấp trung Huấn luyện &amp; Hỗ trợ đại lý"/>
    <s v="Trainer"/>
    <s v="Queen"/>
    <s v="Executive"/>
    <s v="Female"/>
    <d v="1994-12-27T00:00:00"/>
    <s v="0987 383 342"/>
    <s v="haiyen.nguyen1@hanwhalife.com.vn"/>
    <x v="0"/>
  </r>
  <r>
    <n v="307"/>
    <s v="FTE"/>
    <s v="12201510"/>
    <s v="Tô Phạm Quỳnh Anh"/>
    <s v="Head Office"/>
    <x v="0"/>
    <s v="N/A"/>
    <s v="Distribution Planning"/>
    <s v="Partnership Support Senior Executive"/>
    <s v="Nhân viên Cấp trung cao Hỗ trợ Kênh Đối tác Chiến lược"/>
    <s v="Back Office"/>
    <s v="Queen"/>
    <s v="Senior Executive"/>
    <s v="Female"/>
    <d v="1995-11-01T00:00:00"/>
    <s v="0902 862913"/>
    <s v="quynhanh.to@hanwhalife.com.vn"/>
    <x v="0"/>
  </r>
  <r>
    <n v="308"/>
    <s v="FTE"/>
    <s v="12201511"/>
    <s v="Nguyễn Vũ Tịnh Đan"/>
    <s v="Head Office"/>
    <x v="0"/>
    <s v="N/A"/>
    <s v="Sales Support Task Force"/>
    <s v="Sales Admin Executive"/>
    <s v="Nhân viên Cấp trung Hỗ trợ kinh doanh"/>
    <s v="Back Office"/>
    <s v="Queen"/>
    <s v="Executive"/>
    <s v="Female"/>
    <d v="1995-04-12T00:00:00"/>
    <s v="0971 116 295"/>
    <s v="tinhdan.nguyen@hanwhalife.com.vn"/>
    <x v="0"/>
  </r>
  <r>
    <n v="309"/>
    <s v="FTE"/>
    <s v="12201512"/>
    <s v="Đặng Hồng Duyên"/>
    <s v="Head Office"/>
    <x v="0"/>
    <s v="N/A"/>
    <s v="Customer Services"/>
    <s v="Call Center Senior Staff"/>
    <s v="Nhân viên Cấp cao trực Tổng đài"/>
    <s v="Back Office"/>
    <s v="Queen"/>
    <s v="Senior Staff"/>
    <s v="Female"/>
    <d v="1994-05-22T00:00:00"/>
    <s v="0833 063 278"/>
    <s v="hongduyen.dang@hanwhalife.com.vn"/>
    <x v="0"/>
  </r>
  <r>
    <n v="310"/>
    <s v="FTE"/>
    <s v="12201513"/>
    <s v="Nguyễn Đình Hưng"/>
    <s v="Hai Duong"/>
    <x v="1"/>
    <s v="Flight"/>
    <s v="Regional Sales - Thang Long"/>
    <s v="Zone Director"/>
    <s v="Giám đốc Kinh doanh Khu vực"/>
    <s v="Sales Agency"/>
    <s v="Twin"/>
    <s v="Senior Executive"/>
    <s v="Male"/>
    <d v="1990-04-10T00:00:00"/>
    <s v="0948 975 050"/>
    <s v="dinhhung.nguyen@hanwhalife.com.vn"/>
    <x v="0"/>
  </r>
  <r>
    <n v="311"/>
    <s v="FTE"/>
    <s v="12201519"/>
    <s v="Đào Thị Vương"/>
    <s v="Head Office"/>
    <x v="0"/>
    <s v="N/A"/>
    <s v="Customer Services"/>
    <s v="Call Center Staff"/>
    <s v="Nhân viên trực Tổng đài"/>
    <s v="Back Office"/>
    <s v="Queen"/>
    <s v="Staff"/>
    <s v="Female"/>
    <d v="1994-01-31T00:00:00"/>
    <s v="0909 600 526"/>
    <s v="vuong.dao@hanwhalife.com.vn"/>
    <x v="0"/>
  </r>
  <r>
    <n v="312"/>
    <s v="FTE"/>
    <s v="12201522"/>
    <s v="Mai Vạn Hạnh"/>
    <s v="Head Office"/>
    <x v="0"/>
    <s v="N/A"/>
    <s v="Customer Services"/>
    <s v="Call Center Assistant Manager"/>
    <s v="Phó phòng trực Tổng đài"/>
    <s v="Back Office"/>
    <s v="Queen"/>
    <s v="Assistant Manager"/>
    <s v="Female"/>
    <d v="1988-05-13T00:00:00"/>
    <s v="0903 601 309"/>
    <s v="vanhanh.mai@hanwhalife.com.vn"/>
    <x v="0"/>
  </r>
  <r>
    <n v="313"/>
    <s v="FTE"/>
    <s v="12201524"/>
    <s v="Đào Nguyễn Xuân Phước"/>
    <s v="Head Office"/>
    <x v="0"/>
    <s v="N/A"/>
    <s v="Distribution Admin"/>
    <s v="Distribution Report Senior Officer"/>
    <s v="Chuyên viên Cấp cao Hành chánh Đại lý &amp; Kênh phân phối"/>
    <s v="Back Office"/>
    <s v="Twin"/>
    <s v="Senior Officer"/>
    <s v="Male"/>
    <d v="1994-01-30T00:00:00"/>
    <s v="0327 695 141"/>
    <s v="xuanphuoc.dao@hanwhalife.com.vn"/>
    <x v="1"/>
  </r>
  <r>
    <n v="314"/>
    <s v="FTE"/>
    <s v="12201525"/>
    <s v="Lê Thị Bích Tiên"/>
    <s v="Head Office"/>
    <x v="0"/>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x v="0"/>
  </r>
  <r>
    <n v="315"/>
    <s v="FTE"/>
    <s v="12201531"/>
    <s v="Nguyễn Anh Tuấn"/>
    <s v="Head Office"/>
    <x v="0"/>
    <s v="N/A"/>
    <s v="Actuary"/>
    <s v="Actuarial Analyst"/>
    <s v="Phân tích Định phí"/>
    <s v="Back Office"/>
    <s v="Twin"/>
    <s v="Manager"/>
    <s v="Male"/>
    <d v="1985-10-22T00:00:00"/>
    <s v="0982 378 285"/>
    <s v="anhtuan.nguyen4@hanwhalife.com.vn"/>
    <x v="0"/>
  </r>
  <r>
    <n v="316"/>
    <s v="FTE"/>
    <s v="12201532"/>
    <s v="Phạm Hải Huy"/>
    <s v="Head Office"/>
    <x v="0"/>
    <s v="N/A"/>
    <s v="NBU &amp; Claim"/>
    <s v="Claim Assistant Manager"/>
    <s v="Phó phòng Giải quyết Quyền lợi Bảo hiểm"/>
    <s v="Back Office"/>
    <s v="Twin"/>
    <s v="Assistant Manager"/>
    <s v="Male"/>
    <d v="1983-10-20T00:00:00"/>
    <s v="0982 908 020"/>
    <s v="haihuy.pham@hanwhalife.com.vn"/>
    <x v="0"/>
  </r>
  <r>
    <n v="317"/>
    <s v="FTE"/>
    <s v="12201533"/>
    <s v="Mai Hữu Tín"/>
    <s v="Head Office"/>
    <x v="0"/>
    <s v="N/A"/>
    <s v="NBU &amp; Claim"/>
    <s v="Underwriter"/>
    <s v="Chuyên viên Thẩm định"/>
    <s v="Back Office"/>
    <s v="Twin"/>
    <s v="Senior Executive"/>
    <s v="Male"/>
    <d v="1993-02-24T00:00:00"/>
    <s v=" 0983 790 609"/>
    <s v="huutin.mai@hanwhalife.com.vn"/>
    <x v="0"/>
  </r>
  <r>
    <n v="318"/>
    <s v="FTE"/>
    <s v="12201534"/>
    <s v="Phạm Thị Hằng"/>
    <s v="Head Office"/>
    <x v="0"/>
    <s v="N/A"/>
    <s v="Design &amp; Development"/>
    <s v="Design &amp; Development Officer"/>
    <s v="Chuyên viên Thiết Kế &amp; Phát triển Chương trình Huấn luyện Kinh doanh"/>
    <s v="Back Office"/>
    <s v="Queen"/>
    <s v="Officer"/>
    <s v="Female"/>
    <d v="1984-10-10T00:00:00"/>
    <s v="0813 390 539"/>
    <s v="hang.pham@hanwhalife.com.vn"/>
    <x v="0"/>
  </r>
  <r>
    <n v="319"/>
    <s v="FTE"/>
    <s v="12201536"/>
    <s v="Tất An Đông Nghi"/>
    <s v="Head Office"/>
    <x v="0"/>
    <s v="N/A"/>
    <s v="Marketing"/>
    <s v="Corporate Brand Manager"/>
    <s v="Trưởng phòng Quản lý Thương hiệu"/>
    <s v="Back Office"/>
    <s v="Twin"/>
    <s v="Manager"/>
    <s v="Male"/>
    <d v="1991-08-13T00:00:00"/>
    <s v="0965 266 718"/>
    <s v="dongnghi.tat@hanwhalife.com.vn"/>
    <x v="0"/>
  </r>
  <r>
    <n v="320"/>
    <s v="FTE"/>
    <s v="12201538"/>
    <s v="Nguyễn Thiên Hương"/>
    <s v="Head Office"/>
    <x v="0"/>
    <s v="N/A"/>
    <s v="Human resources"/>
    <s v="Corporate Learning &amp; Talent Development Manager"/>
    <s v="Trưởng phòng Đào tạo và Phát triển Nhân tài"/>
    <s v="Back Office"/>
    <s v="Queen"/>
    <s v="Manager"/>
    <s v="Female"/>
    <d v="1992-04-11T00:00:00"/>
    <s v="0906 879 842"/>
    <s v="thienhuong.nguyen@hanwhalife.com.vn"/>
    <x v="0"/>
  </r>
  <r>
    <n v="321"/>
    <s v="FTE"/>
    <s v="12201539"/>
    <s v="Nguyễn Trà Nhật Trinh"/>
    <s v="Head Office"/>
    <x v="0"/>
    <s v="N/A"/>
    <s v="Distribution Admin"/>
    <s v="Distribution Compensation Manager"/>
    <s v="Trưởng phòng Phụ trách Thu nhập Đại lý &amp; Kênh Phân phối"/>
    <s v="Back Office"/>
    <s v="Queen"/>
    <s v="Manager"/>
    <s v="Female"/>
    <d v="1987-08-28T00:00:00"/>
    <s v="0909 478 716"/>
    <s v="nhattrinh.nguyen@hanwhalife.com.vn"/>
    <x v="0"/>
  </r>
  <r>
    <n v="322"/>
    <s v="FTE"/>
    <s v="12201544"/>
    <s v="Phạm Thị Diệp Quỳnh"/>
    <s v="Head Office"/>
    <x v="0"/>
    <s v="N/A"/>
    <s v="Customer Services"/>
    <s v="Digital Customer Services Manager"/>
    <s v="Trưởng phòng Dịch vụ Kỹ thuật số"/>
    <s v="Back Office"/>
    <s v="Queen"/>
    <s v="Manager"/>
    <s v="Female"/>
    <d v="1979-10-05T00:00:00"/>
    <s v="0916 798 389"/>
    <s v="diepquynh.pham@hanwhalife.com.vn"/>
    <x v="0"/>
  </r>
  <r>
    <n v="323"/>
    <s v="FTE"/>
    <s v="12201547"/>
    <s v="Nguyễn Thị Hoài Thu"/>
    <s v="Head Office"/>
    <x v="0"/>
    <s v="N/A"/>
    <s v="Customer Services"/>
    <s v="Customer Care Manager"/>
    <s v="Trưởng phòng Chăm sóc Khách Hàng"/>
    <s v="Back Office"/>
    <s v="Queen"/>
    <s v="Manager"/>
    <s v="Female"/>
    <d v="1984-03-27T00:00:00"/>
    <s v="0932 493 481"/>
    <s v="hoaithu.nguyen@hanwhalife.com.vn"/>
    <x v="0"/>
  </r>
  <r>
    <n v="324"/>
    <s v="FTE"/>
    <s v="12201549"/>
    <s v="Du Gia Khang"/>
    <s v="Head Office"/>
    <x v="0"/>
    <s v="N/A"/>
    <s v="NBU &amp; Claim"/>
    <s v="New Business Staff"/>
    <s v="Nhân viên Phát hành Hợp đồng"/>
    <s v="Back Office"/>
    <s v="Twin"/>
    <s v="Staff"/>
    <s v="Male"/>
    <d v="1996-11-15T00:00:00"/>
    <s v="0773 116 510"/>
    <s v="giakhang.du@hanwhalife.com.vn"/>
    <x v="0"/>
  </r>
  <r>
    <n v="325"/>
    <s v="FTE"/>
    <s v="12201550"/>
    <s v="Nguyễn Bùi Thanh An"/>
    <s v="Head Office"/>
    <x v="0"/>
    <s v="N/A"/>
    <s v="GA Partner"/>
    <s v="GA Development Senior Executive"/>
    <s v="Nhân viên Cấp trung Cao Phát triển Văn phòng Tổng đại lý"/>
    <s v="Back Office"/>
    <s v="Queen"/>
    <s v="Senior Executive"/>
    <s v="Female"/>
    <d v="1995-03-29T00:00:00"/>
    <s v="0919 103 045"/>
    <s v="thanhan.nguyen@hanwhalife.com.vn"/>
    <x v="0"/>
  </r>
  <r>
    <n v="326"/>
    <s v="FTE"/>
    <s v="12201551"/>
    <s v="Nguyễn Thị Quyên"/>
    <s v="Head Office"/>
    <x v="0"/>
    <s v="N/A"/>
    <s v="Actuary"/>
    <s v="Actuarial Analyst"/>
    <s v="Phân tích Định phí"/>
    <s v="Back Office"/>
    <s v="Queen"/>
    <s v="Senior Executive"/>
    <s v="Female"/>
    <d v="1995-05-19T00:00:00"/>
    <s v="0365 947 196"/>
    <s v="quyen.nguyen@hanwhalife.com.vn"/>
    <x v="0"/>
  </r>
  <r>
    <n v="327"/>
    <s v="FTE"/>
    <s v="12201553"/>
    <s v="Nguyễn Phụng Trí"/>
    <s v="Dak Lak"/>
    <x v="3"/>
    <s v="Bus"/>
    <s v="Regional Sales - Tay Son"/>
    <s v="Regional Director"/>
    <s v="Giám đốc Kinh doanh Vùng"/>
    <s v="Sales Agency"/>
    <s v="Twin"/>
    <s v="Vice Director"/>
    <s v="Male"/>
    <d v="1978-09-18T00:00:00"/>
    <s v="0917 985 225"/>
    <s v="phungtri.nguyen@hanwhalife.com.vn"/>
    <x v="0"/>
  </r>
  <r>
    <n v="328"/>
    <s v="FTE"/>
    <s v="12201556"/>
    <s v="Đoàn Ngọc Thanh Tâm"/>
    <s v="Head Office"/>
    <x v="0"/>
    <s v="N/A"/>
    <s v="Distribution Planning"/>
    <s v="Distribution Support Executive"/>
    <s v="Nhân viên Cấp trung Hỗ trợ Đại lý &amp; Kênh Phân phối"/>
    <s v="Back Office"/>
    <s v="Queen"/>
    <s v="Executive"/>
    <s v="Female"/>
    <d v="2000-08-19T00:00:00"/>
    <s v="0589 798 647"/>
    <s v="thanhtam.doan@hanwhalife.com.vn"/>
    <x v="0"/>
  </r>
  <r>
    <n v="329"/>
    <s v="FTE"/>
    <s v="12201557"/>
    <s v="Nguyễn Văn Bảo"/>
    <s v="Head Office"/>
    <x v="0"/>
    <s v="N/A"/>
    <s v="IT"/>
    <s v="IT Helpdesk Staff"/>
    <s v="Nhân viên Hỗ trợ Mạng máy tính"/>
    <s v="Back Office"/>
    <s v="Twin"/>
    <s v="Staff"/>
    <s v="Male"/>
    <d v="1996-02-20T00:00:00"/>
    <s v="0974 504 924"/>
    <s v="vanbao.nguyen@hanwhalife.com.vn"/>
    <x v="0"/>
  </r>
  <r>
    <n v="330"/>
    <s v="FTE"/>
    <s v="12201558"/>
    <s v="Nguyễn Duy Thanh"/>
    <s v="Head Office"/>
    <x v="0"/>
    <s v="N/A"/>
    <s v="IT"/>
    <s v="Program Analyst Senior Officer"/>
    <s v="Chuyên viên Cấp cao Lập trình"/>
    <s v="Back Office"/>
    <s v="Twin"/>
    <s v="Senior Officer"/>
    <s v="Male"/>
    <d v="1990-04-11T00:00:00"/>
    <s v="0987 506 370"/>
    <s v="duythanh.nguyen1@hanwhalife.com.vn"/>
    <x v="1"/>
  </r>
  <r>
    <n v="331"/>
    <s v="FTE"/>
    <s v="12201562"/>
    <s v="Đỗ Thị Linh Nhạn"/>
    <s v="Vinh Phuc"/>
    <x v="1"/>
    <s v="Flight"/>
    <s v="Customer Services"/>
    <s v="Customer Services Senior Staff"/>
    <s v="Nhân viên Cấp cao Dịch vụ Khách hàng"/>
    <s v="Back Office"/>
    <s v="Queen"/>
    <s v="Senior Staff"/>
    <s v="Female"/>
    <d v="1992-10-05T00:00:00"/>
    <s v="0398 558 689"/>
    <s v="linhnhan.do@hanwhalife.com.vn"/>
    <x v="0"/>
  </r>
  <r>
    <n v="332"/>
    <s v="FTE"/>
    <s v="12201563"/>
    <s v="Hoàng Minh Tú"/>
    <s v="Head Office"/>
    <x v="0"/>
    <s v="N/A"/>
    <s v="Actuary"/>
    <s v="Actuarial Analyst"/>
    <s v="Phân tích Định phí"/>
    <s v="Back Office"/>
    <s v="Queen"/>
    <s v="Executive"/>
    <s v="Female"/>
    <d v="1998-10-28T00:00:00"/>
    <s v="0777 613 369"/>
    <s v="minhtu.hoang@hanwhalife.com.vn"/>
    <x v="0"/>
  </r>
  <r>
    <n v="333"/>
    <s v="FTE"/>
    <s v="12201565"/>
    <s v="Trương Mạnh Dũng"/>
    <s v="Head Office"/>
    <x v="0"/>
    <s v="N/A"/>
    <s v="IT"/>
    <s v="Program Analyst Officer"/>
    <s v="Chuyên viên Lập trình"/>
    <s v="Back Office"/>
    <s v="Twin"/>
    <s v="Officer"/>
    <s v="Male"/>
    <d v="1986-12-02T00:00:00"/>
    <s v="0935 004 507"/>
    <s v="manhdung.truong@hanwhalife.com.vn"/>
    <x v="0"/>
  </r>
  <r>
    <n v="334"/>
    <s v="FTE"/>
    <s v="12201567"/>
    <s v="Lâm Vũ"/>
    <s v="Head Office"/>
    <x v="0"/>
    <s v="N/A"/>
    <s v="Product Development"/>
    <s v="Product Development Senior Executive"/>
    <s v="Nhân viên Cấp trung cao Phát triển Sản phẩm"/>
    <s v="Back Office"/>
    <s v="Twin"/>
    <s v="Senior Executive"/>
    <s v="Male"/>
    <d v="1991-03-17T00:00:00"/>
    <s v="0908 803 939"/>
    <s v="vu.lam@hanwhalife.com.vn"/>
    <x v="0"/>
  </r>
  <r>
    <n v="335"/>
    <s v="FTE"/>
    <s v="12201569"/>
    <s v="Nguyễn Lê Tuyết Nhiên"/>
    <s v="Head Office"/>
    <x v="0"/>
    <s v="N/A"/>
    <s v="Sales Training Support"/>
    <s v="Agency Training Coordinator"/>
    <s v="Điều phối Huấn luyện Kênh Đại lý"/>
    <s v="Back Office"/>
    <s v="Queen"/>
    <s v="Executive"/>
    <s v="Female"/>
    <d v="1995-01-14T00:00:00"/>
    <s v="0933 743 436"/>
    <s v="tuyetnhien.nguyen@hanwhalife.com.vn"/>
    <x v="0"/>
  </r>
  <r>
    <n v="336"/>
    <s v="FTE"/>
    <s v="12201570"/>
    <s v="Lê Nhật Hà Vy"/>
    <s v="Head Office"/>
    <x v="0"/>
    <s v="N/A"/>
    <s v="Marketing"/>
    <s v="PR &amp; CSR Manager"/>
    <s v="Trưởng phòng Truyền thông và CSR"/>
    <s v="Back Office"/>
    <s v="Queen"/>
    <s v="Manager"/>
    <s v="Female"/>
    <d v="1991-12-11T00:00:00"/>
    <s v="0934 457 535"/>
    <s v="havy.le@hanwhalife.com.vn"/>
    <x v="0"/>
  </r>
  <r>
    <n v="337"/>
    <s v="FTE"/>
    <s v="12201571"/>
    <s v="Huỳnh Thị Hồng Gấm"/>
    <s v="Head Office"/>
    <x v="0"/>
    <s v="N/A"/>
    <s v="Distribution Admin"/>
    <s v="Distribution Compensation Executive"/>
    <s v="Nhân viên Cấp trung phụ trách Thu nhập Đại lý &amp; Kênh Phân phối"/>
    <s v="Back Office"/>
    <s v="Queen"/>
    <s v="Executive"/>
    <s v="Female"/>
    <d v="1995-03-15T00:00:00"/>
    <s v="0388 552 912"/>
    <s v="honggam.huynh@hanwhalife.com.vn"/>
    <x v="0"/>
  </r>
  <r>
    <n v="338"/>
    <s v="FTE"/>
    <s v="12201572"/>
    <s v="Nguyễn Anh Tuấn"/>
    <s v="Vinh Phuc"/>
    <x v="1"/>
    <s v="Flight"/>
    <s v="Regional Sales - Thang Long"/>
    <s v="Zone Director"/>
    <s v="Giám đốc Kinh doanh Khu vực"/>
    <s v="Sales Agency"/>
    <s v="Twin"/>
    <s v="Senior Officer"/>
    <s v="Male"/>
    <d v="1985-02-06T00:00:00"/>
    <s v="0928 336 999"/>
    <s v="tuan.nguyen1@hanwhalife.com.vn"/>
    <x v="0"/>
  </r>
  <r>
    <n v="339"/>
    <s v="FTE"/>
    <s v="12201575"/>
    <s v="Phạm Văn Chung"/>
    <s v="Hai Phong"/>
    <x v="1"/>
    <s v="Flight"/>
    <s v="Regional Sales - Thang Long"/>
    <s v="Zone Director"/>
    <s v="Giám đốc Kinh doanh Khu vực"/>
    <s v="Sales Agency"/>
    <s v="Twin"/>
    <s v="Senior Executive"/>
    <s v="Male"/>
    <d v="1990-04-23T00:00:00"/>
    <s v="0961 625 788"/>
    <s v="vanchung.pham@hanwhalife.com.vn"/>
    <x v="0"/>
  </r>
  <r>
    <n v="340"/>
    <s v="FTE"/>
    <s v="12201577"/>
    <s v="Trần Minh Tâm"/>
    <s v="Nghe An"/>
    <x v="1"/>
    <s v="Flight"/>
    <s v="Regional Sales - Lam Kinh"/>
    <s v="Zone Director"/>
    <s v="Giám đốc Kinh doanh Khu vực"/>
    <s v="Sales Agency"/>
    <s v="Twin"/>
    <s v="Officer"/>
    <s v="Male"/>
    <d v="1990-05-19T00:00:00"/>
    <s v="0985 999 881"/>
    <s v="tam.tran@hanwhalife.com.vn"/>
    <x v="0"/>
  </r>
  <r>
    <n v="341"/>
    <s v="FTE"/>
    <s v="12201579"/>
    <s v="Nguyễn Bình An"/>
    <s v="Head Office"/>
    <x v="0"/>
    <s v="N/A"/>
    <s v="Product Development"/>
    <s v="Product Development Senior Executive"/>
    <s v="Nhân viên Cấp trung cao Phát triển Sản phẩm"/>
    <s v="Back Office"/>
    <s v="Twin"/>
    <s v="Senior Executive"/>
    <s v="Male"/>
    <d v="1996-02-12T00:00:00"/>
    <s v="0379 362 759"/>
    <s v="binhan.nguyen@hanwhalife.com.vn"/>
    <x v="1"/>
  </r>
  <r>
    <n v="342"/>
    <s v="FTE"/>
    <s v="12201582"/>
    <s v="Lê Thị Hường"/>
    <s v="Thanh Hoa"/>
    <x v="1"/>
    <s v="Flight"/>
    <s v="Customer Services"/>
    <s v="Customer Services Senior Staff"/>
    <s v="Nhân viên Cấp cao Dịch vụ Khách hàng"/>
    <s v="Back Office"/>
    <s v="Queen"/>
    <s v="Senior Staff"/>
    <s v="Female"/>
    <d v="1992-05-19T00:00:00"/>
    <s v="0981 431 074"/>
    <s v="huong.le2@hanwhalife.com.vn"/>
    <x v="1"/>
  </r>
  <r>
    <n v="343"/>
    <s v="FTE"/>
    <s v="12201584"/>
    <s v="Trương Thái Bão"/>
    <s v="Dak Lak"/>
    <x v="1"/>
    <s v="Flight"/>
    <s v="Sales Training Support"/>
    <s v="Agency Training Senior Executive"/>
    <s v="Nhân viên Cấp trung cao Huấn luyện &amp; Hỗ trợ đại lý"/>
    <s v="Trainer"/>
    <s v="Twin"/>
    <s v="Senior Executive"/>
    <s v="Male"/>
    <d v="1992-08-20T00:00:00"/>
    <s v="0941 430 707"/>
    <s v="thaibao.truong@hanwhalife.com.vn"/>
    <x v="1"/>
  </r>
  <r>
    <n v="344"/>
    <s v="FTE"/>
    <s v="12201585"/>
    <s v="Mai Hồng Phương Thảo"/>
    <s v="Head Office"/>
    <x v="0"/>
    <s v="N/A"/>
    <s v="Distribution Planning"/>
    <s v="Quality Control Senior Executive"/>
    <s v="Nhân viên Cấp trung cao Kiểm soát Chất lượng"/>
    <s v="Back Office"/>
    <s v="Queen"/>
    <s v="Senior Executive"/>
    <s v="Female"/>
    <d v="1989-10-11T00:00:00"/>
    <s v="0355 551 520"/>
    <s v="phuongthao.mai@hanwhalife.com.vn"/>
    <x v="0"/>
  </r>
  <r>
    <n v="345"/>
    <s v="FTE"/>
    <s v="12201588"/>
    <s v="Lê Nguyễn Ngọc Trâm"/>
    <s v="Ca Mau"/>
    <x v="3"/>
    <s v="Bus"/>
    <s v="Customer Services"/>
    <s v="Customer Services Senior Staff"/>
    <s v="Nhân viên Cấp cao Dịch vụ Khách hàng"/>
    <s v="Back Office"/>
    <s v="Queen"/>
    <s v="Senior Staff"/>
    <s v="Female"/>
    <d v="1994-06-15T00:00:00"/>
    <s v="0912 369 411"/>
    <s v="ngoctram.le@hanwhalife.com.vn"/>
    <x v="0"/>
  </r>
  <r>
    <n v="346"/>
    <s v="FTE"/>
    <s v="12201590"/>
    <s v="Nguyễn Quang Thiện"/>
    <s v="Head Office"/>
    <x v="0"/>
    <s v="N/A"/>
    <s v="IT"/>
    <s v="Program Analyst Executive"/>
    <s v="Nhân viên Cấp trung Lập trình"/>
    <s v="Back Office"/>
    <s v="Twin"/>
    <s v="Executive"/>
    <s v="Male"/>
    <d v="1998-01-09T00:00:00"/>
    <s v="0829 900 345"/>
    <s v="quangthien.nguyen@hanwhalife.com.vn"/>
    <x v="0"/>
  </r>
  <r>
    <n v="347"/>
    <s v="FTE"/>
    <s v="12201593"/>
    <s v="Nguyễn Thị Quỳnh Nga"/>
    <s v="Head Office"/>
    <x v="0"/>
    <s v="N/A"/>
    <s v="Product Development"/>
    <s v="Product Development Officer"/>
    <s v="Chuyên viên Phát triển Sản Phẩm"/>
    <s v="Back Office"/>
    <s v="Queen"/>
    <s v="Officer"/>
    <s v="Female"/>
    <d v="1987-04-28T00:00:00"/>
    <s v="0977 347 967"/>
    <s v="quynhnga.nguyen@hanwhalife.com.vn"/>
    <x v="0"/>
  </r>
  <r>
    <n v="348"/>
    <s v="FTE"/>
    <s v="12201594"/>
    <s v="Nguyễn Anh Tú"/>
    <s v="Phu Tho"/>
    <x v="1"/>
    <s v="Flight"/>
    <s v="Regional Sales - Thang Long"/>
    <s v="Zone Director"/>
    <s v="Giám đốc Kinh doanh Khu vực"/>
    <s v="Sales Agency"/>
    <s v="Twin"/>
    <s v="Senior Executive"/>
    <s v="Male"/>
    <d v="1992-07-20T00:00:00"/>
    <s v="0962 480 526"/>
    <s v="anhtu.nguyen@hanwhalife.com.vn"/>
    <x v="0"/>
  </r>
  <r>
    <n v="349"/>
    <s v="FTE"/>
    <s v="12201596"/>
    <s v="Lê Thị Thanh Xuân"/>
    <s v="Head Office"/>
    <x v="0"/>
    <s v="N/A"/>
    <s v="COP"/>
    <s v="Chief Operations Principal"/>
    <s v="Giám Đốc Cấp cao Nghiệp vụ Bảo Hiểm"/>
    <s v="BOD"/>
    <s v="Single"/>
    <s v="Senior Director"/>
    <s v="Female"/>
    <d v="1972-03-27T00:00:00"/>
    <s v="0916 758 841"/>
    <s v="thanhxuan.le1@hanwhalife.com.vn"/>
    <x v="0"/>
  </r>
  <r>
    <n v="350"/>
    <s v="FTE"/>
    <s v="12201597"/>
    <s v="Lê Nguyễn Bảo Thi"/>
    <s v="Head Office"/>
    <x v="0"/>
    <s v="N/A"/>
    <s v="Distribution Planning"/>
    <s v="Distribution Support Executive"/>
    <s v="Nhân viên Cấp trung Hỗ trợ Đại lý &amp; Kênh Phân phối"/>
    <s v="Back Office"/>
    <s v="Queen"/>
    <s v="Executive"/>
    <s v="Female"/>
    <d v="1996-11-27T00:00:00"/>
    <s v="0359 264 829"/>
    <s v="baothi.le@hanwhalife.com.vn"/>
    <x v="0"/>
  </r>
  <r>
    <n v="351"/>
    <s v="FTE"/>
    <s v="12201598"/>
    <s v="Nguyễn Thị Thúy Hằng"/>
    <s v="Phu Tho"/>
    <x v="1"/>
    <s v="Flight"/>
    <s v="Regional Sales - Thang Long"/>
    <s v="Zone Director"/>
    <s v="Giám đốc Kinh doanh Khu vực"/>
    <s v="Sales Agency"/>
    <s v="Queen"/>
    <s v="Executive"/>
    <s v="Female"/>
    <d v="1983-08-20T00:00:00"/>
    <s v="0986 517 083"/>
    <s v="thuyhang.nguyen@hanwhalife.com.vn"/>
    <x v="1"/>
  </r>
  <r>
    <n v="352"/>
    <s v="FTE"/>
    <s v="12201599"/>
    <s v="Trần Trung Nguyên"/>
    <s v="Head Office"/>
    <x v="0"/>
    <s v="N/A"/>
    <s v="IT"/>
    <s v="Program Analyst Senior Executive"/>
    <s v="Nhân viên Cấp trung cao Lập trình"/>
    <s v="Back Office"/>
    <s v="Twin"/>
    <s v="Senior Executive"/>
    <s v="Male"/>
    <d v="1996-01-01T00:00:00"/>
    <s v="0969 981 853"/>
    <s v="trungnguyen.tran@hanwhalife.com.vn"/>
    <x v="1"/>
  </r>
  <r>
    <n v="353"/>
    <s v="FTE"/>
    <s v="12201601"/>
    <s v="Hồ Mẫn Trí"/>
    <s v="Head Office"/>
    <x v="0"/>
    <s v="N/A"/>
    <s v="IT"/>
    <s v="Business Analyst Senior Officer"/>
    <s v="Chuyên viên Cấp cao Phát triển Hệ thống"/>
    <s v="Back Office"/>
    <s v="Twin"/>
    <s v="Senior Officer"/>
    <s v="Male"/>
    <d v="1982-05-22T00:00:00"/>
    <s v="0982 179 176"/>
    <s v="mantri.ho@hanwhalife.com.vn"/>
    <x v="0"/>
  </r>
  <r>
    <n v="354"/>
    <s v="FTE"/>
    <s v="12201602"/>
    <s v="Phạm Thị Thanh Tú"/>
    <s v="Head Office"/>
    <x v="0"/>
    <s v="N/A"/>
    <s v="Human Resources"/>
    <s v="Talent Development Senior Officer"/>
    <s v="Chuyên viên Cấp cao Phát triển Nhân tài"/>
    <s v="Back Office"/>
    <s v="Queen"/>
    <s v="Senior Officer"/>
    <s v="Female"/>
    <d v="1997-02-01T00:00:00"/>
    <s v="0942 155 282"/>
    <s v="thanhtu.pham1@hanwhalife.com.vn"/>
    <x v="1"/>
  </r>
  <r>
    <n v="355"/>
    <s v="FTE"/>
    <s v="12201603"/>
    <s v="Văn Công Nho"/>
    <s v="Quang Nam"/>
    <x v="3"/>
    <s v="Bus"/>
    <s v="Sales Training Support"/>
    <s v="Agency Training Executive"/>
    <s v="Nhân viên Cấp trung Huấn luyện &amp; Hỗ trợ đại lý"/>
    <s v="Trainer"/>
    <s v="Twin"/>
    <s v="Executive"/>
    <s v="Male"/>
    <d v="1993-09-04T00:00:00"/>
    <s v="0903 543 006"/>
    <s v="congnho.van@hanwhalife.com.vn"/>
    <x v="0"/>
  </r>
  <r>
    <n v="356"/>
    <s v="FTE"/>
    <s v="12201605"/>
    <s v="Trần Thị Diệu Hằng"/>
    <s v="Head Office"/>
    <x v="0"/>
    <s v="N/A"/>
    <s v="Distribution Planning"/>
    <s v="Distribution Support Senior Executive"/>
    <s v="Nhân viên Cấp trung cao Đại lý &amp; Kênh Phân phối"/>
    <s v="Back Office"/>
    <s v="Queen"/>
    <s v="Senior Executive"/>
    <s v="Female"/>
    <d v="1997-04-14T00:00:00"/>
    <s v="0367 340 943"/>
    <s v="dieuhang.tran@hanwhalife.com.vn"/>
    <x v="0"/>
  </r>
  <r>
    <n v="357"/>
    <s v="FTE"/>
    <s v="12201606"/>
    <s v="Ngô Thu Huyền"/>
    <s v="Head Office"/>
    <x v="0"/>
    <s v="N/A"/>
    <s v="NBU &amp; Claim"/>
    <s v="Claim Officer"/>
    <s v="Chuyên viên Giải quyết Quyền lợi Bảo hiểm"/>
    <s v="Back Office"/>
    <s v="Queen"/>
    <s v="Officer"/>
    <s v="Female"/>
    <d v="1992-10-14T00:00:00"/>
    <s v="0974 339 529"/>
    <s v="thuhuyen.ngo@hanwhalife.com.vn"/>
    <x v="0"/>
  </r>
  <r>
    <n v="358"/>
    <s v="FTE"/>
    <s v="12201610"/>
    <s v="Đinh Nho Hoàng"/>
    <s v="Head Office"/>
    <x v="0"/>
    <s v="N/A"/>
    <s v="Distribution Admin"/>
    <s v="Distribution Report Senior Executive"/>
    <s v="Nhân viên cấp trung cao báo cáo kênh phân phối"/>
    <s v="Back Office"/>
    <s v="Twin"/>
    <s v="Senior Executive"/>
    <s v="Male"/>
    <d v="1993-02-21T00:00:00"/>
    <s v="0854 549 245"/>
    <s v="nhohoang.dinh@hanwhalife.com.vn"/>
    <x v="0"/>
  </r>
  <r>
    <n v="359"/>
    <s v="FTE"/>
    <s v="12201612"/>
    <s v="Trần Lê Huyền Anh"/>
    <s v="Head Office"/>
    <x v="0"/>
    <s v="N/A"/>
    <s v="Marketing"/>
    <s v="PR &amp; CSR Senior Officer"/>
    <s v="Chuyên viên Cấp cao Truyền thông và CSR"/>
    <s v="Back Office"/>
    <s v="Queen"/>
    <s v="Senior Officer"/>
    <s v="Female"/>
    <d v="1993-03-21T00:00:00"/>
    <s v="0937 210 393"/>
    <s v="huyenanh.tran@hanwhalife.com.vn"/>
    <x v="0"/>
  </r>
  <r>
    <n v="360"/>
    <s v="FTE"/>
    <s v="12301614"/>
    <s v="Diệp Tú Khanh"/>
    <s v="Can Tho"/>
    <x v="3"/>
    <s v="Bus"/>
    <s v="Sales Training Support"/>
    <s v="Agency Training Officer"/>
    <s v="Chuyên viên Huấn luyện &amp; Hỗ trợ Đại lý"/>
    <s v="Trainer"/>
    <s v="Queen"/>
    <s v="Officer"/>
    <s v="Female"/>
    <d v="1987-06-22T00:00:00"/>
    <s v="0907 769 008"/>
    <s v="tukhanh.diep@hanwhalife.com.vn"/>
    <x v="0"/>
  </r>
  <r>
    <n v="361"/>
    <s v="FTE"/>
    <s v="12301617"/>
    <s v="Vũ Thị Thịnh"/>
    <s v="Head Office"/>
    <x v="0"/>
    <s v="N/A"/>
    <s v="Internal Audit"/>
    <s v="Internal Audit Senior Executive"/>
    <s v="Nhân viên Cấp trung cao Kiểm toán Nội bộ"/>
    <s v="Back Office"/>
    <s v="Queen"/>
    <s v="Senior Executive"/>
    <s v="Female"/>
    <d v="1998-11-28T00:00:00"/>
    <s v="0919 287 011"/>
    <s v="thinh.vu@hanwhalife.com.vn"/>
    <x v="0"/>
  </r>
  <r>
    <n v="362"/>
    <s v="FTE"/>
    <s v="12301618"/>
    <s v="Đặng Trung Dũng"/>
    <s v="Pacific"/>
    <x v="1"/>
    <s v="Flight"/>
    <s v="NBU &amp; Claim"/>
    <s v="Claim Senior Executive"/>
    <s v="Nhân viên Cấp trung cao Giải quyết Quyền lợi Bảo hiểm"/>
    <s v="Back Office"/>
    <s v="Twin"/>
    <s v="Senior Executive"/>
    <s v="Male"/>
    <d v="1984-05-30T00:00:00"/>
    <s v="0904 198 484"/>
    <s v="trungdung.dang@hanwhalife.com.vn"/>
    <x v="0"/>
  </r>
  <r>
    <n v="363"/>
    <s v="FTE"/>
    <s v="12301619"/>
    <s v="Quách Thị Ngọc"/>
    <s v="Head Office"/>
    <x v="0"/>
    <s v="N/A"/>
    <s v="Legal &amp; Corporate Compliance"/>
    <s v="Corporate Compliance Senior Executive"/>
    <s v="Nhân viên cấp trung cao Kiểm soát tuân thủ"/>
    <s v="Back Office"/>
    <s v="Queen"/>
    <s v="Senior Executive"/>
    <s v="Female"/>
    <d v="1996-06-06T00:00:00"/>
    <s v="0369 715 375"/>
    <s v="ngoc.quach@hanwhalife.com.vn"/>
    <x v="0"/>
  </r>
  <r>
    <n v="364"/>
    <s v="FTE"/>
    <s v="12301623"/>
    <s v="Nguyễn Thị Cẩm Thạch"/>
    <s v="Hai Duong"/>
    <x v="1"/>
    <s v="Flight"/>
    <s v="Sales Training Support"/>
    <s v="Agency Training Executive"/>
    <s v="Nhân viên Cấp trung Huấn luyện &amp; Hỗ trợ Đại lý"/>
    <s v="Trainer"/>
    <s v="Queen"/>
    <s v="Executive"/>
    <s v="Female"/>
    <d v="1984-05-27T00:00:00"/>
    <s v="0945 627 218"/>
    <s v="camthach.nguyen@hanwhalife.com.vn"/>
    <x v="0"/>
  </r>
  <r>
    <n v="365"/>
    <s v="FTE"/>
    <s v="12301631"/>
    <s v="Nguyễn Ngọc Đan Vy"/>
    <s v="Head Office"/>
    <x v="0"/>
    <s v="N/A"/>
    <s v="Customer Services"/>
    <s v="Customer Services Senior Staff"/>
    <s v="Nhân viên Cấp cao Dịch vụ Khách hàng"/>
    <s v="Back Office"/>
    <s v="Queen"/>
    <s v="Senior Staff"/>
    <s v="Female"/>
    <d v="1994-12-12T00:00:00"/>
    <s v="0397 275 343"/>
    <s v="danvy.nguyen@hanwhalife.com.vn"/>
    <x v="0"/>
  </r>
  <r>
    <n v="366"/>
    <s v="FTE"/>
    <s v="12301633"/>
    <s v="Phan Thị Hồng Gấm"/>
    <s v="Head Office"/>
    <x v="0"/>
    <s v="N/A"/>
    <s v="Customer Services"/>
    <s v="Call Center Senior Staff"/>
    <s v="Nhân viên Cấp cao trực Tổng đài"/>
    <s v="Back Office"/>
    <s v="Queen"/>
    <s v="Senior Staff"/>
    <s v="Female"/>
    <d v="1995-02-06T00:00:00"/>
    <s v="0932 860 295"/>
    <s v="honggam.phan@hanwhalife.com.vn"/>
    <x v="0"/>
  </r>
  <r>
    <n v="367"/>
    <s v="FTE"/>
    <s v="12301635"/>
    <s v="Cao Đức Trọng"/>
    <s v="Head Office"/>
    <x v="0"/>
    <s v="N/A"/>
    <s v="IT"/>
    <s v="Program Analyst Senior Executive"/>
    <s v="Nhân viên Cấp trung cao Lập trình"/>
    <s v="Back Office"/>
    <s v="Twin"/>
    <s v="Senior Executive"/>
    <s v="Male"/>
    <d v="1991-04-12T00:00:00"/>
    <s v="0349 775 906"/>
    <s v="ductrong.cao@hanwhalife.com.vn"/>
    <x v="0"/>
  </r>
  <r>
    <n v="368"/>
    <s v="FTE"/>
    <s v="12301639"/>
    <s v="Phạm Viết Đạt"/>
    <s v="Binh Duong"/>
    <x v="3"/>
    <s v="Bus"/>
    <s v="Sales Training Support"/>
    <s v="Agency Training Senior Officer"/>
    <s v="Chuyên viên Cấp cao Huấn luyện &amp; Hỗ trợ đại lý"/>
    <s v="Trainer"/>
    <s v="Twin"/>
    <s v="Senior Officer"/>
    <s v="Male"/>
    <d v="1984-11-01T00:00:00"/>
    <s v="0329 102 828"/>
    <s v="vietdat.pham1@hanwhalife.com.vn"/>
    <x v="0"/>
  </r>
  <r>
    <n v="369"/>
    <s v="FTE"/>
    <s v="12301642"/>
    <s v="Phạm Thoại Mỹ"/>
    <s v="Head Office"/>
    <x v="0"/>
    <s v="N/A"/>
    <s v="Customer Services"/>
    <s v="Premium Control Staff"/>
    <s v="Nhân viên Kiểm soát Phí"/>
    <s v="Back Office"/>
    <s v="Queen"/>
    <s v="Staff"/>
    <s v="Female"/>
    <d v="2000-03-21T00:00:00"/>
    <s v="0815 555 253"/>
    <s v="thoaimy.pham@hanwhalife.com.vn"/>
    <x v="0"/>
  </r>
  <r>
    <n v="370"/>
    <s v="FTE"/>
    <s v="12301647"/>
    <s v="Trần Đình Đố"/>
    <s v="Head Office"/>
    <x v="0"/>
    <s v="N/A"/>
    <s v="IT"/>
    <s v="Program Analyst Senior Executive"/>
    <s v="Nhân viên Cấp trung cao Lập trình"/>
    <s v="Back Office"/>
    <s v="Twin"/>
    <s v="Senior Executive"/>
    <s v="Male"/>
    <d v="1993-06-04T00:00:00"/>
    <s v="0353 082 513"/>
    <s v="dinhdo.tran@hanwhalife.com.vn"/>
    <x v="0"/>
  </r>
  <r>
    <n v="371"/>
    <s v="FTE"/>
    <s v="12301648"/>
    <s v="Phạm Vi Quỳnh Trang"/>
    <s v="Head Office"/>
    <x v="0"/>
    <s v="N/A"/>
    <s v="Distribution Admin"/>
    <s v="Distribution Report Senior Executive"/>
    <s v="Nhân viên cấp trung cao báo cáo kênh phân phối"/>
    <s v="Back Office"/>
    <s v="Queen"/>
    <s v="Senior Executive"/>
    <s v="Female"/>
    <d v="1994-10-20T00:00:00"/>
    <s v="0369 220 907"/>
    <s v="quynhtrang.pham@hanwhalife.com.vn"/>
    <x v="0"/>
  </r>
  <r>
    <n v="372"/>
    <s v="FTE"/>
    <s v="12301660"/>
    <s v="Phạm Ngọc Tân"/>
    <s v="Head Office"/>
    <x v="0"/>
    <s v="N/A"/>
    <s v="Investment"/>
    <s v="Investment Assistant Manager"/>
    <s v="Phó phòng Đầu tư"/>
    <s v="Back Office"/>
    <s v="Twin"/>
    <s v="Assistant Manager"/>
    <s v="Male"/>
    <d v="1995-04-20T00:00:00"/>
    <s v="0906 792 478"/>
    <s v="ngoctan.pham@hanwhalife.com.vn"/>
    <x v="0"/>
  </r>
  <r>
    <n v="373"/>
    <s v="FTE"/>
    <s v="12301661"/>
    <s v="Trần Ngọc Kim Ngân"/>
    <s v="Head Office"/>
    <x v="0"/>
    <s v="N/A"/>
    <s v="General Administration"/>
    <s v="General Admin Staff"/>
    <s v="Nhân viên Hành chánh"/>
    <s v="Back Office"/>
    <s v="Queen"/>
    <s v="Staff"/>
    <s v="Female"/>
    <d v="1990-01-29T00:00:00"/>
    <s v="0374 587 427"/>
    <s v="kimngan.tran@hanwhalife.com.vn"/>
    <x v="0"/>
  </r>
  <r>
    <n v="374"/>
    <s v="FTE"/>
    <s v="12301663"/>
    <s v="Lê Thị Mỹ Dung"/>
    <s v="Head Office"/>
    <x v="0"/>
    <s v="N/A"/>
    <s v="Distribution Admin"/>
    <s v="Distribution Admin Executive"/>
    <s v="Nhân viên Cấp trung Hành chánh Đại lý &amp; Kênh Phân phối"/>
    <s v="Back Office"/>
    <s v="Queen"/>
    <s v="Executive"/>
    <s v="Female"/>
    <d v="1993-03-01T00:00:00"/>
    <s v="0909 497 793"/>
    <s v="mydung.le@hanwhalife.com.vn"/>
    <x v="0"/>
  </r>
  <r>
    <n v="375"/>
    <s v="FTE"/>
    <s v="12301665"/>
    <s v="Nguyễn Thị Giang"/>
    <s v="Head Office"/>
    <x v="0"/>
    <s v="N/A"/>
    <s v="Distribution Planning"/>
    <s v="Distribution Planning Manager"/>
    <s v="Trưởng phòng Kế hoạch Kinh doanh"/>
    <s v="Back Office"/>
    <s v="Queen"/>
    <s v="Manager"/>
    <s v="Female"/>
    <d v="1989-08-16T00:00:00"/>
    <s v="0909 011 608"/>
    <s v="giang.nguyen1@hanwhalife.com.vn"/>
    <x v="0"/>
  </r>
  <r>
    <n v="376"/>
    <s v="FTE"/>
    <s v="12301666"/>
    <s v="Nguyễn Trường Mỹ Anh"/>
    <s v="Soc Trang"/>
    <x v="3"/>
    <s v="Bus"/>
    <s v="Customer Services"/>
    <s v="Customer Services Senior Staff"/>
    <s v="Nhân viên Cấp cao Dịch vụ Khách hàng"/>
    <s v="Back Office"/>
    <s v="Queen"/>
    <s v="Senior Staff"/>
    <s v="Female"/>
    <d v="1994-10-10T00:00:00"/>
    <s v="0907 855 358"/>
    <s v="myanh.nguyen@hanwhalife.com.vn"/>
    <x v="0"/>
  </r>
  <r>
    <n v="377"/>
    <s v="FTE"/>
    <s v="12301667"/>
    <s v="Trần Thị Đăng Châu"/>
    <s v="Head Office"/>
    <x v="0"/>
    <s v="N/A"/>
    <s v="Corporate Planning &amp; Management"/>
    <s v="Corporate Planning &amp; Management Part Leader"/>
    <s v="Phó Bộ phận Quản trị và Kế hoạch Tổng hợp"/>
    <s v="BOD"/>
    <s v="Single"/>
    <s v="Senior Manager"/>
    <s v="Female"/>
    <d v="1993-08-21T00:00:00"/>
    <s v="0942 909 893"/>
    <s v="dangchau.tran@hanwhalife.com.vn"/>
    <x v="0"/>
  </r>
  <r>
    <n v="378"/>
    <s v="FTE"/>
    <s v="12301669"/>
    <s v="Trần Thị Hoàng Oanh"/>
    <s v="Head Office"/>
    <x v="0"/>
    <s v="N/A"/>
    <s v="Marketing"/>
    <s v="Graphic Designer"/>
    <s v="Thiết kế Đồ họa"/>
    <s v="Back Office"/>
    <s v="Queen"/>
    <s v="Executive"/>
    <s v="Female"/>
    <d v="1994-02-15T00:00:00"/>
    <s v="0961 135 267"/>
    <s v="hoangoanh.tran@hanwhalife.com.vn"/>
    <x v="0"/>
  </r>
  <r>
    <n v="379"/>
    <s v="FTE"/>
    <s v="12301671"/>
    <s v="Nguyễn Thị Quỳnh Hương"/>
    <s v="Head Office"/>
    <x v="0"/>
    <s v="N/A"/>
    <s v="NBU &amp; Claim"/>
    <s v="Underwriter"/>
    <s v="Thẩm định"/>
    <s v="Back Office"/>
    <s v="Queen"/>
    <s v="Officer"/>
    <s v="Female"/>
    <d v="1993-03-29T00:00:00"/>
    <s v="0769 890 908"/>
    <s v="quynhhuong.nguyen@hanwhalife.com.vn"/>
    <x v="0"/>
  </r>
  <r>
    <n v="380"/>
    <s v="FTE"/>
    <s v="12301672"/>
    <s v="Phạm Thị Anh Thư"/>
    <s v="Head Office"/>
    <x v="0"/>
    <s v="N/A"/>
    <s v="Customer Services"/>
    <s v="Premium Control Officer"/>
    <s v="Chuyên viên Kiểm soát Phí"/>
    <s v="Back Office"/>
    <s v="Queen"/>
    <s v="Officer"/>
    <s v="Female"/>
    <d v="1989-01-12T00:00:00"/>
    <s v="0774 983 635"/>
    <s v="anhthu.pham@hanwhalife.com.vn"/>
    <x v="0"/>
  </r>
  <r>
    <n v="381"/>
    <s v="FTE"/>
    <s v="12301674"/>
    <s v="Đào Phương Thúy"/>
    <s v="Head Office"/>
    <x v="0"/>
    <s v="N/A"/>
    <s v="CHGP"/>
    <s v="Chief HR &amp; GA Principal"/>
    <s v="Giám đốc Cấp cao Nhân sự &amp; Hành chánh"/>
    <s v="BOD"/>
    <s v="Single"/>
    <s v="Director"/>
    <s v="Female"/>
    <d v="1983-10-26T00:00:00"/>
    <s v="0935 922 441"/>
    <s v="phuongthuy.dao@hanwhalife.com.vn"/>
    <x v="0"/>
  </r>
  <r>
    <n v="382"/>
    <s v="FTE"/>
    <s v="12301676"/>
    <s v="Nguyễn Quốc Nam"/>
    <s v="Ho Chi Minh"/>
    <x v="0"/>
    <s v="N/A"/>
    <s v="Sales Training Support"/>
    <s v="Agency Training Executive"/>
    <s v="Nhân viên Cấp trung Huấn luyện &amp; Hỗ trợ đại lý"/>
    <s v="Trainer"/>
    <s v="Twin"/>
    <s v="Executive"/>
    <s v="Male"/>
    <d v="1995-03-02T00:00:00"/>
    <s v="0867 997 613"/>
    <s v="quocnam.nguyen1@hanwhalife.com.vn"/>
    <x v="0"/>
  </r>
  <r>
    <n v="383"/>
    <s v="FTE"/>
    <s v="12301678"/>
    <s v="Khổng Tiến Mạnh"/>
    <s v="Phu Tho"/>
    <x v="1"/>
    <s v="Flight"/>
    <s v="Sales Training Support"/>
    <s v="Agency Training Senior Executive"/>
    <s v="Nhân viên Cấp trung cao Huấn luyện &amp; Hỗ trợ đại lý"/>
    <s v="Trainer"/>
    <s v="Twin"/>
    <s v="Senior Executive"/>
    <s v="Male"/>
    <d v="1992-07-08T00:00:00"/>
    <s v="0368 080 792"/>
    <s v="tienmanh.khong@hanwhalife.com.vn"/>
    <x v="0"/>
  </r>
  <r>
    <n v="384"/>
    <s v="FTE"/>
    <s v="12301679"/>
    <s v="Hoàng Thị Tuyết"/>
    <s v="Pacific"/>
    <x v="1"/>
    <s v="Flight"/>
    <s v="Customer Services"/>
    <s v="Customer Services Executive"/>
    <s v="Nhân viên Cấp trung Dịch vụ Khách hàng"/>
    <s v="Back Office"/>
    <s v="Queen"/>
    <s v="Executive"/>
    <s v="Female"/>
    <d v="1996-02-19T00:00:00"/>
    <s v="0333 739 178"/>
    <s v="tuyet.hoang@hanwhalife.com.vn"/>
    <x v="1"/>
  </r>
  <r>
    <n v="385"/>
    <s v="FTE"/>
    <s v="12301680"/>
    <s v="Đào Ngọc Linh"/>
    <s v="Pacific"/>
    <x v="1"/>
    <s v="Flight"/>
    <s v="Agency Compliance"/>
    <s v="Agency Compliance Executive"/>
    <s v="Nhân viên Cấp trung Pháp chế Đại lý"/>
    <s v="Back Office"/>
    <s v="Twin"/>
    <s v="Executive"/>
    <s v="Male"/>
    <d v="1992-05-08T00:00:00"/>
    <s v="0335 508 685"/>
    <s v="ngoclinh.dao@hanwhalife.com.vn"/>
    <x v="0"/>
  </r>
  <r>
    <n v="386"/>
    <s v="FTE"/>
    <s v="12301684"/>
    <s v="Nguyễn Thị Ngọc Ánh"/>
    <s v="Pacific"/>
    <x v="1"/>
    <s v="Flight"/>
    <s v="Partnership Distribution"/>
    <s v="Sales Manager"/>
    <s v=" Quản lý Kinh doanh (Đối tác Ngân hàng)"/>
    <s v="Sales Partnership"/>
    <s v="Queen"/>
    <s v="Senior Executive"/>
    <s v="Female"/>
    <d v="1989-09-24T00:00:00"/>
    <s v="083 55 33 274"/>
    <s v="ngocanh.nguyen1@hanwhalife.com.vn"/>
    <x v="0"/>
  </r>
  <r>
    <n v="387"/>
    <s v="FTE"/>
    <s v="12301685"/>
    <s v="Nguyễn Thùy Trang"/>
    <s v="Head Office"/>
    <x v="0"/>
    <s v="N/A"/>
    <s v="Distribution Planning"/>
    <s v="Distribution Support Senior Officer"/>
    <s v="Chuyên viên Cấp cao Hỗ trợ Đại lý &amp; Kênh Phân phối"/>
    <s v="Back Office"/>
    <s v="Queen"/>
    <s v="Senior Officer"/>
    <s v="Female"/>
    <d v="1995-11-28T00:00:00"/>
    <s v="0835 533 274"/>
    <s v="thuytrang.nguyen1@hanwhalife.com.vn"/>
    <x v="0"/>
  </r>
  <r>
    <n v="388"/>
    <s v="FTE"/>
    <s v="12301686"/>
    <s v="Trần Thị Kim Thanh"/>
    <s v="Head Office"/>
    <x v="0"/>
    <s v="N/A"/>
    <s v="Distribution Planning"/>
    <s v="Partnership Planning Officer"/>
    <s v="Chuyên viên Lập kế hoạch Kênh đối tác"/>
    <s v="Back Office"/>
    <s v="Queen"/>
    <s v="Officer"/>
    <s v="Female"/>
    <d v="1991-07-09T00:00:00"/>
    <s v="0937 090 791"/>
    <s v="kimthanh.tran@hanwhalife.com.vn"/>
    <x v="0"/>
  </r>
  <r>
    <n v="389"/>
    <s v="FTE"/>
    <s v="12301687"/>
    <s v="Nguyễn Ngọc Hòa"/>
    <s v="Quang Nam"/>
    <x v="1"/>
    <s v="Flight"/>
    <s v="Regional Sales - Hai Van"/>
    <s v="Zone Director"/>
    <s v="Giám đốc Kinh doanh Khu vực"/>
    <s v="Sales Agency"/>
    <s v="Twin"/>
    <s v="Assistant Manager"/>
    <s v="Male"/>
    <d v="1983-10-20T00:00:00"/>
    <s v="0935 353 518"/>
    <s v="ngochoa.nguyen@hanwhalife.com.vn"/>
    <x v="0"/>
  </r>
  <r>
    <n v="390"/>
    <s v="FTE"/>
    <s v="12301689"/>
    <s v="Hoàng Trọng"/>
    <s v="Ho Chi Minh"/>
    <x v="0"/>
    <s v="N/A"/>
    <s v="Customer Services"/>
    <s v="Customer Services Senior Staff"/>
    <s v="Nhân viên Cấp cao Dịch vụ Khách hàng"/>
    <s v="Back Office"/>
    <s v="Twin"/>
    <s v="Senior Staff"/>
    <s v="Male"/>
    <d v="1990-04-15T00:00:00"/>
    <s v="0908 739 514"/>
    <s v="trong.hoang@hanwhalife.com.vn"/>
    <x v="0"/>
  </r>
  <r>
    <n v="391"/>
    <s v="FTE"/>
    <s v="12301690"/>
    <s v="Phạm Phương Đan Quyên"/>
    <s v="Head Office"/>
    <x v="0"/>
    <s v="N/A"/>
    <s v="Distribution Planning"/>
    <s v="Group Sales Support Executive"/>
    <s v="Nhân viên Cấp trung Hỗ trợ Phát triển Kinh Doanh - Khách hàng Doanh nghiệp"/>
    <s v="Back Office"/>
    <s v="Queen"/>
    <s v="Executive"/>
    <s v="Female"/>
    <d v="1996-08-20T00:00:00"/>
    <s v="0978 893 111"/>
    <s v="danquyen.pham@hanwhalife.com.vn"/>
    <x v="0"/>
  </r>
  <r>
    <n v="392"/>
    <s v="FTE"/>
    <s v="12301693"/>
    <s v="Vương Trường Giang"/>
    <s v="Head Office"/>
    <x v="0"/>
    <s v="N/A"/>
    <s v="Sales Support Task Force"/>
    <s v="Task Force Senior Manager"/>
    <s v="Trưởng phòng Cấp cao Quản lý Dự án"/>
    <s v="Back Office"/>
    <s v="Twin"/>
    <s v="Senior Manager"/>
    <s v="Male"/>
    <d v="1991-08-19T00:00:00"/>
    <s v="0901 354 456"/>
    <s v="truonggiang.vuong@hanwhalife.com.vn"/>
    <x v="1"/>
  </r>
  <r>
    <n v="393"/>
    <s v="FTE"/>
    <s v="12301695"/>
    <s v="Phạm Thị Ngát"/>
    <s v="Pacific"/>
    <x v="1"/>
    <s v="Flight"/>
    <s v="Customer Services"/>
    <s v="Customer Services Senior Staff"/>
    <s v="Nhân viên Cấp cao Dịch vụ Khách hàng"/>
    <s v="Back Office"/>
    <s v="Queen"/>
    <s v="Senior Staff"/>
    <s v="Female"/>
    <d v="1995-02-23T00:00:00"/>
    <s v="0968 642 302"/>
    <s v="ngat.pham@hanwhalife.com.vn"/>
    <x v="0"/>
  </r>
  <r>
    <n v="394"/>
    <s v="FTE"/>
    <s v="12301697"/>
    <s v="Nguyễn Thị Mai"/>
    <s v="Head Office"/>
    <x v="0"/>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x v="0"/>
  </r>
  <r>
    <n v="395"/>
    <s v="FTE"/>
    <s v="12301698"/>
    <s v="Nguyễn Phan Phương Thảo"/>
    <s v="Hai Phong"/>
    <x v="1"/>
    <s v="Flight"/>
    <s v="Sales Training Support"/>
    <s v="Agency Training Executive"/>
    <s v="Nhân viên Cấp trung Huấn luyện &amp; Hỗ trợ đại lý"/>
    <s v="Trainer"/>
    <s v="Queen"/>
    <s v="Executive"/>
    <s v="Female"/>
    <d v="1991-09-16T00:00:00"/>
    <s v="0777 386 986"/>
    <s v="phuongthao.nguyen3@hanwhalife.com.vn"/>
    <x v="0"/>
  </r>
  <r>
    <n v="396"/>
    <s v="FTE"/>
    <s v="12301702"/>
    <s v="Phạm Thị Hải"/>
    <s v="Thanh Hoa"/>
    <x v="1"/>
    <s v="Flight"/>
    <s v="Customer Services"/>
    <s v="Customer Services Executive"/>
    <s v="Nhân viên Cấp trung Dịch vụ Khách hàng"/>
    <s v="Back Office"/>
    <s v="Queen"/>
    <s v="Executive"/>
    <s v="Female"/>
    <d v="1988-10-03T00:00:00"/>
    <s v="0948 298 111"/>
    <s v="hai.pham@hanwhalife.com.vn"/>
    <x v="0"/>
  </r>
  <r>
    <n v="397"/>
    <s v="FTE"/>
    <s v="12301704"/>
    <s v="Lê Thùy Linh"/>
    <s v="Head Office"/>
    <x v="0"/>
    <s v="N/A"/>
    <s v="Customer Services"/>
    <s v="Policy Owner Services Senior Executive"/>
    <s v="Nhân viên Cấp trung cao Quản lý Hợp đồng"/>
    <s v="Back Office"/>
    <s v="Queen"/>
    <s v="Senior Executive"/>
    <s v="Female"/>
    <d v="1991-07-25T00:00:00"/>
    <s v="0902 884 457"/>
    <s v="thuylinh.le@hanwhalife.com.vn"/>
    <x v="0"/>
  </r>
  <r>
    <n v="398"/>
    <s v="FTE"/>
    <s v="12301709"/>
    <s v="Trần Huỳnh Trang Đài"/>
    <s v="Can Tho"/>
    <x v="3"/>
    <s v="Bus"/>
    <s v="Partnership Distribution"/>
    <s v="Sales Manager"/>
    <s v=" Quản lý Kinh doanh (Đối tác Ngân hàng)"/>
    <s v="Sales Partnership"/>
    <s v="Queen"/>
    <s v="Senior Executive"/>
    <s v="Female"/>
    <d v="1993-05-01T00:00:00"/>
    <s v="0327 877 855"/>
    <s v="trangdai.tran@hanwhalife.com.vn"/>
    <x v="0"/>
  </r>
  <r>
    <n v="399"/>
    <s v="FTE"/>
    <s v="12301711"/>
    <s v="Ông Thị Bích Thảo"/>
    <s v="Da Nang"/>
    <x v="1"/>
    <s v="Flight"/>
    <s v="Customer Services"/>
    <s v="Customer Services Executive"/>
    <s v="Nhân viên Cấp trung Dịch vụ Khách hàng"/>
    <s v="Back Office"/>
    <s v="Queen"/>
    <s v="Executive"/>
    <s v="Female"/>
    <d v="1991-08-23T00:00:00"/>
    <s v="0905 973 449"/>
    <s v="bichthao.ong@hanwhalife.com.vn"/>
    <x v="0"/>
  </r>
  <r>
    <n v="400"/>
    <s v="FTE"/>
    <s v="12301712"/>
    <s v="Nguyễn Thị Lan"/>
    <s v="Dong Nai"/>
    <x v="3"/>
    <s v="Bus"/>
    <s v="Regional Sales - Gia Dinh"/>
    <s v="Zone Director"/>
    <s v="Giám đốc Kinh doanh Khu vực"/>
    <s v="Sales Agency"/>
    <s v="Queen"/>
    <s v="Officer"/>
    <s v="Female"/>
    <d v="1981-01-26T00:00:00"/>
    <s v="0933 626 679"/>
    <s v="lan.nguyen2@hanwhalife.com.vn"/>
    <x v="0"/>
  </r>
  <r>
    <n v="401"/>
    <s v="FTE"/>
    <s v="12301714"/>
    <s v="Nguyễn Thu Hoài"/>
    <s v="Head Office"/>
    <x v="0"/>
    <s v="N/A"/>
    <s v="CEO Office"/>
    <s v="Assistant to CEO"/>
    <s v="Trợ lý Tổng Giám đốc"/>
    <s v="Back Office"/>
    <s v="Queen"/>
    <s v="Staff"/>
    <s v="Female"/>
    <d v="2001-04-03T00:00:00"/>
    <s v="0352 707 858"/>
    <s v="thuhoai.nguyen@hanwhalife.com.vn"/>
    <x v="0"/>
  </r>
  <r>
    <n v="402"/>
    <s v="FTE"/>
    <s v="12301716"/>
    <s v="Hà Thị Thúy"/>
    <s v="Lang Son"/>
    <x v="1"/>
    <s v="Flight"/>
    <s v="Customer Services"/>
    <s v="Customer Services Staff"/>
    <s v="Nhân viên Dịch vụ Khách hàng"/>
    <s v="Back Office"/>
    <s v="Queen"/>
    <s v="Staff"/>
    <s v="Female"/>
    <d v="1984-12-15T00:00:00"/>
    <s v="0826 707 668"/>
    <s v="thuy.ha@hanwhalife.com.vn"/>
    <x v="0"/>
  </r>
  <r>
    <n v="403"/>
    <s v="FTE"/>
    <s v="12301720"/>
    <s v="Nguyễn Gia Huy"/>
    <s v="Head Office"/>
    <x v="0"/>
    <s v="N/A"/>
    <s v="Distribution Admin"/>
    <s v="Distribution Admin Executive"/>
    <s v="Nhân viên Cấp trung Hành chánh Đại lý &amp; Kênh Phân phối"/>
    <s v="Back Office"/>
    <s v="Twin"/>
    <s v="Executive"/>
    <s v="Male"/>
    <d v="1996-10-20T00:00:00"/>
    <s v="0938 819 439"/>
    <s v="giahuy.nguyen1@hanwhalife.com.vn"/>
    <x v="1"/>
  </r>
  <r>
    <n v="404"/>
    <s v="FTE"/>
    <s v="12301721"/>
    <s v="Võ Nguyễn Kiều Minh"/>
    <s v="Head Office"/>
    <x v="0"/>
    <s v="N/A"/>
    <s v="NBU &amp; Claim"/>
    <s v="Claim Senior Officer"/>
    <s v="Chuyên viên Cấp cao Giải quyết Quyền lợi Bảo hiểm"/>
    <s v="Back Office"/>
    <s v="Queen"/>
    <s v="Senior Officer"/>
    <s v="Female"/>
    <d v="1987-08-06T00:00:00"/>
    <s v="0932 083 350"/>
    <s v="kieuminh.vo@hanwhalife.com.vn"/>
    <x v="0"/>
  </r>
  <r>
    <n v="405"/>
    <s v="FTE"/>
    <s v="12301728"/>
    <s v="Đàm Phương Hoa"/>
    <s v="Pacific"/>
    <x v="1"/>
    <s v="Flight"/>
    <s v="Customer Services"/>
    <s v="Quality Assurance Officer"/>
    <s v="Chuyên viên Kiểm soát Chất lượng Dịch vụ Khách hàng"/>
    <s v="Back Office"/>
    <s v="Queen"/>
    <s v="Officer"/>
    <s v="Female"/>
    <d v="1993-03-18T00:00:00"/>
    <s v="0966 047 173"/>
    <s v="phuonghoa.dam@hanwhalife.com.vn"/>
    <x v="0"/>
  </r>
  <r>
    <n v="406"/>
    <s v="FTE"/>
    <s v="12301729"/>
    <s v="Võ Thị Xuân Trang"/>
    <s v="Head Office"/>
    <x v="0"/>
    <s v="N/A"/>
    <s v="Customer Services"/>
    <s v="Policy Owner Services Officer"/>
    <s v="Chuyên viên Quản lý Hợp đồng"/>
    <s v="Back Office"/>
    <s v="Queen"/>
    <s v="Officer"/>
    <s v="Female"/>
    <d v="1990-01-11T00:00:00"/>
    <s v="0973 776 616"/>
    <s v="xuantrang.vo@hanwhalife.com.vn"/>
    <x v="0"/>
  </r>
  <r>
    <n v="407"/>
    <s v="FTE"/>
    <s v="12301730"/>
    <s v="Trần Cẩm Tú"/>
    <s v="Thanh Hoa"/>
    <x v="3"/>
    <s v="Bus"/>
    <s v="Regional Sales - Lam Kinh"/>
    <s v="Zone Director"/>
    <s v="Giám đốc Kinh doanh Khu vực"/>
    <s v="Sales Agency"/>
    <s v="Queen"/>
    <s v="Senior Executive"/>
    <s v="Female"/>
    <d v="1990-05-07T00:00:00"/>
    <s v="0986 186 978"/>
    <s v="camtu.tran@hanwhalife.com.vn"/>
    <x v="0"/>
  </r>
  <r>
    <n v="408"/>
    <s v="FTE"/>
    <s v="12301732"/>
    <s v="Nguyễn Thị Hoài"/>
    <s v="Nghe An"/>
    <x v="1"/>
    <s v="Flight"/>
    <s v="Customer Services"/>
    <s v="Customer Services Senior Staff"/>
    <s v="Nhân viên Dịch vụ Khách hàng"/>
    <s v="Back Office"/>
    <s v="Queen"/>
    <s v="Senior Staff"/>
    <s v="Female"/>
    <d v="1993-07-04T00:00:00"/>
    <s v="0963 001 034"/>
    <s v="hoai.nguyen@hanwhalife.com.vn"/>
    <x v="0"/>
  </r>
  <r>
    <n v="409"/>
    <s v="FTE"/>
    <s v="12301734"/>
    <s v="Đỗ Công Tiền"/>
    <s v="Head Office"/>
    <x v="0"/>
    <s v="N/A"/>
    <s v="IT"/>
    <s v="Program Analyst Officer"/>
    <s v="Chuyên viên Lập trình"/>
    <s v="Back Office"/>
    <s v="Twin"/>
    <s v="Officer"/>
    <s v="Male"/>
    <d v="1993-04-30T00:00:00"/>
    <s v="0933 971 818"/>
    <s v="congtien.do@hanwhalife.com.vn"/>
    <x v="0"/>
  </r>
  <r>
    <n v="410"/>
    <s v="FTE"/>
    <s v="12301735"/>
    <s v="Nguyễn Thị Thu Trúc"/>
    <s v="Head Office"/>
    <x v="0"/>
    <s v="N/A"/>
    <s v="NBU &amp; Claim"/>
    <s v="Claim Senior Executive"/>
    <s v="Nhân viên Cấp trung cao Giải quyết Quyền lợi Bảo hiểm"/>
    <s v="Back Office"/>
    <s v="Queen"/>
    <s v="Senior Executive"/>
    <s v="Female"/>
    <d v="1995-07-15T00:00:00"/>
    <s v="0902 449 272"/>
    <s v="thutruc.nguyen@hanwhalife.com.vn"/>
    <x v="1"/>
  </r>
  <r>
    <n v="411"/>
    <s v="FTE"/>
    <s v="12301736"/>
    <s v="Phạm Long Vinh"/>
    <s v="Binh Dinh"/>
    <x v="1"/>
    <s v="Flight"/>
    <s v="Regional Sales - Tay Son"/>
    <s v="Zone Director"/>
    <s v="Giám đốc Kinh doanh Khu vực"/>
    <s v="Sales Agency"/>
    <s v="Twin"/>
    <s v="Senior Executive"/>
    <s v="Male"/>
    <d v="1987-05-28T00:00:00"/>
    <s v="0983 746 544"/>
    <s v="longvinh.pham@hanwhalife.com.vn"/>
    <x v="0"/>
  </r>
  <r>
    <n v="412"/>
    <s v="FTE"/>
    <s v="12301737"/>
    <s v="Nguyễn Thị Phương"/>
    <s v="Pacific"/>
    <x v="1"/>
    <s v="Flight"/>
    <s v="Customer Services"/>
    <s v="Quality Assurance Senior Executive"/>
    <s v="Nhân viên Cấp trung cao Kiểm soát Chất lượng Dịch vụ Khách hàng"/>
    <s v="Back Office"/>
    <s v="Queen"/>
    <s v="Senior Executive"/>
    <s v="Female"/>
    <d v="1995-10-06T00:00:00"/>
    <s v="0987 424 615"/>
    <s v="phuong.nguyen2@hanwhalife.com.vn"/>
    <x v="0"/>
  </r>
  <r>
    <n v="413"/>
    <s v="FTE"/>
    <s v="12301739"/>
    <s v="Nguyễn Thị Đỗ An"/>
    <s v="Head Office"/>
    <x v="0"/>
    <s v="N/A"/>
    <s v="Actuary"/>
    <s v="Actuarial Analyst"/>
    <s v="Phân tích Định phí"/>
    <s v="Back Office"/>
    <s v="Queen"/>
    <s v="Senior Executive"/>
    <s v="Female"/>
    <d v="1993-11-10T00:00:00"/>
    <s v="0938 652 655"/>
    <s v="doan.nguyen@hanwhalife.com.vn"/>
    <x v="0"/>
  </r>
  <r>
    <n v="414"/>
    <s v="FTE"/>
    <s v="12301742"/>
    <s v="Nguyễn Thị Thiện"/>
    <s v="Head Office"/>
    <x v="0"/>
    <s v="N/A"/>
    <s v="General Administration"/>
    <s v="General Admin Staff"/>
    <s v="Nhân viên Hành chánh"/>
    <s v="Back Office"/>
    <s v="Queen"/>
    <s v="Staff"/>
    <s v="Female"/>
    <d v="1991-01-01T00:00:00"/>
    <s v="0932 131 538"/>
    <s v="thien.nguyen@hanwhalife.com.vn"/>
    <x v="1"/>
  </r>
  <r>
    <n v="415"/>
    <s v="FTE"/>
    <s v="12301744"/>
    <s v="Trần Thị Thường"/>
    <s v="Head Office"/>
    <x v="0"/>
    <s v="N/A"/>
    <s v="Distribution Planning"/>
    <s v="Distribution Quality Assurance Manager"/>
    <s v="Trưởng phòng Phân tích &amp; Kiểm soát Chất lượng Kinh doanh"/>
    <s v="Back Office"/>
    <s v="Queen"/>
    <s v="Manager"/>
    <s v="Female"/>
    <d v="1991-09-25T00:00:00"/>
    <s v="0356 694 042"/>
    <s v="thuong.tran1@hanwhalife.com.vn"/>
    <x v="0"/>
  </r>
  <r>
    <n v="416"/>
    <s v="FTE"/>
    <s v="12301750"/>
    <s v="Phạm Minh Châu"/>
    <s v="Head Office"/>
    <x v="0"/>
    <s v="N/A"/>
    <s v="Design &amp; Development"/>
    <s v="Graphic Designer"/>
    <s v="Thiết kế Đồ họa"/>
    <s v="Back Office"/>
    <s v="Twin"/>
    <s v="Executive"/>
    <s v="Male"/>
    <d v="1995-10-20T00:00:00"/>
    <s v="0909 483 961"/>
    <s v="minhchau.pham@hanwhalife.com.vn"/>
    <x v="0"/>
  </r>
  <r>
    <n v="417"/>
    <s v="FTE"/>
    <s v="12301751"/>
    <s v="Phạm Văn Thông"/>
    <s v="Head Office"/>
    <x v="0"/>
    <s v="N/A"/>
    <s v="Risk Management"/>
    <s v="Risk Officer"/>
    <s v="Chuyên viên Quản lý Rủi ro"/>
    <s v="Back Office"/>
    <s v="Twin"/>
    <s v="Officer"/>
    <s v="Male"/>
    <d v="1996-09-16T00:00:00"/>
    <s v="0382 818 569"/>
    <s v="vanthong.pham@hanwhalife.com.vn"/>
    <x v="0"/>
  </r>
  <r>
    <n v="418"/>
    <s v="FTE"/>
    <s v="12301752"/>
    <s v="Hoàng Thị Thu Hương"/>
    <s v="Binh Duong"/>
    <x v="3"/>
    <s v="Bus"/>
    <s v="Partnership Distribution"/>
    <s v="Sales Manager"/>
    <s v=" Quản lý Kinh doanh (Đối tác Ngân hàng)"/>
    <s v="Sales Partnership"/>
    <s v="Queen"/>
    <s v="Senior Executive"/>
    <s v="Female"/>
    <d v="1995-10-12T00:00:00"/>
    <s v="0938 784 984"/>
    <s v="thuhuong.hoang@hanwhalife.com.vn"/>
    <x v="0"/>
  </r>
  <r>
    <n v="419"/>
    <s v="FTE"/>
    <s v="12301753"/>
    <s v="Nguyễn Ngọc Thùy Nguyên"/>
    <s v="Ho Chi Minh"/>
    <x v="0"/>
    <s v="N/A"/>
    <s v="Customer Services"/>
    <s v="Customer Services Executive"/>
    <s v="Nhân viên Cấp trung Dịch vụ Khách hàng"/>
    <s v="Back Office"/>
    <s v="Queen"/>
    <s v="Executive"/>
    <s v="Female"/>
    <d v="1996-12-25T00:00:00"/>
    <s v="0903 149 094"/>
    <s v="thuynguyen.nguyen@hanwhalife.com.vn"/>
    <x v="0"/>
  </r>
  <r>
    <n v="420"/>
    <s v="FTE"/>
    <s v="12301756"/>
    <s v="Đỗ Thị Minh Thư"/>
    <s v="Head Office"/>
    <x v="0"/>
    <s v="N/A"/>
    <s v="Distribution Admin"/>
    <s v="Distribution Compensation Executive"/>
    <s v="Nhân viên Cấp trung phụ trách Thu nhập Đại lý &amp; Kênh Phân phối"/>
    <s v="Back Office"/>
    <s v="Queen"/>
    <s v="Executive"/>
    <s v="Female"/>
    <d v="1996-10-27T00:00:00"/>
    <s v="0909 102 796"/>
    <s v="minhthu.do1@hanwhalife.com.vn"/>
    <x v="0"/>
  </r>
  <r>
    <n v="421"/>
    <s v="FTE"/>
    <s v="12301758"/>
    <s v="Nguyễn Thị Thúy Vi"/>
    <s v="Head Office"/>
    <x v="0"/>
    <s v="N/A"/>
    <s v="Human Resources"/>
    <s v="HR Operations Officer"/>
    <s v="Chuyên viên Quản lý Vận hành Nhân sự"/>
    <s v="Back Office"/>
    <s v="Queen"/>
    <s v="Officer"/>
    <s v="Female"/>
    <d v="1997-04-11T00:00:00"/>
    <s v="0932 010 352"/>
    <s v="thuyvi.nguyen@hanwhalife.com.vn"/>
    <x v="0"/>
  </r>
  <r>
    <n v="422"/>
    <s v="FTE"/>
    <s v="12301760"/>
    <s v="Lý Quí Thủy Chung"/>
    <s v="Head Office"/>
    <x v="0"/>
    <s v="N/A"/>
    <s v="Actuary"/>
    <s v="Actuarial Analyst"/>
    <s v="Phân tích Định phí"/>
    <s v="Back Office"/>
    <s v="Queen"/>
    <s v="Senior Executive"/>
    <s v="Female"/>
    <d v="2001-04-27T00:00:00"/>
    <s v="0933 667 840"/>
    <s v="thuychung.ly@hanwhalife.com.vn"/>
    <x v="0"/>
  </r>
  <r>
    <n v="423"/>
    <s v="FTE"/>
    <s v="12301761"/>
    <s v="Nguyễn Duy Khánh Nam"/>
    <s v="Head Office"/>
    <x v="0"/>
    <s v="N/A"/>
    <s v="Distribution Planning"/>
    <s v="Partnership Planning Senior Executive"/>
    <s v="Nhân viên Cấp trung cao Kế hoạch Kinh doanh"/>
    <s v="Back Office"/>
    <s v="Twin"/>
    <s v="Senior Executive"/>
    <s v="Male"/>
    <d v="1998-07-27T00:00:00"/>
    <s v="0794 894 498"/>
    <s v="khanhnam.nguyen@hanwhalife.com.vn"/>
    <x v="0"/>
  </r>
  <r>
    <n v="424"/>
    <s v="FTE"/>
    <s v="12301762"/>
    <s v="Lý Mỹ Anh"/>
    <s v="Head Office"/>
    <x v="0"/>
    <s v="N/A"/>
    <s v="Sales Advisor"/>
    <s v="Sales Advisor Assistant"/>
    <s v="Trợ lý Cố vấn Kinh doanh"/>
    <s v="Back Office"/>
    <s v="Queen"/>
    <s v="Senior Staff"/>
    <s v="Female"/>
    <d v="1997-02-05T00:00:00"/>
    <s v="0769 895 009"/>
    <s v="myanh.ly@hanwhalife.com.vn"/>
    <x v="0"/>
  </r>
  <r>
    <n v="425"/>
    <s v="FTE"/>
    <s v="12301763"/>
    <s v="Bùi Thị Như Ngọc"/>
    <s v="Head Office"/>
    <x v="0"/>
    <s v="N/A"/>
    <s v="Partnership Distribution"/>
    <s v="Account Head"/>
    <s v="Giám đốc Phát triển Kinh doanh (Đối tác Ngân hàng)"/>
    <s v="Sales Partnership"/>
    <s v="Queen"/>
    <s v="Manager"/>
    <s v="Female"/>
    <d v="1990-08-23T00:00:00"/>
    <s v="0932 802 369"/>
    <s v="nhungoc.bui@hanwhalife.com.vn"/>
    <x v="0"/>
  </r>
  <r>
    <n v="426"/>
    <s v="FTE"/>
    <s v="12301764"/>
    <s v="Đoàn Thị Hương"/>
    <s v="Kien Giang"/>
    <x v="3"/>
    <s v="Bus"/>
    <s v="Partnership Distribution"/>
    <s v="Sales Manager"/>
    <s v=" Quản lý Kinh doanh (Đối tác Ngân hàng)"/>
    <s v="Sales Partnership"/>
    <s v="Queen"/>
    <s v="Officer"/>
    <s v="Female"/>
    <d v="1992-12-29T00:00:00"/>
    <s v="0939 741 740"/>
    <s v="huong.doan@hanwhalife.com.vn"/>
    <x v="0"/>
  </r>
  <r>
    <n v="427"/>
    <s v="FTE"/>
    <s v="12301765"/>
    <s v="Nguyễn Thị Hồng Diệp"/>
    <s v="Can Tho"/>
    <x v="3"/>
    <s v="Bus"/>
    <s v="Partnership Distribution"/>
    <s v="Sales Manager"/>
    <s v=" Quản lý Kinh doanh (Đối tác Ngân hàng)"/>
    <s v="Sales Partnership"/>
    <s v="Queen"/>
    <s v="Officer"/>
    <s v="Female"/>
    <d v="1986-09-22T00:00:00"/>
    <s v="0916 249 900"/>
    <s v="hongdiep.nguyen@hanwhalife.com.vn"/>
    <x v="0"/>
  </r>
  <r>
    <n v="428"/>
    <s v="FTE"/>
    <s v="12301767"/>
    <s v="Lê Thị Kiên"/>
    <s v="Thanh Hoa"/>
    <x v="3"/>
    <s v="Bus"/>
    <s v="Regional Sales - Lam Kinh"/>
    <s v="Zone Director"/>
    <s v="Giám đốc Kinh doanh Khu vực"/>
    <s v="Sales Agency"/>
    <s v="Queen"/>
    <s v="Executive"/>
    <s v="Female"/>
    <d v="1993-04-25T00:00:00"/>
    <s v="0948 056 448"/>
    <s v="kien.le@hanwhalife.com.vn"/>
    <x v="0"/>
  </r>
  <r>
    <n v="429"/>
    <s v="FTE"/>
    <s v="12301768"/>
    <s v="Huỳnh Võ Lan Vy"/>
    <s v="Head Office"/>
    <x v="0"/>
    <s v="N/A"/>
    <s v="Content of Digital App"/>
    <s v="Multimedia Designer"/>
    <s v="Thiết kế Đa phương tiện"/>
    <s v="Back Office"/>
    <s v="Queen"/>
    <s v="Senior Executive"/>
    <s v="Female"/>
    <d v="1998-07-29T00:00:00"/>
    <s v="0906 432 798"/>
    <s v="lanvy.huynh@hanwhalife.com.vn"/>
    <x v="0"/>
  </r>
  <r>
    <n v="430"/>
    <s v="FTE"/>
    <s v="12301769"/>
    <s v="Nguyễn Thị Diễm Quỳnh"/>
    <s v="Head Office"/>
    <x v="0"/>
    <s v="N/A"/>
    <s v="Human Resources"/>
    <s v="HR Operations Assistant Manager"/>
    <s v="Phó phòng Quản lý Vận hành Nhân sự"/>
    <s v="Back Office"/>
    <s v="Queen"/>
    <s v="Assistant Manager"/>
    <s v="Female"/>
    <d v="1991-12-20T00:00:00"/>
    <s v="0919 765 919"/>
    <s v="diemquynh.nguyen1@hanwhalife.com.vn"/>
    <x v="0"/>
  </r>
  <r>
    <n v="431"/>
    <s v="FTE"/>
    <s v="12301771"/>
    <s v="Nguyễn Thị Diệu Huyền"/>
    <s v="Head Office"/>
    <x v="0"/>
    <s v="N/A"/>
    <s v="Internal Audit"/>
    <s v="Internal Audit Executive"/>
    <s v="Nhân viên Cấp trung Kiểm toán Nội bộ"/>
    <s v="Back Office"/>
    <s v="Queen"/>
    <s v="Executive"/>
    <s v="Female"/>
    <d v="1997-01-16T00:00:00"/>
    <s v="0350 242 958"/>
    <s v="dieuhuyen.nguyen@hanwhalife.com.vn"/>
    <x v="1"/>
  </r>
  <r>
    <n v="432"/>
    <s v="FTE"/>
    <s v="12301772"/>
    <s v="Nguyễn Văn Thái"/>
    <s v="Tien Giang"/>
    <x v="3"/>
    <s v="Bus"/>
    <s v="Partnership Distribution"/>
    <s v="Sales Manager"/>
    <s v="Quản lý Kinh doanh (Đối tác Ngân hàng)"/>
    <s v="Sales Partnership"/>
    <s v="Twin"/>
    <s v="Senior Officer"/>
    <s v="Male"/>
    <d v="1985-10-09T00:00:00"/>
    <s v="0916 992 061"/>
    <s v="vanthai.nguyen@hanwhalife.com.vn"/>
    <x v="0"/>
  </r>
  <r>
    <n v="433"/>
    <s v="FTE"/>
    <s v="12301774"/>
    <s v="Từ Châu Trúc Dân"/>
    <s v="Head Office"/>
    <x v="0"/>
    <s v="N/A"/>
    <s v="Customer Services"/>
    <s v="Call Center Senior Staff"/>
    <s v="Nhân viên Cấp cao trực Tổng đài"/>
    <s v="Back Office"/>
    <s v="Queen"/>
    <s v="Senior Staff"/>
    <s v="Female"/>
    <d v="1997-11-14T00:00:00"/>
    <s v="0327 244 075"/>
    <s v="trucdan.tu@hanwhalife.com.vn"/>
    <x v="0"/>
  </r>
  <r>
    <n v="434"/>
    <s v="FTE"/>
    <s v="12301775"/>
    <s v="Lê Quang Hiệp"/>
    <s v="Pacific"/>
    <x v="1"/>
    <s v="Flight"/>
    <s v="Partnership Distribution"/>
    <s v="Sales Manager"/>
    <s v="Quản lý Kinh doanh (Đối tác Ngân hàng)"/>
    <s v="Sales Partnership"/>
    <s v="Twin"/>
    <s v="Officer"/>
    <s v="Male"/>
    <d v="1994-02-10T00:00:00"/>
    <s v="0985 222 669"/>
    <s v="quanghiep.le@hanwhalife.com.vn"/>
    <x v="0"/>
  </r>
  <r>
    <n v="435"/>
    <s v="FTE"/>
    <s v="12301777"/>
    <s v="Lê Thị Minh Tuyền"/>
    <s v="Head Office"/>
    <x v="0"/>
    <s v="N/A"/>
    <s v="Customer Services"/>
    <s v="Policy Owner Services Executive"/>
    <s v="Nhân viên Cấp trung Quản lý Hợp đồng"/>
    <s v="Back Office"/>
    <s v="Queen"/>
    <s v="Executive"/>
    <s v="Female"/>
    <d v="1990-03-21T00:00:00"/>
    <s v="0934 093 880"/>
    <s v="minhtuyen.le@hanwhalife.com.vn"/>
    <x v="0"/>
  </r>
  <r>
    <n v="436"/>
    <s v="FTE"/>
    <s v="12301779"/>
    <s v="Lê Văn Quân"/>
    <s v="Head Office"/>
    <x v="0"/>
    <s v="N/A"/>
    <s v="Legal &amp; Corporate Compliance"/>
    <s v="Legal Officer"/>
    <s v="Chuyên viên Pháp lý"/>
    <s v="Back Office"/>
    <s v="Twin"/>
    <s v="Officer"/>
    <s v="Male"/>
    <d v="1997-08-04T00:00:00"/>
    <s v="0362 355 984"/>
    <s v="vanquan.le@hanwhalife.com.vn"/>
    <x v="0"/>
  </r>
  <r>
    <n v="437"/>
    <s v="FTE"/>
    <s v="12301780"/>
    <s v="Đỗ Quỳnh Hương"/>
    <s v="Head Office"/>
    <x v="0"/>
    <s v="N/A"/>
    <s v="Corporate Planning &amp; Management"/>
    <s v="Management Reporting Analysis Senior Staff"/>
    <s v="Nhân viên Cấp cao Quản trị và Phân tích Báo cáo"/>
    <s v="Back Office"/>
    <s v="Queen"/>
    <s v="Senior Staff"/>
    <s v="Female"/>
    <d v="2000-01-29T00:00:00"/>
    <s v="0816 046 328"/>
    <s v="quynhhuong.do@hanwhalife.com.vn"/>
    <x v="0"/>
  </r>
  <r>
    <n v="438"/>
    <s v="FTE"/>
    <s v="12301782"/>
    <s v="Nguyễn Phúc Thịnh"/>
    <s v="Nha Trang"/>
    <x v="3"/>
    <s v="Bus"/>
    <s v="Partnership Distribution"/>
    <s v="Sales Manager"/>
    <s v="Quản lý Kinh doanh (Đối tác Ngân hàng)"/>
    <s v="Sales Partnership"/>
    <s v="Twin"/>
    <s v="Senior Executive"/>
    <s v="Male"/>
    <d v="1995-09-06T00:00:00"/>
    <s v="0935 961 896"/>
    <s v="phucthinh.nguyen1@hanwhalife.com.vn"/>
    <x v="0"/>
  </r>
  <r>
    <n v="439"/>
    <s v="FTE"/>
    <s v="12301785"/>
    <s v="Nguyễn Thị Mai"/>
    <s v="Head Office"/>
    <x v="0"/>
    <s v="N/A"/>
    <s v="Finance &amp; Accounting"/>
    <s v="Payable Accounting Senior Staff"/>
    <s v="Nhân viên Cấp cao Kế toán Thanh toán"/>
    <s v="Back Office"/>
    <s v="Queen"/>
    <s v="Senior Staff"/>
    <s v="Female"/>
    <d v="1998-10-18T00:00:00"/>
    <s v="0906 902 357"/>
    <s v="mai.nguyen1@hanwhalife.com.vn"/>
    <x v="0"/>
  </r>
  <r>
    <n v="440"/>
    <s v="FTE"/>
    <s v="12301786"/>
    <s v="Trịnh Minh Nhật"/>
    <s v="Head Office"/>
    <x v="0"/>
    <s v="N/A"/>
    <s v="IT"/>
    <s v="Database Administrator Officer"/>
    <s v="Chuyên viên Dữ liệu"/>
    <s v="Back Office"/>
    <s v="Twin"/>
    <s v="Officer"/>
    <s v="Male"/>
    <d v="1991-09-23T00:00:00"/>
    <s v="0356 155 762"/>
    <s v="minhnhat.trinh@hanwhalife.com.vn"/>
    <x v="0"/>
  </r>
  <r>
    <n v="441"/>
    <s v="FTE"/>
    <s v="12301788"/>
    <s v="Nguyễn Tường Vy"/>
    <s v="Head Office"/>
    <x v="0"/>
    <s v="N/A"/>
    <s v="IT"/>
    <s v="Business Analyst Senior Executive"/>
    <s v="Nhân viên Cấp trung cao Phát triển Hệ thống"/>
    <s v="Back Office"/>
    <s v="Queen"/>
    <s v="Senior Executive"/>
    <s v="Female"/>
    <d v="1996-11-20T00:00:00"/>
    <s v="0906 809 657"/>
    <s v="tuongvy.nguyen1@hanwhalife.com.vn"/>
    <x v="0"/>
  </r>
  <r>
    <n v="442"/>
    <s v="FTE"/>
    <s v="12301789"/>
    <s v="Phạm Hữu Lợi"/>
    <s v="Head Office"/>
    <x v="0"/>
    <s v="N/A"/>
    <s v="IT"/>
    <s v="Program Analyst Senior Executive"/>
    <s v="Nhân viên Cấp trung cao Lập trình"/>
    <s v="Back Office"/>
    <s v="Twin"/>
    <s v="Senior Executive"/>
    <s v="Male"/>
    <d v="1992-10-23T00:00:00"/>
    <s v="0799 007 138"/>
    <s v="huuloi.pham@hanwhalife.com.vn"/>
    <x v="0"/>
  </r>
  <r>
    <n v="443"/>
    <s v="FTE"/>
    <s v="12401790"/>
    <s v="Trương Thị Vân Anh"/>
    <s v="Head Office"/>
    <x v="0"/>
    <s v="N/A"/>
    <s v="Marketing"/>
    <s v="Head of Marketing"/>
    <s v="Trưởng Bộ phận Marketing"/>
    <s v="BOD"/>
    <s v="Single"/>
    <s v="Director"/>
    <s v="Female"/>
    <d v="1982-08-04T00:00:00"/>
    <s v="0903 799 275"/>
    <s v="vananh.truong1@hanwhalife.com.vn"/>
    <x v="0"/>
  </r>
  <r>
    <n v="444"/>
    <s v="FTE"/>
    <s v="12401791"/>
    <s v="Nguyễn Phương Hưng"/>
    <s v="Head Office"/>
    <x v="0"/>
    <s v="N/A"/>
    <s v="IT"/>
    <s v="Program Analyst Officer"/>
    <s v="Chuyên viên Lập trình"/>
    <s v="Back Office"/>
    <s v="Twin"/>
    <s v="Officer"/>
    <s v="Male"/>
    <d v="1994-04-18T00:00:00"/>
    <s v="0967 399 603"/>
    <s v="phuonghung.nguyen@hanwhalife.com.vn"/>
    <x v="0"/>
  </r>
  <r>
    <n v="445"/>
    <s v="FTE"/>
    <s v="12401792"/>
    <s v="Hồ Trịnh Ngọc Diễm"/>
    <s v="Head Office"/>
    <x v="0"/>
    <s v="N/A"/>
    <s v="Customer Services"/>
    <s v="Customer Care Assistant Manager"/>
    <s v="Phó phòng Chăm sóc Khách hàng"/>
    <s v="Back Office"/>
    <s v="Queen"/>
    <s v="Assistant Manager"/>
    <s v="Female"/>
    <d v="1986-02-05T00:00:00"/>
    <s v="0963 781 109"/>
    <s v="ngocdiem.ho@hanwhalife.com.vn"/>
    <x v="0"/>
  </r>
  <r>
    <n v="446"/>
    <s v="FTE"/>
    <s v="12401793"/>
    <s v="Nguyễn Cẩm Dương"/>
    <s v="Head Office"/>
    <x v="0"/>
    <s v="N/A"/>
    <s v="Legal &amp; Corporate Compliance"/>
    <s v="Corporate Compliance Assistant Manager"/>
    <s v="Phó phòng Kiểm soát tuân thủ"/>
    <s v="Back Office"/>
    <s v="Queen"/>
    <s v="Assistant Manager"/>
    <s v="Female"/>
    <d v="1993-05-04T00:00:00"/>
    <s v="0982 533 424"/>
    <s v="camduong.nguyen@hanwhalife.com.vn"/>
    <x v="1"/>
  </r>
  <r>
    <n v="447"/>
    <s v="FTE"/>
    <s v="12401796"/>
    <s v="Huỳnh Thị Phương Thảo"/>
    <s v="Head Office"/>
    <x v="0"/>
    <s v="N/A"/>
    <s v="Human Resources"/>
    <s v="Corporate Learning Officer"/>
    <s v="Chuyên viên Đào tạo"/>
    <s v="Back Office"/>
    <s v="Queen"/>
    <s v="Officer"/>
    <s v="Female"/>
    <d v="1991-04-23T00:00:00"/>
    <s v="0908 300 183"/>
    <s v="phuongthao.huynh@hanwhalife.com.vn"/>
    <x v="0"/>
  </r>
  <r>
    <n v="448"/>
    <s v="FTE"/>
    <s v="12401799"/>
    <s v="Đặng Nguyễn Hoàng Tuấn"/>
    <s v="Head Office"/>
    <x v="0"/>
    <s v="N/A"/>
    <s v="Customer Services"/>
    <s v="Quality Assurance Officer"/>
    <s v="Chuyên viên Kiểm soát Chất lượng Dịch vụ Khách hàng"/>
    <s v="Back Office"/>
    <s v="Twin"/>
    <s v="Officer"/>
    <s v="Male"/>
    <d v="1993-05-18T00:00:00"/>
    <s v="0942 263 613"/>
    <s v="hoangtuan.dang@hanwhalife.com.vn"/>
    <x v="0"/>
  </r>
  <r>
    <n v="449"/>
    <s v="FTE"/>
    <s v="12401800"/>
    <s v="Phan Thị Thu Hà"/>
    <s v="Head Office"/>
    <x v="0"/>
    <s v="N/A"/>
    <s v="Distribution Planning"/>
    <s v="Multimedia Designer"/>
    <s v="Thiết kế Đa phương tiện"/>
    <s v="Back Office"/>
    <s v="Queen"/>
    <s v="Officer"/>
    <s v="Female"/>
    <d v="1991-06-12T00:00:00"/>
    <s v="0907 979 546"/>
    <s v="thuha.phan@hanwhalife.com.vn"/>
    <x v="0"/>
  </r>
  <r>
    <n v="450"/>
    <s v="FTE"/>
    <s v="12401801"/>
    <s v="Hà Xuân Huy"/>
    <s v="Ho Chi Minh"/>
    <x v="0"/>
    <s v="N/A"/>
    <s v="Regional Sales - Gia Dinh"/>
    <s v="Zone Director"/>
    <s v="Giám đốc Kinh doanh Khu vực"/>
    <s v="Sales Agency"/>
    <s v="Twin"/>
    <s v="Officer"/>
    <s v="Male"/>
    <d v="1980-08-25T00:00:00"/>
    <s v="0917 161 525"/>
    <s v="xuanhuy.ha@hanwhalife.com.vn"/>
    <x v="0"/>
  </r>
  <r>
    <n v="451"/>
    <s v="FTE"/>
    <s v="12401802"/>
    <s v="Nguyễn Thị Minh Nguyệt"/>
    <s v="Head Office"/>
    <x v="0"/>
    <s v="N/A"/>
    <s v="Human Resources"/>
    <s v="Employer Brand Officer"/>
    <s v="Chuyên viên Phát triển Thương hiệu Tuyển dụng"/>
    <s v="Back Office"/>
    <s v="Queen"/>
    <s v="Officer"/>
    <s v="Female"/>
    <d v="2000-11-16T00:00:00"/>
    <s v="0843 467 367"/>
    <s v="minhnguyet.nguyen1@hanwhalife.com.vn"/>
    <x v="0"/>
  </r>
  <r>
    <n v="452"/>
    <s v="FTE"/>
    <s v="12401803"/>
    <s v="Trần Minh Thuận"/>
    <s v="Thai Binh"/>
    <x v="1"/>
    <s v="Flight"/>
    <s v="Regional Sales - Thang Long"/>
    <s v="Zone Director"/>
    <s v="Giám đốc Kinh doanh Khu vực"/>
    <s v="Sales Agency"/>
    <s v="Twin"/>
    <s v="Executive"/>
    <s v="Male"/>
    <d v="1989-07-12T00:00:00"/>
    <s v="0913 338 689"/>
    <s v="minhthuan.tran@hanwhalife.com.vn"/>
    <x v="0"/>
  </r>
  <r>
    <n v="453"/>
    <s v="FTE"/>
    <s v="12401804"/>
    <s v="Trà Quốc Khanh"/>
    <s v="Head Office"/>
    <x v="0"/>
    <s v="N/A"/>
    <s v="Actuary"/>
    <s v="Actuarial Analyst"/>
    <s v="Phân tích Định phí"/>
    <s v="Back Office"/>
    <s v="Twin"/>
    <s v="Manager"/>
    <s v="Male"/>
    <d v="1988-09-28T00:00:00"/>
    <s v="0947 418 735"/>
    <s v="quockhanh.tra@hanwhalife.com.vn"/>
    <x v="1"/>
  </r>
  <r>
    <n v="454"/>
    <s v="FTE"/>
    <s v="12401805"/>
    <s v="Lê Khánh Hoàng"/>
    <s v="Soc Trang"/>
    <x v="3"/>
    <s v="Bus"/>
    <s v="Partnership Distribution"/>
    <s v="Sales Manager"/>
    <s v="Quản lý Kinh doanh (Đối tác Ngân hàng)"/>
    <s v="Sales Partnership"/>
    <s v="Twin"/>
    <s v="Senior Executive"/>
    <s v="Male"/>
    <d v="1993-10-01T00:00:00"/>
    <s v="0327 432 402"/>
    <s v="khanhhoang.le@hanwhalife.com.vn"/>
    <x v="0"/>
  </r>
  <r>
    <n v="455"/>
    <s v="FTE"/>
    <s v="12401807"/>
    <s v="Nguyễn Hữu Thành"/>
    <s v="Head Office"/>
    <x v="0"/>
    <s v="N/A"/>
    <s v="Customer Services"/>
    <s v="Policy Owner Services Officer"/>
    <s v="Chuyên viên Quản lý Hợp đồng"/>
    <s v="Back Office"/>
    <s v="Twin"/>
    <s v="g"/>
    <s v="Male"/>
    <d v="1993-05-15T00:00:00"/>
    <s v="0706 891 055"/>
    <s v="huuthanh.nguyen1@hanwhalife.com.vn"/>
    <x v="1"/>
  </r>
  <r>
    <n v="456"/>
    <s v="FTE"/>
    <s v="12401808"/>
    <s v="Trần Văn Vàng"/>
    <s v="Head Office"/>
    <x v="0"/>
    <s v="N/A"/>
    <s v="CAO"/>
    <s v="Chief Agency Officer"/>
    <s v="Phó Tổng Giám đốc Kinh doanh"/>
    <s v="BOD"/>
    <s v="Single"/>
    <s v="Chief Officer"/>
    <s v="Male"/>
    <d v="1972-08-20T00:00:00"/>
    <s v="0903 975 429"/>
    <s v="vanvang.tran@hanwhalife.com.vn"/>
    <x v="0"/>
  </r>
  <r>
    <n v="457"/>
    <s v="FTE"/>
    <s v="12401809"/>
    <s v="Lê Minh Tuấn"/>
    <s v="Pacific"/>
    <x v="1"/>
    <s v="Flight"/>
    <s v="Regional Sales - Thang Long"/>
    <s v="Zone Director"/>
    <s v="Giám đốc Kinh doanh Khu vực"/>
    <s v="Sales Agency"/>
    <s v="Twin"/>
    <s v="Assistant Manager"/>
    <s v="Male"/>
    <d v="1976-11-26T00:00:00"/>
    <s v="0975 248 688"/>
    <s v="minhtuan.le1@hanwhalife.com.vn"/>
    <x v="0"/>
  </r>
  <r>
    <n v="458"/>
    <s v="FTE"/>
    <s v="12401811"/>
    <s v="Phạm Thị Diễm My"/>
    <s v="Head Office"/>
    <x v="0"/>
    <s v="N/A"/>
    <s v="Sales Support Task Force"/>
    <s v="Task Force Senior Officer"/>
    <s v="Chuyên viên Cấp cao Quản lý Dự án"/>
    <s v="Back Office"/>
    <s v="Queen"/>
    <s v="Senior Officer"/>
    <s v="Female"/>
    <d v="1994-08-27T00:00:00"/>
    <s v="0932 430 094"/>
    <s v="diemmy.pham@hanwhalife.com.vn"/>
    <x v="1"/>
  </r>
  <r>
    <n v="459"/>
    <s v="FTE"/>
    <s v="12401813"/>
    <s v="Tạ Hữu Phương"/>
    <s v="Ha Noi"/>
    <x v="1"/>
    <s v="Flight"/>
    <s v="Regional Sales - Thang Long"/>
    <s v="Zone Director"/>
    <s v="Giám đốc Kinh doanh Khu vực"/>
    <s v="Sales Agency"/>
    <s v="Twin"/>
    <s v="Senior Officer"/>
    <s v="Male"/>
    <d v="1983-08-26T00:00:00"/>
    <s v="0943 989 389"/>
    <s v="huuphuong.ta@hanwhalife.com.vn"/>
    <x v="0"/>
  </r>
  <r>
    <n v="460"/>
    <s v="FTE"/>
    <s v="12401814"/>
    <s v="Trần Nhật Thảo Nguyên"/>
    <s v="Head Office"/>
    <x v="0"/>
    <s v="N/A"/>
    <s v="Human Resources"/>
    <s v="Talent Acquisition Business Partner Manager"/>
    <s v="Trưởng phòng Đối tác Thu hút Nhân tài"/>
    <s v="Back Office"/>
    <s v="Queen"/>
    <s v="Manager"/>
    <s v="Female"/>
    <d v="1993-02-02T00:00:00"/>
    <s v="0949 314 399"/>
    <s v="thaonguyen.tran2@hanwhalife.com.vn"/>
    <x v="1"/>
  </r>
  <r>
    <n v="461"/>
    <s v="FTE"/>
    <s v="12401822"/>
    <s v="Huỳnh Nhật Huy"/>
    <s v="Head Office"/>
    <x v="0"/>
    <s v="N/A"/>
    <s v="Customer Services"/>
    <s v="Policy Owner Services Senior Executive"/>
    <s v="Nhân viên Cấp trung cao Quản lý Hợp đồng"/>
    <s v="Back Office"/>
    <s v="Twin"/>
    <s v="Senior Executive"/>
    <s v="Male"/>
    <d v="1998-10-08T00:00:00"/>
    <s v="0903 721 875"/>
    <s v="nhathuy.huynh@hanwhalife.com.vn"/>
    <x v="1"/>
  </r>
  <r>
    <n v="462"/>
    <s v="FTE"/>
    <s v="12401823"/>
    <s v="Đoàn Ngọc Anh"/>
    <s v="Ho Chi Minh"/>
    <x v="0"/>
    <s v="N/A"/>
    <s v="Regional Sales - Gia Dinh"/>
    <s v="Territory Director"/>
    <s v="Giám đốc Kinh doanh Miền"/>
    <s v="Sales Agency"/>
    <s v="Twin"/>
    <s v="Director"/>
    <s v="Male"/>
    <d v="1984-05-20T00:00:00"/>
    <s v="0915 959 592"/>
    <s v="ngocanh.doan@hanwhalife.com.vn"/>
    <x v="0"/>
  </r>
  <r>
    <n v="463"/>
    <s v="FTE"/>
    <s v="12401824"/>
    <s v="Trần Hữu Lê Huỳnh Tâm"/>
    <s v="Binh Dinh"/>
    <x v="1"/>
    <s v="Flight"/>
    <s v="Regional Sales - Tay Son"/>
    <s v="Territory Director"/>
    <s v="Giám đốc Kinh doanh Miền"/>
    <s v="Sales Agency"/>
    <s v="Twin"/>
    <s v="Director"/>
    <s v="Male"/>
    <d v="1982-08-16T00:00:00"/>
    <s v="0913 610 699"/>
    <s v="huynhtam.tran@hanwhalife.com.vn"/>
    <x v="1"/>
  </r>
  <r>
    <n v="464"/>
    <s v="FTE"/>
    <s v="12401825"/>
    <s v="Nguyễn Thị Cẩm Hà"/>
    <s v="Head Office"/>
    <x v="0"/>
    <s v="N/A"/>
    <s v="NBU &amp; Claim"/>
    <s v="Claim Assistant Manager"/>
    <s v="Phó phòng Giải quyết Quyền lợi Bảo hiểm"/>
    <s v="Back Office"/>
    <s v="Queen"/>
    <s v="Assistant Manager"/>
    <s v="Female"/>
    <d v="1994-01-01T00:00:00"/>
    <s v="0974 905 926"/>
    <s v="camha.nguyen@hanwhalife.com.vn"/>
    <x v="0"/>
  </r>
  <r>
    <n v="465"/>
    <s v="FTE"/>
    <s v="12401826"/>
    <s v="Bùi Thị Xuân Diệu"/>
    <s v="Head Office"/>
    <x v="0"/>
    <s v="N/A"/>
    <s v="Customer Services"/>
    <s v="Complaint Handling Senior Officer"/>
    <s v="Chuyên viên Cấp cao Xử lí Khiếu nại"/>
    <s v="Back Office"/>
    <s v="Queen"/>
    <s v="Senior Officer"/>
    <s v="Female"/>
    <d v="1995-11-15T00:00:00"/>
    <s v="0979 918 957"/>
    <s v="xuandieu.bui@hanwhalife.com.vn"/>
    <x v="0"/>
  </r>
  <r>
    <n v="466"/>
    <s v="FTE"/>
    <s v="12401831"/>
    <s v="Nguyễn Thị Phương Loan"/>
    <s v="Nha Trang"/>
    <x v="3"/>
    <s v="Bus"/>
    <s v="Regional Sales - Tay Son"/>
    <s v="Zone Director"/>
    <s v="Giám đốc Kinh doanh khu vực"/>
    <s v="Sales Agency"/>
    <s v="Queen"/>
    <s v="Assistant Manager"/>
    <s v="Female"/>
    <d v="1980-03-02T00:00:00"/>
    <s v="0942 568 113"/>
    <s v="phuongloan.nguyen1@hanwhalife.com.vn"/>
    <x v="1"/>
  </r>
  <r>
    <n v="467"/>
    <s v="FTE"/>
    <s v="12401834"/>
    <s v="Nguyễn Hoài Thương"/>
    <s v="Head Office"/>
    <x v="0"/>
    <s v="N/A"/>
    <s v="Human Resources"/>
    <s v="HR Operations Senior Executive"/>
    <s v="Nhân viên Cấp trung cao Quản lý Vận hành Nhân sự"/>
    <s v="Back Office"/>
    <s v="Queen"/>
    <s v="Senior Executive"/>
    <s v="Female"/>
    <d v="2000-01-21T00:00:00"/>
    <s v="0334 618 399"/>
    <s v=" hoaithuong.nguyen@hanwhalife.com.vn"/>
    <x v="1"/>
  </r>
  <r>
    <n v="468"/>
    <s v="FTE"/>
    <s v="12401835"/>
    <s v="Lê Thị Như Quỳnh"/>
    <s v="Head Office"/>
    <x v="0"/>
    <s v="N/A"/>
    <s v="Marketing"/>
    <s v="Marketing Communications Manager"/>
    <s v="Trưởng phòng Truyền thông Tiếp thị"/>
    <s v="Back Office"/>
    <s v="Queen"/>
    <s v="Manager"/>
    <s v="Female"/>
    <d v="1988-11-10T00:00:00"/>
    <s v="0933 308 672"/>
    <s v="nhuquynh.le@hanwhalife.com.vn"/>
    <x v="0"/>
  </r>
  <r>
    <n v="469"/>
    <s v="FTE"/>
    <s v="12401836"/>
    <s v="Lê Thị Ánh Vân"/>
    <s v="Head Office"/>
    <x v="0"/>
    <s v="N/A"/>
    <s v="Actuary"/>
    <s v="Actuarial Analyst"/>
    <s v="Phân tích Định phí"/>
    <s v="Back Office"/>
    <s v="Queen"/>
    <s v="Assistant Manager"/>
    <s v="Female"/>
    <d v="1996-04-19T00:00:00"/>
    <s v="0906 355 695"/>
    <s v="anhvan.le@hanwhalife.com.vn"/>
    <x v="0"/>
  </r>
  <r>
    <n v="470"/>
    <s v="FTE"/>
    <s v="12401837"/>
    <s v="Lê Văn Bình"/>
    <s v="Quang Binh"/>
    <x v="2"/>
    <s v="Bus"/>
    <s v="Regional Sales - Hai Van"/>
    <s v="Zone Director"/>
    <s v="Giám đốc Kinh doanh khu vực"/>
    <s v="Sales Agency"/>
    <s v="Twin"/>
    <s v="Officer"/>
    <s v="Male"/>
    <d v="1983-09-05T00:00:00"/>
    <s v="0905 915 868"/>
    <s v="vanbinh.le1@hanwhalife.com.vn"/>
    <x v="1"/>
  </r>
  <r>
    <n v="471"/>
    <s v="FTE"/>
    <s v="12401838"/>
    <s v="Mai Nguyên Anh Thư"/>
    <s v="Head Office"/>
    <x v="0"/>
    <s v="N/A"/>
    <s v="Content of Digital App"/>
    <s v="Content Creator"/>
    <s v="Chuyên viên Sáng tạo nội dung"/>
    <s v="Back Office"/>
    <s v="Queen"/>
    <s v="Senior Staff"/>
    <s v="Female"/>
    <d v="2000-01-20T00:00:00"/>
    <s v="0388 063 220 "/>
    <s v="anhthu.mai@hanwhalife.com.vn"/>
    <x v="0"/>
  </r>
  <r>
    <n v="472"/>
    <s v="FTE"/>
    <s v="12401839"/>
    <s v="Võ Thị Quỳnh Nga"/>
    <s v="Dak Lak"/>
    <x v="3"/>
    <s v="Bus"/>
    <s v="Customer Services"/>
    <s v="Customer Services Senior Staff"/>
    <s v="Nhân viên Cấp cao Dịch vụ Khách hàng"/>
    <s v="Back Office"/>
    <s v="Queen"/>
    <s v="Senior Staff"/>
    <s v="Female"/>
    <d v="1989-03-06T00:00:00"/>
    <s v="0965 849 293 "/>
    <s v="quynhnga.vo@hanwhalife.com.vn"/>
    <x v="0"/>
  </r>
  <r>
    <n v="473"/>
    <s v="FTE"/>
    <s v="12401840"/>
    <s v="Nguyễn Thị Lê Hằng"/>
    <s v="Head Office"/>
    <x v="0"/>
    <s v="N/A"/>
    <s v="Marketing"/>
    <s v="Marketing Communications Executive"/>
    <s v="Nhân viên Cấp trung Truyền thông Tiếp thị"/>
    <s v="Back Office"/>
    <s v="Queen"/>
    <s v="Executive"/>
    <s v="Female"/>
    <d v="1999-11-12T00:00:00"/>
    <s v="0388 013 118 "/>
    <s v="lehang.nguyen@hanwhalife.com.vn"/>
    <x v="0"/>
  </r>
  <r>
    <n v="474"/>
    <s v="FTE"/>
    <s v="12401842"/>
    <s v="Nguyễn Phước Cát Ngọc"/>
    <s v="Head Office"/>
    <x v="0"/>
    <s v="N/A"/>
    <s v="Customer Services"/>
    <s v="Digital Customer Services Officer"/>
    <s v="Chuyên viên Dịch vụ Kỹ thuật số"/>
    <s v="Back Office"/>
    <s v="Queen"/>
    <s v="Officer"/>
    <s v="Female"/>
    <d v="1992-04-25T00:00:00"/>
    <s v="0932 566 254"/>
    <s v="catngoc.nguyen@hanwhalife.com.vn"/>
    <x v="1"/>
  </r>
  <r>
    <n v="475"/>
    <s v="FTE"/>
    <s v="12401843"/>
    <s v="Đỗ Anh Khoa"/>
    <s v="Head Office"/>
    <x v="0"/>
    <s v="N/A"/>
    <s v="General Administration"/>
    <s v="General Admin Assistant Manager"/>
    <s v="Phó phòng Hành chánh"/>
    <s v="Back Office"/>
    <s v="Twin"/>
    <s v="Assistant Manager"/>
    <s v="Male"/>
    <d v="1987-03-22T00:00:00"/>
    <s v="0919 255 274"/>
    <s v="anhkhoa.do@hanwhalife.com.vn"/>
    <x v="0"/>
  </r>
  <r>
    <n v="476"/>
    <s v="FTE"/>
    <s v="12401844"/>
    <s v="Lâm Thái Ngọc"/>
    <s v="Head Office"/>
    <x v="0"/>
    <s v="N/A"/>
    <s v="Management Advisor"/>
    <s v="Management Advisor Assistant"/>
    <s v="Trợ lý Cố vấn Quản lý"/>
    <s v="Back Office"/>
    <s v="Queen"/>
    <s v="Executive"/>
    <s v="Female"/>
    <d v="1999-01-07T00:00:00"/>
    <s v="0946 828 477"/>
    <s v="thaingoc.lam@hanwhalife.com.vn"/>
    <x v="0"/>
  </r>
  <r>
    <n v="477"/>
    <s v="FTE"/>
    <s v="12401845"/>
    <s v="Nguyễn Xuân Tấn"/>
    <s v="Nha Trang"/>
    <x v="3"/>
    <s v="Bus"/>
    <s v="Regional Sales - Tay Son"/>
    <s v="Regional Director"/>
    <s v="Giám đốc Kinh doanh Vùng"/>
    <s v="Sales Agency"/>
    <s v="Twin"/>
    <s v="Senior Manager"/>
    <s v="Male"/>
    <d v="1986-09-02T00:00:00"/>
    <s v="0914 717 749"/>
    <s v="xuantan.nguyen@hanwhalife.com.vn"/>
    <x v="0"/>
  </r>
  <r>
    <n v="478"/>
    <s v="FTE"/>
    <s v="12401846"/>
    <s v="Huỳnh Tăng Phú"/>
    <s v="Ho Chi Minh"/>
    <x v="0"/>
    <s v="N/A"/>
    <s v="Regional Sales - Gia Dinh"/>
    <s v="Regional Director"/>
    <s v="Giám đốc Kinh doanh Vùng"/>
    <s v="Sales Agency"/>
    <s v="Twin"/>
    <s v="Senior Manager"/>
    <s v="Male"/>
    <d v="1983-08-20T00:00:00"/>
    <s v="0907 713 556"/>
    <s v="tangphu.huynh@hanwhalife.com.vn"/>
    <x v="0"/>
  </r>
  <r>
    <n v="479"/>
    <s v="FTE"/>
    <s v="12401847"/>
    <s v="Võ Thị Hồng Na"/>
    <s v="Head Office"/>
    <x v="0"/>
    <s v="N/A"/>
    <s v="Human Resources"/>
    <s v="Rewards &amp; Data Analysis Manager "/>
    <s v="Trưởng phòng Phúc lợi và Phân tích dữ liệu"/>
    <s v="Back Office"/>
    <s v="Queen"/>
    <s v="Manager"/>
    <s v="Female"/>
    <d v="1991-08-31T00:00:00"/>
    <s v="0985 528 843 "/>
    <s v="hongna.vo@hanwhalife.com.vn"/>
    <x v="0"/>
  </r>
  <r>
    <n v="480"/>
    <s v="FTE"/>
    <s v="12401848"/>
    <s v="Nguyễn Hoàng Yến"/>
    <s v="Head Office"/>
    <x v="0"/>
    <s v="N/A"/>
    <s v="Customer Services"/>
    <s v="Call Center Senior Staff"/>
    <s v="Nhân viên Cấp cao trực Tổng đài"/>
    <s v="Back Office"/>
    <s v="Queen"/>
    <s v="Senior Staff"/>
    <s v="Female"/>
    <d v="1998-05-02T00:00:00"/>
    <s v="0708 289 969"/>
    <s v="hoangyen.nguyen2@hanwhalife.com.vn"/>
    <x v="0"/>
  </r>
  <r>
    <n v="481"/>
    <s v="FTE"/>
    <s v="12401849"/>
    <s v="Nguyễn Thị Bé"/>
    <s v="Head Office"/>
    <x v="0"/>
    <s v="N/A"/>
    <s v="Finance &amp; Accounting"/>
    <s v="Budgeting Senior Staff"/>
    <s v="Nhân viên Cấp cao Kế toán Ngân Sách"/>
    <s v="Back Office"/>
    <s v="Queen"/>
    <s v="Senior Staff"/>
    <s v="Female"/>
    <d v="1991-04-29T00:00:00"/>
    <s v="0982 504 408 "/>
    <s v="be.nguyen@hanwhalife.com.vn"/>
    <x v="1"/>
  </r>
  <r>
    <n v="482"/>
    <s v="FTE"/>
    <s v="12401850"/>
    <s v="Lê Thị Ngọc Châu"/>
    <s v="Head Office"/>
    <x v="0"/>
    <s v="N/A"/>
    <s v="Sales Support Task Force"/>
    <s v="Sales Admin Senior Executive"/>
    <s v="Nhân viên Cấp trung cao Hỗ trợ Kinh doanh"/>
    <s v="Back Office"/>
    <s v="Queen"/>
    <s v="Senior Executive"/>
    <s v="Female"/>
    <d v="1983-07-01T00:00:00"/>
    <s v="0909 721 766 "/>
    <s v="ngocchau.le@hanwhalife.com.vn"/>
    <x v="1"/>
  </r>
  <r>
    <n v="483"/>
    <s v="FTE"/>
    <s v="12401851"/>
    <s v="Lê Thị Minh Thư"/>
    <s v="Ho Chi Minh"/>
    <x v="0"/>
    <s v="N/A"/>
    <s v="Regional Sales - Gia Dinh"/>
    <s v="Zone Director"/>
    <s v="Giám đốc Kinh doanh khu vực"/>
    <s v="Sales Agency"/>
    <s v="Queen"/>
    <s v="Senior Officer"/>
    <s v="Female"/>
    <d v="1991-09-13T00:00:00"/>
    <s v="0969 870 008"/>
    <s v="minhthu.le@hanwhalife.com.vn"/>
    <x v="0"/>
  </r>
  <r>
    <n v="484"/>
    <s v="FTE"/>
    <s v="12401852"/>
    <s v="Lữ Phạm Quốc An"/>
    <s v="Head Office"/>
    <x v="0"/>
    <s v="N/A"/>
    <s v="Legal &amp; Corporate Compliance"/>
    <s v="Corporate Compliance Senior Officer"/>
    <s v="Chuyên viên Cấp cao Kiểm soát tuân thủ"/>
    <s v="Back Office"/>
    <s v="Twin"/>
    <s v="Senior Officer"/>
    <s v="Male"/>
    <d v="1991-04-17T00:00:00"/>
    <s v="0907 104 775"/>
    <s v="quocan.lu@hanwhalife.com.vn"/>
    <x v="0"/>
  </r>
  <r>
    <n v="485"/>
    <s v="FTE"/>
    <s v="12401853"/>
    <s v="Thi Hoàng Khôi"/>
    <s v="Ho Chi Minh"/>
    <x v="0"/>
    <s v="N/A"/>
    <s v="Regional Sales - Gia Dinh"/>
    <s v="Zone Director"/>
    <s v="Giám đốc Kinh doanh khu vực"/>
    <s v="Sales Agency"/>
    <s v="Twin"/>
    <s v="Senior Officer"/>
    <s v="Male"/>
    <d v="1984-10-05T00:00:00"/>
    <s v="0909 401 084"/>
    <s v="hoangkhoi.thi@hanwhalife.com.vn"/>
    <x v="0"/>
  </r>
  <r>
    <n v="486"/>
    <s v="FTE"/>
    <s v="12401854"/>
    <s v="Nguyễn Lưu Hoàng Quân"/>
    <s v="Ho Chi Minh"/>
    <x v="0"/>
    <s v="N/A"/>
    <s v="Regional Sales - Gia Dinh"/>
    <s v="Zone Director"/>
    <s v="Giám đốc Kinh doanh khu vực"/>
    <s v="Sales Agency"/>
    <s v="Twin"/>
    <s v="Senior Officer"/>
    <s v="Male"/>
    <d v="1988-11-24T00:00:00"/>
    <s v="0902 692 118 "/>
    <s v="hoangquan.nguyen@hanwhalife.com.vn"/>
    <x v="0"/>
  </r>
  <r>
    <n v="487"/>
    <s v="FTE"/>
    <s v="12401855"/>
    <s v="Đặng Ngọc Trí"/>
    <s v="Nghe An"/>
    <x v="1"/>
    <s v="Flight"/>
    <s v="Regional Sales - Lam Kinh"/>
    <s v="Territory Director"/>
    <s v="Giám đốc Kinh doanh Miền"/>
    <s v="Sales Agency"/>
    <s v="Twin"/>
    <s v="Director"/>
    <s v="Male"/>
    <d v="1976-08-07T00:00:00"/>
    <s v=" 0916 232 225"/>
    <s v="ngoctri.dang@hanwhalife.com.vn"/>
    <x v="1"/>
  </r>
  <r>
    <n v="488"/>
    <s v="FTE"/>
    <s v="12401857"/>
    <s v="Phạm Ngọc Anh Thư"/>
    <s v="Head Office"/>
    <x v="0"/>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x v="0"/>
  </r>
  <r>
    <n v="489"/>
    <s v="FTE"/>
    <s v="12401858"/>
    <s v="Đặng Tương Thuấn"/>
    <s v="Head Office"/>
    <x v="0"/>
    <s v="N/A"/>
    <s v="Investment"/>
    <s v="Investment Assistant Manager"/>
    <s v="Phó phòng đầu tư"/>
    <s v="Back Office"/>
    <s v="Queen"/>
    <s v="Assistant Manager"/>
    <s v="Female"/>
    <d v="1991-08-11T00:00:00"/>
    <s v="0933 821 108"/>
    <s v="tuongthuan.dang@hanwhalife.com.vn"/>
    <x v="1"/>
  </r>
  <r>
    <n v="490"/>
    <s v="FTE"/>
    <s v="12401859"/>
    <s v="Trầm Minh Hoàng"/>
    <s v="Head Office"/>
    <x v="0"/>
    <s v="N/A"/>
    <s v="Customer Services"/>
    <s v="Call Center Senior Staff"/>
    <s v="Nhân viên Cấp cao trực Tổng đài"/>
    <s v="Back Office"/>
    <s v="Twin"/>
    <s v="Senior Staff"/>
    <s v="Male"/>
    <d v="1995-04-05T00:00:00"/>
    <s v="0766 989 789"/>
    <s v="minhhoang.tram@hanwhalife.com.vn"/>
    <x v="1"/>
  </r>
  <r>
    <n v="491"/>
    <s v="FTE"/>
    <s v="12401862"/>
    <s v="Huỳnh Đức Duy"/>
    <s v="Head Office"/>
    <x v="0"/>
    <s v="N/A"/>
    <s v="IT"/>
    <s v="IT Security Assistant Manager"/>
    <s v="Phó phòng Bảo mật &amp; An toàn Thông tin"/>
    <s v="Back Office"/>
    <s v="Twin"/>
    <s v="Assistant Manager"/>
    <s v="Male"/>
    <d v="1985-06-01T00:00:00"/>
    <s v="0918 844 944"/>
    <s v="ducduy.huynh@hanwhalife.com.vn"/>
    <x v="1"/>
  </r>
  <r>
    <n v="492"/>
    <s v="FTE"/>
    <s v="12401863"/>
    <s v="Đỗ Phương Nhung"/>
    <s v="Head Office"/>
    <x v="0"/>
    <s v="N/A"/>
    <s v="Human Resources"/>
    <s v="Talent Acquisition Business Partner Officer"/>
    <s v="Chuyên viên Đối tác Thu hút Nhân tài"/>
    <s v="Back Office"/>
    <s v="Queen"/>
    <s v="Officer"/>
    <s v="Female"/>
    <d v="1996-09-16T00:00:00"/>
    <s v="0936 477 197 "/>
    <s v="phuongnhung.do@hanwhalife.com.vn"/>
    <x v="0"/>
  </r>
  <r>
    <n v="493"/>
    <s v="FTE"/>
    <s v="12401864"/>
    <s v="Nguyễn Thị Yến Nhi"/>
    <s v="Head Office"/>
    <x v="0"/>
    <s v="N/A"/>
    <s v="Actuary"/>
    <s v="Actuarial Analyst"/>
    <s v="Phân tích Định phí"/>
    <s v="Back Office"/>
    <s v="Queen"/>
    <s v="Executive"/>
    <s v="Female"/>
    <d v="2002-09-25T00:00:00"/>
    <s v="0918 340 119"/>
    <s v="yennhi.nguyen1@hanwhalife.com.vn"/>
    <x v="0"/>
  </r>
  <r>
    <n v="494"/>
    <s v="FTE"/>
    <s v="12401866"/>
    <s v="Nguyễn Quốc Tuấn"/>
    <s v="Head Office"/>
    <x v="0"/>
    <s v="N/A"/>
    <s v="Marketing"/>
    <s v="Multimedia Designer"/>
    <s v="Thiết kế Đa phương tiện"/>
    <s v="Back Office"/>
    <s v="Twin"/>
    <s v="Officer"/>
    <s v="Male"/>
    <d v="1994-04-25T00:00:00"/>
    <s v="0962 936 711"/>
    <s v="quoctuan.nguyen@hanwhalife.com.vn"/>
    <x v="0"/>
  </r>
  <r>
    <n v="495"/>
    <s v="FTE"/>
    <s v="12401867"/>
    <s v="Hứa Lê Thiên Bảo"/>
    <s v="Ho Chi Minh"/>
    <x v="0"/>
    <s v="N/A"/>
    <s v="Sales Training Support"/>
    <s v="Agency Training Officer"/>
    <s v="Chuyên viên Huấn luyện &amp; Hỗ trợ Đại lý"/>
    <s v="Trainer"/>
    <s v="Twin"/>
    <s v="Officer"/>
    <s v="Male"/>
    <d v="1995-11-19T00:00:00"/>
    <s v="0348 941 412"/>
    <s v="thienbao.hua@hanwhalife.com.vn"/>
    <x v="0"/>
  </r>
  <r>
    <n v="496"/>
    <s v="FTE"/>
    <s v="12401868"/>
    <s v="Huỳnh Sơn Phong"/>
    <s v="Ho Chi Minh"/>
    <x v="0"/>
    <s v="N/A"/>
    <s v="Regional Sales - Gia Dinh"/>
    <s v="Zone Director"/>
    <s v="Giám đốc Kinh doanh khu vực"/>
    <s v="Sales Agency"/>
    <s v="Twin"/>
    <s v="Senior Officer"/>
    <s v="Male"/>
    <d v="1989-11-30T00:00:00"/>
    <s v="0918 918 995 "/>
    <s v="sonphong.huynh@hanwhalife.com.vn"/>
    <x v="0"/>
  </r>
  <r>
    <n v="497"/>
    <s v="FTE"/>
    <s v="12401869"/>
    <s v="Trần Ngọc Hải"/>
    <s v="Ha Noi"/>
    <x v="1"/>
    <s v="Flight"/>
    <s v="Regional Sales - Thang Long"/>
    <s v="Regional Director "/>
    <s v="Giám đốc Kinh doanh Vùng"/>
    <s v="Sales Agency"/>
    <s v="Twin"/>
    <s v="Senior Manager"/>
    <s v="Male"/>
    <d v="1976-04-13T00:00:00"/>
    <s v="0915 966 616 "/>
    <s v="ngochai.tran1@hanwhalife.com.vn"/>
    <x v="0"/>
  </r>
  <r>
    <n v="498"/>
    <s v="FTE"/>
    <s v="12401870"/>
    <s v="Đinh Đức Thắng"/>
    <s v="Ha Noi"/>
    <x v="1"/>
    <s v="Flight"/>
    <s v="Regional Sales - Thang Long_x0009_"/>
    <s v="Zone Director"/>
    <s v="Giám đốc Kinh doanh khu vực"/>
    <s v="Sales Agency"/>
    <s v="Twin"/>
    <s v="Senior Officer"/>
    <s v="Male"/>
    <d v="1984-08-25T00:00:00"/>
    <s v="0985 830 304"/>
    <s v="ducthang.dinh@hanwhalife.com.vn"/>
    <x v="0"/>
  </r>
  <r>
    <n v="499"/>
    <s v="FTE"/>
    <s v="12401871"/>
    <s v="Trần Thúy Vy"/>
    <s v="Head Office"/>
    <x v="0"/>
    <s v="N/A"/>
    <s v="Agency Compliance"/>
    <s v="Agency Compliance Executive"/>
    <s v="Nhân viên Cấp trung Pháp chế Đại lý"/>
    <s v="Back Office"/>
    <s v="Queen"/>
    <s v="Executive"/>
    <s v="Female"/>
    <d v="2000-03-28T00:00:00"/>
    <s v="0792 111 868 "/>
    <s v="thuyvy.tran@hanwhalife.com.vn"/>
    <x v="0"/>
  </r>
  <r>
    <n v="500"/>
    <s v="FTE"/>
    <s v="12401872"/>
    <s v="Lê Nhân Tín"/>
    <s v="Head Office"/>
    <x v="0"/>
    <s v="N/A"/>
    <s v="Agency Training Operations"/>
    <s v="Agency Training Operations Senior Manager"/>
    <s v="Trưởng phòng Cấp cao Vận hành Huấn luyện Kinh doanh"/>
    <s v="Back Office"/>
    <s v="Twin"/>
    <s v="Senior Manager"/>
    <s v="Male"/>
    <d v="1987-09-09T00:00:00"/>
    <s v="0933 228 359"/>
    <s v="nhantin.le@hanwhalife.com.vn"/>
    <x v="0"/>
  </r>
  <r>
    <n v="501"/>
    <s v="FTE"/>
    <s v="12401873"/>
    <s v="Trần Phạm Hoàng Yến"/>
    <s v="Head Office"/>
    <x v="0"/>
    <s v="N/A"/>
    <s v="Customer Services"/>
    <s v="Call Center Senior Staff"/>
    <s v="Nhân viên Cấp cao trực Tổng đài"/>
    <s v="Back Office"/>
    <s v="Queen"/>
    <s v="Senior Staff"/>
    <s v="Female"/>
    <d v="1994-12-26T00:00:00"/>
    <s v="0375 411 233"/>
    <s v="hoangyen.tran@hanwhalife.com.vn"/>
    <x v="0"/>
  </r>
  <r>
    <n v="502"/>
    <s v="FTE"/>
    <s v="12401874"/>
    <s v="Đỗ Thùy Dinh"/>
    <s v="Ha Noi"/>
    <x v="1"/>
    <s v="Flight"/>
    <s v="Sales Training Support"/>
    <s v="Agency Training Coordinator "/>
    <s v="Nhân viên Cấp trung Điều phối Huấn luyện Kênh Đại lý"/>
    <s v="Back Office"/>
    <s v="Queen"/>
    <s v="Executive"/>
    <s v="Female"/>
    <d v="1994-03-24T00:00:00"/>
    <s v="0988 923 917 "/>
    <s v="thuydinh.do@hanwhalife.com.vn"/>
    <x v="0"/>
  </r>
  <r>
    <n v="503"/>
    <s v="FTE"/>
    <s v="12401875"/>
    <s v="Trần Thị Thanh Thảo"/>
    <s v="Head Office"/>
    <x v="0"/>
    <s v="N/A"/>
    <s v="Sales Advisor"/>
    <s v="Sales Advisor Assistant"/>
    <s v="Trợ lý Cố vấn Kinh doanh"/>
    <s v="Back Office"/>
    <s v="Queen"/>
    <s v="Executive"/>
    <s v="Female"/>
    <d v="1999-01-27T00:00:00"/>
    <s v="039 638 2989 "/>
    <s v="thanhthao.tran@hanwhalife.com.vn"/>
    <x v="0"/>
  </r>
  <r>
    <n v="504"/>
    <s v="FTE"/>
    <s v="12401876"/>
    <s v="Dương Hà Thanh"/>
    <s v="Head Office"/>
    <x v="0"/>
    <s v="N/A"/>
    <s v="Human Resources"/>
    <s v="Talent Acquisition Business Partner Manager"/>
    <s v="Trưởng phòng Đối tác Thu hút Nhân tài"/>
    <s v="Back Office"/>
    <s v="Queen"/>
    <s v="Manager"/>
    <s v="Female"/>
    <d v="1987-10-25T00:00:00"/>
    <s v="0908 507 706"/>
    <s v="hathanh.duong@hanwhalife.com.vn"/>
    <x v="0"/>
  </r>
  <r>
    <n v="505"/>
    <s v="FTE"/>
    <s v="12401877"/>
    <s v="Nguyễn Đại Đức"/>
    <s v="Head Office"/>
    <x v="0"/>
    <s v="N/A"/>
    <s v="Partnership Distribution"/>
    <s v="Sales Manager"/>
    <s v=" Quản lý Kinh doanh (Đối tác Ngân hàng)"/>
    <s v="Sales Partnership"/>
    <s v="Twin"/>
    <s v="Officer"/>
    <s v="Male"/>
    <d v="1995-08-04T00:00:00"/>
    <s v="0845 047 547"/>
    <s v="daiduc.nguyen@hanwhalife.com.vn"/>
    <x v="0"/>
  </r>
  <r>
    <n v="506"/>
    <s v="FTE"/>
    <s v="12401878"/>
    <s v="Mai Ngọc Thanh"/>
    <s v="Head Office"/>
    <x v="0"/>
    <s v="N/A"/>
    <s v="Agency Training Operations"/>
    <s v="Agency Training Operations Assistant Manager"/>
    <s v="Phó phòng Vận hành Huấn luyện Kinh doanh"/>
    <s v="Back Office"/>
    <s v="Twin"/>
    <s v="Assistant Manager"/>
    <s v="Male"/>
    <d v="1994-01-07T00:00:00"/>
    <s v="0936 340 989"/>
    <s v="ngocthanh.mai@hanwhalife.com.vn"/>
    <x v="0"/>
  </r>
  <r>
    <n v="507"/>
    <s v="FTE"/>
    <s v="12401879"/>
    <s v="Trần Phú Lĩnh"/>
    <s v="Head Office"/>
    <x v="0"/>
    <s v="N/A"/>
    <s v="IT"/>
    <s v="Business Analyst Senior Officer"/>
    <s v="Chuyên viên Cấp cao Phát triển Hệ thống"/>
    <s v="Back Office"/>
    <s v="Twin"/>
    <s v="Senior Officer"/>
    <s v="Male"/>
    <d v="1989-02-06T00:00:00"/>
    <s v="0906 990 602"/>
    <s v=" phulinh.tran@hanwhalife.com.vn"/>
    <x v="0"/>
  </r>
  <r>
    <n v="508"/>
    <s v="FTE"/>
    <s v="12401880"/>
    <s v="Trần Quang Hiếu"/>
    <s v="Kon Tum"/>
    <x v="2"/>
    <s v="Bus"/>
    <s v="Regional Sales - Tay Son"/>
    <s v="Zone Director"/>
    <s v="Giám đốc Kinh doanh khu vực"/>
    <s v="Sales Agency"/>
    <s v="Twin"/>
    <s v="Assistant Manager"/>
    <s v="Male"/>
    <d v="1982-02-03T00:00:00"/>
    <s v="0346 333 777"/>
    <s v="quanghieu.tran1@hanwhalife.com.vn"/>
    <x v="0"/>
  </r>
  <r>
    <n v="509"/>
    <s v="FTE"/>
    <s v="12401881"/>
    <s v="Trần Thị Thanh Lê"/>
    <s v="Head Office"/>
    <x v="0"/>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x v="0"/>
  </r>
  <r>
    <n v="510"/>
    <s v="FTE"/>
    <s v="12401882"/>
    <s v="Nguyễn Thái Nguyên"/>
    <s v="Thai Nguyen"/>
    <x v="1"/>
    <s v="Flight"/>
    <s v="Regional Sales - Thang Long_x0009_"/>
    <s v="Zone Director"/>
    <s v="Giám đốc Kinh doanh khu vực"/>
    <s v="Sales Agency"/>
    <s v="Twin"/>
    <s v="Senior Officer"/>
    <s v="Male"/>
    <d v="1994-07-04T00:00:00"/>
    <s v="0395 515 444"/>
    <s v="thainguyen.nguyen@hanwhalife.com.vn"/>
    <x v="0"/>
  </r>
  <r>
    <n v="511"/>
    <s v="FTE"/>
    <s v="12401883"/>
    <s v="Huỳnh Ngọc Khánh Yên"/>
    <s v="Head Office"/>
    <x v="0"/>
    <s v="N/A"/>
    <s v="Marketing"/>
    <s v="PR &amp; CSR Senior Executive"/>
    <s v="Nhân viên Cấp trung cao Truyền thông và CSR"/>
    <s v="Back Office"/>
    <s v="Queen"/>
    <s v="Senior Executive"/>
    <s v="Female"/>
    <d v="1997-10-04T00:00:00"/>
    <s v="0916 598 217 "/>
    <s v=" khanhyen.huynh@hanwhalife.com.vn"/>
    <x v="0"/>
  </r>
  <r>
    <n v="512"/>
    <s v="FTE"/>
    <s v="12401884"/>
    <s v="Nguyễn Thế Thiêm"/>
    <s v="Ho Chi Minh"/>
    <x v="0"/>
    <s v="N/A"/>
    <s v="Regional Sales - Gia Dinh"/>
    <s v="Regional Director "/>
    <s v="Giám đốc Kinh doanh Vùng"/>
    <s v="Sales Agency"/>
    <s v="Twin"/>
    <s v="Senior Manager"/>
    <s v="Male"/>
    <d v="1988-08-01T00:00:00"/>
    <s v="0904 054 151"/>
    <s v="thethiem.nguyen@hanwhalife.com.vn"/>
    <x v="0"/>
  </r>
  <r>
    <n v="513"/>
    <s v="FTE"/>
    <s v="12401885"/>
    <s v="Trương Thùy Trang"/>
    <s v="Head Office"/>
    <x v="0"/>
    <s v="N/A"/>
    <s v="Finance &amp; Accounting"/>
    <s v="General Ledger Accounting Assistant Manager"/>
    <s v="Phó phòng Kế toán Tổng hợp"/>
    <s v="Back Office"/>
    <s v="Queen"/>
    <s v="Assistant Manager"/>
    <s v="Female"/>
    <d v="1983-03-23T00:00:00"/>
    <s v="0983 230 383"/>
    <s v="thuytrang.truong@hanwhalife.com.vn"/>
    <x v="0"/>
  </r>
  <r>
    <n v="514"/>
    <s v="FTE"/>
    <s v="12401886"/>
    <s v="Nguyễn Quỳnh Như"/>
    <s v="Head Office"/>
    <x v="0"/>
    <s v="N/A"/>
    <s v="Agency Training Operations"/>
    <s v="Agency Training Operations Officer"/>
    <s v="Chuyên viên Vận hành Huấn luyện Kinh doanh"/>
    <s v="Back Office"/>
    <s v="Queen"/>
    <s v="Officer"/>
    <s v="Female"/>
    <d v="1997-05-01T00:00:00"/>
    <s v="0347 971 515"/>
    <s v="quynhnhu.nguyen1@hanwhalife.com.vn"/>
    <x v="0"/>
  </r>
  <r>
    <n v="515"/>
    <s v="FTE"/>
    <s v="12401887"/>
    <s v="Hồ Hoàng Lâm"/>
    <s v="Ho Chi Minh"/>
    <x v="0"/>
    <s v="N/A"/>
    <s v="Regional Sales - Gia Dinh"/>
    <s v="Zone Director"/>
    <s v="Giám đốc Kinh doanh khu vực"/>
    <s v="Sales Agency"/>
    <s v="Twin"/>
    <s v="Senior Officer"/>
    <s v="Male"/>
    <d v="1988-10-06T00:00:00"/>
    <s v="0937 166 556"/>
    <s v=" _x000a_hoanglam.ho@hanwhalife.com.vn"/>
    <x v="0"/>
  </r>
  <r>
    <n v="516"/>
    <s v="Temporary"/>
    <s v="#N/A"/>
    <s v="Park Mi Sook"/>
    <s v="Head Office"/>
    <x v="0"/>
    <s v="N/A"/>
    <s v="Distribution Admin"/>
    <s v="Sales Manager - Korean Market"/>
    <m/>
    <s v="Temporary"/>
    <s v="Queen"/>
    <s v="Senior Manager"/>
    <s v="Female"/>
    <m/>
    <m/>
    <s v="park.misook@hanwhalife.com.vn"/>
    <x v="0"/>
  </r>
  <r>
    <n v="517"/>
    <s v="Temporary"/>
    <s v="#N/A"/>
    <s v="Thái Thị Thanh Xuân"/>
    <s v="Head Office"/>
    <x v="0"/>
    <s v="N/A"/>
    <s v="Human Resources"/>
    <s v="Talent Acquisition Business Partner Coordinator"/>
    <m/>
    <s v="Temporary"/>
    <s v="Queen"/>
    <s v="Officer"/>
    <s v="Female"/>
    <m/>
    <s v="0342 747 399"/>
    <s v="thanhxuan.thai@hanwhalife.com.vn"/>
    <x v="0"/>
  </r>
  <r>
    <n v="518"/>
    <s v="Korean expat"/>
    <s v="#N/A"/>
    <s v="Mr. Lee"/>
    <s v="Head Office"/>
    <x v="0"/>
    <s v="N/A"/>
    <m/>
    <m/>
    <m/>
    <s v="Korean expat"/>
    <s v="Single"/>
    <m/>
    <s v="Male"/>
    <m/>
    <m/>
    <m/>
    <x v="0"/>
  </r>
  <r>
    <n v="519"/>
    <s v="Korean expat"/>
    <s v="#N/A"/>
    <s v="Mr. Yoo"/>
    <s v="Head Office"/>
    <x v="0"/>
    <s v="N/A"/>
    <m/>
    <m/>
    <m/>
    <s v="Korean expat"/>
    <s v="Single"/>
    <m/>
    <s v="Male"/>
    <m/>
    <m/>
    <m/>
    <x v="0"/>
  </r>
  <r>
    <n v="520"/>
    <s v="Outsource - NBU Claim"/>
    <s v="#N/A"/>
    <s v="Phạm Ngọc Phương Bình"/>
    <s v="Head Office"/>
    <x v="0"/>
    <s v="N/A"/>
    <s v="NBU &amp; Claim"/>
    <s v="Binding"/>
    <m/>
    <s v="Outsource"/>
    <s v="Twin"/>
    <m/>
    <s v="Male"/>
    <m/>
    <m/>
    <m/>
    <x v="0"/>
  </r>
  <r>
    <n v="521"/>
    <s v="Outsource - NBU Claim"/>
    <s v="#N/A"/>
    <s v="Lâm Kim Linh"/>
    <s v="Head Office"/>
    <x v="0"/>
    <s v="N/A"/>
    <s v="NBU &amp; Claim"/>
    <s v="Key-in"/>
    <m/>
    <s v="Outsource"/>
    <s v="Queen"/>
    <m/>
    <s v="Female"/>
    <m/>
    <m/>
    <m/>
    <x v="0"/>
  </r>
  <r>
    <n v="522"/>
    <s v="Outsource - NBU Claim"/>
    <s v="#N/A"/>
    <s v="Huỳnh Thị Mỹ Duyên"/>
    <s v="SO Tân Bình"/>
    <x v="0"/>
    <s v="N/A"/>
    <s v="NBU &amp; Claim"/>
    <s v="Key-in"/>
    <m/>
    <s v="Outsource"/>
    <s v="Queen"/>
    <m/>
    <s v="Female"/>
    <m/>
    <m/>
    <m/>
    <x v="0"/>
  </r>
  <r>
    <n v="523"/>
    <s v="Outsource - NBU Claim"/>
    <s v="#N/A"/>
    <s v="Phạm Hồng Anh"/>
    <s v="Head Office"/>
    <x v="0"/>
    <s v="N/A"/>
    <s v="NBU &amp; Claim"/>
    <s v="Key-in"/>
    <m/>
    <s v="Outsource"/>
    <s v="Queen"/>
    <m/>
    <s v="Female"/>
    <m/>
    <m/>
    <m/>
    <x v="0"/>
  </r>
  <r>
    <n v="524"/>
    <s v="Outsource - NBU Claim"/>
    <s v="#N/A"/>
    <s v="Võ Đan Phượng"/>
    <s v="Head Office"/>
    <x v="0"/>
    <s v="N/A"/>
    <s v="NBU &amp; Claim"/>
    <s v="Key-in"/>
    <m/>
    <s v="Outsource"/>
    <s v="Twin"/>
    <m/>
    <s v="Male"/>
    <m/>
    <m/>
    <m/>
    <x v="0"/>
  </r>
  <r>
    <n v="525"/>
    <s v="Outsource - NBU Claim"/>
    <s v="#N/A"/>
    <s v="Đào Nguyễn Nhựt Nguyên"/>
    <s v="SO Tân Bình"/>
    <x v="0"/>
    <s v="N/A"/>
    <s v="NBU &amp; Claim"/>
    <s v="Admin claim"/>
    <m/>
    <s v="Outsource"/>
    <s v="Queen"/>
    <m/>
    <s v="Female"/>
    <m/>
    <m/>
    <m/>
    <x v="0"/>
  </r>
  <r>
    <n v="526"/>
    <s v="Outsource - NBU Claim"/>
    <s v="#N/A"/>
    <s v="Đinh Ngọc Trân"/>
    <s v="Head Office"/>
    <x v="0"/>
    <s v="N/A"/>
    <s v="NBU &amp; Claim"/>
    <s v="Key-in"/>
    <m/>
    <s v="Outsource"/>
    <s v="Queen"/>
    <m/>
    <s v="Female"/>
    <m/>
    <m/>
    <m/>
    <x v="0"/>
  </r>
  <r>
    <n v="527"/>
    <s v="Outsource - NBU Claim"/>
    <s v="#N/A"/>
    <s v="Nguyễn Ngọc Khánh Ly"/>
    <s v="Head Office"/>
    <x v="0"/>
    <s v="N/A"/>
    <s v="NBU &amp; Claim"/>
    <s v="Key-in"/>
    <m/>
    <s v="Outsource"/>
    <s v="Twin"/>
    <m/>
    <s v="Male"/>
    <m/>
    <m/>
    <m/>
    <x v="0"/>
  </r>
  <r>
    <n v="528"/>
    <s v="Outsource - NBU Claim"/>
    <s v="#N/A"/>
    <s v="Nguyễn Thị Mỹ Hằng"/>
    <s v="Head Office"/>
    <x v="0"/>
    <s v="N/A"/>
    <s v="NBU &amp; Claim"/>
    <s v="Key-in"/>
    <m/>
    <s v="Outsource"/>
    <s v="Queen"/>
    <m/>
    <s v="Female"/>
    <m/>
    <m/>
    <m/>
    <x v="0"/>
  </r>
  <r>
    <n v="529"/>
    <s v="Outsource - NBU Claim"/>
    <s v="#N/A"/>
    <s v="Tạ Ngọc Mẫn Uyên"/>
    <s v="Head Office"/>
    <x v="0"/>
    <s v="N/A"/>
    <s v="NBU &amp; Claim"/>
    <s v="Key-in"/>
    <m/>
    <s v="Outsource"/>
    <s v="Queen"/>
    <m/>
    <s v="Female"/>
    <m/>
    <m/>
    <m/>
    <x v="0"/>
  </r>
  <r>
    <n v="530"/>
    <s v="Outsource - NBU Claim"/>
    <s v="#N/A"/>
    <s v="Trương Tường Vy"/>
    <s v="Head Office"/>
    <x v="0"/>
    <s v="N/A"/>
    <s v="NBU &amp; Claim"/>
    <s v="Admin Claim"/>
    <m/>
    <s v="Outsource"/>
    <s v="Queen"/>
    <m/>
    <s v="Female"/>
    <m/>
    <m/>
    <m/>
    <x v="0"/>
  </r>
  <r>
    <n v="531"/>
    <s v="Forecast"/>
    <s v="#N/A"/>
    <s v="Nguyễn Trung Kiên"/>
    <s v="Head Office"/>
    <x v="0"/>
    <s v="N/A"/>
    <s v="Content of Digital App"/>
    <s v="Graphic Designer"/>
    <m/>
    <s v="Forecast - Outsource"/>
    <s v="TBC"/>
    <m/>
    <m/>
    <m/>
    <m/>
    <s v="x"/>
    <x v="2"/>
  </r>
  <r>
    <n v="532"/>
    <s v="Forecast"/>
    <s v="#N/A"/>
    <s v="Nguyen Phan Bao An"/>
    <s v="Head Office"/>
    <x v="0"/>
    <s v="N/A"/>
    <s v="Investment"/>
    <s v="Investment Assistant Manager"/>
    <d v="2024-09-23T00:00:00"/>
    <s v="Forecast Back Office"/>
    <s v="TBC"/>
    <m/>
    <m/>
    <m/>
    <m/>
    <m/>
    <x v="1"/>
  </r>
  <r>
    <n v="533"/>
    <s v="Forecast"/>
    <s v="#N/A"/>
    <s v="TBC"/>
    <s v="Head Office"/>
    <x v="0"/>
    <s v="N/A"/>
    <s v="Legal &amp; Corporate Compliance"/>
    <s v="Legal Manager"/>
    <d v="2024-09-30T00:00:00"/>
    <s v="Forecast Back Office"/>
    <s v="TBC"/>
    <m/>
    <m/>
    <m/>
    <m/>
    <m/>
    <x v="0"/>
  </r>
  <r>
    <n v="534"/>
    <s v="Forecast"/>
    <s v="#N/A"/>
    <s v="TBC"/>
    <s v="Head Office"/>
    <x v="0"/>
    <s v="N/A"/>
    <s v="Customer Services"/>
    <s v="Quality Assurance Officer"/>
    <s v="September"/>
    <s v="Forecast Back Office"/>
    <s v="TBC"/>
    <m/>
    <m/>
    <m/>
    <m/>
    <m/>
    <x v="0"/>
  </r>
  <r>
    <n v="535"/>
    <s v="Forecast"/>
    <s v="#N/A"/>
    <s v="TBC"/>
    <s v="Head Office"/>
    <x v="0"/>
    <s v="N/A"/>
    <s v="Customer Services"/>
    <s v="Quality Assurance Officer"/>
    <s v="September"/>
    <s v="Forecast Back Office"/>
    <s v="TBC"/>
    <m/>
    <m/>
    <m/>
    <m/>
    <m/>
    <x v="0"/>
  </r>
  <r>
    <n v="536"/>
    <s v="Forecast"/>
    <s v="#N/A"/>
    <s v="TBC"/>
    <s v="Head Office"/>
    <x v="0"/>
    <s v="N/A"/>
    <s v="Investment"/>
    <s v="Investment Assistant Manager"/>
    <s v="September"/>
    <s v="Forecast Back Office"/>
    <s v="TBC"/>
    <m/>
    <m/>
    <m/>
    <m/>
    <m/>
    <x v="0"/>
  </r>
  <r>
    <n v="537"/>
    <s v="Forecast"/>
    <s v="#N/A"/>
    <s v="TBC"/>
    <s v="Ha Noi"/>
    <x v="1"/>
    <s v="Flight"/>
    <s v="Customer Services"/>
    <s v="CS Staff (Pacific)"/>
    <s v="September"/>
    <s v="Forecast Back Office"/>
    <s v="TBC"/>
    <m/>
    <m/>
    <m/>
    <m/>
    <m/>
    <x v="1"/>
  </r>
  <r>
    <n v="538"/>
    <s v="Forecast"/>
    <s v="#N/A"/>
    <s v="TBC"/>
    <s v="Head Office"/>
    <x v="0"/>
    <s v="N/A"/>
    <s v="IT"/>
    <s v="System &amp; Network Senior Executive"/>
    <s v="September"/>
    <s v="Forecast Back Office"/>
    <s v="TBC"/>
    <m/>
    <m/>
    <m/>
    <m/>
    <m/>
    <x v="1"/>
  </r>
  <r>
    <n v="539"/>
    <s v="Forecast"/>
    <s v="#N/A"/>
    <s v="TBC"/>
    <s v="Head Office"/>
    <x v="0"/>
    <s v="N/A"/>
    <s v="Agency Compliance"/>
    <s v="Agency Compliance Executive"/>
    <s v="September"/>
    <s v="Forecast Back Office"/>
    <s v="TBC"/>
    <m/>
    <m/>
    <m/>
    <m/>
    <m/>
    <x v="1"/>
  </r>
  <r>
    <n v="540"/>
    <s v="Forecast"/>
    <s v="#N/A"/>
    <s v="TBC"/>
    <s v="Head Office"/>
    <x v="0"/>
    <s v="N/A"/>
    <s v="Corporate Planning &amp; Management"/>
    <s v="Management Reporting Analysis Sr. Officer"/>
    <s v="September"/>
    <s v="Forecast Back Office"/>
    <s v="TBC"/>
    <m/>
    <m/>
    <m/>
    <m/>
    <m/>
    <x v="1"/>
  </r>
  <r>
    <n v="541"/>
    <s v="Forecast"/>
    <s v="#N/A"/>
    <s v="TBC"/>
    <s v="Head Office"/>
    <x v="0"/>
    <s v="N/A"/>
    <s v="Finance &amp; Accounting"/>
    <s v="General Ledger Accounting Assistant Manager"/>
    <s v="September"/>
    <s v="Forecast Back Office"/>
    <s v="TBC"/>
    <m/>
    <m/>
    <m/>
    <m/>
    <m/>
    <x v="1"/>
  </r>
  <r>
    <n v="542"/>
    <s v="Forecast"/>
    <s v="#N/A"/>
    <s v="TBC"/>
    <s v="Head Office"/>
    <x v="0"/>
    <s v="N/A"/>
    <s v="FTA"/>
    <s v="FTA Office Director "/>
    <s v="September"/>
    <s v="Forecast Sales Agency"/>
    <s v="TBC"/>
    <m/>
    <m/>
    <m/>
    <m/>
    <m/>
    <x v="0"/>
  </r>
  <r>
    <n v="543"/>
    <s v="Forecast"/>
    <s v="#N/A"/>
    <s v="TBC"/>
    <s v="Ho Chi Minh"/>
    <x v="0"/>
    <s v="N/A"/>
    <s v="Customer Services"/>
    <s v="CS Officer"/>
    <s v="September"/>
    <s v="Forecast Back Office"/>
    <s v="TBC"/>
    <m/>
    <m/>
    <m/>
    <m/>
    <m/>
    <x v="0"/>
  </r>
  <r>
    <n v="544"/>
    <s v="Forecast"/>
    <s v="#N/A"/>
    <s v="TBC"/>
    <s v="Head Office"/>
    <x v="0"/>
    <s v="N/A"/>
    <s v="HR"/>
    <s v="CEO Assistant"/>
    <s v="September"/>
    <s v="Forecast Back Office"/>
    <s v="TBC"/>
    <m/>
    <m/>
    <m/>
    <m/>
    <m/>
    <x v="0"/>
  </r>
  <r>
    <n v="545"/>
    <s v="Forecast"/>
    <s v="#N/A"/>
    <s v="TBC"/>
    <s v="Head Office"/>
    <x v="0"/>
    <s v="N/A"/>
    <s v="FTA"/>
    <s v="FTA RD"/>
    <s v="September"/>
    <s v="Forecast Sales Agency"/>
    <s v="TBC"/>
    <m/>
    <m/>
    <m/>
    <m/>
    <m/>
    <x v="0"/>
  </r>
  <r>
    <n v="546"/>
    <s v="Forecast"/>
    <s v="#N/A"/>
    <s v="TBC"/>
    <s v="Head Office"/>
    <x v="0"/>
    <s v="N/A"/>
    <s v="Agency Training Operations"/>
    <s v="Agency Training Operations Officer"/>
    <s v="September"/>
    <s v="Forecast Back Office"/>
    <s v="TBC"/>
    <m/>
    <m/>
    <m/>
    <m/>
    <m/>
    <x v="0"/>
  </r>
  <r>
    <n v="547"/>
    <s v="Forecast"/>
    <s v="#N/A"/>
    <s v="TBC"/>
    <s v="Head Office"/>
    <x v="0"/>
    <s v="N/A"/>
    <s v="Agency Training Operations"/>
    <s v="Agency Training Operations Officer"/>
    <s v="September"/>
    <s v="Forecast Back Office"/>
    <s v="TBC"/>
    <m/>
    <m/>
    <m/>
    <m/>
    <m/>
    <x v="0"/>
  </r>
  <r>
    <n v="548"/>
    <s v="Forecast"/>
    <s v="#N/A"/>
    <s v="TBC"/>
    <s v="Head Office"/>
    <x v="0"/>
    <s v="N/A"/>
    <s v="Agency Compliance"/>
    <s v="Agency Compliance Assistant Manager"/>
    <s v="September"/>
    <s v="Forecast Back Office"/>
    <s v="TBC"/>
    <m/>
    <m/>
    <m/>
    <m/>
    <m/>
    <x v="1"/>
  </r>
  <r>
    <n v="549"/>
    <s v="Forecast"/>
    <s v="#N/A"/>
    <s v="TBC"/>
    <s v="Head Office"/>
    <x v="0"/>
    <s v="N/A"/>
    <s v="Customer Services"/>
    <s v="Policy Owner Services Senior Officer"/>
    <s v="September"/>
    <s v="Forecast Back Office"/>
    <s v="TBC"/>
    <m/>
    <m/>
    <m/>
    <m/>
    <m/>
    <x v="0"/>
  </r>
  <r>
    <n v="550"/>
    <s v="Forecast"/>
    <s v="#N/A"/>
    <s v="TBC"/>
    <s v="Ho Chi Minh"/>
    <x v="0"/>
    <s v="N/A"/>
    <s v="Regional Sales - Gia Dinh"/>
    <s v="Zone Director"/>
    <s v="September"/>
    <s v="Forecast Sales Agency"/>
    <s v="TBC"/>
    <m/>
    <m/>
    <m/>
    <m/>
    <m/>
    <x v="0"/>
  </r>
  <r>
    <n v="551"/>
    <s v="Forecast"/>
    <s v="#N/A"/>
    <s v="TBC"/>
    <s v="Da Nang"/>
    <x v="3"/>
    <s v="Bus"/>
    <s v="Regional Sales - Hai Van"/>
    <s v="Regional Director"/>
    <s v="September"/>
    <s v="Forecast Sales Agency"/>
    <s v="TBC"/>
    <m/>
    <m/>
    <m/>
    <m/>
    <m/>
    <x v="0"/>
  </r>
  <r>
    <n v="552"/>
    <s v="Forecast"/>
    <s v="#N/A"/>
    <s v="TBC"/>
    <s v="Nghe An"/>
    <x v="1"/>
    <s v="Flight"/>
    <s v="Regional Sales - Lam Kinh"/>
    <s v="Zone Director"/>
    <s v="September"/>
    <s v="Forecast Sales Agency"/>
    <s v="TBC"/>
    <m/>
    <m/>
    <m/>
    <m/>
    <m/>
    <x v="0"/>
  </r>
  <r>
    <n v="553"/>
    <s v="Forecast"/>
    <s v="#N/A"/>
    <s v="TBC"/>
    <s v="Nghe An"/>
    <x v="1"/>
    <s v="Flight"/>
    <s v="Regional Sales - Lam Kinh"/>
    <s v="Zone Director"/>
    <s v="September"/>
    <s v="Forecast Sales Agency"/>
    <s v="TBC"/>
    <m/>
    <m/>
    <m/>
    <m/>
    <m/>
    <x v="0"/>
  </r>
  <r>
    <n v="554"/>
    <s v="Forecast"/>
    <s v="#N/A"/>
    <s v="TBC"/>
    <s v="Nghe An"/>
    <x v="1"/>
    <s v="Flight"/>
    <s v="Regional Sales - Lam Kinh"/>
    <s v="Regional Director"/>
    <s v="September"/>
    <s v="Forecast Sales Agency"/>
    <s v="TBC"/>
    <m/>
    <m/>
    <m/>
    <m/>
    <m/>
    <x v="0"/>
  </r>
  <r>
    <n v="555"/>
    <s v="Forecast"/>
    <s v="#N/A"/>
    <s v="TBC"/>
    <s v="Thai Nguyen"/>
    <x v="1"/>
    <s v="Flight"/>
    <s v="Regional Sales - Thang Long"/>
    <s v="Zone Director"/>
    <s v="September"/>
    <s v="Forecast Sales Agency"/>
    <s v="TBC"/>
    <m/>
    <m/>
    <m/>
    <m/>
    <m/>
    <x v="0"/>
  </r>
  <r>
    <n v="556"/>
    <s v="Forecast"/>
    <s v="#N/A"/>
    <s v="TBC"/>
    <s v="Hoa Binh"/>
    <x v="1"/>
    <s v="Flight"/>
    <s v="Regional Sales - Thang Long"/>
    <s v="Zone Director"/>
    <s v="September"/>
    <s v="Forecast Sales Agency"/>
    <s v="TBC"/>
    <m/>
    <m/>
    <m/>
    <m/>
    <m/>
    <x v="1"/>
  </r>
  <r>
    <n v="557"/>
    <s v="Forecast"/>
    <s v="#N/A"/>
    <s v="TBC"/>
    <s v="Hai Phong"/>
    <x v="1"/>
    <s v="Flight"/>
    <s v="Regional Sales - Thang Long"/>
    <s v="Zone Director"/>
    <s v="September"/>
    <s v="Forecast Sales Agency"/>
    <s v="TBC"/>
    <m/>
    <m/>
    <m/>
    <m/>
    <m/>
    <x v="1"/>
  </r>
  <r>
    <n v="558"/>
    <s v="Forecast"/>
    <s v="#N/A"/>
    <s v="TBC"/>
    <s v="Head Office"/>
    <x v="0"/>
    <s v="N/A"/>
    <s v="Customer Services"/>
    <s v="Call Center Senior Staff"/>
    <s v="September"/>
    <s v="Forecast Back Office"/>
    <s v="TBC"/>
    <m/>
    <m/>
    <m/>
    <m/>
    <m/>
    <x v="1"/>
  </r>
  <r>
    <n v="559"/>
    <s v="Forecast"/>
    <s v="#N/A"/>
    <s v="TBC"/>
    <s v="Head Office"/>
    <x v="0"/>
    <s v="N/A"/>
    <s v="IT"/>
    <s v="IT System Administrator"/>
    <s v="October"/>
    <s v="Forecast Back Office"/>
    <s v="TBC"/>
    <m/>
    <m/>
    <m/>
    <m/>
    <m/>
    <x v="1"/>
  </r>
  <r>
    <n v="560"/>
    <s v="Forecast"/>
    <s v="#N/A"/>
    <s v="TBC"/>
    <s v="Head Office"/>
    <x v="0"/>
    <s v="N/A"/>
    <s v="Investment"/>
    <s v="Investment Operations Senior Officer"/>
    <s v="October"/>
    <s v="Forecast Back Office"/>
    <s v="TBC"/>
    <m/>
    <m/>
    <m/>
    <m/>
    <m/>
    <x v="1"/>
  </r>
  <r>
    <n v="561"/>
    <s v="Forecast"/>
    <s v="#N/A"/>
    <s v="TBC"/>
    <s v="Head Office"/>
    <x v="0"/>
    <s v="N/A"/>
    <s v="Customer Services"/>
    <s v="Complaint Handling Assistant Manager"/>
    <s v="October"/>
    <s v="Forecast Back Office"/>
    <s v="TBC"/>
    <m/>
    <m/>
    <m/>
    <m/>
    <m/>
    <x v="1"/>
  </r>
  <r>
    <n v="562"/>
    <s v="Forecast"/>
    <s v="#N/A"/>
    <s v="TBC"/>
    <s v="Head Office"/>
    <x v="0"/>
    <s v="N/A"/>
    <s v="Legal &amp; Corporate Compliance"/>
    <s v="Head of Legal &amp; Corporate Compliance"/>
    <s v="October"/>
    <s v="Forecast - BOD"/>
    <s v="TBC"/>
    <m/>
    <m/>
    <m/>
    <m/>
    <m/>
    <x v="1"/>
  </r>
  <r>
    <n v="563"/>
    <s v="Forecast"/>
    <s v="#N/A"/>
    <s v="TBC"/>
    <s v="Head Office"/>
    <x v="0"/>
    <s v="N/A"/>
    <s v="IT"/>
    <s v="Program Analyst Officer (Non-core)"/>
    <s v="October"/>
    <s v="Forecast Back Office"/>
    <s v="TBC"/>
    <m/>
    <m/>
    <m/>
    <m/>
    <m/>
    <x v="1"/>
  </r>
  <r>
    <n v="564"/>
    <s v="Forecast"/>
    <s v="#N/A"/>
    <s v="TBC"/>
    <s v="Head Office"/>
    <x v="0"/>
    <s v="N/A"/>
    <s v="Actuary"/>
    <s v="Actuarial Analyst "/>
    <s v="October"/>
    <s v="Forecast Back Office"/>
    <s v="TBC"/>
    <m/>
    <m/>
    <m/>
    <m/>
    <m/>
    <x v="0"/>
  </r>
  <r>
    <n v="565"/>
    <s v="Forecast"/>
    <s v="#N/A"/>
    <s v="TBC"/>
    <s v="Head Office"/>
    <x v="0"/>
    <s v="N/A"/>
    <s v="NBU &amp; Claim"/>
    <s v="Claim Part Leader"/>
    <s v="October"/>
    <s v="Forecast - BOD"/>
    <s v="TBC"/>
    <m/>
    <m/>
    <m/>
    <m/>
    <m/>
    <x v="0"/>
  </r>
  <r>
    <n v="566"/>
    <s v="Forecast"/>
    <s v="#N/A"/>
    <s v="TBC"/>
    <s v="Ca Mau"/>
    <x v="3"/>
    <s v="Bus"/>
    <s v="Regional Sales - Gia Dinh"/>
    <s v="Zone Director"/>
    <s v="October"/>
    <s v="Forecast Sales Agency"/>
    <s v="TBC"/>
    <m/>
    <m/>
    <m/>
    <m/>
    <m/>
    <x v="0"/>
  </r>
  <r>
    <n v="567"/>
    <s v="Forecast"/>
    <s v="#N/A"/>
    <s v="TBC"/>
    <s v="Ca Mau"/>
    <x v="3"/>
    <s v="Bus"/>
    <s v="Regional Sales - Gia Dinh"/>
    <s v="Zone Director"/>
    <s v="October"/>
    <s v="Forecast Sales Agency"/>
    <s v="TBC"/>
    <m/>
    <m/>
    <m/>
    <m/>
    <m/>
    <x v="0"/>
  </r>
  <r>
    <n v="568"/>
    <s v="Forecast"/>
    <s v="#N/A"/>
    <s v="TBC"/>
    <s v="Tien Giang"/>
    <x v="3"/>
    <s v="Bus"/>
    <s v="Regional Sales - Gia Dinh"/>
    <s v="Zone Director"/>
    <s v="October"/>
    <s v="Forecast Sales Agency"/>
    <s v="TBC"/>
    <m/>
    <m/>
    <m/>
    <m/>
    <m/>
    <x v="0"/>
  </r>
  <r>
    <n v="569"/>
    <s v="Forecast"/>
    <s v="#N/A"/>
    <s v="TBC"/>
    <s v="Tra Vinh"/>
    <x v="1"/>
    <s v="Flight"/>
    <s v="Regional Sales - Gia Dinh"/>
    <s v="Zone Director"/>
    <s v="October"/>
    <s v="Forecast Sales Agency"/>
    <s v="TBC"/>
    <m/>
    <m/>
    <m/>
    <m/>
    <m/>
    <x v="1"/>
  </r>
  <r>
    <n v="570"/>
    <s v="Forecast"/>
    <s v="#N/A"/>
    <s v="TBC"/>
    <s v="Quang Tri"/>
    <x v="1"/>
    <s v="Flight"/>
    <s v="Regional Sales - Hai Van"/>
    <s v="Zone Director"/>
    <s v="October"/>
    <s v="Forecast Sales Agency"/>
    <s v="TBC"/>
    <m/>
    <m/>
    <m/>
    <m/>
    <m/>
    <x v="1"/>
  </r>
  <r>
    <n v="571"/>
    <s v="Forecast"/>
    <s v="#N/A"/>
    <s v="TBC"/>
    <s v="Nghe An"/>
    <x v="1"/>
    <s v="Flight"/>
    <s v="Regional Sales - Lam Kinh"/>
    <s v="Regional Director"/>
    <s v="October"/>
    <s v="Forecast Sales Agency"/>
    <s v="TBC"/>
    <m/>
    <m/>
    <m/>
    <m/>
    <m/>
    <x v="1"/>
  </r>
  <r>
    <n v="572"/>
    <s v="Forecast"/>
    <s v="#N/A"/>
    <s v="TBC"/>
    <s v="Nghe An"/>
    <x v="1"/>
    <s v="Flight"/>
    <s v="Regional Sales - Lam Kinh"/>
    <s v="Zone Director"/>
    <s v="October"/>
    <s v="Forecast Sales Agency"/>
    <s v="TBC"/>
    <m/>
    <m/>
    <m/>
    <m/>
    <m/>
    <x v="1"/>
  </r>
  <r>
    <n v="573"/>
    <s v="Forecast"/>
    <s v="#N/A"/>
    <s v="TBC"/>
    <s v="Head Office"/>
    <x v="0"/>
    <s v="N/A"/>
    <s v="Distribution Planning"/>
    <s v="Partnership Planning Executive "/>
    <s v="October"/>
    <s v="Forecast Back Office"/>
    <s v="TBC"/>
    <m/>
    <m/>
    <m/>
    <m/>
    <m/>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m/>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m/>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m/>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s v="x"/>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m/>
  </r>
  <r>
    <n v="6"/>
    <x v="0"/>
    <s v="10900082"/>
    <s v="Vũ Phi Hoài"/>
    <x v="1"/>
    <s v="North"/>
    <s v="Flight"/>
    <s v="CEO"/>
    <s v="External Relations Vice Director"/>
    <s v="Phó Giám đốc Quan hệ Đối ngoại"/>
    <s v="Back Office - ER"/>
    <s v="Single"/>
    <s v="Vice Director"/>
    <s v="Male"/>
    <d v="1976-03-08T00:00:00"/>
    <s v="0772 362 222"/>
    <s v="phihoai.vu@hanwhalife.com.vn"/>
    <m/>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m/>
  </r>
  <r>
    <n v="8"/>
    <x v="0"/>
    <s v="11000092"/>
    <s v="Hsiang Kau"/>
    <x v="0"/>
    <s v="South - HCM"/>
    <s v="N/A"/>
    <s v="CRO"/>
    <s v="Chief Risk Officer cum. Appointed Actuary"/>
    <s v="Chuyên gia Tính toán"/>
    <s v="BOD"/>
    <s v="Single"/>
    <s v="Chief Officer"/>
    <s v="Male"/>
    <d v="1965-07-30T00:00:00"/>
    <s v="0903 835 528"/>
    <s v="sean.kau@hanwhalife.com.vn"/>
    <m/>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m/>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m/>
  </r>
  <r>
    <n v="11"/>
    <x v="0"/>
    <s v="11000113"/>
    <s v="Ngô Duy Sỹ"/>
    <x v="3"/>
    <s v="North"/>
    <s v="Flight"/>
    <s v="Regional Sales - Thang Long"/>
    <s v="Territory Director"/>
    <s v="Giám đốc Kinh doanh Miền"/>
    <s v="Sales Agency"/>
    <s v="Twin"/>
    <s v="Senior Director"/>
    <s v="Male"/>
    <d v="1971-02-23T00:00:00"/>
    <s v="0904 306 892"/>
    <s v="duysy.ngo@hanwhalife.com.vn"/>
    <s v="x"/>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s v="x"/>
  </r>
  <r>
    <n v="13"/>
    <x v="0"/>
    <s v="11000122"/>
    <s v="Lê Thị Mộng Lưu"/>
    <x v="4"/>
    <s v="South"/>
    <s v="Bus"/>
    <s v="Customer Services"/>
    <s v="Customer Services Officer"/>
    <s v="Chuyên viên Dịch vụ Khách hàng"/>
    <s v="Back Office"/>
    <s v="Queen"/>
    <s v="Officer"/>
    <s v="Female"/>
    <d v="1985-05-04T00:00:00"/>
    <s v="0822 537 698"/>
    <s v="mongluu.le@hanwhalife.com.vn"/>
    <m/>
  </r>
  <r>
    <n v="14"/>
    <x v="0"/>
    <s v="11000130"/>
    <s v="Nguyễn Tấn Duy"/>
    <x v="0"/>
    <s v="South - HCM"/>
    <s v="N/A"/>
    <s v="Actuary"/>
    <s v="Actuarial Analyst"/>
    <s v="Phân tích Định phí"/>
    <s v="Back Office"/>
    <s v="Twin"/>
    <s v="Officer"/>
    <s v="Male"/>
    <d v="1985-04-04T00:00:00"/>
    <s v="0909 000 481"/>
    <s v="tanduy.nguyen@hanwhalife.com.vn"/>
    <m/>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m/>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m/>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m/>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s v="x"/>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m/>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m/>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m/>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m/>
  </r>
  <r>
    <n v="23"/>
    <x v="0"/>
    <s v="11200242"/>
    <s v="Nguyễn Thị Phương Anh"/>
    <x v="0"/>
    <s v="South - HCM"/>
    <s v="N/A"/>
    <s v="General Administration"/>
    <s v="General Admin Officer"/>
    <s v="Chuyên viên Hành chánh"/>
    <s v="Back Office"/>
    <s v="Queen"/>
    <s v="Officer"/>
    <s v="Female"/>
    <d v="1989-11-09T00:00:00"/>
    <s v="0938 971 189"/>
    <s v="phuonganh.nguyen@hanwhalife.com.vn"/>
    <m/>
  </r>
  <r>
    <n v="24"/>
    <x v="0"/>
    <s v="11200260"/>
    <s v="Bùi Thị Hải"/>
    <x v="8"/>
    <s v="North"/>
    <s v="Flight"/>
    <s v="Customer Services"/>
    <s v="Customer Services Officer"/>
    <s v="Chuyên viên Dịch vụ Khách hàng"/>
    <s v="Back Office"/>
    <s v="Queen"/>
    <s v="Officer"/>
    <s v="Female"/>
    <d v="1990-05-06T00:00:00"/>
    <s v="0904 897 733"/>
    <s v="hai.bui@hanwhalife.com.vn"/>
    <m/>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s v="x"/>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m/>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m/>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m/>
  </r>
  <r>
    <n v="29"/>
    <x v="0"/>
    <s v="11300337"/>
    <s v="Nguyễn Trường Sơn"/>
    <x v="10"/>
    <s v="North"/>
    <s v="Flight"/>
    <s v="Regional Sales - Thang Long"/>
    <s v="Regional Director"/>
    <s v="Giám đốc Kinh doanh Vùng"/>
    <s v="Sales Agency"/>
    <s v="Twin"/>
    <s v="Manager"/>
    <s v="Male"/>
    <d v="1985-10-25T00:00:00"/>
    <s v="0963 483 686"/>
    <s v="truongson.nguyen@hanwhalife.com.vn"/>
    <s v="x"/>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m/>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m/>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m/>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m/>
  </r>
  <r>
    <n v="34"/>
    <x v="0"/>
    <s v="11400397"/>
    <s v="Hồ Phúc Đồng"/>
    <x v="8"/>
    <s v="North"/>
    <s v="Flight"/>
    <s v="Regional Sales - Lam Kinh"/>
    <s v="Regional Director"/>
    <s v="Giám đốc Kinh doanh Vùng"/>
    <s v="Sales Agency"/>
    <s v="Twin"/>
    <s v="Senior Manager"/>
    <s v="Male"/>
    <d v="1984-02-05T00:00:00"/>
    <s v="0983 986 984"/>
    <s v="phucdong.ho@hanwhalife.com.vn"/>
    <s v="x"/>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m/>
  </r>
  <r>
    <n v="36"/>
    <x v="0"/>
    <s v="11400399"/>
    <s v="Phùng Thị Kim Hào"/>
    <x v="3"/>
    <s v="North"/>
    <s v="Flight"/>
    <s v="Sales Training Support"/>
    <s v="Agency Trainer"/>
    <s v="Chuyên viên Huấn luyện Đại lý"/>
    <s v="Trainer"/>
    <s v="Queen"/>
    <s v="Manager"/>
    <s v="Female"/>
    <d v="1978-12-16T00:00:00"/>
    <s v="0973 962 299"/>
    <s v="kimhao.phung@hanwhalife.com.vn"/>
    <m/>
  </r>
  <r>
    <n v="37"/>
    <x v="0"/>
    <s v="11400401"/>
    <s v="Nguyễn Văn Thắng"/>
    <x v="2"/>
    <s v="Central"/>
    <s v="Bus"/>
    <s v="Regional Sales - Tay Son"/>
    <s v="Zone Director"/>
    <s v="Giám đốc Kinh doanh Khu vực"/>
    <s v="Sales Agency"/>
    <s v="Twin"/>
    <s v="Assistant Manager"/>
    <s v="Male"/>
    <d v="1978-04-07T00:00:00"/>
    <s v="0935 854 567"/>
    <s v="vanthang.nguyen@hanwhalife.com.vn"/>
    <s v="x"/>
  </r>
  <r>
    <n v="38"/>
    <x v="0"/>
    <s v="11400407"/>
    <s v="Nguyễn Quốc Duy"/>
    <x v="0"/>
    <s v="South - HCM"/>
    <s v="N/A"/>
    <s v="IT"/>
    <s v="Database Administrator Officer"/>
    <s v="Chuyên viên Dữ liệu"/>
    <s v="Back Office"/>
    <s v="Twin"/>
    <s v="Officer"/>
    <s v="Male"/>
    <d v="1985-11-06T00:00:00"/>
    <s v="0909 575 942"/>
    <s v="quocduy.nguyen@hanwhalife.com.vn"/>
    <m/>
  </r>
  <r>
    <n v="39"/>
    <x v="0"/>
    <s v="11400410"/>
    <s v="Ngôn Thị Dung"/>
    <x v="0"/>
    <s v="South - HCM"/>
    <s v="N/A"/>
    <s v="NBU &amp; Claim"/>
    <s v="New Business Officer"/>
    <s v="Chuyên viên Phát hành Hợp đồng"/>
    <s v="Back Office"/>
    <s v="Queen"/>
    <s v="Officer"/>
    <s v="Female"/>
    <d v="1982-10-20T00:00:00"/>
    <s v="0978 242 292"/>
    <s v="dung.ngon@hanwhalife.com.vn"/>
    <m/>
  </r>
  <r>
    <n v="40"/>
    <x v="0"/>
    <s v="11400413"/>
    <s v="Lê Thị Thúy Ân"/>
    <x v="11"/>
    <s v="Central"/>
    <s v="Bus"/>
    <s v="Customer Services"/>
    <s v="Customer Services Officer"/>
    <s v="Chuyên viên Dịch vụ Khách hàng"/>
    <s v="Back Office"/>
    <s v="Queen"/>
    <s v="Officer"/>
    <s v="Female"/>
    <d v="1987-11-04T00:00:00"/>
    <s v="0906 388 995"/>
    <s v="thuyan.le@hanwhalife.com.vn"/>
    <m/>
  </r>
  <r>
    <n v="41"/>
    <x v="0"/>
    <s v="11500436"/>
    <s v="Trần Mỹ Hương"/>
    <x v="0"/>
    <s v="South - HCM"/>
    <s v="N/A"/>
    <s v="NBU &amp; Claim"/>
    <s v="New Business Officer"/>
    <s v="Chuyên viên Phát hành Hợp đồng"/>
    <s v="Back Office"/>
    <s v="Queen"/>
    <s v="Officer"/>
    <s v="Female"/>
    <d v="1980-04-24T00:00:00"/>
    <s v="0908 504 487"/>
    <s v="myhuong.tran@hanwhalife.com.vn"/>
    <m/>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m/>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s v="x"/>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m/>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m/>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m/>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m/>
  </r>
  <r>
    <n v="48"/>
    <x v="0"/>
    <s v="11600485"/>
    <s v="Lê Thị Phương Dung"/>
    <x v="0"/>
    <s v="South - HCM"/>
    <s v="N/A"/>
    <s v="CAP"/>
    <s v="Chief Accounting Principal"/>
    <s v="Giám đốc Cấp cao Tài chính"/>
    <s v="BOD"/>
    <s v="Single"/>
    <s v="Vice Chief Officer"/>
    <s v="Female"/>
    <d v="1967-11-22T00:00:00"/>
    <s v="0918 333 083"/>
    <s v="phuongdung.le@hanwhalife.com.vn"/>
    <m/>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m/>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m/>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m/>
  </r>
  <r>
    <n v="52"/>
    <x v="0"/>
    <s v="11600516"/>
    <s v="Lê Thanh Hoàng"/>
    <x v="12"/>
    <s v="South - HCM"/>
    <s v="N/A"/>
    <s v="Regional Sales - Gia Dinh"/>
    <s v="Regional Director"/>
    <s v="Giám đốc Kinh doanh Vùng"/>
    <s v="Sales Agency"/>
    <s v="Twin"/>
    <s v="Director"/>
    <s v="Male"/>
    <d v="1973-05-08T00:00:00"/>
    <s v="0913 900 390"/>
    <s v="thanhhoang.le@hanwhalife.com.vn"/>
    <s v="x"/>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m/>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m/>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m/>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m/>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m/>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m/>
  </r>
  <r>
    <n v="59"/>
    <x v="0"/>
    <s v="11700569"/>
    <s v="Trần Nguyễn Hồng Vân"/>
    <x v="0"/>
    <s v="South - HCM"/>
    <s v="N/A"/>
    <s v="Partnership Distribution"/>
    <s v="Sales Manager"/>
    <s v="Quản lý Kinh doanh"/>
    <s v="Sales Partnership"/>
    <s v="Queen"/>
    <s v="Senior Officer"/>
    <s v="Female"/>
    <d v="1984-01-07T00:00:00"/>
    <s v="0816 117 665"/>
    <s v="hongvan.tran@hanwhalife.com.vn"/>
    <m/>
  </r>
  <r>
    <n v="60"/>
    <x v="0"/>
    <s v="11700576"/>
    <s v="Danh Hoàng Long"/>
    <x v="0"/>
    <s v="South - HCM"/>
    <s v="N/A"/>
    <s v="NBU &amp; Claim"/>
    <s v="Underwriter"/>
    <s v="Phó phòng Thẩm định"/>
    <s v="Back Office"/>
    <s v="Twin"/>
    <s v="Assistant Manager"/>
    <s v="Male"/>
    <d v="1990-04-26T00:00:00"/>
    <s v="0367 068 898"/>
    <s v="hoanglong.danh@hanwhalife.com.vn"/>
    <m/>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m/>
  </r>
  <r>
    <n v="62"/>
    <x v="0"/>
    <s v="11700595"/>
    <s v="Nguyễn Thành Hưng"/>
    <x v="11"/>
    <s v="Central"/>
    <s v="Bus"/>
    <s v="Regional Sales - Hai Van"/>
    <s v="Zone Director"/>
    <s v="Giám đốc Kinh doanh Khu vực"/>
    <s v="Sales Agency"/>
    <s v="Twin"/>
    <s v="Senior Officer"/>
    <s v="Male"/>
    <d v="1990-03-15T00:00:00"/>
    <s v="0914 137 575"/>
    <s v="thanhhung.nguyen@hanwhalife.com.vn"/>
    <s v="x"/>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m/>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m/>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m/>
  </r>
  <r>
    <n v="66"/>
    <x v="0"/>
    <s v="11700634"/>
    <s v="Nguyễn Tuấn Duy"/>
    <x v="14"/>
    <s v="South"/>
    <s v="Bus"/>
    <s v="Regional Sales - Gia Dinh"/>
    <s v="Zone Director"/>
    <s v="Giám đốc Kinh doanh Khu vực"/>
    <s v="Sales Agency"/>
    <s v="Twin"/>
    <s v="Senior Officer"/>
    <s v="Male"/>
    <d v="1989-03-02T00:00:00"/>
    <s v="0907 749 966"/>
    <s v="tuanduy.nguyen@hanwhalife.com.vn"/>
    <s v="x"/>
  </r>
  <r>
    <n v="67"/>
    <x v="0"/>
    <s v="11800647"/>
    <s v="Trần Huy Hùng"/>
    <x v="15"/>
    <s v="North"/>
    <s v="Flight"/>
    <s v="Regional Sales - Lam Kinh"/>
    <s v="Zone Director"/>
    <s v="Giám đốc Kinh doanh Khu vực"/>
    <s v="Sales Agency"/>
    <s v="Twin"/>
    <s v="Senior Officer"/>
    <s v="Male"/>
    <d v="1986-05-02T00:00:00"/>
    <s v="0965 699 166"/>
    <s v="huyhung.tran@hanwhalife.com.vn"/>
    <s v="x"/>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m/>
  </r>
  <r>
    <n v="69"/>
    <x v="0"/>
    <s v="11800680"/>
    <s v="Trần Văn Tư"/>
    <x v="2"/>
    <s v="Central"/>
    <s v="Bus"/>
    <s v="Regional Sales - Tay Son"/>
    <s v="Zone Director"/>
    <s v="Giám đốc Kinh doanh Khu vực"/>
    <s v="Sales Agency"/>
    <s v="Twin"/>
    <s v="Officer"/>
    <s v="Male"/>
    <d v="1987-08-13T00:00:00"/>
    <s v="0963 571 886"/>
    <s v="vantu.tran@hanwhalife.com.vn"/>
    <s v="x"/>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m/>
  </r>
  <r>
    <n v="71"/>
    <x v="0"/>
    <s v="11800694"/>
    <s v="Trần Thị Thùy Dương"/>
    <x v="0"/>
    <s v="South - HCM"/>
    <s v="N/A"/>
    <s v="NBU &amp; Claim"/>
    <s v="New Business Officer"/>
    <s v="Chuyên viên Phát hành Hợp đồng"/>
    <s v="Back Office"/>
    <s v="Queen"/>
    <s v="Officer"/>
    <s v="Female"/>
    <d v="1986-03-10T00:00:00"/>
    <s v="0986 226 657"/>
    <s v="thuyduong.tran@hanwhalife.com.vn"/>
    <m/>
  </r>
  <r>
    <n v="72"/>
    <x v="0"/>
    <s v="11800699"/>
    <s v="Đoàn Cao Sơn"/>
    <x v="16"/>
    <s v="North"/>
    <s v="Flight"/>
    <s v="Regional Sales - Lam Kinh"/>
    <s v="Zone Director"/>
    <s v="Giám đốc Kinh doanh Khu vực"/>
    <s v="Sales Agency"/>
    <s v="Twin"/>
    <s v="Senior Executive"/>
    <s v="Male"/>
    <d v="1993-01-26T00:00:00"/>
    <s v="0969 994 333"/>
    <s v="caoson.doan@hanwhalife.com.vn"/>
    <s v="x"/>
  </r>
  <r>
    <n v="73"/>
    <x v="0"/>
    <s v="11800702"/>
    <s v="Phạm Trường Khánh"/>
    <x v="0"/>
    <s v="South - HCM"/>
    <s v="N/A"/>
    <s v="GA Partner"/>
    <s v="Head of GA Partner"/>
    <s v="Trưởng Bộ phận Đối tác Tổng Đại lý"/>
    <s v="BOD"/>
    <s v="Single"/>
    <s v="Director"/>
    <s v="Male"/>
    <d v="1973-11-02T00:00:00"/>
    <s v="0903 926 873"/>
    <s v="truongkhanh.pham@hanwhalife.com.vn"/>
    <m/>
  </r>
  <r>
    <n v="74"/>
    <x v="0"/>
    <s v="11800704"/>
    <s v="Đinh Công Sa"/>
    <x v="17"/>
    <s v="Central"/>
    <s v="Bus"/>
    <s v="Regional Sales - Tay Son"/>
    <s v="Zone Director"/>
    <s v="Giám đốc Kinh doanh Khu vực"/>
    <s v="Sales Agency"/>
    <s v="Twin"/>
    <s v="Senior Officer"/>
    <s v="Male"/>
    <d v="1986-09-03T00:00:00"/>
    <s v="0977 190 677"/>
    <s v="congsa.dinh@hanwhalife.com.vn"/>
    <s v="x"/>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m/>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m/>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m/>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m/>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m/>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m/>
  </r>
  <r>
    <n v="81"/>
    <x v="0"/>
    <s v="11800740"/>
    <s v="Lê Thu Huyền"/>
    <x v="0"/>
    <s v="South - HCM"/>
    <s v="N/A"/>
    <s v="NBU &amp; Claim"/>
    <s v="New Business Executive"/>
    <s v="Nhân viên Cấp trung Phát hành Hợp đồng"/>
    <s v="Back Office"/>
    <s v="Queen"/>
    <s v="Executive"/>
    <s v="Female"/>
    <d v="1993-09-03T00:00:00"/>
    <s v="0972 656 474"/>
    <s v="thuhuyen.le@hanwhalife.com.vn"/>
    <m/>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m/>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m/>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m/>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m/>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m/>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m/>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m/>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m/>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m/>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m/>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m/>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m/>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m/>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m/>
  </r>
  <r>
    <n v="96"/>
    <x v="0"/>
    <s v="10900046"/>
    <s v="Vương Thị Lương"/>
    <x v="0"/>
    <s v="South - HCM"/>
    <s v="N/A"/>
    <s v="Internal Audit"/>
    <s v="Internal Audit Part Leader"/>
    <s v="Phó Bộ phận Kiểm toán Nội bộ"/>
    <s v="BOD"/>
    <s v="Single"/>
    <s v="Senior Manager"/>
    <s v="Female"/>
    <d v="1975-10-16T00:00:00"/>
    <s v="0907 288 831"/>
    <s v="luong.vuong@hanwhalife.com.vn"/>
    <m/>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s v="x"/>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m/>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m/>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m/>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m/>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s v="x"/>
  </r>
  <r>
    <n v="103"/>
    <x v="0"/>
    <s v="11900854"/>
    <s v="Hồ Lê Duy"/>
    <x v="0"/>
    <s v="South - HCM"/>
    <s v="N/A"/>
    <s v="IT"/>
    <s v="Program Analyst Assistant Manager"/>
    <s v="Phó phòng Lập trình"/>
    <s v="Back Office"/>
    <s v="Twin"/>
    <s v="Assistant Manager"/>
    <s v="Male"/>
    <d v="1984-09-29T00:00:00"/>
    <s v="0908 465 584"/>
    <s v="leduy.ho@hanwhalife.com.vn"/>
    <m/>
  </r>
  <r>
    <n v="104"/>
    <x v="0"/>
    <s v="11900856"/>
    <s v="Đặng Thị Thu Giang"/>
    <x v="0"/>
    <s v="South - HCM"/>
    <s v="N/A"/>
    <s v="NBU &amp; Claim"/>
    <s v="Underwriter"/>
    <s v="Nhân viên Cấp trung cao Thẩm định"/>
    <s v="Back Office"/>
    <s v="Queen"/>
    <s v="Senior Executive"/>
    <s v="Female"/>
    <d v="1993-10-25T00:00:00"/>
    <s v="0347 230 898"/>
    <s v="thugiang.dang@hanwhalife.com.vn"/>
    <m/>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m/>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s v="x"/>
  </r>
  <r>
    <n v="107"/>
    <x v="0"/>
    <s v="11900891"/>
    <s v="Nguyễn Phước Vĩnh Bảo"/>
    <x v="2"/>
    <s v="Central"/>
    <s v="Bus"/>
    <s v="IT"/>
    <s v="IT Helpdesk Staff (Central)"/>
    <s v="Nhân viên Hỗ trợ Mạng máy tính"/>
    <s v="Back Office"/>
    <s v="Twin"/>
    <s v="Staff"/>
    <s v="Male"/>
    <d v="1986-08-22T00:00:00"/>
    <s v="0942 211 911"/>
    <s v="vinhbao.nguyen@hanwhalife.com.vn"/>
    <m/>
  </r>
  <r>
    <n v="108"/>
    <x v="0"/>
    <s v="11900893"/>
    <s v="Nguyễn Thụy Ngọc Lan"/>
    <x v="0"/>
    <s v="South - HCM"/>
    <s v="N/A"/>
    <s v="Customer Services"/>
    <s v="Premium Control Officer"/>
    <s v="Chuyên viên Kiểm soát Phí"/>
    <s v="Back Office"/>
    <s v="Queen"/>
    <s v="Officer"/>
    <s v="Female"/>
    <d v="1976-08-18T00:00:00"/>
    <s v="0901 383 193"/>
    <s v="ngoclan.nguyen@hanwhalife.com.vn"/>
    <m/>
  </r>
  <r>
    <n v="109"/>
    <x v="0"/>
    <s v="11900894"/>
    <s v="Phạm Thị Kim Phương"/>
    <x v="0"/>
    <s v="South - HCM"/>
    <s v="N/A"/>
    <s v="Risk Management"/>
    <s v="Risk Manager"/>
    <s v="Trưởng phòng Quản lý Rủi ro"/>
    <s v="Back Office"/>
    <s v="Queen"/>
    <s v="Manager"/>
    <s v="Female"/>
    <d v="1985-03-20T00:00:00"/>
    <s v="0938 069 685"/>
    <s v="kimphuong.pham@hanwhalife.com.vn"/>
    <m/>
  </r>
  <r>
    <n v="110"/>
    <x v="0"/>
    <s v="11900898"/>
    <s v="Nguyễn Sơn Hải"/>
    <x v="1"/>
    <s v="North"/>
    <s v="Flight"/>
    <s v="NBU &amp; Claim"/>
    <s v="Claim Officer"/>
    <s v="Chuyên viên Giải quyết Quyền lợi Bảo hiểm"/>
    <s v="Back Office"/>
    <s v="Twin"/>
    <s v="Officer"/>
    <s v="Male"/>
    <d v="1993-05-11T00:00:00"/>
    <s v="0879 866 693"/>
    <s v="sonhai.nguyen@hanwhalife.com.vn"/>
    <m/>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m/>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m/>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m/>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m/>
  </r>
  <r>
    <n v="115"/>
    <x v="0"/>
    <s v="11900924"/>
    <s v="Ngô Tuấn Trường"/>
    <x v="0"/>
    <s v="South - HCM"/>
    <s v="N/A"/>
    <s v="IT"/>
    <s v="Program Analyst Officer"/>
    <s v="Chuyên viên Lập trình"/>
    <s v="Back Office"/>
    <s v="Twin"/>
    <s v="Officer"/>
    <s v="Male"/>
    <d v="1990-09-07T00:00:00"/>
    <s v="0978 151 255"/>
    <s v="tuantruong.ngo@hanwhalife.com.vn"/>
    <m/>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m/>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m/>
  </r>
  <r>
    <n v="118"/>
    <x v="0"/>
    <s v="12000952"/>
    <s v="Nguyễn Quốc Cường"/>
    <x v="0"/>
    <s v="South - HCM"/>
    <s v="N/A"/>
    <s v="IT"/>
    <s v="Head of IT"/>
    <s v="Trưởng Bộ phận Công nghệ Thông tin"/>
    <s v="BOD"/>
    <s v="Single"/>
    <s v="Director"/>
    <s v="Male"/>
    <d v="1971-02-12T00:00:00"/>
    <s v="0903 711 013"/>
    <s v="cuong.nguyen@hanwhalife.com.vn"/>
    <m/>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m/>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m/>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m/>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m/>
  </r>
  <r>
    <n v="123"/>
    <x v="0"/>
    <s v="12000964"/>
    <s v="Lê Trọng Lợi"/>
    <x v="20"/>
    <s v="North"/>
    <s v="Flight"/>
    <s v="Regional Sales - Lam Kinh"/>
    <s v="Regional Director"/>
    <s v="Giám đốc Kinh doanh Vùng"/>
    <s v="Sales Agency"/>
    <s v="Twin"/>
    <s v="Vice Director"/>
    <s v="Male"/>
    <d v="1979-10-09T00:00:00"/>
    <s v="0977 668 866"/>
    <s v="trongloi.le@hanwhalife.com.vn"/>
    <s v="x"/>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m/>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m/>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s v="x"/>
  </r>
  <r>
    <n v="127"/>
    <x v="0"/>
    <s v="12000973"/>
    <s v="Vũ Thị Hoàng Yến"/>
    <x v="23"/>
    <s v="Central"/>
    <s v="Bus"/>
    <s v="Regional Sales - Tay Son"/>
    <s v="Zone Director"/>
    <s v="Giám đốc Kinh doanh Khu vực"/>
    <s v="Sales Agency"/>
    <s v="Queen"/>
    <s v="Senior Executive"/>
    <s v="Female"/>
    <d v="1994-11-15T00:00:00"/>
    <s v="0984 054 732"/>
    <s v="hoangyen.vu@hanwhalife.com.vn"/>
    <s v="x"/>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m/>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m/>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m/>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m/>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m/>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m/>
  </r>
  <r>
    <n v="134"/>
    <x v="0"/>
    <s v="12000990"/>
    <s v="Võ Thanh Phú"/>
    <x v="0"/>
    <s v="South - HCM"/>
    <s v="N/A"/>
    <s v="NBU &amp; Claim"/>
    <s v="New Business Staff"/>
    <s v="Nhân viên Phát hành Hợp đồng"/>
    <s v="Back Office"/>
    <s v="Twin"/>
    <s v="Staff"/>
    <s v="Male"/>
    <d v="1993-10-13T00:00:00"/>
    <s v="0938 847 429"/>
    <s v="thanhphu.vo@hanwhalife.com.vn"/>
    <m/>
  </r>
  <r>
    <n v="135"/>
    <x v="0"/>
    <s v="12000992"/>
    <s v="Vũ Lê Quỳnh Phương"/>
    <x v="0"/>
    <s v="South - HCM"/>
    <s v="N/A"/>
    <s v="NBU &amp; Claim"/>
    <s v="Underwriter"/>
    <s v="Phó phòng Thẩm định"/>
    <s v="Back Office"/>
    <s v="Queen"/>
    <s v="Assistant Manager"/>
    <s v="Female"/>
    <d v="1985-01-07T00:00:00"/>
    <s v="0907 735 143"/>
    <s v="quynhphuong.vu@hanwhalife.com.vn"/>
    <m/>
  </r>
  <r>
    <n v="136"/>
    <x v="0"/>
    <s v="12001001"/>
    <s v="Nguyễn Hữu Duy Đức"/>
    <x v="0"/>
    <s v="South - HCM"/>
    <s v="N/A"/>
    <s v="IT"/>
    <s v="Program Analyst Officer"/>
    <s v="Chuyên viên Lập trình"/>
    <s v="Back Office"/>
    <s v="Twin"/>
    <s v="Officer"/>
    <s v="Male"/>
    <d v="1987-10-15T00:00:00"/>
    <s v="0903 874 359"/>
    <s v="duyduc.nguyen@hanwhalife.com.vn"/>
    <m/>
  </r>
  <r>
    <n v="137"/>
    <x v="0"/>
    <s v="12001004"/>
    <s v="Đặng Thanh Phú"/>
    <x v="17"/>
    <s v="Central"/>
    <s v="Bus"/>
    <s v="Regional Sales - Tay Son"/>
    <s v="Zone Director"/>
    <s v="Giám đốc Kinh doanh Khu vực"/>
    <s v="Sales Agency"/>
    <s v="Twin"/>
    <s v="Senior Executive"/>
    <s v="Male"/>
    <d v="1994-01-18T00:00:00"/>
    <s v="0961 910 788"/>
    <s v="thanhphu.dang@hanwhalife.com.vn"/>
    <s v="x"/>
  </r>
  <r>
    <n v="138"/>
    <x v="0"/>
    <s v="12001007"/>
    <s v="Đào Công Thắng"/>
    <x v="17"/>
    <s v="Central"/>
    <s v="Bus"/>
    <s v="Regional Sales - Tay Son"/>
    <s v="Zone Director"/>
    <s v="Giám đốc Kinh doanh Khu vực"/>
    <s v="Sales Agency"/>
    <s v="Twin"/>
    <s v="Executive"/>
    <s v="Male"/>
    <d v="1993-04-02T00:00:00"/>
    <s v="0375 610 236"/>
    <s v="congthang.dao@hanwhalife.com.vn"/>
    <s v="x"/>
  </r>
  <r>
    <n v="139"/>
    <x v="0"/>
    <s v="12001011"/>
    <s v="Đoàn Vĩ Gia Khánh"/>
    <x v="0"/>
    <s v="South - HCM"/>
    <s v="N/A"/>
    <s v="CSP"/>
    <s v="Chief Strategy Principal"/>
    <s v="Giám đốc Cấp cao Chiến lược"/>
    <s v="BOD"/>
    <s v="Single"/>
    <s v="Director"/>
    <s v="Male"/>
    <d v="1971-11-29T00:00:00"/>
    <s v="0903 739 699"/>
    <s v="giakhanh.doan@hanwhalife.com.vn"/>
    <s v="x"/>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m/>
  </r>
  <r>
    <n v="141"/>
    <x v="0"/>
    <s v="12001017"/>
    <s v="Châu Quế Anh"/>
    <x v="0"/>
    <s v="South - HCM"/>
    <s v="N/A"/>
    <s v="Customer Services"/>
    <s v="Premium Control Executive"/>
    <s v="Nhân viên Cấp trung Kiểm soát Phí"/>
    <s v="Back Office"/>
    <s v="Queen"/>
    <s v="Executive"/>
    <s v="Female"/>
    <d v="1993-04-20T00:00:00"/>
    <s v="0938 933 196"/>
    <s v="queanh.chau@hanwhalife.com.vn"/>
    <m/>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s v="x"/>
  </r>
  <r>
    <n v="143"/>
    <x v="0"/>
    <s v="12001024"/>
    <s v="Trương Đạt Minh"/>
    <x v="0"/>
    <s v="South - HCM"/>
    <s v="N/A"/>
    <s v="IT"/>
    <s v="Program Analyst Senior Officer"/>
    <s v="Chuyên viên Cấp cao Lập trình"/>
    <s v="Back Office"/>
    <s v="Twin"/>
    <s v="Senior Officer"/>
    <s v="Male"/>
    <d v="1990-06-03T00:00:00"/>
    <s v="0989 086 670"/>
    <s v="datminh.truong@hanwhalife.com.vn"/>
    <m/>
  </r>
  <r>
    <n v="144"/>
    <x v="0"/>
    <s v="12001031"/>
    <s v="Lê Thị Mỹ Diễm"/>
    <x v="0"/>
    <s v="South - HCM"/>
    <s v="N/A"/>
    <s v="Actuary"/>
    <s v="Head of Actuary"/>
    <s v="Trưởng Bộ phận Định phí"/>
    <s v="BOD"/>
    <s v="Single"/>
    <s v="Senior Manager"/>
    <s v="Female"/>
    <d v="1985-03-15T00:00:00"/>
    <s v="0985 255 312"/>
    <s v="mydiem.le@hanwhalife.com.vn"/>
    <m/>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m/>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m/>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m/>
  </r>
  <r>
    <n v="148"/>
    <x v="0"/>
    <s v="12001039"/>
    <s v="Nguyễn Văn Nghĩa"/>
    <x v="0"/>
    <s v="South - HCM"/>
    <s v="N/A"/>
    <s v="IT"/>
    <s v="Program Analyst Senior Officer"/>
    <s v="Chuyên viên Cấp cao Lập trình"/>
    <s v="Back Office"/>
    <s v="Twin"/>
    <s v="Senior Officer"/>
    <s v="Male"/>
    <d v="1985-06-24T00:00:00"/>
    <s v="0937 575 106"/>
    <s v="nghia.nguyen@hanwhalife.com.vn"/>
    <m/>
  </r>
  <r>
    <n v="149"/>
    <x v="0"/>
    <s v="12001040"/>
    <s v="Nguyễn Thị Minh Thư"/>
    <x v="18"/>
    <s v="South"/>
    <s v="Bus"/>
    <s v="Customer Services"/>
    <s v="Customer Services Staff"/>
    <s v="Nhân viên Dịch vụ Khách hàng"/>
    <s v="Back Office"/>
    <s v="Queen"/>
    <s v="Staff"/>
    <s v="Female"/>
    <d v="1995-02-18T00:00:00"/>
    <s v="0364 424 502"/>
    <s v="minhthu.nguyen@hanwhalife.com.vn"/>
    <m/>
  </r>
  <r>
    <n v="150"/>
    <x v="0"/>
    <s v="12001047"/>
    <s v="Nguyễn Thị Cẩm Loan"/>
    <x v="0"/>
    <s v="South - HCM"/>
    <s v="N/A"/>
    <s v="IT"/>
    <s v="Program Analyst Officer"/>
    <s v="Chuyên viên Lập trình"/>
    <s v="Back Office"/>
    <s v="Queen"/>
    <s v="Officer"/>
    <s v="Female"/>
    <d v="1985-11-24T00:00:00"/>
    <s v="0987 691 896"/>
    <s v="camloan.nguyen@hanwhalife.com.vn"/>
    <m/>
  </r>
  <r>
    <n v="151"/>
    <x v="0"/>
    <s v="12001053"/>
    <s v="Bùi Thị Hường"/>
    <x v="19"/>
    <s v="South"/>
    <s v="Bus"/>
    <s v="Customer Services"/>
    <s v="Customer Services Staff"/>
    <s v="Nhân viên Dịch vụ Khách hàng"/>
    <s v="Back Office"/>
    <s v="Queen"/>
    <s v="Staff"/>
    <s v="Female"/>
    <d v="1992-08-16T00:00:00"/>
    <s v="0968 807 607"/>
    <s v="huong.bui@hanwhalife.com.vn"/>
    <m/>
  </r>
  <r>
    <n v="152"/>
    <x v="0"/>
    <s v="12001055"/>
    <s v="Hoàng Hoài Giang"/>
    <x v="0"/>
    <s v="South - HCM"/>
    <s v="N/A"/>
    <s v="CIP"/>
    <s v="Chief Investment Principal"/>
    <s v="Giám đốc Cấp cao Đầu tư"/>
    <s v="BOD"/>
    <s v="Single"/>
    <s v="Senior Director"/>
    <s v="Female"/>
    <d v="1974-01-03T00:00:00"/>
    <s v="0913 514 356"/>
    <s v="hoaigiang.hoang@hanwhalife.com.vn"/>
    <m/>
  </r>
  <r>
    <n v="153"/>
    <x v="0"/>
    <s v="12001056"/>
    <s v="Chu Văn Sơn"/>
    <x v="8"/>
    <s v="North"/>
    <s v="Flight"/>
    <s v="Regional Sales - Lam Kinh"/>
    <s v="Zone Director"/>
    <s v="Giám đốc Kinh doanh Khu vực"/>
    <s v="Sales Agency"/>
    <s v="Twin"/>
    <s v="Assistant Manager"/>
    <s v="Male"/>
    <d v="1978-11-26T00:00:00"/>
    <s v="0979 282 698"/>
    <s v="vanson.chu@hanwhalife.com.vn"/>
    <s v="x"/>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m/>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s v="x"/>
  </r>
  <r>
    <n v="156"/>
    <x v="0"/>
    <s v="12001066"/>
    <s v="Văn Thị Thu Hiền"/>
    <x v="0"/>
    <s v="South - HCM"/>
    <s v="N/A"/>
    <s v="Customer Services"/>
    <s v="Customer Care Officer"/>
    <s v="Chuyên viên Chăm sóc Khách hàng"/>
    <s v="Back Office"/>
    <s v="Queen"/>
    <s v="Officer"/>
    <s v="Female"/>
    <d v="1989-03-15T00:00:00"/>
    <s v="0907 946 369"/>
    <s v="thuhien.van@hanwhalife.com.vn"/>
    <m/>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m/>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m/>
  </r>
  <r>
    <n v="159"/>
    <x v="0"/>
    <s v="12001077"/>
    <s v="Võ Ngọc Thạch"/>
    <x v="0"/>
    <s v="South - HCM"/>
    <s v="N/A"/>
    <s v="IT"/>
    <s v="Program Analyst Senior Officer"/>
    <s v="Chuyên viên Cấp cao Lập trình"/>
    <s v="Back Office"/>
    <s v="Twin"/>
    <s v="Senior Officer"/>
    <s v="Male"/>
    <d v="1982-02-28T00:00:00"/>
    <s v="0911 755 898"/>
    <s v="ngocthach.vo@hanwhalife.com.vn"/>
    <m/>
  </r>
  <r>
    <n v="160"/>
    <x v="0"/>
    <s v="12001082"/>
    <s v="Lê Dũng Ngọc"/>
    <x v="0"/>
    <s v="South - HCM"/>
    <s v="N/A"/>
    <s v="IT"/>
    <s v="Program Analyst Senior Officer"/>
    <s v="Chuyên viên Cấp cao Lập trình"/>
    <s v="Back Office"/>
    <s v="Twin"/>
    <s v="Senior Officer"/>
    <s v="Male"/>
    <d v="1985-03-03T00:00:00"/>
    <s v="0385 200 455"/>
    <s v="dungngoc.le@hanwhalife.com.vn"/>
    <m/>
  </r>
  <r>
    <n v="161"/>
    <x v="0"/>
    <s v="12001084"/>
    <s v="Dương Văn Hiệp"/>
    <x v="24"/>
    <s v="North"/>
    <s v="Flight"/>
    <s v="Regional Sales - Thang Long"/>
    <s v="Regional Director"/>
    <s v="Giám đốc Kinh doanh Vùng"/>
    <s v="Sales Agency"/>
    <s v="Twin"/>
    <s v="Director"/>
    <s v="Male"/>
    <d v="1982-08-18T00:00:00"/>
    <s v="0984 001 411"/>
    <s v="vanhiep.duong@hanwhalife.com.vn"/>
    <s v="x"/>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m/>
  </r>
  <r>
    <n v="163"/>
    <x v="0"/>
    <s v="12001086"/>
    <s v="Cao Hồ Quang"/>
    <x v="1"/>
    <s v="North"/>
    <s v="Flight"/>
    <s v="NBU &amp; Claim"/>
    <s v="Claim Officer"/>
    <s v="Chuyên viên Giải quyết Quyền lợi Bảo hiểm"/>
    <s v="Back Office"/>
    <s v="Twin"/>
    <s v="Officer"/>
    <s v="Male"/>
    <d v="1993-07-19T00:00:00"/>
    <s v="0334 698 617"/>
    <s v="hoquang.cao@hanwhalife.com.vn"/>
    <m/>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m/>
  </r>
  <r>
    <n v="165"/>
    <x v="0"/>
    <s v="12001090"/>
    <s v="Nguyễn Thị Mỹ Dung"/>
    <x v="0"/>
    <s v="South - HCM"/>
    <s v="N/A"/>
    <s v="NBU &amp; Claim"/>
    <s v="Underwriter"/>
    <s v="Chuyên viên Thẩm định"/>
    <s v="Back Office"/>
    <s v="Queen"/>
    <s v="Officer"/>
    <s v="Female"/>
    <d v="1995-02-20T00:00:00"/>
    <s v="0376 093 089"/>
    <s v="mydung.nguyen@hanwhalife.com.vn"/>
    <m/>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s v="x"/>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m/>
  </r>
  <r>
    <n v="168"/>
    <x v="0"/>
    <s v="12101101"/>
    <s v="Trần Phúc Duy"/>
    <x v="0"/>
    <s v="South - HCM"/>
    <s v="N/A"/>
    <s v="NBU &amp; Claim"/>
    <s v="Claim Officer"/>
    <s v="Chuyên viên Giải quyết Quyền lợi Bảo hiểm"/>
    <s v="Back Office"/>
    <s v="Twin"/>
    <s v="Officer"/>
    <s v="Male"/>
    <d v="1987-09-19T00:00:00"/>
    <s v="0902 818 214"/>
    <s v="phucduy.tran@hanwhalife.com.vn"/>
    <m/>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m/>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s v="x"/>
  </r>
  <r>
    <n v="171"/>
    <x v="0"/>
    <s v="12101109"/>
    <s v="Đào Thị Huyền Trâm"/>
    <x v="26"/>
    <s v="South"/>
    <s v="Bus"/>
    <s v="Customer Services"/>
    <s v="Customer Services Staff"/>
    <s v="Nhân viên Dịch vụ Khách hàng"/>
    <s v="Back Office"/>
    <s v="Queen"/>
    <s v="Staff"/>
    <s v="Female"/>
    <d v="1997-02-28T00:00:00"/>
    <s v="0353 272 653"/>
    <s v="huyentram.dao@hanwhalife.com.vn"/>
    <m/>
  </r>
  <r>
    <n v="172"/>
    <x v="0"/>
    <s v="12101114"/>
    <s v="Nguyễn Khánh Long"/>
    <x v="0"/>
    <s v="South - HCM"/>
    <s v="N/A"/>
    <s v="IT"/>
    <s v="IT Helpdesk Staff (South)"/>
    <s v="Nhân viên Hỗ trợ Mạng máy tính"/>
    <s v="Back Office"/>
    <s v="Twin"/>
    <s v="Staff"/>
    <s v="Male"/>
    <d v="1998-08-25T00:00:00"/>
    <s v="0967 257 506"/>
    <s v="khanhlong.nguyen@hanwhalife.com.vn"/>
    <m/>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s v="x"/>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m/>
  </r>
  <r>
    <n v="175"/>
    <x v="0"/>
    <s v="12101126"/>
    <s v="Nguyễn Anh Tuấn"/>
    <x v="11"/>
    <s v="Central"/>
    <s v="Bus"/>
    <s v="Regional Sales - Hai Van"/>
    <s v="Regional Director"/>
    <s v="Giám đốc Kinh doanh Vùng"/>
    <s v="Sales Agency"/>
    <s v="Twin"/>
    <s v="Senior Manager"/>
    <s v="Male"/>
    <d v="1978-12-26T00:00:00"/>
    <s v="0947 531 199"/>
    <s v="anhtuan.nguyen1@hanwhalife.com.vn"/>
    <s v="x"/>
  </r>
  <r>
    <n v="176"/>
    <x v="0"/>
    <s v="12101132"/>
    <s v="Trần Thị Kim Liên"/>
    <x v="14"/>
    <s v="South"/>
    <s v="Bus"/>
    <s v="Customer Services"/>
    <s v="Customer Services Staff"/>
    <s v="Nhân viên Dịch vụ Khách hàng"/>
    <s v="Back Office"/>
    <s v="Queen"/>
    <s v="Staff"/>
    <s v="Female"/>
    <d v="1983-04-20T00:00:00"/>
    <s v="0772 074 429"/>
    <s v="kimlien.tran@hanwhalife.com.vn"/>
    <m/>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m/>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m/>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m/>
  </r>
  <r>
    <n v="180"/>
    <x v="0"/>
    <s v="12101145"/>
    <s v="Lê Thanh Đạo"/>
    <x v="8"/>
    <s v="North"/>
    <s v="Flight"/>
    <s v="Regional Sales - Lam Kinh"/>
    <s v="Zone Director"/>
    <s v="Giám đốc Kinh doanh Khu vực"/>
    <s v="Sales Agency"/>
    <s v="Twin"/>
    <s v="Officer"/>
    <s v="Male"/>
    <d v="1987-04-30T00:00:00"/>
    <s v="0979 098 262"/>
    <s v="thanhdao.le@hanwhalife.com.vn"/>
    <s v="x"/>
  </r>
  <r>
    <n v="181"/>
    <x v="0"/>
    <s v="12101148"/>
    <s v="Phương Kim Oanh"/>
    <x v="27"/>
    <s v="North"/>
    <s v="Flight"/>
    <s v="Regional Sales - Tay Son"/>
    <s v="Zone Director"/>
    <s v="Giám đốc Kinh doanh Khu vực"/>
    <s v="Sales Agency"/>
    <s v="Queen"/>
    <s v="Officer"/>
    <s v="Female"/>
    <d v="1984-07-02T00:00:00"/>
    <s v="0905 949 364"/>
    <s v="kimoanh.phuong@hanwhalife.com.vn"/>
    <s v="x"/>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s v="x"/>
  </r>
  <r>
    <n v="183"/>
    <x v="0"/>
    <s v="12101154"/>
    <s v="Nguyễn Hải Hưng"/>
    <x v="8"/>
    <s v="North"/>
    <s v="Flight"/>
    <s v="Regional Sales - Lam Kinh"/>
    <s v="Zone Director"/>
    <s v="Giám đốc Kinh doanh Khu vực"/>
    <s v="Sales Agency"/>
    <s v="Twin"/>
    <s v="Officer"/>
    <s v="Male"/>
    <d v="1985-01-25T00:00:00"/>
    <s v="0983 705 206"/>
    <s v="haihung.nguyen@hanwhalife.com.vn"/>
    <m/>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s v="x"/>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m/>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m/>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m/>
  </r>
  <r>
    <n v="188"/>
    <x v="0"/>
    <s v="12101183"/>
    <s v="Phan Anh Thiên"/>
    <x v="16"/>
    <s v="North"/>
    <s v="Flight"/>
    <s v="Regional Sales - Lam Kinh"/>
    <s v="Zone Director"/>
    <s v="Giám đốc Kinh doanh Khu vực"/>
    <s v="Sales Agency"/>
    <s v="Twin"/>
    <s v="Officer"/>
    <s v="Male"/>
    <d v="1986-10-13T00:00:00"/>
    <s v="0367 507 777"/>
    <s v="anhthien.phan@hanwhalife.com.vn"/>
    <m/>
  </r>
  <r>
    <n v="189"/>
    <x v="0"/>
    <s v="12101184"/>
    <s v="Nguyễn Đức Anh Tuấn"/>
    <x v="8"/>
    <s v="North"/>
    <s v="Flight"/>
    <s v="Regional Sales - Lam Kinh"/>
    <s v="Zone Director"/>
    <s v="Giám đốc Kinh doanh Khu vực"/>
    <s v="Sales Agency"/>
    <s v="Twin"/>
    <s v="Executive"/>
    <s v="Male"/>
    <d v="1985-06-19T00:00:00"/>
    <s v="0962 222 297"/>
    <s v="anhtuan.nguyen2@hanwhalife.com.vn"/>
    <s v="x"/>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s v="x"/>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m/>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s v="x"/>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m/>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m/>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m/>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m/>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s v="x"/>
  </r>
  <r>
    <n v="198"/>
    <x v="0"/>
    <s v="12101207"/>
    <s v="Lê Văn Tình"/>
    <x v="28"/>
    <s v="South"/>
    <s v="Bus"/>
    <s v="Regional Sales - Hai Van"/>
    <s v="Zone Director"/>
    <s v="Giám đốc Kinh doanh Khu vực"/>
    <s v="Sales Agency"/>
    <s v="Twin"/>
    <s v="Officer"/>
    <s v="Male"/>
    <d v="1990-06-02T00:00:00"/>
    <s v="0915 966 768"/>
    <s v="vantinh.le@hanwhalife.com.vn"/>
    <m/>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s v="x"/>
  </r>
  <r>
    <n v="200"/>
    <x v="0"/>
    <s v="12101212"/>
    <s v="Trần Lê Dương"/>
    <x v="20"/>
    <s v="South"/>
    <s v="Bus"/>
    <s v="Regional Sales - Lam Kinh"/>
    <s v="Zone Director"/>
    <s v="Giám đốc Kinh doanh Khu vực"/>
    <s v="Sales Agency"/>
    <s v="Twin"/>
    <s v="Executive"/>
    <s v="Male"/>
    <d v="1988-05-19T00:00:00"/>
    <s v="0919 274 360"/>
    <s v="leduong.tran@hanwhalife.com.vn"/>
    <m/>
  </r>
  <r>
    <n v="201"/>
    <x v="0"/>
    <s v="12101218"/>
    <s v="Nguyễn Thị Phương"/>
    <x v="1"/>
    <s v="North"/>
    <s v="Flight"/>
    <s v="NBU &amp; Claim"/>
    <s v="Claim Staff"/>
    <s v="Nhân viên Giải quyết Quyền lợi Bảo hiểm"/>
    <s v="Back Office"/>
    <s v="Queen"/>
    <s v="Staff"/>
    <s v="Female"/>
    <d v="1990-09-10T00:00:00"/>
    <s v="0977 085 513"/>
    <s v="phuong.nguyen@hanwhalife.com.vn"/>
    <s v="x"/>
  </r>
  <r>
    <n v="202"/>
    <x v="0"/>
    <s v="12101220"/>
    <s v="Nguyễn Việt Dũng"/>
    <x v="0"/>
    <s v="South - HCM"/>
    <s v="N/A"/>
    <s v="IT"/>
    <s v="Program Analyst Officer"/>
    <s v="Chuyên viên Lập trình"/>
    <s v="Back Office"/>
    <s v="Twin"/>
    <s v="Officer"/>
    <s v="Male"/>
    <d v="1988-04-30T00:00:00"/>
    <s v="0907 986 391"/>
    <s v="vietdung.nguyen@hanwhalife.com.vn"/>
    <m/>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m/>
  </r>
  <r>
    <n v="204"/>
    <x v="0"/>
    <s v="12101226"/>
    <s v="Bùi Đăng Khoa"/>
    <x v="0"/>
    <s v="South - HCM"/>
    <s v="N/A"/>
    <s v="NBU &amp; Claim"/>
    <s v="Claim Officer"/>
    <s v="Chuyên viên Giải quyết Quyền lợi Bảo hiểm"/>
    <s v="Back Office"/>
    <s v="Twin"/>
    <s v="Officer"/>
    <s v="Male"/>
    <d v="1990-06-05T00:00:00"/>
    <s v="0912 109 108"/>
    <s v="dangkhoa.bui@hanwhalife.com.vn"/>
    <m/>
  </r>
  <r>
    <n v="205"/>
    <x v="0"/>
    <s v="12101228"/>
    <s v="Bùi Ngọc Sang"/>
    <x v="0"/>
    <s v="South - HCM"/>
    <s v="N/A"/>
    <s v="Actuary"/>
    <s v="Actuarial Analyst"/>
    <s v="Phân tích Định phí"/>
    <s v="Back Office"/>
    <s v="Queen"/>
    <s v="Senior Executive"/>
    <s v="Female"/>
    <d v="1999-12-28T00:00:00"/>
    <s v="0377 808 019"/>
    <s v="ngocsang.bui@hanwhalife.com.vn"/>
    <m/>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m/>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m/>
  </r>
  <r>
    <n v="208"/>
    <x v="0"/>
    <s v="12101236"/>
    <s v="Võ Trung Hưng"/>
    <x v="0"/>
    <s v="South - HCM"/>
    <s v="N/A"/>
    <s v="Marketing"/>
    <s v="Designer"/>
    <s v="Thiết kế"/>
    <s v="Back Office"/>
    <s v="Twin"/>
    <s v="Senior Executive"/>
    <s v="Male"/>
    <d v="1986-09-17T00:00:00"/>
    <s v="0968 223 237"/>
    <s v="trunghung.vo@hanwhalife.com.vn"/>
    <m/>
  </r>
  <r>
    <n v="209"/>
    <x v="0"/>
    <s v="12101238"/>
    <s v="Trần Văn Tuấn"/>
    <x v="0"/>
    <s v="South - HCM"/>
    <s v="N/A"/>
    <s v="Distribution Admin"/>
    <s v="Debt Collection Officer"/>
    <s v="Chuyên viên Thu hồi nợ"/>
    <s v="Back Office"/>
    <s v="Twin"/>
    <s v="Officer"/>
    <s v="Male"/>
    <d v="1989-07-17T00:00:00"/>
    <s v="0906 035 526"/>
    <s v="vantuan.tran@hanwhalife.com.vn"/>
    <m/>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m/>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m/>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m/>
  </r>
  <r>
    <n v="213"/>
    <x v="0"/>
    <s v="12101252"/>
    <s v="Lê Thị Ngọc Yến"/>
    <x v="0"/>
    <s v="South - HCM"/>
    <s v="N/A"/>
    <s v="IT"/>
    <s v="Program Analyst Officer"/>
    <s v="Chuyên viên Lập trình"/>
    <s v="Back Office"/>
    <s v="Queen"/>
    <s v="Officer"/>
    <s v="Female"/>
    <d v="1983-01-06T00:00:00"/>
    <s v="0937 210 709"/>
    <s v="ngocyen.le@hanwhalife.com.vn"/>
    <m/>
  </r>
  <r>
    <n v="214"/>
    <x v="0"/>
    <s v="12101257"/>
    <s v="Chung Triển Nghiệp"/>
    <x v="0"/>
    <s v="South - HCM"/>
    <s v="N/A"/>
    <s v="IT"/>
    <s v="Program Analyst Officer"/>
    <s v="Chuyên viên Lập trình"/>
    <s v="Back Office"/>
    <s v="Twin"/>
    <s v="Officer"/>
    <s v="Male"/>
    <d v="1987-12-13T00:00:00"/>
    <s v="0972 440 603"/>
    <s v="triennghiep.chung@hanwhalife.com.vn"/>
    <m/>
  </r>
  <r>
    <n v="215"/>
    <x v="0"/>
    <s v="12101262"/>
    <s v="Văn Anh Khoa"/>
    <x v="4"/>
    <s v="South"/>
    <s v="Bus"/>
    <s v="Partnership Distribution"/>
    <s v="Sales Manager"/>
    <s v=" Quản lý Kinh doanh (Đối tác Ngân hàng)"/>
    <s v="Sales Partnership"/>
    <s v="Twin"/>
    <s v="Officer"/>
    <s v="Male"/>
    <d v="1993-05-01T00:00:00"/>
    <s v="0944 221 621"/>
    <s v="anhkhoa.van@hanwhalife.com.vn"/>
    <m/>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m/>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m/>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s v="x"/>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m/>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m/>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m/>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m/>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m/>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m/>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m/>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m/>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m/>
  </r>
  <r>
    <n v="228"/>
    <x v="0"/>
    <s v="12101290"/>
    <s v="Nguyễn Tấn Vũ"/>
    <x v="17"/>
    <s v="Central"/>
    <s v="Bus"/>
    <s v="Regional Sales - Tay Son"/>
    <s v="Zone Director"/>
    <s v="Giám đốc Kinh doanh Khu vực"/>
    <s v="Sales Agency"/>
    <s v="Twin"/>
    <s v="Senior Executive"/>
    <s v="Male"/>
    <d v="1994-02-02T00:00:00"/>
    <s v="0974 751 253"/>
    <s v="tanvu.nguyen@hanwhalife.com.vn"/>
    <m/>
  </r>
  <r>
    <n v="229"/>
    <x v="0"/>
    <s v="12101296"/>
    <s v="Đặng Ngọc Minh Thy"/>
    <x v="0"/>
    <s v="South - HCM"/>
    <s v="N/A"/>
    <s v="NBU &amp; Claim"/>
    <s v="Underwriter"/>
    <s v="Chuyên viên Thẩm định"/>
    <s v="Back Office"/>
    <s v="Queen"/>
    <s v="Officer"/>
    <s v="Female"/>
    <d v="1994-05-05T00:00:00"/>
    <s v="0964 647 545"/>
    <s v="minhthy.dang@hanwhalife.com.vn"/>
    <s v="x"/>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m/>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m/>
  </r>
  <r>
    <n v="232"/>
    <x v="0"/>
    <s v="12101304"/>
    <s v="Phan Thị Hòa"/>
    <x v="1"/>
    <s v="North"/>
    <s v="Flight"/>
    <s v="Partnership Distribution"/>
    <s v="Sales Manager"/>
    <s v="Quản lý Kinh doanh (Đối tác Ngân hàng)"/>
    <s v="Sales Partnership"/>
    <s v="Queen"/>
    <s v="Officer"/>
    <s v="Female"/>
    <d v="1993-08-20T00:00:00"/>
    <s v="0354 484 818"/>
    <s v="hoa.phan@hanwhalife.com.vn"/>
    <m/>
  </r>
  <r>
    <n v="233"/>
    <x v="0"/>
    <s v="12101307"/>
    <s v="Cao Tuấn Linh"/>
    <x v="7"/>
    <s v="South"/>
    <s v="Bus"/>
    <s v="Regional Sales - Gia Dinh"/>
    <s v="Regional Director"/>
    <s v="Giám đốc Kinh doanh Vùng"/>
    <s v="Sales Agency"/>
    <s v="Twin"/>
    <s v="Director"/>
    <s v="Male"/>
    <d v="1977-11-30T00:00:00"/>
    <s v="0919 177 799"/>
    <s v="tuanlinh.cao@hanwhalife.com.vn"/>
    <m/>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s v="x"/>
  </r>
  <r>
    <n v="235"/>
    <x v="0"/>
    <s v="12101319"/>
    <s v="Tạ Văn Tùng Linh"/>
    <x v="0"/>
    <s v="South - HCM"/>
    <s v="N/A"/>
    <s v="IT"/>
    <s v="Business Analyst Officer"/>
    <s v="Chuyên viên Phát triển Hệ thống"/>
    <s v="Back Office"/>
    <s v="Twin"/>
    <s v="Officer"/>
    <s v="Male"/>
    <d v="1993-10-31T00:00:00"/>
    <s v="0949 663 609"/>
    <s v="tunglinh.ta@hanwhalife.com.vn"/>
    <m/>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m/>
  </r>
  <r>
    <n v="237"/>
    <x v="0"/>
    <s v="12201327"/>
    <s v="Nguyễn Đình Thắng"/>
    <x v="6"/>
    <s v="South"/>
    <s v="Bus"/>
    <s v="Regional Sales - Tay Son"/>
    <s v="Zone Director"/>
    <s v="Giám đốc Kinh doanh Khu vực"/>
    <s v="Sales Agency"/>
    <s v="Twin"/>
    <s v="Executive"/>
    <s v="Male"/>
    <d v="1990-11-06T00:00:00"/>
    <s v="0977 413 269"/>
    <s v="dinhthang.nguyen@hanwhalife.com.vn"/>
    <m/>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s v="x"/>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m/>
  </r>
  <r>
    <n v="240"/>
    <x v="1"/>
    <s v="12201342"/>
    <s v="Baek Jin Wook"/>
    <x v="0"/>
    <s v="South - HCM"/>
    <s v="N/A"/>
    <s v="Management Advisor"/>
    <s v="Management Advisor"/>
    <s v="Cố vấn quản lý kinh doanh bảo hiểm"/>
    <s v="Korean expat"/>
    <s v="Single"/>
    <s v="Director"/>
    <s v="Male"/>
    <d v="1981-12-11T00:00:00"/>
    <n v="0"/>
    <s v="jinwook.baek@hanwhalife.com.vn"/>
    <s v="x"/>
  </r>
  <r>
    <n v="241"/>
    <x v="0"/>
    <s v="12201343"/>
    <s v="Phạm Nguyễn Thế Huy"/>
    <x v="4"/>
    <s v="South"/>
    <s v="Bus"/>
    <s v="Regional Sales - Gia Dinh"/>
    <s v="Regional Director"/>
    <s v="Giám đốc Kinh doanh Vùng"/>
    <s v="Sales Agency"/>
    <s v="Twin"/>
    <s v="Senior Manager"/>
    <s v="Male"/>
    <d v="1984-01-06T00:00:00"/>
    <s v="0909 076 467"/>
    <s v="thehuy.pham@hanwhalife.com.vn"/>
    <m/>
  </r>
  <r>
    <n v="242"/>
    <x v="0"/>
    <s v="12201346"/>
    <s v="Nguyễn Thị Thu Tâm"/>
    <x v="0"/>
    <s v="South - HCM"/>
    <s v="N/A"/>
    <s v="NBU &amp; Claim"/>
    <s v="New Business Staff"/>
    <s v="Nhân viên Phát hành Hợp đồng"/>
    <s v="Back Office"/>
    <s v="Queen"/>
    <s v="Staff"/>
    <s v="Female"/>
    <d v="1992-02-06T00:00:00"/>
    <s v="0937 791 741"/>
    <s v="thutam.nguyen@hanwhalife.com.vn"/>
    <s v="x"/>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m/>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m/>
  </r>
  <r>
    <n v="245"/>
    <x v="0"/>
    <s v="12201351"/>
    <s v="Nguyễn Thị Trúc Linh"/>
    <x v="0"/>
    <s v="South - HCM"/>
    <s v="N/A"/>
    <s v="GA Partner"/>
    <s v="FTA Trainer"/>
    <s v="Chuyên viên Huấn luyện kênh FTA"/>
    <s v="Back Office"/>
    <s v="Queen"/>
    <s v="Senior Officer"/>
    <s v="Female"/>
    <d v="1989-06-21T00:00:00"/>
    <s v="0931 773 951"/>
    <s v="truclinh.nguyen@hanwhalife.com.vn"/>
    <s v="x"/>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m/>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m/>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m/>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m/>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m/>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m/>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m/>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m/>
  </r>
  <r>
    <n v="254"/>
    <x v="0"/>
    <s v="12201385"/>
    <s v="Lê Thị Út Em"/>
    <x v="30"/>
    <s v="North"/>
    <s v="Flight"/>
    <s v="Regional Sales - Gia Dinh"/>
    <s v="Zone Director"/>
    <s v="Giám đốc Kinh doanh Khu vực"/>
    <s v="Sales Agency"/>
    <s v="Queen"/>
    <s v="Officer"/>
    <s v="Female"/>
    <d v="1983-01-01T00:00:00"/>
    <s v="0899 068 869"/>
    <s v="utem.le@hanwhalife.com.vn"/>
    <m/>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s v="x"/>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m/>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m/>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s v="x"/>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m/>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m/>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m/>
  </r>
  <r>
    <n v="262"/>
    <x v="0"/>
    <s v="12201413"/>
    <s v="Phạm Thúy Quỳnh"/>
    <x v="0"/>
    <s v="South - HCM"/>
    <s v="N/A"/>
    <s v="Management Advisor"/>
    <s v="Management Advisor Assistant"/>
    <s v="Trợ lý Cố vấn Quản lý"/>
    <s v="Back Office"/>
    <s v="Queen"/>
    <s v="Staff"/>
    <s v="Female"/>
    <d v="1999-03-19T00:00:00"/>
    <s v="0386 621 903"/>
    <s v="thuyquynh.pham@hanwhalife.com.vn"/>
    <m/>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m/>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s v="x"/>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m/>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m/>
  </r>
  <r>
    <n v="267"/>
    <x v="0"/>
    <s v="12201428"/>
    <s v="Lê Anh Thy"/>
    <x v="0"/>
    <s v="South - HCM"/>
    <s v="N/A"/>
    <s v="Customer Services"/>
    <s v="Policy Owner Services Officer"/>
    <s v="Chuyên viên Quản lý Hợp đồng"/>
    <s v="Back Office"/>
    <s v="Queen"/>
    <s v="Officer"/>
    <s v="Female"/>
    <d v="1994-08-13T00:00:00"/>
    <s v="0919 590 894"/>
    <s v="thy.le@hanwhalife.com.vn"/>
    <m/>
  </r>
  <r>
    <n v="268"/>
    <x v="0"/>
    <s v="12201429"/>
    <s v="Trần Đức Anh"/>
    <x v="0"/>
    <s v="South - HCM"/>
    <s v="N/A"/>
    <s v="Actuary"/>
    <s v="Actuarial Analyst"/>
    <s v="Phân tích Định phí"/>
    <s v="Back Office"/>
    <s v="Twin"/>
    <s v="Senior Executive"/>
    <s v="Male"/>
    <d v="1998-01-30T00:00:00"/>
    <s v="0869 604 330"/>
    <s v="ducanh.tran@hanwhalife.com.vn"/>
    <m/>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m/>
  </r>
  <r>
    <n v="270"/>
    <x v="0"/>
    <s v="12201433"/>
    <s v="Nguyễn Thái Thụy"/>
    <x v="9"/>
    <s v="South"/>
    <s v="Bus"/>
    <s v="Regional Sales - Hai Van"/>
    <s v="Zone Director"/>
    <s v="Giám đốc Kinh doanh Khu vực"/>
    <s v="Sales Agency"/>
    <s v="Twin"/>
    <s v="Officer"/>
    <s v="Male"/>
    <d v="1987-12-21T00:00:00"/>
    <s v="0961 230 789"/>
    <s v="thaithuy.nguyen@hanwhalife.com.vn"/>
    <m/>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m/>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s v="x"/>
  </r>
  <r>
    <n v="273"/>
    <x v="0"/>
    <s v="12201437"/>
    <s v="Tăng Kiến Luân"/>
    <x v="0"/>
    <s v="South - HCM"/>
    <s v="N/A"/>
    <s v="IT"/>
    <s v="Digital Project Manager"/>
    <s v="Quản lý Dự án Kỹ thuật số"/>
    <s v="Back Office"/>
    <s v="Twin"/>
    <s v="Senior Officer"/>
    <s v="Male"/>
    <d v="1987-01-31T00:00:00"/>
    <s v="0764 737 800"/>
    <s v="kienluan.tang@hanwhalife.com.vn"/>
    <m/>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m/>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m/>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m/>
  </r>
  <r>
    <n v="277"/>
    <x v="0"/>
    <s v="12201442"/>
    <s v="Hoàng Văn Hiệu"/>
    <x v="1"/>
    <s v="North"/>
    <s v="Flight"/>
    <s v="Customer Services"/>
    <s v="Complaint Handling Officer"/>
    <s v="Chuyên viên xử lý khiếu nại"/>
    <s v="Back Office"/>
    <s v="Twin"/>
    <s v="Officer"/>
    <s v="Male"/>
    <d v="1991-09-29T00:00:00"/>
    <s v="0981 231 885"/>
    <s v="vanhieu.hoang@hanwhalife.com.vn"/>
    <m/>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m/>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m/>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s v="x"/>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m/>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m/>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m/>
  </r>
  <r>
    <n v="284"/>
    <x v="0"/>
    <s v="12201459"/>
    <s v="Nguyễn Công Minh Hoàng"/>
    <x v="0"/>
    <s v="South - HCM"/>
    <s v="N/A"/>
    <s v="Actuary"/>
    <s v="Actuarial Analyst"/>
    <s v="Phân tích Định phí"/>
    <s v="Back Office"/>
    <s v="Twin"/>
    <s v="Assistant Manager"/>
    <s v="Male"/>
    <d v="1996-01-24T00:00:00"/>
    <s v="0939 128 062"/>
    <s v="hoang.nguyen@hanwhalife.com.vn"/>
    <m/>
  </r>
  <r>
    <n v="285"/>
    <x v="0"/>
    <s v="12201460"/>
    <s v="Nguyễn Thị Phương Thảo"/>
    <x v="0"/>
    <s v="South - HCM"/>
    <s v="N/A"/>
    <s v="NBU &amp; Claim"/>
    <s v="Underwriter"/>
    <s v="Thẩm định"/>
    <s v="Back Office"/>
    <s v="Queen"/>
    <s v="Officer"/>
    <s v="Female"/>
    <d v="1988-09-05T00:00:00"/>
    <s v="0395 173 023"/>
    <s v="thao.nguyen3@hanwhalife.com.vn"/>
    <m/>
  </r>
  <r>
    <n v="286"/>
    <x v="0"/>
    <s v="12201461"/>
    <s v="Nguyễn Trần Tuấn Anh"/>
    <x v="0"/>
    <s v="South - HCM"/>
    <s v="N/A"/>
    <s v="IT"/>
    <s v="IT Security Officer"/>
    <s v="Chuyên viên Bảo mật &amp; An toàn Thông tin"/>
    <s v="Back Office"/>
    <s v="Twin"/>
    <s v="Officer"/>
    <s v="Male"/>
    <d v="1983-05-21T00:00:00"/>
    <s v="0907 252 183"/>
    <s v="anh.nguyen2@hanwhalife.com.vn"/>
    <m/>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m/>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m/>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m/>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m/>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m/>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m/>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m/>
  </r>
  <r>
    <n v="294"/>
    <x v="0"/>
    <s v="12201488"/>
    <s v="Nguyễn Tấn Cường"/>
    <x v="0"/>
    <s v="South - HCM"/>
    <s v="N/A"/>
    <s v="IT"/>
    <s v="Program Analyst Officer"/>
    <s v="Chuyên viên Lập trình"/>
    <s v="Back Office"/>
    <s v="Twin"/>
    <s v="Officer"/>
    <s v="Male"/>
    <d v="1987-11-19T00:00:00"/>
    <s v="0902 333 064"/>
    <s v="tancuong.nguyen@hanwhalife.com.vn"/>
    <m/>
  </r>
  <r>
    <n v="295"/>
    <x v="0"/>
    <s v="12201489"/>
    <s v="Nguyễn Thị Thu Thảo"/>
    <x v="0"/>
    <s v="South - HCM"/>
    <s v="N/A"/>
    <s v="NBU &amp; Claim"/>
    <s v="Underwriter"/>
    <s v="Thẩm định"/>
    <s v="Back Office"/>
    <s v="Queen"/>
    <s v="Senior Executive"/>
    <s v="Female"/>
    <d v="1995-05-10T00:00:00"/>
    <s v="0778 884 532"/>
    <s v="thuthao.nguyen@hanwhalife.com.vn"/>
    <m/>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m/>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m/>
  </r>
  <r>
    <n v="298"/>
    <x v="0"/>
    <s v="12201492"/>
    <s v="Cao Ngọc Ly"/>
    <x v="0"/>
    <s v="South - HCM"/>
    <s v="N/A"/>
    <s v="Customer Services"/>
    <s v="Call Center Senior Staff"/>
    <s v="Nhân viên Cấp cao trực Tổng đài"/>
    <s v="Back Office"/>
    <s v="Queen"/>
    <s v="Senior Staff"/>
    <s v="Female"/>
    <d v="1992-10-19T00:00:00"/>
    <s v="0912 423 455"/>
    <s v="ngocly.cao@hanwhalife.com.vn"/>
    <m/>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m/>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m/>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m/>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m/>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s v="x"/>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m/>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m/>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m/>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m/>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m/>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m/>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m/>
  </r>
  <r>
    <n v="311"/>
    <x v="0"/>
    <s v="12201519"/>
    <s v="Đào Thị Vương"/>
    <x v="0"/>
    <s v="South - HCM"/>
    <s v="N/A"/>
    <s v="Customer Services"/>
    <s v="Call Center Staff"/>
    <s v="Nhân viên trực Tổng đài"/>
    <s v="Back Office"/>
    <s v="Queen"/>
    <s v="Staff"/>
    <s v="Female"/>
    <d v="1994-01-31T00:00:00"/>
    <s v="0909 600 526"/>
    <s v="vuong.dao@hanwhalife.com.vn"/>
    <m/>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m/>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s v="x"/>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m/>
  </r>
  <r>
    <n v="315"/>
    <x v="0"/>
    <s v="12201531"/>
    <s v="Nguyễn Anh Tuấn"/>
    <x v="0"/>
    <s v="South - HCM"/>
    <s v="N/A"/>
    <s v="Actuary"/>
    <s v="Actuarial Analyst"/>
    <s v="Phân tích Định phí"/>
    <s v="Back Office"/>
    <s v="Twin"/>
    <s v="Manager"/>
    <s v="Male"/>
    <d v="1985-10-22T00:00:00"/>
    <s v="0982 378 285"/>
    <s v="anhtuan.nguyen4@hanwhalife.com.vn"/>
    <m/>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m/>
  </r>
  <r>
    <n v="317"/>
    <x v="0"/>
    <s v="12201533"/>
    <s v="Mai Hữu Tín"/>
    <x v="0"/>
    <s v="South - HCM"/>
    <s v="N/A"/>
    <s v="NBU &amp; Claim"/>
    <s v="Underwriter"/>
    <s v="Chuyên viên Thẩm định"/>
    <s v="Back Office"/>
    <s v="Twin"/>
    <s v="Senior Executive"/>
    <s v="Male"/>
    <d v="1993-02-24T00:00:00"/>
    <s v=" 0983 790 609"/>
    <s v="huutin.mai@hanwhalife.com.vn"/>
    <m/>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m/>
  </r>
  <r>
    <n v="319"/>
    <x v="0"/>
    <s v="12201536"/>
    <s v="Tất An Đông Nghi"/>
    <x v="0"/>
    <s v="South - HCM"/>
    <s v="N/A"/>
    <s v="Marketing"/>
    <s v="Corporate Brand Manager"/>
    <s v="Trưởng phòng Quản lý Thương hiệu"/>
    <s v="Back Office"/>
    <s v="Twin"/>
    <s v="Manager"/>
    <s v="Male"/>
    <d v="1991-08-13T00:00:00"/>
    <s v="0965 266 718"/>
    <s v="dongnghi.tat@hanwhalife.com.vn"/>
    <m/>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m/>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m/>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m/>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m/>
  </r>
  <r>
    <n v="324"/>
    <x v="0"/>
    <s v="12201549"/>
    <s v="Du Gia Khang"/>
    <x v="0"/>
    <s v="South - HCM"/>
    <s v="N/A"/>
    <s v="NBU &amp; Claim"/>
    <s v="New Business Staff"/>
    <s v="Nhân viên Phát hành Hợp đồng"/>
    <s v="Back Office"/>
    <s v="Twin"/>
    <s v="Staff"/>
    <s v="Male"/>
    <d v="1996-11-15T00:00:00"/>
    <s v="0773 116 510"/>
    <s v="giakhang.du@hanwhalife.com.vn"/>
    <m/>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m/>
  </r>
  <r>
    <n v="326"/>
    <x v="0"/>
    <s v="12201551"/>
    <s v="Nguyễn Thị Quyên"/>
    <x v="0"/>
    <s v="South - HCM"/>
    <s v="N/A"/>
    <s v="Actuary"/>
    <s v="Actuarial Analyst"/>
    <s v="Phân tích Định phí"/>
    <s v="Back Office"/>
    <s v="Queen"/>
    <s v="Senior Executive"/>
    <s v="Female"/>
    <d v="1995-05-19T00:00:00"/>
    <s v="0365 947 196"/>
    <s v="quyen.nguyen@hanwhalife.com.vn"/>
    <m/>
  </r>
  <r>
    <n v="327"/>
    <x v="0"/>
    <s v="12201553"/>
    <s v="Nguyễn Phụng Trí"/>
    <x v="2"/>
    <s v="South"/>
    <s v="Bus"/>
    <s v="Regional Sales - Tay Son"/>
    <s v="Regional Director"/>
    <s v="Giám đốc Kinh doanh Vùng"/>
    <s v="Sales Agency"/>
    <s v="Twin"/>
    <s v="Vice Director"/>
    <s v="Male"/>
    <d v="1978-09-18T00:00:00"/>
    <s v="0917 985 225"/>
    <s v="phungtri.nguyen@hanwhalife.com.vn"/>
    <m/>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m/>
  </r>
  <r>
    <n v="329"/>
    <x v="0"/>
    <s v="12201557"/>
    <s v="Nguyễn Văn Bảo"/>
    <x v="0"/>
    <s v="South - HCM"/>
    <s v="N/A"/>
    <s v="IT"/>
    <s v="IT Helpdesk Staff"/>
    <s v="Nhân viên Hỗ trợ Mạng máy tính"/>
    <s v="Back Office"/>
    <s v="Twin"/>
    <s v="Staff"/>
    <s v="Male"/>
    <d v="1996-02-20T00:00:00"/>
    <s v="0974 504 924"/>
    <s v="vanbao.nguyen@hanwhalife.com.vn"/>
    <m/>
  </r>
  <r>
    <n v="330"/>
    <x v="0"/>
    <s v="12201558"/>
    <s v="Nguyễn Duy Thanh"/>
    <x v="0"/>
    <s v="South - HCM"/>
    <s v="N/A"/>
    <s v="IT"/>
    <s v="Program Analyst Senior Officer"/>
    <s v="Chuyên viên Cấp cao Lập trình"/>
    <s v="Back Office"/>
    <s v="Twin"/>
    <s v="Senior Officer"/>
    <s v="Male"/>
    <d v="1990-04-11T00:00:00"/>
    <s v="0987 506 370"/>
    <s v="duythanh.nguyen1@hanwhalife.com.vn"/>
    <s v="x"/>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m/>
  </r>
  <r>
    <n v="332"/>
    <x v="0"/>
    <s v="12201563"/>
    <s v="Hoàng Minh Tú"/>
    <x v="0"/>
    <s v="South - HCM"/>
    <s v="N/A"/>
    <s v="Actuary"/>
    <s v="Actuarial Analyst"/>
    <s v="Phân tích Định phí"/>
    <s v="Back Office"/>
    <s v="Queen"/>
    <s v="Executive"/>
    <s v="Female"/>
    <d v="1998-10-28T00:00:00"/>
    <s v="0777 613 369"/>
    <s v="minhtu.hoang@hanwhalife.com.vn"/>
    <m/>
  </r>
  <r>
    <n v="333"/>
    <x v="0"/>
    <s v="12201565"/>
    <s v="Trương Mạnh Dũng"/>
    <x v="0"/>
    <s v="South - HCM"/>
    <s v="N/A"/>
    <s v="IT"/>
    <s v="Program Analyst Officer"/>
    <s v="Chuyên viên Lập trình"/>
    <s v="Back Office"/>
    <s v="Twin"/>
    <s v="Officer"/>
    <s v="Male"/>
    <d v="1986-12-02T00:00:00"/>
    <s v="0935 004 507"/>
    <s v="manhdung.truong@hanwhalife.com.vn"/>
    <m/>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m/>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m/>
  </r>
  <r>
    <n v="336"/>
    <x v="0"/>
    <s v="12201570"/>
    <s v="Lê Nhật Hà Vy"/>
    <x v="0"/>
    <s v="South - HCM"/>
    <s v="N/A"/>
    <s v="Marketing"/>
    <s v="PR &amp; CSR Manager"/>
    <s v="Trưởng phòng Truyền thông và CSR"/>
    <s v="Back Office"/>
    <s v="Queen"/>
    <s v="Manager"/>
    <s v="Female"/>
    <d v="1991-12-11T00:00:00"/>
    <s v="0934 457 535"/>
    <s v="havy.le@hanwhalife.com.vn"/>
    <m/>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m/>
  </r>
  <r>
    <n v="338"/>
    <x v="0"/>
    <s v="12201572"/>
    <s v="Nguyễn Anh Tuấn"/>
    <x v="24"/>
    <s v="North"/>
    <s v="Flight"/>
    <s v="Regional Sales - Thang Long"/>
    <s v="Zone Director"/>
    <s v="Giám đốc Kinh doanh Khu vực"/>
    <s v="Sales Agency"/>
    <s v="Twin"/>
    <s v="Senior Officer"/>
    <s v="Male"/>
    <d v="1985-02-06T00:00:00"/>
    <s v="0928 336 999"/>
    <s v="tuan.nguyen1@hanwhalife.com.vn"/>
    <m/>
  </r>
  <r>
    <n v="339"/>
    <x v="0"/>
    <s v="12201575"/>
    <s v="Phạm Văn Chung"/>
    <x v="10"/>
    <s v="North"/>
    <s v="Flight"/>
    <s v="Regional Sales - Thang Long"/>
    <s v="Zone Director"/>
    <s v="Giám đốc Kinh doanh Khu vực"/>
    <s v="Sales Agency"/>
    <s v="Twin"/>
    <s v="Senior Executive"/>
    <s v="Male"/>
    <d v="1990-04-23T00:00:00"/>
    <s v="0961 625 788"/>
    <s v="vanchung.pham@hanwhalife.com.vn"/>
    <m/>
  </r>
  <r>
    <n v="340"/>
    <x v="0"/>
    <s v="12201577"/>
    <s v="Trần Minh Tâm"/>
    <x v="8"/>
    <s v="North"/>
    <s v="Flight"/>
    <s v="Regional Sales - Lam Kinh"/>
    <s v="Zone Director"/>
    <s v="Giám đốc Kinh doanh Khu vực"/>
    <s v="Sales Agency"/>
    <s v="Twin"/>
    <s v="Officer"/>
    <s v="Male"/>
    <d v="1990-05-19T00:00:00"/>
    <s v="0985 999 881"/>
    <s v="tam.tran@hanwhalife.com.vn"/>
    <m/>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s v="x"/>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s v="x"/>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s v="x"/>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m/>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m/>
  </r>
  <r>
    <n v="346"/>
    <x v="0"/>
    <s v="12201590"/>
    <s v="Nguyễn Quang Thiện"/>
    <x v="0"/>
    <s v="South - HCM"/>
    <s v="N/A"/>
    <s v="IT"/>
    <s v="Program Analyst Executive"/>
    <s v="Nhân viên Cấp trung Lập trình"/>
    <s v="Back Office"/>
    <s v="Twin"/>
    <s v="Executive"/>
    <s v="Male"/>
    <d v="1998-01-09T00:00:00"/>
    <s v="0829 900 345"/>
    <s v="quangthien.nguyen@hanwhalife.com.vn"/>
    <m/>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m/>
  </r>
  <r>
    <n v="348"/>
    <x v="0"/>
    <s v="12201594"/>
    <s v="Nguyễn Anh Tú"/>
    <x v="21"/>
    <s v="North"/>
    <s v="Flight"/>
    <s v="Regional Sales - Thang Long"/>
    <s v="Zone Director"/>
    <s v="Giám đốc Kinh doanh Khu vực"/>
    <s v="Sales Agency"/>
    <s v="Twin"/>
    <s v="Senior Executive"/>
    <s v="Male"/>
    <d v="1992-07-20T00:00:00"/>
    <s v="0962 480 526"/>
    <s v="anhtu.nguyen@hanwhalife.com.vn"/>
    <m/>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m/>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m/>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s v="x"/>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s v="x"/>
  </r>
  <r>
    <n v="353"/>
    <x v="0"/>
    <s v="12201601"/>
    <s v="Hồ Mẫn Trí"/>
    <x v="0"/>
    <s v="South - HCM"/>
    <s v="N/A"/>
    <s v="IT"/>
    <s v="Business Analyst Senior Officer"/>
    <s v="Chuyên viên Cấp cao Phát triển Hệ thống"/>
    <s v="Back Office"/>
    <s v="Twin"/>
    <s v="Senior Officer"/>
    <s v="Male"/>
    <d v="1982-05-22T00:00:00"/>
    <s v="0982 179 176"/>
    <s v="mantri.ho@hanwhalife.com.vn"/>
    <m/>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s v="x"/>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m/>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m/>
  </r>
  <r>
    <n v="357"/>
    <x v="0"/>
    <s v="12201606"/>
    <s v="Ngô Thu Huyền"/>
    <x v="0"/>
    <s v="South - HCM"/>
    <s v="N/A"/>
    <s v="NBU &amp; Claim"/>
    <s v="Claim Officer"/>
    <s v="Chuyên viên Giải quyết Quyền lợi Bảo hiểm"/>
    <s v="Back Office"/>
    <s v="Queen"/>
    <s v="Officer"/>
    <s v="Female"/>
    <d v="1992-10-14T00:00:00"/>
    <s v="0974 339 529"/>
    <s v="thuhuyen.ngo@hanwhalife.com.vn"/>
    <m/>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m/>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m/>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m/>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m/>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m/>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m/>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m/>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m/>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m/>
  </r>
  <r>
    <n v="367"/>
    <x v="0"/>
    <s v="12301635"/>
    <s v="Cao Đức Trọng"/>
    <x v="0"/>
    <s v="South - HCM"/>
    <s v="N/A"/>
    <s v="IT"/>
    <s v="Program Analyst Senior Executive"/>
    <s v="Nhân viên Cấp trung cao Lập trình"/>
    <s v="Back Office"/>
    <s v="Twin"/>
    <s v="Senior Executive"/>
    <s v="Male"/>
    <d v="1991-04-12T00:00:00"/>
    <s v="0349 775 906"/>
    <s v="ductrong.cao@hanwhalife.com.vn"/>
    <m/>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m/>
  </r>
  <r>
    <n v="369"/>
    <x v="0"/>
    <s v="12301642"/>
    <s v="Phạm Thoại Mỹ"/>
    <x v="0"/>
    <s v="South - HCM"/>
    <s v="N/A"/>
    <s v="Customer Services"/>
    <s v="Premium Control Staff"/>
    <s v="Nhân viên Kiểm soát Phí"/>
    <s v="Back Office"/>
    <s v="Queen"/>
    <s v="Staff"/>
    <s v="Female"/>
    <d v="2000-03-21T00:00:00"/>
    <s v="0815 555 253"/>
    <s v="thoaimy.pham@hanwhalife.com.vn"/>
    <m/>
  </r>
  <r>
    <n v="370"/>
    <x v="0"/>
    <s v="12301647"/>
    <s v="Trần Đình Đố"/>
    <x v="0"/>
    <s v="South - HCM"/>
    <s v="N/A"/>
    <s v="IT"/>
    <s v="Program Analyst Senior Executive"/>
    <s v="Nhân viên Cấp trung cao Lập trình"/>
    <s v="Back Office"/>
    <s v="Twin"/>
    <s v="Senior Executive"/>
    <s v="Male"/>
    <d v="1993-06-04T00:00:00"/>
    <s v="0353 082 513"/>
    <s v="dinhdo.tran@hanwhalife.com.vn"/>
    <m/>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m/>
  </r>
  <r>
    <n v="372"/>
    <x v="0"/>
    <s v="12301660"/>
    <s v="Phạm Ngọc Tân"/>
    <x v="0"/>
    <s v="South - HCM"/>
    <s v="N/A"/>
    <s v="Investment"/>
    <s v="Investment Assistant Manager"/>
    <s v="Phó phòng Đầu tư"/>
    <s v="Back Office"/>
    <s v="Twin"/>
    <s v="Assistant Manager"/>
    <s v="Male"/>
    <d v="1995-04-20T00:00:00"/>
    <s v="0906 792 478"/>
    <s v="ngoctan.pham@hanwhalife.com.vn"/>
    <m/>
  </r>
  <r>
    <n v="373"/>
    <x v="0"/>
    <s v="12301661"/>
    <s v="Trần Ngọc Kim Ngân"/>
    <x v="0"/>
    <s v="South - HCM"/>
    <s v="N/A"/>
    <s v="General Administration"/>
    <s v="General Admin Staff"/>
    <s v="Nhân viên Hành chánh"/>
    <s v="Back Office"/>
    <s v="Queen"/>
    <s v="Staff"/>
    <s v="Female"/>
    <d v="1990-01-29T00:00:00"/>
    <s v="0374 587 427"/>
    <s v="kimngan.tran@hanwhalife.com.vn"/>
    <m/>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m/>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m/>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m/>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m/>
  </r>
  <r>
    <n v="378"/>
    <x v="0"/>
    <s v="12301669"/>
    <s v="Trần Thị Hoàng Oanh"/>
    <x v="0"/>
    <s v="South - HCM"/>
    <s v="N/A"/>
    <s v="Marketing"/>
    <s v="Graphic Designer"/>
    <s v="Thiết kế Đồ họa"/>
    <s v="Back Office"/>
    <s v="Queen"/>
    <s v="Executive"/>
    <s v="Female"/>
    <d v="1994-02-15T00:00:00"/>
    <s v="0961 135 267"/>
    <s v="hoangoanh.tran@hanwhalife.com.vn"/>
    <m/>
  </r>
  <r>
    <n v="379"/>
    <x v="0"/>
    <s v="12301671"/>
    <s v="Nguyễn Thị Quỳnh Hương"/>
    <x v="0"/>
    <s v="South - HCM"/>
    <s v="N/A"/>
    <s v="NBU &amp; Claim"/>
    <s v="Underwriter"/>
    <s v="Thẩm định"/>
    <s v="Back Office"/>
    <s v="Queen"/>
    <s v="Officer"/>
    <s v="Female"/>
    <d v="1993-03-29T00:00:00"/>
    <s v="0769 890 908"/>
    <s v="quynhhuong.nguyen@hanwhalife.com.vn"/>
    <m/>
  </r>
  <r>
    <n v="380"/>
    <x v="0"/>
    <s v="12301672"/>
    <s v="Phạm Thị Anh Thư"/>
    <x v="0"/>
    <s v="South - HCM"/>
    <s v="N/A"/>
    <s v="Customer Services"/>
    <s v="Premium Control Officer"/>
    <s v="Chuyên viên Kiểm soát Phí"/>
    <s v="Back Office"/>
    <s v="Queen"/>
    <s v="Officer"/>
    <s v="Female"/>
    <d v="1989-01-12T00:00:00"/>
    <s v="0774 983 635"/>
    <s v="anhthu.pham@hanwhalife.com.vn"/>
    <m/>
  </r>
  <r>
    <n v="381"/>
    <x v="0"/>
    <s v="12301674"/>
    <s v="Đào Phương Thúy"/>
    <x v="0"/>
    <s v="South - HCM"/>
    <s v="N/A"/>
    <s v="CHGP"/>
    <s v="Chief HR &amp; GA Principal"/>
    <s v="Giám đốc Cấp cao Nhân sự &amp; Hành chánh"/>
    <s v="BOD"/>
    <s v="Single"/>
    <s v="Director"/>
    <s v="Female"/>
    <d v="1983-10-26T00:00:00"/>
    <s v="0935 922 441"/>
    <s v="phuongthuy.dao@hanwhalife.com.vn"/>
    <m/>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m/>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m/>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s v="x"/>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m/>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m/>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m/>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m/>
  </r>
  <r>
    <n v="389"/>
    <x v="0"/>
    <s v="12301687"/>
    <s v="Nguyễn Ngọc Hòa"/>
    <x v="33"/>
    <s v="North"/>
    <s v="Flight"/>
    <s v="Regional Sales - Hai Van"/>
    <s v="Zone Director"/>
    <s v="Giám đốc Kinh doanh Khu vực"/>
    <s v="Sales Agency"/>
    <s v="Twin"/>
    <s v="Assistant Manager"/>
    <s v="Male"/>
    <d v="1983-10-20T00:00:00"/>
    <s v="0935 353 518"/>
    <s v="ngochoa.nguyen@hanwhalife.com.vn"/>
    <m/>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m/>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m/>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s v="x"/>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m/>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m/>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m/>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m/>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m/>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m/>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m/>
  </r>
  <r>
    <n v="400"/>
    <x v="0"/>
    <s v="12301712"/>
    <s v="Nguyễn Thị Lan"/>
    <x v="18"/>
    <s v="South"/>
    <s v="Bus"/>
    <s v="Regional Sales - Gia Dinh"/>
    <s v="Zone Director"/>
    <s v="Giám đốc Kinh doanh Khu vực"/>
    <s v="Sales Agency"/>
    <s v="Queen"/>
    <s v="Officer"/>
    <s v="Female"/>
    <d v="1981-01-26T00:00:00"/>
    <s v="0933 626 679"/>
    <s v="lan.nguyen2@hanwhalife.com.vn"/>
    <m/>
  </r>
  <r>
    <n v="401"/>
    <x v="0"/>
    <s v="12301714"/>
    <s v="Nguyễn Thu Hoài"/>
    <x v="0"/>
    <s v="South - HCM"/>
    <s v="N/A"/>
    <s v="CEO Office"/>
    <s v="Assistant to CEO"/>
    <s v="Trợ lý Tổng Giám đốc"/>
    <s v="Back Office"/>
    <s v="Queen"/>
    <s v="Staff"/>
    <s v="Female"/>
    <d v="2001-04-03T00:00:00"/>
    <s v="0352 707 858"/>
    <s v="thuhoai.nguyen@hanwhalife.com.vn"/>
    <m/>
  </r>
  <r>
    <n v="402"/>
    <x v="0"/>
    <s v="12301716"/>
    <s v="Hà Thị Thúy"/>
    <x v="34"/>
    <s v="North"/>
    <s v="Flight"/>
    <s v="Customer Services"/>
    <s v="Customer Services Staff"/>
    <s v="Nhân viên Dịch vụ Khách hàng"/>
    <s v="Back Office"/>
    <s v="Queen"/>
    <s v="Staff"/>
    <s v="Female"/>
    <d v="1984-12-15T00:00:00"/>
    <s v="0826 707 668"/>
    <s v="thuy.ha@hanwhalife.com.vn"/>
    <m/>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s v="x"/>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m/>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m/>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m/>
  </r>
  <r>
    <n v="407"/>
    <x v="0"/>
    <s v="12301730"/>
    <s v="Trần Cẩm Tú"/>
    <x v="20"/>
    <s v="South"/>
    <s v="Bus"/>
    <s v="Regional Sales - Lam Kinh"/>
    <s v="Zone Director"/>
    <s v="Giám đốc Kinh doanh Khu vực"/>
    <s v="Sales Agency"/>
    <s v="Queen"/>
    <s v="Senior Executive"/>
    <s v="Female"/>
    <d v="1990-05-07T00:00:00"/>
    <s v="0986 186 978"/>
    <s v="camtu.tran@hanwhalife.com.vn"/>
    <m/>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m/>
  </r>
  <r>
    <n v="409"/>
    <x v="0"/>
    <s v="12301734"/>
    <s v="Đỗ Công Tiền"/>
    <x v="0"/>
    <s v="South - HCM"/>
    <s v="N/A"/>
    <s v="IT"/>
    <s v="Program Analyst Officer"/>
    <s v="Chuyên viên Lập trình"/>
    <s v="Back Office"/>
    <s v="Twin"/>
    <s v="Officer"/>
    <s v="Male"/>
    <d v="1993-04-30T00:00:00"/>
    <s v="0933 971 818"/>
    <s v="congtien.do@hanwhalife.com.vn"/>
    <m/>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s v="x"/>
  </r>
  <r>
    <n v="411"/>
    <x v="0"/>
    <s v="12301736"/>
    <s v="Phạm Long Vinh"/>
    <x v="17"/>
    <s v="North"/>
    <s v="Flight"/>
    <s v="Regional Sales - Tay Son"/>
    <s v="Zone Director"/>
    <s v="Giám đốc Kinh doanh Khu vực"/>
    <s v="Sales Agency"/>
    <s v="Twin"/>
    <s v="Senior Executive"/>
    <s v="Male"/>
    <d v="1987-05-28T00:00:00"/>
    <s v="0983 746 544"/>
    <s v="longvinh.pham@hanwhalife.com.vn"/>
    <m/>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m/>
  </r>
  <r>
    <n v="413"/>
    <x v="0"/>
    <s v="12301739"/>
    <s v="Nguyễn Thị Đỗ An"/>
    <x v="0"/>
    <s v="South - HCM"/>
    <s v="N/A"/>
    <s v="Actuary"/>
    <s v="Actuarial Analyst"/>
    <s v="Phân tích Định phí"/>
    <s v="Back Office"/>
    <s v="Queen"/>
    <s v="Senior Executive"/>
    <s v="Female"/>
    <d v="1993-11-10T00:00:00"/>
    <s v="0938 652 655"/>
    <s v="doan.nguyen@hanwhalife.com.vn"/>
    <m/>
  </r>
  <r>
    <n v="414"/>
    <x v="0"/>
    <s v="12301742"/>
    <s v="Nguyễn Thị Thiện"/>
    <x v="0"/>
    <s v="South - HCM"/>
    <s v="N/A"/>
    <s v="General Administration"/>
    <s v="General Admin Staff"/>
    <s v="Nhân viên Hành chánh"/>
    <s v="Back Office"/>
    <s v="Queen"/>
    <s v="Staff"/>
    <s v="Female"/>
    <d v="1991-01-01T00:00:00"/>
    <s v="0932 131 538"/>
    <s v="thien.nguyen@hanwhalife.com.vn"/>
    <s v="x"/>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m/>
  </r>
  <r>
    <n v="416"/>
    <x v="0"/>
    <s v="12301750"/>
    <s v="Phạm Minh Châu"/>
    <x v="0"/>
    <s v="South - HCM"/>
    <s v="N/A"/>
    <s v="Design &amp; Development"/>
    <s v="Graphic Designer"/>
    <s v="Thiết kế Đồ họa"/>
    <s v="Back Office"/>
    <s v="Twin"/>
    <s v="Executive"/>
    <s v="Male"/>
    <d v="1995-10-20T00:00:00"/>
    <s v="0909 483 961"/>
    <s v="minhchau.pham@hanwhalife.com.vn"/>
    <m/>
  </r>
  <r>
    <n v="417"/>
    <x v="0"/>
    <s v="12301751"/>
    <s v="Phạm Văn Thông"/>
    <x v="0"/>
    <s v="South - HCM"/>
    <s v="N/A"/>
    <s v="Risk Management"/>
    <s v="Risk Officer"/>
    <s v="Chuyên viên Quản lý Rủi ro"/>
    <s v="Back Office"/>
    <s v="Twin"/>
    <s v="Officer"/>
    <s v="Male"/>
    <d v="1996-09-16T00:00:00"/>
    <s v="0382 818 569"/>
    <s v="vanthong.pham@hanwhalife.com.vn"/>
    <m/>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m/>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m/>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m/>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m/>
  </r>
  <r>
    <n v="422"/>
    <x v="0"/>
    <s v="12301760"/>
    <s v="Lý Quí Thủy Chung"/>
    <x v="0"/>
    <s v="South - HCM"/>
    <s v="N/A"/>
    <s v="Actuary"/>
    <s v="Actuarial Analyst"/>
    <s v="Phân tích Định phí"/>
    <s v="Back Office"/>
    <s v="Queen"/>
    <s v="Senior Executive"/>
    <s v="Female"/>
    <d v="2001-04-27T00:00:00"/>
    <s v="0933 667 840"/>
    <s v="thuychung.ly@hanwhalife.com.vn"/>
    <m/>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m/>
  </r>
  <r>
    <n v="424"/>
    <x v="0"/>
    <s v="12301762"/>
    <s v="Lý Mỹ Anh"/>
    <x v="0"/>
    <s v="South - HCM"/>
    <s v="N/A"/>
    <s v="Sales Advisor"/>
    <s v="Sales Advisor Assistant"/>
    <s v="Trợ lý Cố vấn Kinh doanh"/>
    <s v="Back Office"/>
    <s v="Queen"/>
    <s v="Senior Staff"/>
    <s v="Female"/>
    <d v="1997-02-05T00:00:00"/>
    <s v="0769 895 009"/>
    <s v="myanh.ly@hanwhalife.com.vn"/>
    <m/>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m/>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m/>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m/>
  </r>
  <r>
    <n v="428"/>
    <x v="0"/>
    <s v="12301767"/>
    <s v="Lê Thị Kiên"/>
    <x v="20"/>
    <s v="South"/>
    <s v="Bus"/>
    <s v="Regional Sales - Lam Kinh"/>
    <s v="Zone Director"/>
    <s v="Giám đốc Kinh doanh Khu vực"/>
    <s v="Sales Agency"/>
    <s v="Queen"/>
    <s v="Executive"/>
    <s v="Female"/>
    <d v="1993-04-25T00:00:00"/>
    <s v="0948 056 448"/>
    <s v="kien.le@hanwhalife.com.vn"/>
    <m/>
  </r>
  <r>
    <n v="429"/>
    <x v="0"/>
    <s v="12301768"/>
    <s v="Huỳnh Võ Lan Vy"/>
    <x v="0"/>
    <s v="South - HCM"/>
    <s v="N/A"/>
    <s v="Content of Digital App"/>
    <s v="Multimedia Designer"/>
    <s v="Thiết kế Đa phương tiện"/>
    <s v="Back Office"/>
    <s v="Queen"/>
    <s v="Senior Executive"/>
    <s v="Female"/>
    <d v="1998-07-29T00:00:00"/>
    <s v="0906 432 798"/>
    <s v="lanvy.huynh@hanwhalife.com.vn"/>
    <m/>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m/>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s v="x"/>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m/>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m/>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m/>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m/>
  </r>
  <r>
    <n v="436"/>
    <x v="0"/>
    <s v="12301779"/>
    <s v="Lê Văn Quân"/>
    <x v="0"/>
    <s v="South - HCM"/>
    <s v="N/A"/>
    <s v="Legal &amp; Corporate Compliance"/>
    <s v="Legal Officer"/>
    <s v="Chuyên viên Pháp lý"/>
    <s v="Back Office"/>
    <s v="Twin"/>
    <s v="Officer"/>
    <s v="Male"/>
    <d v="1997-08-04T00:00:00"/>
    <s v="0362 355 984"/>
    <s v="vanquan.le@hanwhalife.com.vn"/>
    <m/>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m/>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m/>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m/>
  </r>
  <r>
    <n v="440"/>
    <x v="0"/>
    <s v="12301786"/>
    <s v="Trịnh Minh Nhật"/>
    <x v="0"/>
    <s v="South - HCM"/>
    <s v="N/A"/>
    <s v="IT"/>
    <s v="Database Administrator Officer"/>
    <s v="Chuyên viên Dữ liệu"/>
    <s v="Back Office"/>
    <s v="Twin"/>
    <s v="Officer"/>
    <s v="Male"/>
    <d v="1991-09-23T00:00:00"/>
    <s v="0356 155 762"/>
    <s v="minhnhat.trinh@hanwhalife.com.vn"/>
    <m/>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m/>
  </r>
  <r>
    <n v="442"/>
    <x v="0"/>
    <s v="12301789"/>
    <s v="Phạm Hữu Lợi"/>
    <x v="0"/>
    <s v="South - HCM"/>
    <s v="N/A"/>
    <s v="IT"/>
    <s v="Program Analyst Senior Executive"/>
    <s v="Nhân viên Cấp trung cao Lập trình"/>
    <s v="Back Office"/>
    <s v="Twin"/>
    <s v="Senior Executive"/>
    <s v="Male"/>
    <d v="1992-10-23T00:00:00"/>
    <s v="0799 007 138"/>
    <s v="huuloi.pham@hanwhalife.com.vn"/>
    <m/>
  </r>
  <r>
    <n v="443"/>
    <x v="0"/>
    <s v="12401790"/>
    <s v="Trương Thị Vân Anh"/>
    <x v="0"/>
    <s v="South - HCM"/>
    <s v="N/A"/>
    <s v="Marketing"/>
    <s v="Head of Marketing"/>
    <s v="Trưởng Bộ phận Marketing"/>
    <s v="BOD"/>
    <s v="Single"/>
    <s v="Director"/>
    <s v="Female"/>
    <d v="1982-08-04T00:00:00"/>
    <s v="0903 799 275"/>
    <s v="vananh.truong1@hanwhalife.com.vn"/>
    <m/>
  </r>
  <r>
    <n v="444"/>
    <x v="0"/>
    <s v="12401791"/>
    <s v="Nguyễn Phương Hưng"/>
    <x v="0"/>
    <s v="South - HCM"/>
    <s v="N/A"/>
    <s v="IT"/>
    <s v="Program Analyst Officer"/>
    <s v="Chuyên viên Lập trình"/>
    <s v="Back Office"/>
    <s v="Twin"/>
    <s v="Officer"/>
    <s v="Male"/>
    <d v="1994-04-18T00:00:00"/>
    <s v="0967 399 603"/>
    <s v="phuonghung.nguyen@hanwhalife.com.vn"/>
    <m/>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m/>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s v="x"/>
  </r>
  <r>
    <n v="447"/>
    <x v="0"/>
    <s v="12401796"/>
    <s v="Huỳnh Thị Phương Thảo"/>
    <x v="0"/>
    <s v="South - HCM"/>
    <s v="N/A"/>
    <s v="Human Resources"/>
    <s v="Corporate Learning Officer"/>
    <s v="Chuyên viên Đào tạo"/>
    <s v="Back Office"/>
    <s v="Queen"/>
    <s v="Officer"/>
    <s v="Female"/>
    <d v="1991-04-23T00:00:00"/>
    <s v="0908 300 183"/>
    <s v="phuongthao.huynh@hanwhalife.com.vn"/>
    <m/>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m/>
  </r>
  <r>
    <n v="449"/>
    <x v="0"/>
    <s v="12401800"/>
    <s v="Phan Thị Thu Hà"/>
    <x v="0"/>
    <s v="South - HCM"/>
    <s v="N/A"/>
    <s v="Distribution Planning"/>
    <s v="Multimedia Designer"/>
    <s v="Thiết kế Đa phương tiện"/>
    <s v="Back Office"/>
    <s v="Queen"/>
    <s v="Officer"/>
    <s v="Female"/>
    <d v="1991-06-12T00:00:00"/>
    <s v="0907 979 546"/>
    <s v="thuha.phan@hanwhalife.com.vn"/>
    <m/>
  </r>
  <r>
    <n v="450"/>
    <x v="0"/>
    <s v="12401801"/>
    <s v="Hà Xuân Huy"/>
    <x v="12"/>
    <s v="South - HCM"/>
    <s v="N/A"/>
    <s v="Regional Sales - Gia Dinh"/>
    <s v="Zone Director"/>
    <s v="Giám đốc Kinh doanh Khu vực"/>
    <s v="Sales Agency"/>
    <s v="Twin"/>
    <s v="Officer"/>
    <s v="Male"/>
    <d v="1980-08-25T00:00:00"/>
    <s v="0917 161 525"/>
    <s v="xuanhuy.ha@hanwhalife.com.vn"/>
    <m/>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m/>
  </r>
  <r>
    <n v="452"/>
    <x v="0"/>
    <s v="12401803"/>
    <s v="Trần Minh Thuận"/>
    <x v="37"/>
    <s v="North"/>
    <s v="Flight"/>
    <s v="Regional Sales - Thang Long"/>
    <s v="Zone Director"/>
    <s v="Giám đốc Kinh doanh Khu vực"/>
    <s v="Sales Agency"/>
    <s v="Twin"/>
    <s v="Executive"/>
    <s v="Male"/>
    <d v="1989-07-12T00:00:00"/>
    <s v="0913 338 689"/>
    <s v="minhthuan.tran@hanwhalife.com.vn"/>
    <m/>
  </r>
  <r>
    <n v="453"/>
    <x v="0"/>
    <s v="12401804"/>
    <s v="Trà Quốc Khanh"/>
    <x v="0"/>
    <s v="South - HCM"/>
    <s v="N/A"/>
    <s v="Actuary"/>
    <s v="Actuarial Analyst"/>
    <s v="Phân tích Định phí"/>
    <s v="Back Office"/>
    <s v="Twin"/>
    <s v="Manager"/>
    <s v="Male"/>
    <d v="1988-09-28T00:00:00"/>
    <s v="0947 418 735"/>
    <s v="quockhanh.tra@hanwhalife.com.vn"/>
    <s v="x"/>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m/>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s v="x"/>
  </r>
  <r>
    <n v="456"/>
    <x v="0"/>
    <s v="12401808"/>
    <s v="Trần Văn Vàng"/>
    <x v="0"/>
    <s v="South - HCM"/>
    <s v="N/A"/>
    <s v="CAO"/>
    <s v="Chief Agency Officer"/>
    <s v="Phó Tổng Giám đốc Kinh doanh"/>
    <s v="BOD"/>
    <s v="Single"/>
    <s v="Chief Officer"/>
    <s v="Male"/>
    <d v="1972-08-20T00:00:00"/>
    <s v="0903 975 429"/>
    <s v="vanvang.tran@hanwhalife.com.vn"/>
    <m/>
  </r>
  <r>
    <n v="457"/>
    <x v="0"/>
    <s v="12401809"/>
    <s v="Lê Minh Tuấn"/>
    <x v="1"/>
    <s v="North"/>
    <s v="Flight"/>
    <s v="Regional Sales - Thang Long"/>
    <s v="Zone Director"/>
    <s v="Giám đốc Kinh doanh Khu vực"/>
    <s v="Sales Agency"/>
    <s v="Twin"/>
    <s v="Assistant Manager"/>
    <s v="Male"/>
    <d v="1976-11-26T00:00:00"/>
    <s v="0975 248 688"/>
    <s v="minhtuan.le1@hanwhalife.com.vn"/>
    <m/>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s v="x"/>
  </r>
  <r>
    <n v="459"/>
    <x v="0"/>
    <s v="12401813"/>
    <s v="Tạ Hữu Phương"/>
    <x v="3"/>
    <s v="North"/>
    <s v="Flight"/>
    <s v="Regional Sales - Thang Long"/>
    <s v="Zone Director"/>
    <s v="Giám đốc Kinh doanh Khu vực"/>
    <s v="Sales Agency"/>
    <s v="Twin"/>
    <s v="Senior Officer"/>
    <s v="Male"/>
    <d v="1983-08-26T00:00:00"/>
    <s v="0943 989 389"/>
    <s v="huuphuong.ta@hanwhalife.com.vn"/>
    <m/>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s v="x"/>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s v="x"/>
  </r>
  <r>
    <n v="462"/>
    <x v="0"/>
    <s v="12401823"/>
    <s v="Đoàn Ngọc Anh"/>
    <x v="12"/>
    <s v="South - HCM"/>
    <s v="N/A"/>
    <s v="Regional Sales - Gia Dinh"/>
    <s v="Territory Director"/>
    <s v="Giám đốc Kinh doanh Miền"/>
    <s v="Sales Agency"/>
    <s v="Twin"/>
    <s v="Director"/>
    <s v="Male"/>
    <d v="1984-05-20T00:00:00"/>
    <s v="0915 959 592"/>
    <s v="ngocanh.doan@hanwhalife.com.vn"/>
    <m/>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s v="x"/>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m/>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m/>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s v="x"/>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s v="x"/>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m/>
  </r>
  <r>
    <n v="469"/>
    <x v="0"/>
    <s v="12401836"/>
    <s v="Lê Thị Ánh Vân"/>
    <x v="0"/>
    <s v="South - HCM"/>
    <s v="N/A"/>
    <s v="Actuary"/>
    <s v="Actuarial Analyst"/>
    <s v="Phân tích Định phí"/>
    <s v="Back Office"/>
    <s v="Queen"/>
    <s v="Assistant Manager"/>
    <s v="Female"/>
    <d v="1996-04-19T00:00:00"/>
    <s v="0906 355 695"/>
    <s v="anhvan.le@hanwhalife.com.vn"/>
    <m/>
  </r>
  <r>
    <n v="470"/>
    <x v="0"/>
    <s v="12401837"/>
    <s v="Lê Văn Bình"/>
    <x v="28"/>
    <s v="Central"/>
    <s v="Bus"/>
    <s v="Regional Sales - Hai Van"/>
    <s v="Zone Director"/>
    <s v="Giám đốc Kinh doanh khu vực"/>
    <s v="Sales Agency"/>
    <s v="Twin"/>
    <s v="Officer"/>
    <s v="Male"/>
    <d v="1983-09-05T00:00:00"/>
    <s v="0905 915 868"/>
    <s v="vanbinh.le1@hanwhalife.com.vn"/>
    <s v="x"/>
  </r>
  <r>
    <n v="471"/>
    <x v="0"/>
    <s v="12401838"/>
    <s v="Mai Nguyên Anh Thư"/>
    <x v="0"/>
    <s v="South - HCM"/>
    <s v="N/A"/>
    <s v="Content of Digital App"/>
    <s v="Content Creator"/>
    <s v="Chuyên viên Sáng tạo nội dung"/>
    <s v="Back Office"/>
    <s v="Queen"/>
    <s v="Senior Staff"/>
    <s v="Female"/>
    <d v="2000-01-20T00:00:00"/>
    <s v="0388 063 220 "/>
    <s v="anhthu.mai@hanwhalife.com.vn"/>
    <m/>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m/>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m/>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s v="x"/>
  </r>
  <r>
    <n v="475"/>
    <x v="0"/>
    <s v="12401843"/>
    <s v="Đỗ Anh Khoa"/>
    <x v="0"/>
    <s v="South - HCM"/>
    <s v="N/A"/>
    <s v="General Administration"/>
    <s v="General Admin Assistant Manager"/>
    <s v="Phó phòng Hành chánh"/>
    <s v="Back Office"/>
    <s v="Twin"/>
    <s v="Assistant Manager"/>
    <s v="Male"/>
    <d v="1987-03-22T00:00:00"/>
    <s v="0919 255 274"/>
    <s v="anhkhoa.do@hanwhalife.com.vn"/>
    <m/>
  </r>
  <r>
    <n v="476"/>
    <x v="0"/>
    <s v="12401844"/>
    <s v="Lâm Thái Ngọc"/>
    <x v="0"/>
    <s v="South - HCM"/>
    <s v="N/A"/>
    <s v="Management Advisor"/>
    <s v="Management Advisor Assistant"/>
    <s v="Trợ lý Cố vấn Quản lý"/>
    <s v="Back Office"/>
    <s v="Queen"/>
    <s v="Executive"/>
    <s v="Female"/>
    <d v="1999-01-07T00:00:00"/>
    <s v="0946 828 477"/>
    <s v="thaingoc.lam@hanwhalife.com.vn"/>
    <m/>
  </r>
  <r>
    <n v="477"/>
    <x v="0"/>
    <s v="12401845"/>
    <s v="Nguyễn Xuân Tấn"/>
    <x v="36"/>
    <s v="South"/>
    <s v="Bus"/>
    <s v="Regional Sales - Tay Son"/>
    <s v="Regional Director"/>
    <s v="Giám đốc Kinh doanh Vùng"/>
    <s v="Sales Agency"/>
    <s v="Twin"/>
    <s v="Senior Manager"/>
    <s v="Male"/>
    <d v="1986-09-02T00:00:00"/>
    <s v="0914 717 749"/>
    <s v="xuantan.nguyen@hanwhalife.com.vn"/>
    <m/>
  </r>
  <r>
    <n v="478"/>
    <x v="0"/>
    <s v="12401846"/>
    <s v="Huỳnh Tăng Phú"/>
    <x v="12"/>
    <s v="South - HCM"/>
    <s v="N/A"/>
    <s v="Regional Sales - Gia Dinh"/>
    <s v="Regional Director"/>
    <s v="Giám đốc Kinh doanh Vùng"/>
    <s v="Sales Agency"/>
    <s v="Twin"/>
    <s v="Senior Manager"/>
    <s v="Male"/>
    <d v="1983-08-20T00:00:00"/>
    <s v="0907 713 556"/>
    <s v="tangphu.huynh@hanwhalife.com.vn"/>
    <m/>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m/>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m/>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s v="x"/>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s v="x"/>
  </r>
  <r>
    <n v="483"/>
    <x v="0"/>
    <s v="12401851"/>
    <s v="Lê Thị Minh Thư"/>
    <x v="12"/>
    <s v="South - HCM"/>
    <s v="N/A"/>
    <s v="Regional Sales - Gia Dinh"/>
    <s v="Zone Director"/>
    <s v="Giám đốc Kinh doanh khu vực"/>
    <s v="Sales Agency"/>
    <s v="Queen"/>
    <s v="Senior Officer"/>
    <s v="Female"/>
    <d v="1991-09-13T00:00:00"/>
    <s v="0969 870 008"/>
    <s v="minhthu.le@hanwhalife.com.vn"/>
    <m/>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m/>
  </r>
  <r>
    <n v="485"/>
    <x v="0"/>
    <s v="12401853"/>
    <s v="Thi Hoàng Khôi"/>
    <x v="12"/>
    <s v="South - HCM"/>
    <s v="N/A"/>
    <s v="Regional Sales - Gia Dinh"/>
    <s v="Zone Director"/>
    <s v="Giám đốc Kinh doanh khu vực"/>
    <s v="Sales Agency"/>
    <s v="Twin"/>
    <s v="Senior Officer"/>
    <s v="Male"/>
    <d v="1984-10-05T00:00:00"/>
    <s v="0909 401 084"/>
    <s v="hoangkhoi.thi@hanwhalife.com.vn"/>
    <m/>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m/>
  </r>
  <r>
    <n v="487"/>
    <x v="0"/>
    <s v="12401855"/>
    <s v="Đặng Ngọc Trí"/>
    <x v="8"/>
    <s v="North"/>
    <s v="Flight"/>
    <s v="Regional Sales - Lam Kinh"/>
    <s v="Territory Director"/>
    <s v="Giám đốc Kinh doanh Miền"/>
    <s v="Sales Agency"/>
    <s v="Twin"/>
    <s v="Director"/>
    <s v="Male"/>
    <d v="1976-08-07T00:00:00"/>
    <s v=" 0916 232 225"/>
    <s v="ngoctri.dang@hanwhalife.com.vn"/>
    <s v="x"/>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m/>
  </r>
  <r>
    <n v="489"/>
    <x v="0"/>
    <s v="12401858"/>
    <s v="Đặng Tương Thuấn"/>
    <x v="0"/>
    <s v="South - HCM"/>
    <s v="N/A"/>
    <s v="Investment"/>
    <s v="Investment Assistant Manager"/>
    <s v="Phó phòng đầu tư"/>
    <s v="Back Office"/>
    <s v="Queen"/>
    <s v="Assistant Manager"/>
    <s v="Female"/>
    <d v="1991-08-11T00:00:00"/>
    <s v="0933 821 108"/>
    <s v="tuongthuan.dang@hanwhalife.com.vn"/>
    <s v="x"/>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s v="x"/>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s v="x"/>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m/>
  </r>
  <r>
    <n v="493"/>
    <x v="0"/>
    <s v="12401864"/>
    <s v="Nguyễn Thị Yến Nhi"/>
    <x v="0"/>
    <s v="South - HCM"/>
    <s v="N/A"/>
    <s v="Actuary"/>
    <s v="Actuarial Analyst"/>
    <s v="Phân tích Định phí"/>
    <s v="Back Office"/>
    <s v="Queen"/>
    <s v="Executive"/>
    <s v="Female"/>
    <d v="2002-09-25T00:00:00"/>
    <s v="0918 340 119"/>
    <s v="yennhi.nguyen1@hanwhalife.com.vn"/>
    <m/>
  </r>
  <r>
    <n v="494"/>
    <x v="0"/>
    <s v="12401866"/>
    <s v="Nguyễn Quốc Tuấn"/>
    <x v="0"/>
    <s v="South - HCM"/>
    <s v="N/A"/>
    <s v="Marketing"/>
    <s v="Multimedia Designer"/>
    <s v="Thiết kế Đa phương tiện"/>
    <s v="Back Office"/>
    <s v="Twin"/>
    <s v="Officer"/>
    <s v="Male"/>
    <d v="1994-04-25T00:00:00"/>
    <s v="0962 936 711"/>
    <s v="quoctuan.nguyen@hanwhalife.com.vn"/>
    <m/>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m/>
  </r>
  <r>
    <n v="496"/>
    <x v="0"/>
    <s v="12401868"/>
    <s v="Huỳnh Sơn Phong"/>
    <x v="12"/>
    <s v="South - HCM"/>
    <s v="N/A"/>
    <s v="Regional Sales - Gia Dinh"/>
    <s v="Zone Director"/>
    <s v="Giám đốc Kinh doanh khu vực"/>
    <s v="Sales Agency"/>
    <s v="Twin"/>
    <s v="Senior Officer"/>
    <s v="Male"/>
    <d v="1989-11-30T00:00:00"/>
    <s v="0918 918 995 "/>
    <s v="sonphong.huynh@hanwhalife.com.vn"/>
    <m/>
  </r>
  <r>
    <n v="497"/>
    <x v="0"/>
    <s v="12401869"/>
    <s v="Trần Ngọc Hải"/>
    <x v="3"/>
    <s v="North"/>
    <s v="Flight"/>
    <s v="Regional Sales - Thang Long"/>
    <s v="Regional Director "/>
    <s v="Giám đốc Kinh doanh Vùng"/>
    <s v="Sales Agency"/>
    <s v="Twin"/>
    <s v="Senior Manager"/>
    <s v="Male"/>
    <d v="1976-04-13T00:00:00"/>
    <s v="0915 966 616 "/>
    <s v="ngochai.tran1@hanwhalife.com.vn"/>
    <m/>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m/>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m/>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m/>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m/>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m/>
  </r>
  <r>
    <n v="503"/>
    <x v="0"/>
    <s v="12401875"/>
    <s v="Trần Thị Thanh Thảo"/>
    <x v="0"/>
    <s v="South - HCM"/>
    <s v="N/A"/>
    <s v="Sales Advisor"/>
    <s v="Sales Advisor Assistant"/>
    <s v="Trợ lý Cố vấn Kinh doanh"/>
    <s v="Back Office"/>
    <s v="Queen"/>
    <s v="Executive"/>
    <s v="Female"/>
    <d v="1999-01-27T00:00:00"/>
    <s v="039 638 2989 "/>
    <s v="thanhthao.tran@hanwhalife.com.vn"/>
    <m/>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m/>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m/>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m/>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m/>
  </r>
  <r>
    <n v="508"/>
    <x v="0"/>
    <s v="12401880"/>
    <s v="Trần Quang Hiếu"/>
    <x v="38"/>
    <s v="Central"/>
    <s v="Bus"/>
    <s v="Regional Sales - Tay Son"/>
    <s v="Zone Director"/>
    <s v="Giám đốc Kinh doanh khu vực"/>
    <s v="Sales Agency"/>
    <s v="Twin"/>
    <s v="Assistant Manager"/>
    <s v="Male"/>
    <d v="1982-02-03T00:00:00"/>
    <s v="0346 333 777"/>
    <s v="quanghieu.tran1@hanwhalife.com.vn"/>
    <m/>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m/>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m/>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m/>
  </r>
  <r>
    <n v="512"/>
    <x v="0"/>
    <s v="12401884"/>
    <s v="Nguyễn Thế Thiêm"/>
    <x v="12"/>
    <s v="South - HCM"/>
    <s v="N/A"/>
    <s v="Regional Sales - Gia Dinh"/>
    <s v="Regional Director "/>
    <s v="Giám đốc Kinh doanh Vùng"/>
    <s v="Sales Agency"/>
    <s v="Twin"/>
    <s v="Senior Manager"/>
    <s v="Male"/>
    <d v="1988-08-01T00:00:00"/>
    <s v="0904 054 151"/>
    <s v="thethiem.nguyen@hanwhalife.com.vn"/>
    <m/>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m/>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m/>
  </r>
  <r>
    <n v="515"/>
    <x v="0"/>
    <s v="12401887"/>
    <s v="Hồ Hoàng Lâm"/>
    <x v="12"/>
    <s v="South - HCM"/>
    <s v="N/A"/>
    <s v="Regional Sales - Gia Dinh"/>
    <s v="Zone Director"/>
    <s v="Giám đốc Kinh doanh khu vực"/>
    <s v="Sales Agency"/>
    <s v="Twin"/>
    <s v="Senior Officer"/>
    <s v="Male"/>
    <d v="1988-10-06T00:00:00"/>
    <s v="0937 166 556"/>
    <s v=" _x000a_hoanglam.ho@hanwhalife.com.vn"/>
    <m/>
  </r>
  <r>
    <n v="516"/>
    <x v="2"/>
    <s v="#N/A"/>
    <s v="Park Mi Sook"/>
    <x v="0"/>
    <s v="South - HCM"/>
    <s v="N/A"/>
    <s v="Distribution Admin"/>
    <s v="Sales Manager - Korean Market"/>
    <m/>
    <s v="Temporary"/>
    <s v="Queen"/>
    <s v="Senior Manager"/>
    <s v="Female"/>
    <m/>
    <m/>
    <s v="park.misook@hanwhalife.com.vn"/>
    <m/>
  </r>
  <r>
    <n v="517"/>
    <x v="2"/>
    <s v="#N/A"/>
    <s v="Thái Thị Thanh Xuân"/>
    <x v="0"/>
    <s v="South - HCM"/>
    <s v="N/A"/>
    <s v="Human Resources"/>
    <s v="Talent Acquisition Business Partner Coordinator"/>
    <m/>
    <s v="Temporary"/>
    <s v="Queen"/>
    <s v="Officer"/>
    <s v="Female"/>
    <m/>
    <s v="0342 747 399"/>
    <s v="thanhxuan.thai@hanwhalife.com.vn"/>
    <m/>
  </r>
  <r>
    <n v="518"/>
    <x v="1"/>
    <s v="#N/A"/>
    <s v="Mr. Lee"/>
    <x v="0"/>
    <s v="South - HCM"/>
    <s v="N/A"/>
    <m/>
    <m/>
    <m/>
    <s v="Korean expat"/>
    <s v="Single"/>
    <m/>
    <s v="Male"/>
    <m/>
    <m/>
    <m/>
    <m/>
  </r>
  <r>
    <n v="519"/>
    <x v="1"/>
    <s v="#N/A"/>
    <s v="Mr. Yoo"/>
    <x v="0"/>
    <s v="South - HCM"/>
    <s v="N/A"/>
    <m/>
    <m/>
    <m/>
    <s v="Korean expat"/>
    <s v="Single"/>
    <m/>
    <s v="Male"/>
    <m/>
    <m/>
    <m/>
    <m/>
  </r>
  <r>
    <n v="520"/>
    <x v="3"/>
    <s v="#N/A"/>
    <s v="Phạm Ngọc Phương Bình"/>
    <x v="0"/>
    <s v="South - HCM"/>
    <s v="N/A"/>
    <s v="NBU &amp; Claim"/>
    <s v="Binding"/>
    <m/>
    <s v="Outsource"/>
    <s v="Twin"/>
    <m/>
    <s v="Male"/>
    <m/>
    <m/>
    <m/>
    <m/>
  </r>
  <r>
    <n v="521"/>
    <x v="3"/>
    <s v="#N/A"/>
    <s v="Lâm Kim Linh"/>
    <x v="0"/>
    <s v="South - HCM"/>
    <s v="N/A"/>
    <s v="NBU &amp; Claim"/>
    <s v="Key-in"/>
    <m/>
    <s v="Outsource"/>
    <s v="Queen"/>
    <m/>
    <s v="Female"/>
    <m/>
    <m/>
    <m/>
    <m/>
  </r>
  <r>
    <n v="522"/>
    <x v="3"/>
    <s v="#N/A"/>
    <s v="Huỳnh Thị Mỹ Duyên"/>
    <x v="40"/>
    <s v="South - HCM"/>
    <s v="N/A"/>
    <s v="NBU &amp; Claim"/>
    <s v="Key-in"/>
    <m/>
    <s v="Outsource"/>
    <s v="Queen"/>
    <m/>
    <s v="Female"/>
    <m/>
    <m/>
    <m/>
    <m/>
  </r>
  <r>
    <n v="523"/>
    <x v="3"/>
    <s v="#N/A"/>
    <s v="Phạm Hồng Anh"/>
    <x v="0"/>
    <s v="South - HCM"/>
    <s v="N/A"/>
    <s v="NBU &amp; Claim"/>
    <s v="Key-in"/>
    <m/>
    <s v="Outsource"/>
    <s v="Queen"/>
    <m/>
    <s v="Female"/>
    <m/>
    <m/>
    <m/>
    <m/>
  </r>
  <r>
    <n v="524"/>
    <x v="3"/>
    <s v="#N/A"/>
    <s v="Võ Đan Phượng"/>
    <x v="0"/>
    <s v="South - HCM"/>
    <s v="N/A"/>
    <s v="NBU &amp; Claim"/>
    <s v="Key-in"/>
    <m/>
    <s v="Outsource"/>
    <s v="Twin"/>
    <m/>
    <s v="Male"/>
    <m/>
    <m/>
    <m/>
    <m/>
  </r>
  <r>
    <n v="525"/>
    <x v="3"/>
    <s v="#N/A"/>
    <s v="Đào Nguyễn Nhựt Nguyên"/>
    <x v="40"/>
    <s v="South - HCM"/>
    <s v="N/A"/>
    <s v="NBU &amp; Claim"/>
    <s v="Admin claim"/>
    <m/>
    <s v="Outsource"/>
    <s v="Queen"/>
    <m/>
    <s v="Female"/>
    <m/>
    <m/>
    <m/>
    <m/>
  </r>
  <r>
    <n v="526"/>
    <x v="3"/>
    <s v="#N/A"/>
    <s v="Đinh Ngọc Trân"/>
    <x v="0"/>
    <s v="South - HCM"/>
    <s v="N/A"/>
    <s v="NBU &amp; Claim"/>
    <s v="Key-in"/>
    <m/>
    <s v="Outsource"/>
    <s v="Queen"/>
    <m/>
    <s v="Female"/>
    <m/>
    <m/>
    <m/>
    <m/>
  </r>
  <r>
    <n v="527"/>
    <x v="3"/>
    <s v="#N/A"/>
    <s v="Nguyễn Ngọc Khánh Ly"/>
    <x v="0"/>
    <s v="South - HCM"/>
    <s v="N/A"/>
    <s v="NBU &amp; Claim"/>
    <s v="Key-in"/>
    <m/>
    <s v="Outsource"/>
    <s v="Twin"/>
    <m/>
    <s v="Male"/>
    <m/>
    <m/>
    <m/>
    <m/>
  </r>
  <r>
    <n v="528"/>
    <x v="3"/>
    <s v="#N/A"/>
    <s v="Nguyễn Thị Mỹ Hằng"/>
    <x v="0"/>
    <s v="South - HCM"/>
    <s v="N/A"/>
    <s v="NBU &amp; Claim"/>
    <s v="Key-in"/>
    <m/>
    <s v="Outsource"/>
    <s v="Queen"/>
    <m/>
    <s v="Female"/>
    <m/>
    <m/>
    <m/>
    <m/>
  </r>
  <r>
    <n v="529"/>
    <x v="3"/>
    <s v="#N/A"/>
    <s v="Tạ Ngọc Mẫn Uyên"/>
    <x v="0"/>
    <s v="South - HCM"/>
    <s v="N/A"/>
    <s v="NBU &amp; Claim"/>
    <s v="Key-in"/>
    <m/>
    <s v="Outsource"/>
    <s v="Queen"/>
    <m/>
    <s v="Female"/>
    <m/>
    <m/>
    <m/>
    <m/>
  </r>
  <r>
    <n v="530"/>
    <x v="3"/>
    <s v="#N/A"/>
    <s v="Trương Tường Vy"/>
    <x v="0"/>
    <s v="South - HCM"/>
    <s v="N/A"/>
    <s v="NBU &amp; Claim"/>
    <s v="Admin Claim"/>
    <m/>
    <s v="Outsource"/>
    <s v="Queen"/>
    <m/>
    <s v="Female"/>
    <m/>
    <m/>
    <m/>
    <m/>
  </r>
  <r>
    <n v="531"/>
    <x v="4"/>
    <s v="#N/A"/>
    <s v="Nguyễn Trung Kiên"/>
    <x v="0"/>
    <s v="South - HCM"/>
    <s v="N/A"/>
    <s v="Content of Digital App"/>
    <s v="Graphic Designer"/>
    <m/>
    <s v="Forecast - Outsource"/>
    <s v="TBC"/>
    <m/>
    <m/>
    <m/>
    <m/>
    <s v="x"/>
    <n v="0"/>
  </r>
  <r>
    <n v="532"/>
    <x v="4"/>
    <s v="#N/A"/>
    <s v="Nguyen Phan Bao An"/>
    <x v="0"/>
    <s v="South - HCM"/>
    <s v="N/A"/>
    <s v="Investment"/>
    <s v="Investment Assistant Manager"/>
    <d v="2024-09-23T00:00:00"/>
    <s v="Forecast Back Office"/>
    <s v="TBC"/>
    <m/>
    <m/>
    <m/>
    <m/>
    <m/>
    <s v="x"/>
  </r>
  <r>
    <n v="533"/>
    <x v="4"/>
    <s v="#N/A"/>
    <s v="TBC"/>
    <x v="0"/>
    <s v="South - HCM"/>
    <s v="N/A"/>
    <s v="Legal &amp; Corporate Compliance"/>
    <s v="Legal Manager"/>
    <d v="2024-09-30T00:00:00"/>
    <s v="Forecast Back Office"/>
    <s v="TBC"/>
    <m/>
    <m/>
    <m/>
    <m/>
    <m/>
    <m/>
  </r>
  <r>
    <n v="534"/>
    <x v="4"/>
    <s v="#N/A"/>
    <s v="TBC"/>
    <x v="0"/>
    <s v="South - HCM"/>
    <s v="N/A"/>
    <s v="Customer Services"/>
    <s v="Quality Assurance Officer"/>
    <s v="September"/>
    <s v="Forecast Back Office"/>
    <s v="TBC"/>
    <m/>
    <m/>
    <m/>
    <m/>
    <m/>
    <m/>
  </r>
  <r>
    <n v="535"/>
    <x v="4"/>
    <s v="#N/A"/>
    <s v="TBC"/>
    <x v="0"/>
    <s v="South - HCM"/>
    <s v="N/A"/>
    <s v="Customer Services"/>
    <s v="Quality Assurance Officer"/>
    <s v="September"/>
    <s v="Forecast Back Office"/>
    <s v="TBC"/>
    <m/>
    <m/>
    <m/>
    <m/>
    <m/>
    <m/>
  </r>
  <r>
    <n v="536"/>
    <x v="4"/>
    <s v="#N/A"/>
    <s v="TBC"/>
    <x v="0"/>
    <s v="South - HCM"/>
    <s v="N/A"/>
    <s v="Investment"/>
    <s v="Investment Assistant Manager"/>
    <s v="September"/>
    <s v="Forecast Back Office"/>
    <s v="TBC"/>
    <m/>
    <m/>
    <m/>
    <m/>
    <m/>
    <m/>
  </r>
  <r>
    <n v="537"/>
    <x v="4"/>
    <s v="#N/A"/>
    <s v="TBC"/>
    <x v="3"/>
    <s v="North"/>
    <s v="Flight"/>
    <s v="Customer Services"/>
    <s v="CS Staff (Pacific)"/>
    <s v="September"/>
    <s v="Forecast Back Office"/>
    <s v="TBC"/>
    <m/>
    <m/>
    <m/>
    <m/>
    <m/>
    <s v="x"/>
  </r>
  <r>
    <n v="538"/>
    <x v="4"/>
    <s v="#N/A"/>
    <s v="TBC"/>
    <x v="0"/>
    <s v="South - HCM"/>
    <s v="N/A"/>
    <s v="IT"/>
    <s v="System &amp; Network Senior Executive"/>
    <s v="September"/>
    <s v="Forecast Back Office"/>
    <s v="TBC"/>
    <m/>
    <m/>
    <m/>
    <m/>
    <m/>
    <s v="x"/>
  </r>
  <r>
    <n v="539"/>
    <x v="4"/>
    <s v="#N/A"/>
    <s v="TBC"/>
    <x v="0"/>
    <s v="South - HCM"/>
    <s v="N/A"/>
    <s v="Agency Compliance"/>
    <s v="Agency Compliance Executive"/>
    <s v="September"/>
    <s v="Forecast Back Office"/>
    <s v="TBC"/>
    <m/>
    <m/>
    <m/>
    <m/>
    <m/>
    <s v="x"/>
  </r>
  <r>
    <n v="540"/>
    <x v="4"/>
    <s v="#N/A"/>
    <s v="TBC"/>
    <x v="0"/>
    <s v="South - HCM"/>
    <s v="N/A"/>
    <s v="Corporate Planning &amp; Management"/>
    <s v="Management Reporting Analysis Sr. Officer"/>
    <s v="September"/>
    <s v="Forecast Back Office"/>
    <s v="TBC"/>
    <m/>
    <m/>
    <m/>
    <m/>
    <m/>
    <s v="x"/>
  </r>
  <r>
    <n v="541"/>
    <x v="4"/>
    <s v="#N/A"/>
    <s v="TBC"/>
    <x v="0"/>
    <s v="South - HCM"/>
    <s v="N/A"/>
    <s v="Finance &amp; Accounting"/>
    <s v="General Ledger Accounting Assistant Manager"/>
    <s v="September"/>
    <s v="Forecast Back Office"/>
    <s v="TBC"/>
    <m/>
    <m/>
    <m/>
    <m/>
    <m/>
    <s v="x"/>
  </r>
  <r>
    <n v="542"/>
    <x v="4"/>
    <s v="#N/A"/>
    <s v="TBC"/>
    <x v="0"/>
    <s v="South - HCM"/>
    <s v="N/A"/>
    <s v="FTA"/>
    <s v="FTA Office Director "/>
    <s v="September"/>
    <s v="Forecast Sales Agency"/>
    <s v="TBC"/>
    <m/>
    <m/>
    <m/>
    <m/>
    <m/>
    <m/>
  </r>
  <r>
    <n v="543"/>
    <x v="4"/>
    <s v="#N/A"/>
    <s v="TBC"/>
    <x v="12"/>
    <s v="South - HCM"/>
    <s v="N/A"/>
    <s v="Customer Services"/>
    <s v="CS Officer"/>
    <s v="September"/>
    <s v="Forecast Back Office"/>
    <s v="TBC"/>
    <m/>
    <m/>
    <m/>
    <m/>
    <m/>
    <m/>
  </r>
  <r>
    <n v="544"/>
    <x v="4"/>
    <s v="#N/A"/>
    <s v="TBC"/>
    <x v="0"/>
    <s v="South - HCM"/>
    <s v="N/A"/>
    <s v="HR"/>
    <s v="CEO Assistant"/>
    <s v="September"/>
    <s v="Forecast Back Office"/>
    <s v="TBC"/>
    <m/>
    <m/>
    <m/>
    <m/>
    <m/>
    <m/>
  </r>
  <r>
    <n v="545"/>
    <x v="4"/>
    <s v="#N/A"/>
    <s v="TBC"/>
    <x v="0"/>
    <s v="South - HCM"/>
    <s v="N/A"/>
    <s v="FTA"/>
    <s v="FTA RD"/>
    <s v="September"/>
    <s v="Forecast Sales Agency"/>
    <s v="TBC"/>
    <m/>
    <m/>
    <m/>
    <m/>
    <m/>
    <m/>
  </r>
  <r>
    <n v="546"/>
    <x v="4"/>
    <s v="#N/A"/>
    <s v="TBC"/>
    <x v="0"/>
    <s v="South - HCM"/>
    <s v="N/A"/>
    <s v="Agency Training Operations"/>
    <s v="Agency Training Operations Officer"/>
    <s v="September"/>
    <s v="Forecast Back Office"/>
    <s v="TBC"/>
    <m/>
    <m/>
    <m/>
    <m/>
    <m/>
    <m/>
  </r>
  <r>
    <n v="547"/>
    <x v="4"/>
    <s v="#N/A"/>
    <s v="TBC"/>
    <x v="0"/>
    <s v="South - HCM"/>
    <s v="N/A"/>
    <s v="Agency Training Operations"/>
    <s v="Agency Training Operations Officer"/>
    <s v="September"/>
    <s v="Forecast Back Office"/>
    <s v="TBC"/>
    <m/>
    <m/>
    <m/>
    <m/>
    <m/>
    <m/>
  </r>
  <r>
    <n v="548"/>
    <x v="4"/>
    <s v="#N/A"/>
    <s v="TBC"/>
    <x v="0"/>
    <s v="South - HCM"/>
    <s v="N/A"/>
    <s v="Agency Compliance"/>
    <s v="Agency Compliance Assistant Manager"/>
    <s v="September"/>
    <s v="Forecast Back Office"/>
    <s v="TBC"/>
    <m/>
    <m/>
    <m/>
    <m/>
    <m/>
    <s v="x"/>
  </r>
  <r>
    <n v="549"/>
    <x v="4"/>
    <s v="#N/A"/>
    <s v="TBC"/>
    <x v="0"/>
    <s v="South - HCM"/>
    <s v="N/A"/>
    <s v="Customer Services"/>
    <s v="Policy Owner Services Senior Officer"/>
    <s v="September"/>
    <s v="Forecast Back Office"/>
    <s v="TBC"/>
    <m/>
    <m/>
    <m/>
    <m/>
    <m/>
    <m/>
  </r>
  <r>
    <n v="550"/>
    <x v="4"/>
    <s v="#N/A"/>
    <s v="TBC"/>
    <x v="12"/>
    <s v="South - HCM"/>
    <s v="N/A"/>
    <s v="Regional Sales - Gia Dinh"/>
    <s v="Zone Director"/>
    <s v="September"/>
    <s v="Forecast Sales Agency"/>
    <s v="TBC"/>
    <m/>
    <m/>
    <m/>
    <m/>
    <m/>
    <m/>
  </r>
  <r>
    <n v="551"/>
    <x v="4"/>
    <s v="#N/A"/>
    <s v="TBC"/>
    <x v="9"/>
    <s v="South"/>
    <s v="Bus"/>
    <s v="Regional Sales - Hai Van"/>
    <s v="Regional Director"/>
    <s v="September"/>
    <s v="Forecast Sales Agency"/>
    <s v="TBC"/>
    <m/>
    <m/>
    <m/>
    <m/>
    <m/>
    <m/>
  </r>
  <r>
    <n v="552"/>
    <x v="4"/>
    <s v="#N/A"/>
    <s v="TBC"/>
    <x v="8"/>
    <s v="North"/>
    <s v="Flight"/>
    <s v="Regional Sales - Lam Kinh"/>
    <s v="Zone Director"/>
    <s v="September"/>
    <s v="Forecast Sales Agency"/>
    <s v="TBC"/>
    <m/>
    <m/>
    <m/>
    <m/>
    <m/>
    <m/>
  </r>
  <r>
    <n v="553"/>
    <x v="4"/>
    <s v="#N/A"/>
    <s v="TBC"/>
    <x v="8"/>
    <s v="North"/>
    <s v="Flight"/>
    <s v="Regional Sales - Lam Kinh"/>
    <s v="Zone Director"/>
    <s v="September"/>
    <s v="Forecast Sales Agency"/>
    <s v="TBC"/>
    <m/>
    <m/>
    <m/>
    <m/>
    <m/>
    <m/>
  </r>
  <r>
    <n v="554"/>
    <x v="4"/>
    <s v="#N/A"/>
    <s v="TBC"/>
    <x v="8"/>
    <s v="North"/>
    <s v="Flight"/>
    <s v="Regional Sales - Lam Kinh"/>
    <s v="Regional Director"/>
    <s v="September"/>
    <s v="Forecast Sales Agency"/>
    <s v="TBC"/>
    <m/>
    <m/>
    <m/>
    <m/>
    <m/>
    <m/>
  </r>
  <r>
    <n v="555"/>
    <x v="4"/>
    <s v="#N/A"/>
    <s v="TBC"/>
    <x v="39"/>
    <s v="North"/>
    <s v="Flight"/>
    <s v="Regional Sales - Thang Long"/>
    <s v="Zone Director"/>
    <s v="September"/>
    <s v="Forecast Sales Agency"/>
    <s v="TBC"/>
    <m/>
    <m/>
    <m/>
    <m/>
    <m/>
    <m/>
  </r>
  <r>
    <n v="556"/>
    <x v="4"/>
    <s v="#N/A"/>
    <s v="TBC"/>
    <x v="41"/>
    <s v="North"/>
    <s v="Flight"/>
    <s v="Regional Sales - Thang Long"/>
    <s v="Zone Director"/>
    <s v="September"/>
    <s v="Forecast Sales Agency"/>
    <s v="TBC"/>
    <m/>
    <m/>
    <m/>
    <m/>
    <m/>
    <s v="x"/>
  </r>
  <r>
    <n v="557"/>
    <x v="4"/>
    <s v="#N/A"/>
    <s v="TBC"/>
    <x v="10"/>
    <s v="North"/>
    <s v="Flight"/>
    <s v="Regional Sales - Thang Long"/>
    <s v="Zone Director"/>
    <s v="September"/>
    <s v="Forecast Sales Agency"/>
    <s v="TBC"/>
    <m/>
    <m/>
    <m/>
    <m/>
    <m/>
    <s v="x"/>
  </r>
  <r>
    <n v="558"/>
    <x v="4"/>
    <s v="#N/A"/>
    <s v="TBC"/>
    <x v="0"/>
    <s v="South - HCM"/>
    <s v="N/A"/>
    <s v="Customer Services"/>
    <s v="Call Center Senior Staff"/>
    <s v="September"/>
    <s v="Forecast Back Office"/>
    <s v="TBC"/>
    <m/>
    <m/>
    <m/>
    <m/>
    <m/>
    <s v="x"/>
  </r>
  <r>
    <n v="559"/>
    <x v="4"/>
    <s v="#N/A"/>
    <s v="TBC"/>
    <x v="0"/>
    <s v="South - HCM"/>
    <s v="N/A"/>
    <s v="IT"/>
    <s v="IT System Administrator"/>
    <s v="October"/>
    <s v="Forecast Back Office"/>
    <s v="TBC"/>
    <m/>
    <m/>
    <m/>
    <m/>
    <m/>
    <s v="x"/>
  </r>
  <r>
    <n v="560"/>
    <x v="4"/>
    <s v="#N/A"/>
    <s v="TBC"/>
    <x v="0"/>
    <s v="South - HCM"/>
    <s v="N/A"/>
    <s v="Investment"/>
    <s v="Investment Operations Senior Officer"/>
    <s v="October"/>
    <s v="Forecast Back Office"/>
    <s v="TBC"/>
    <m/>
    <m/>
    <m/>
    <m/>
    <m/>
    <s v="x"/>
  </r>
  <r>
    <n v="561"/>
    <x v="4"/>
    <s v="#N/A"/>
    <s v="TBC"/>
    <x v="0"/>
    <s v="South - HCM"/>
    <s v="N/A"/>
    <s v="Customer Services"/>
    <s v="Complaint Handling Assistant Manager"/>
    <s v="October"/>
    <s v="Forecast Back Office"/>
    <s v="TBC"/>
    <m/>
    <m/>
    <m/>
    <m/>
    <m/>
    <s v="x"/>
  </r>
  <r>
    <n v="562"/>
    <x v="4"/>
    <s v="#N/A"/>
    <s v="TBC"/>
    <x v="0"/>
    <s v="South - HCM"/>
    <s v="N/A"/>
    <s v="Legal &amp; Corporate Compliance"/>
    <s v="Head of Legal &amp; Corporate Compliance"/>
    <s v="October"/>
    <s v="Forecast - BOD"/>
    <s v="TBC"/>
    <m/>
    <m/>
    <m/>
    <m/>
    <m/>
    <s v="x"/>
  </r>
  <r>
    <n v="563"/>
    <x v="4"/>
    <s v="#N/A"/>
    <s v="TBC"/>
    <x v="0"/>
    <s v="South - HCM"/>
    <s v="N/A"/>
    <s v="IT"/>
    <s v="Program Analyst Officer (Non-core)"/>
    <s v="October"/>
    <s v="Forecast Back Office"/>
    <s v="TBC"/>
    <m/>
    <m/>
    <m/>
    <m/>
    <m/>
    <s v="x"/>
  </r>
  <r>
    <n v="564"/>
    <x v="4"/>
    <s v="#N/A"/>
    <s v="TBC"/>
    <x v="0"/>
    <s v="South - HCM"/>
    <s v="N/A"/>
    <s v="Actuary"/>
    <s v="Actuarial Analyst "/>
    <s v="October"/>
    <s v="Forecast Back Office"/>
    <s v="TBC"/>
    <m/>
    <m/>
    <m/>
    <m/>
    <m/>
    <m/>
  </r>
  <r>
    <n v="565"/>
    <x v="4"/>
    <s v="#N/A"/>
    <s v="TBC"/>
    <x v="0"/>
    <s v="South - HCM"/>
    <s v="N/A"/>
    <s v="NBU &amp; Claim"/>
    <s v="Claim Part Leader"/>
    <s v="October"/>
    <s v="Forecast - BOD"/>
    <s v="TBC"/>
    <m/>
    <m/>
    <m/>
    <m/>
    <m/>
    <m/>
  </r>
  <r>
    <n v="566"/>
    <x v="4"/>
    <s v="#N/A"/>
    <s v="TBC"/>
    <x v="25"/>
    <s v="South"/>
    <s v="Bus"/>
    <s v="Regional Sales - Gia Dinh"/>
    <s v="Zone Director"/>
    <s v="October"/>
    <s v="Forecast Sales Agency"/>
    <s v="TBC"/>
    <m/>
    <m/>
    <m/>
    <m/>
    <m/>
    <m/>
  </r>
  <r>
    <n v="567"/>
    <x v="4"/>
    <s v="#N/A"/>
    <s v="TBC"/>
    <x v="25"/>
    <s v="South"/>
    <s v="Bus"/>
    <s v="Regional Sales - Gia Dinh"/>
    <s v="Zone Director"/>
    <s v="October"/>
    <s v="Forecast Sales Agency"/>
    <s v="TBC"/>
    <m/>
    <m/>
    <m/>
    <m/>
    <m/>
    <m/>
  </r>
  <r>
    <n v="568"/>
    <x v="4"/>
    <s v="#N/A"/>
    <s v="TBC"/>
    <x v="35"/>
    <s v="South"/>
    <s v="Bus"/>
    <s v="Regional Sales - Gia Dinh"/>
    <s v="Zone Director"/>
    <s v="October"/>
    <s v="Forecast Sales Agency"/>
    <s v="TBC"/>
    <m/>
    <m/>
    <m/>
    <m/>
    <m/>
    <m/>
  </r>
  <r>
    <n v="569"/>
    <x v="4"/>
    <s v="#N/A"/>
    <s v="TBC"/>
    <x v="42"/>
    <s v="North"/>
    <s v="Flight"/>
    <s v="Regional Sales - Gia Dinh"/>
    <s v="Zone Director"/>
    <s v="October"/>
    <s v="Forecast Sales Agency"/>
    <s v="TBC"/>
    <m/>
    <m/>
    <m/>
    <m/>
    <m/>
    <s v="x"/>
  </r>
  <r>
    <n v="570"/>
    <x v="4"/>
    <s v="#N/A"/>
    <s v="TBC"/>
    <x v="43"/>
    <s v="North"/>
    <s v="Flight"/>
    <s v="Regional Sales - Hai Van"/>
    <s v="Zone Director"/>
    <s v="October"/>
    <s v="Forecast Sales Agency"/>
    <s v="TBC"/>
    <m/>
    <m/>
    <m/>
    <m/>
    <m/>
    <s v="x"/>
  </r>
  <r>
    <n v="571"/>
    <x v="4"/>
    <s v="#N/A"/>
    <s v="TBC"/>
    <x v="8"/>
    <s v="North"/>
    <s v="Flight"/>
    <s v="Regional Sales - Lam Kinh"/>
    <s v="Regional Director"/>
    <s v="October"/>
    <s v="Forecast Sales Agency"/>
    <s v="TBC"/>
    <m/>
    <m/>
    <m/>
    <m/>
    <m/>
    <s v="x"/>
  </r>
  <r>
    <n v="572"/>
    <x v="4"/>
    <s v="#N/A"/>
    <s v="TBC"/>
    <x v="8"/>
    <s v="North"/>
    <s v="Flight"/>
    <s v="Regional Sales - Lam Kinh"/>
    <s v="Zone Director"/>
    <s v="October"/>
    <s v="Forecast Sales Agency"/>
    <s v="TBC"/>
    <m/>
    <m/>
    <m/>
    <m/>
    <m/>
    <s v="x"/>
  </r>
  <r>
    <n v="573"/>
    <x v="4"/>
    <s v="#N/A"/>
    <s v="TBC"/>
    <x v="0"/>
    <s v="South - HCM"/>
    <s v="N/A"/>
    <s v="Distribution Planning"/>
    <s v="Partnership Planning Executive "/>
    <s v="October"/>
    <s v="Forecast Back Office"/>
    <s v="TBC"/>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x v="0"/>
    <x v="0"/>
    <s v="N/A"/>
  </r>
  <r>
    <x v="0"/>
    <x v="0"/>
    <s v="N/A"/>
  </r>
  <r>
    <x v="1"/>
    <x v="1"/>
    <s v="Flight"/>
  </r>
  <r>
    <x v="0"/>
    <x v="0"/>
    <s v="N/A"/>
  </r>
  <r>
    <x v="0"/>
    <x v="0"/>
    <s v="N/A"/>
  </r>
  <r>
    <x v="1"/>
    <x v="1"/>
    <s v="Flight"/>
  </r>
  <r>
    <x v="2"/>
    <x v="2"/>
    <s v="Bus"/>
  </r>
  <r>
    <x v="0"/>
    <x v="0"/>
    <s v="N/A"/>
  </r>
  <r>
    <x v="0"/>
    <x v="0"/>
    <s v="N/A"/>
  </r>
  <r>
    <x v="0"/>
    <x v="0"/>
    <s v="N/A"/>
  </r>
  <r>
    <x v="3"/>
    <x v="1"/>
    <s v="Flight"/>
  </r>
  <r>
    <x v="0"/>
    <x v="0"/>
    <s v="N/A"/>
  </r>
  <r>
    <x v="4"/>
    <x v="3"/>
    <s v="Bus"/>
  </r>
  <r>
    <x v="0"/>
    <x v="0"/>
    <s v="N/A"/>
  </r>
  <r>
    <x v="5"/>
    <x v="2"/>
    <s v="Bus"/>
  </r>
  <r>
    <x v="0"/>
    <x v="0"/>
    <s v="N/A"/>
  </r>
  <r>
    <x v="0"/>
    <x v="0"/>
    <s v="N/A"/>
  </r>
  <r>
    <x v="0"/>
    <x v="0"/>
    <s v="N/A"/>
  </r>
  <r>
    <x v="0"/>
    <x v="0"/>
    <s v="N/A"/>
  </r>
  <r>
    <x v="6"/>
    <x v="2"/>
    <s v="Bus"/>
  </r>
  <r>
    <x v="7"/>
    <x v="3"/>
    <s v="Bus"/>
  </r>
  <r>
    <x v="0"/>
    <x v="0"/>
    <s v="N/A"/>
  </r>
  <r>
    <x v="0"/>
    <x v="0"/>
    <s v="N/A"/>
  </r>
  <r>
    <x v="8"/>
    <x v="1"/>
    <s v="Flight"/>
  </r>
  <r>
    <x v="9"/>
    <x v="2"/>
    <s v="Bus"/>
  </r>
  <r>
    <x v="0"/>
    <x v="0"/>
    <s v="N/A"/>
  </r>
  <r>
    <x v="8"/>
    <x v="1"/>
    <s v="Flight"/>
  </r>
  <r>
    <x v="0"/>
    <x v="0"/>
    <s v="N/A"/>
  </r>
  <r>
    <x v="10"/>
    <x v="1"/>
    <s v="Flight"/>
  </r>
  <r>
    <x v="0"/>
    <x v="0"/>
    <s v="N/A"/>
  </r>
  <r>
    <x v="6"/>
    <x v="2"/>
    <s v="Bus"/>
  </r>
  <r>
    <x v="11"/>
    <x v="2"/>
    <s v="Bus"/>
  </r>
  <r>
    <x v="0"/>
    <x v="0"/>
    <s v="N/A"/>
  </r>
  <r>
    <x v="8"/>
    <x v="1"/>
    <s v="Flight"/>
  </r>
  <r>
    <x v="0"/>
    <x v="0"/>
    <s v="N/A"/>
  </r>
  <r>
    <x v="3"/>
    <x v="1"/>
    <s v="Flight"/>
  </r>
  <r>
    <x v="2"/>
    <x v="2"/>
    <s v="Bus"/>
  </r>
  <r>
    <x v="0"/>
    <x v="0"/>
    <s v="N/A"/>
  </r>
  <r>
    <x v="0"/>
    <x v="0"/>
    <s v="N/A"/>
  </r>
  <r>
    <x v="11"/>
    <x v="2"/>
    <s v="Bus"/>
  </r>
  <r>
    <x v="0"/>
    <x v="0"/>
    <s v="N/A"/>
  </r>
  <r>
    <x v="1"/>
    <x v="1"/>
    <s v="Flight"/>
  </r>
  <r>
    <x v="0"/>
    <x v="0"/>
    <s v="N/A"/>
  </r>
  <r>
    <x v="1"/>
    <x v="1"/>
    <s v="Flight"/>
  </r>
  <r>
    <x v="0"/>
    <x v="0"/>
    <s v="N/A"/>
  </r>
  <r>
    <x v="10"/>
    <x v="1"/>
    <s v="Flight"/>
  </r>
  <r>
    <x v="0"/>
    <x v="0"/>
    <s v="N/A"/>
  </r>
  <r>
    <x v="0"/>
    <x v="0"/>
    <s v="N/A"/>
  </r>
  <r>
    <x v="9"/>
    <x v="2"/>
    <s v="Bus"/>
  </r>
  <r>
    <x v="1"/>
    <x v="1"/>
    <s v="Flight"/>
  </r>
  <r>
    <x v="0"/>
    <x v="0"/>
    <s v="N/A"/>
  </r>
  <r>
    <x v="12"/>
    <x v="0"/>
    <s v="N/A"/>
  </r>
  <r>
    <x v="2"/>
    <x v="2"/>
    <s v="Bus"/>
  </r>
  <r>
    <x v="0"/>
    <x v="0"/>
    <s v="N/A"/>
  </r>
  <r>
    <x v="0"/>
    <x v="0"/>
    <s v="N/A"/>
  </r>
  <r>
    <x v="2"/>
    <x v="2"/>
    <s v="Bus"/>
  </r>
  <r>
    <x v="0"/>
    <x v="0"/>
    <s v="N/A"/>
  </r>
  <r>
    <x v="0"/>
    <x v="0"/>
    <s v="N/A"/>
  </r>
  <r>
    <x v="0"/>
    <x v="0"/>
    <s v="N/A"/>
  </r>
  <r>
    <x v="0"/>
    <x v="0"/>
    <s v="N/A"/>
  </r>
  <r>
    <x v="13"/>
    <x v="1"/>
    <s v="Flight"/>
  </r>
  <r>
    <x v="11"/>
    <x v="2"/>
    <s v="Bus"/>
  </r>
  <r>
    <x v="6"/>
    <x v="2"/>
    <s v="Bus"/>
  </r>
  <r>
    <x v="0"/>
    <x v="0"/>
    <s v="N/A"/>
  </r>
  <r>
    <x v="12"/>
    <x v="0"/>
    <s v="N/A"/>
  </r>
  <r>
    <x v="14"/>
    <x v="3"/>
    <s v="Bus"/>
  </r>
  <r>
    <x v="15"/>
    <x v="1"/>
    <s v="Flight"/>
  </r>
  <r>
    <x v="0"/>
    <x v="0"/>
    <s v="N/A"/>
  </r>
  <r>
    <x v="2"/>
    <x v="2"/>
    <s v="Bus"/>
  </r>
  <r>
    <x v="0"/>
    <x v="0"/>
    <s v="N/A"/>
  </r>
  <r>
    <x v="0"/>
    <x v="0"/>
    <s v="N/A"/>
  </r>
  <r>
    <x v="16"/>
    <x v="1"/>
    <s v="Flight"/>
  </r>
  <r>
    <x v="0"/>
    <x v="0"/>
    <s v="N/A"/>
  </r>
  <r>
    <x v="17"/>
    <x v="2"/>
    <s v="Bus"/>
  </r>
  <r>
    <x v="0"/>
    <x v="0"/>
    <s v="N/A"/>
  </r>
  <r>
    <x v="18"/>
    <x v="3"/>
    <s v="Bus"/>
  </r>
  <r>
    <x v="0"/>
    <x v="0"/>
    <s v="N/A"/>
  </r>
  <r>
    <x v="7"/>
    <x v="3"/>
    <s v="Bus"/>
  </r>
  <r>
    <x v="1"/>
    <x v="1"/>
    <s v="Flight"/>
  </r>
  <r>
    <x v="0"/>
    <x v="0"/>
    <s v="N/A"/>
  </r>
  <r>
    <x v="0"/>
    <x v="0"/>
    <s v="N/A"/>
  </r>
  <r>
    <x v="0"/>
    <x v="0"/>
    <s v="N/A"/>
  </r>
  <r>
    <x v="0"/>
    <x v="0"/>
    <s v="N/A"/>
  </r>
  <r>
    <x v="2"/>
    <x v="2"/>
    <s v="Bus"/>
  </r>
  <r>
    <x v="0"/>
    <x v="0"/>
    <s v="N/A"/>
  </r>
  <r>
    <x v="8"/>
    <x v="1"/>
    <s v="Flight"/>
  </r>
  <r>
    <x v="0"/>
    <x v="0"/>
    <s v="N/A"/>
  </r>
  <r>
    <x v="6"/>
    <x v="2"/>
    <s v="Bus"/>
  </r>
  <r>
    <x v="8"/>
    <x v="1"/>
    <s v="Flight"/>
  </r>
  <r>
    <x v="5"/>
    <x v="2"/>
    <s v="Bus"/>
  </r>
  <r>
    <x v="8"/>
    <x v="1"/>
    <s v="Flight"/>
  </r>
  <r>
    <x v="0"/>
    <x v="0"/>
    <s v="N/A"/>
  </r>
  <r>
    <x v="0"/>
    <x v="0"/>
    <s v="N/A"/>
  </r>
  <r>
    <x v="0"/>
    <x v="0"/>
    <s v="N/A"/>
  </r>
  <r>
    <x v="4"/>
    <x v="3"/>
    <s v="Bus"/>
  </r>
  <r>
    <x v="0"/>
    <x v="0"/>
    <s v="N/A"/>
  </r>
  <r>
    <x v="0"/>
    <x v="0"/>
    <s v="N/A"/>
  </r>
  <r>
    <x v="0"/>
    <x v="0"/>
    <s v="N/A"/>
  </r>
  <r>
    <x v="0"/>
    <x v="0"/>
    <s v="N/A"/>
  </r>
  <r>
    <x v="11"/>
    <x v="2"/>
    <s v="Bus"/>
  </r>
  <r>
    <x v="0"/>
    <x v="0"/>
    <s v="N/A"/>
  </r>
  <r>
    <x v="19"/>
    <x v="3"/>
    <s v="Bus"/>
  </r>
  <r>
    <x v="0"/>
    <x v="0"/>
    <s v="N/A"/>
  </r>
  <r>
    <x v="0"/>
    <x v="0"/>
    <s v="N/A"/>
  </r>
  <r>
    <x v="9"/>
    <x v="2"/>
    <s v="Bus"/>
  </r>
  <r>
    <x v="16"/>
    <x v="1"/>
    <s v="Flight"/>
  </r>
  <r>
    <x v="2"/>
    <x v="2"/>
    <s v="Bus"/>
  </r>
  <r>
    <x v="0"/>
    <x v="0"/>
    <s v="N/A"/>
  </r>
  <r>
    <x v="0"/>
    <x v="0"/>
    <s v="N/A"/>
  </r>
  <r>
    <x v="1"/>
    <x v="1"/>
    <s v="Flight"/>
  </r>
  <r>
    <x v="0"/>
    <x v="0"/>
    <s v="N/A"/>
  </r>
  <r>
    <x v="0"/>
    <x v="0"/>
    <s v="N/A"/>
  </r>
  <r>
    <x v="0"/>
    <x v="0"/>
    <s v="N/A"/>
  </r>
  <r>
    <x v="20"/>
    <x v="1"/>
    <s v="Flight"/>
  </r>
  <r>
    <x v="0"/>
    <x v="0"/>
    <s v="N/A"/>
  </r>
  <r>
    <x v="0"/>
    <x v="0"/>
    <s v="N/A"/>
  </r>
  <r>
    <x v="20"/>
    <x v="1"/>
    <s v="Flight"/>
  </r>
  <r>
    <x v="0"/>
    <x v="0"/>
    <s v="N/A"/>
  </r>
  <r>
    <x v="3"/>
    <x v="1"/>
    <s v="Flight"/>
  </r>
  <r>
    <x v="1"/>
    <x v="1"/>
    <s v="Flight"/>
  </r>
  <r>
    <x v="21"/>
    <x v="1"/>
    <s v="Flight"/>
  </r>
  <r>
    <x v="3"/>
    <x v="1"/>
    <s v="Flight"/>
  </r>
  <r>
    <x v="20"/>
    <x v="1"/>
    <s v="Flight"/>
  </r>
  <r>
    <x v="0"/>
    <x v="0"/>
    <s v="N/A"/>
  </r>
  <r>
    <x v="8"/>
    <x v="1"/>
    <s v="Flight"/>
  </r>
  <r>
    <x v="22"/>
    <x v="1"/>
    <s v="Flight"/>
  </r>
  <r>
    <x v="23"/>
    <x v="2"/>
    <s v="Bus"/>
  </r>
  <r>
    <x v="1"/>
    <x v="1"/>
    <s v="Flight"/>
  </r>
  <r>
    <x v="0"/>
    <x v="0"/>
    <s v="N/A"/>
  </r>
  <r>
    <x v="0"/>
    <x v="0"/>
    <s v="N/A"/>
  </r>
  <r>
    <x v="16"/>
    <x v="1"/>
    <s v="Flight"/>
  </r>
  <r>
    <x v="0"/>
    <x v="0"/>
    <s v="N/A"/>
  </r>
  <r>
    <x v="0"/>
    <x v="0"/>
    <s v="N/A"/>
  </r>
  <r>
    <x v="0"/>
    <x v="0"/>
    <s v="N/A"/>
  </r>
  <r>
    <x v="0"/>
    <x v="0"/>
    <s v="N/A"/>
  </r>
  <r>
    <x v="0"/>
    <x v="0"/>
    <s v="N/A"/>
  </r>
  <r>
    <x v="17"/>
    <x v="2"/>
    <s v="Bus"/>
  </r>
  <r>
    <x v="17"/>
    <x v="2"/>
    <s v="Bus"/>
  </r>
  <r>
    <x v="0"/>
    <x v="0"/>
    <s v="N/A"/>
  </r>
  <r>
    <x v="0"/>
    <x v="0"/>
    <s v="N/A"/>
  </r>
  <r>
    <x v="0"/>
    <x v="0"/>
    <s v="N/A"/>
  </r>
  <r>
    <x v="0"/>
    <x v="0"/>
    <s v="N/A"/>
  </r>
  <r>
    <x v="0"/>
    <x v="0"/>
    <s v="N/A"/>
  </r>
  <r>
    <x v="0"/>
    <x v="0"/>
    <s v="N/A"/>
  </r>
  <r>
    <x v="10"/>
    <x v="1"/>
    <s v="Flight"/>
  </r>
  <r>
    <x v="0"/>
    <x v="0"/>
    <s v="N/A"/>
  </r>
  <r>
    <x v="0"/>
    <x v="0"/>
    <s v="N/A"/>
  </r>
  <r>
    <x v="0"/>
    <x v="0"/>
    <s v="N/A"/>
  </r>
  <r>
    <x v="18"/>
    <x v="3"/>
    <s v="Bus"/>
  </r>
  <r>
    <x v="0"/>
    <x v="0"/>
    <s v="N/A"/>
  </r>
  <r>
    <x v="19"/>
    <x v="3"/>
    <s v="Bus"/>
  </r>
  <r>
    <x v="0"/>
    <x v="0"/>
    <s v="N/A"/>
  </r>
  <r>
    <x v="8"/>
    <x v="1"/>
    <s v="Flight"/>
  </r>
  <r>
    <x v="0"/>
    <x v="0"/>
    <s v="N/A"/>
  </r>
  <r>
    <x v="0"/>
    <x v="0"/>
    <s v="N/A"/>
  </r>
  <r>
    <x v="0"/>
    <x v="0"/>
    <s v="N/A"/>
  </r>
  <r>
    <x v="0"/>
    <x v="0"/>
    <s v="N/A"/>
  </r>
  <r>
    <x v="0"/>
    <x v="0"/>
    <s v="N/A"/>
  </r>
  <r>
    <x v="0"/>
    <x v="0"/>
    <s v="N/A"/>
  </r>
  <r>
    <x v="0"/>
    <x v="0"/>
    <s v="N/A"/>
  </r>
  <r>
    <x v="24"/>
    <x v="1"/>
    <s v="Flight"/>
  </r>
  <r>
    <x v="0"/>
    <x v="0"/>
    <s v="N/A"/>
  </r>
  <r>
    <x v="1"/>
    <x v="1"/>
    <s v="Flight"/>
  </r>
  <r>
    <x v="0"/>
    <x v="0"/>
    <s v="N/A"/>
  </r>
  <r>
    <x v="0"/>
    <x v="0"/>
    <s v="N/A"/>
  </r>
  <r>
    <x v="9"/>
    <x v="2"/>
    <s v="Bus"/>
  </r>
  <r>
    <x v="1"/>
    <x v="1"/>
    <s v="Flight"/>
  </r>
  <r>
    <x v="0"/>
    <x v="0"/>
    <s v="N/A"/>
  </r>
  <r>
    <x v="25"/>
    <x v="3"/>
    <s v="Bus"/>
  </r>
  <r>
    <x v="12"/>
    <x v="0"/>
    <s v="N/A"/>
  </r>
  <r>
    <x v="26"/>
    <x v="3"/>
    <s v="Bus"/>
  </r>
  <r>
    <x v="0"/>
    <x v="0"/>
    <s v="N/A"/>
  </r>
  <r>
    <x v="0"/>
    <x v="0"/>
    <s v="N/A"/>
  </r>
  <r>
    <x v="9"/>
    <x v="2"/>
    <s v="Bus"/>
  </r>
  <r>
    <x v="11"/>
    <x v="2"/>
    <s v="Bus"/>
  </r>
  <r>
    <x v="14"/>
    <x v="3"/>
    <s v="Bus"/>
  </r>
  <r>
    <x v="0"/>
    <x v="0"/>
    <s v="N/A"/>
  </r>
  <r>
    <x v="24"/>
    <x v="1"/>
    <s v="Flight"/>
  </r>
  <r>
    <x v="0"/>
    <x v="0"/>
    <s v="N/A"/>
  </r>
  <r>
    <x v="8"/>
    <x v="1"/>
    <s v="Flight"/>
  </r>
  <r>
    <x v="27"/>
    <x v="1"/>
    <s v="Flight"/>
  </r>
  <r>
    <x v="0"/>
    <x v="0"/>
    <s v="N/A"/>
  </r>
  <r>
    <x v="8"/>
    <x v="1"/>
    <s v="Flight"/>
  </r>
  <r>
    <x v="0"/>
    <x v="0"/>
    <s v="N/A"/>
  </r>
  <r>
    <x v="0"/>
    <x v="0"/>
    <s v="N/A"/>
  </r>
  <r>
    <x v="0"/>
    <x v="0"/>
    <s v="N/A"/>
  </r>
  <r>
    <x v="0"/>
    <x v="0"/>
    <s v="N/A"/>
  </r>
  <r>
    <x v="16"/>
    <x v="1"/>
    <s v="Flight"/>
  </r>
  <r>
    <x v="8"/>
    <x v="1"/>
    <s v="Flight"/>
  </r>
  <r>
    <x v="28"/>
    <x v="1"/>
    <s v="Flight"/>
  </r>
  <r>
    <x v="1"/>
    <x v="1"/>
    <s v="Flight"/>
  </r>
  <r>
    <x v="0"/>
    <x v="0"/>
    <s v="N/A"/>
  </r>
  <r>
    <x v="0"/>
    <x v="0"/>
    <s v="N/A"/>
  </r>
  <r>
    <x v="0"/>
    <x v="0"/>
    <s v="N/A"/>
  </r>
  <r>
    <x v="0"/>
    <x v="0"/>
    <s v="N/A"/>
  </r>
  <r>
    <x v="11"/>
    <x v="3"/>
    <s v="Bus"/>
  </r>
  <r>
    <x v="0"/>
    <x v="0"/>
    <s v="N/A"/>
  </r>
  <r>
    <x v="28"/>
    <x v="3"/>
    <s v="Bus"/>
  </r>
  <r>
    <x v="0"/>
    <x v="0"/>
    <s v="N/A"/>
  </r>
  <r>
    <x v="20"/>
    <x v="3"/>
    <s v="Bus"/>
  </r>
  <r>
    <x v="1"/>
    <x v="1"/>
    <s v="Flight"/>
  </r>
  <r>
    <x v="0"/>
    <x v="0"/>
    <s v="N/A"/>
  </r>
  <r>
    <x v="0"/>
    <x v="0"/>
    <s v="N/A"/>
  </r>
  <r>
    <x v="0"/>
    <x v="0"/>
    <s v="N/A"/>
  </r>
  <r>
    <x v="0"/>
    <x v="0"/>
    <s v="N/A"/>
  </r>
  <r>
    <x v="1"/>
    <x v="1"/>
    <s v="Flight"/>
  </r>
  <r>
    <x v="0"/>
    <x v="0"/>
    <s v="N/A"/>
  </r>
  <r>
    <x v="0"/>
    <x v="0"/>
    <s v="N/A"/>
  </r>
  <r>
    <x v="0"/>
    <x v="0"/>
    <s v="N/A"/>
  </r>
  <r>
    <x v="0"/>
    <x v="0"/>
    <s v="N/A"/>
  </r>
  <r>
    <x v="0"/>
    <x v="0"/>
    <s v="N/A"/>
  </r>
  <r>
    <x v="0"/>
    <x v="0"/>
    <s v="N/A"/>
  </r>
  <r>
    <x v="0"/>
    <x v="0"/>
    <s v="N/A"/>
  </r>
  <r>
    <x v="0"/>
    <x v="0"/>
    <s v="N/A"/>
  </r>
  <r>
    <x v="4"/>
    <x v="3"/>
    <s v="Bus"/>
  </r>
  <r>
    <x v="9"/>
    <x v="3"/>
    <s v="Bus"/>
  </r>
  <r>
    <x v="29"/>
    <x v="1"/>
    <s v="Flight"/>
  </r>
  <r>
    <x v="0"/>
    <x v="0"/>
    <s v="N/A"/>
  </r>
  <r>
    <x v="1"/>
    <x v="1"/>
    <s v="Flight"/>
  </r>
  <r>
    <x v="0"/>
    <x v="0"/>
    <s v="N/A"/>
  </r>
  <r>
    <x v="0"/>
    <x v="0"/>
    <s v="N/A"/>
  </r>
  <r>
    <x v="1"/>
    <x v="1"/>
    <s v="Flight"/>
  </r>
  <r>
    <x v="0"/>
    <x v="0"/>
    <s v="N/A"/>
  </r>
  <r>
    <x v="0"/>
    <x v="0"/>
    <s v="N/A"/>
  </r>
  <r>
    <x v="0"/>
    <x v="0"/>
    <s v="N/A"/>
  </r>
  <r>
    <x v="0"/>
    <x v="0"/>
    <s v="N/A"/>
  </r>
  <r>
    <x v="11"/>
    <x v="3"/>
    <s v="Bus"/>
  </r>
  <r>
    <x v="17"/>
    <x v="2"/>
    <s v="Bus"/>
  </r>
  <r>
    <x v="0"/>
    <x v="0"/>
    <s v="N/A"/>
  </r>
  <r>
    <x v="0"/>
    <x v="0"/>
    <s v="N/A"/>
  </r>
  <r>
    <x v="0"/>
    <x v="0"/>
    <s v="N/A"/>
  </r>
  <r>
    <x v="1"/>
    <x v="1"/>
    <s v="Flight"/>
  </r>
  <r>
    <x v="7"/>
    <x v="3"/>
    <s v="Bus"/>
  </r>
  <r>
    <x v="8"/>
    <x v="1"/>
    <s v="Flight"/>
  </r>
  <r>
    <x v="0"/>
    <x v="0"/>
    <s v="N/A"/>
  </r>
  <r>
    <x v="0"/>
    <x v="0"/>
    <s v="N/A"/>
  </r>
  <r>
    <x v="6"/>
    <x v="3"/>
    <s v="Bus"/>
  </r>
  <r>
    <x v="0"/>
    <x v="0"/>
    <s v="N/A"/>
  </r>
  <r>
    <x v="0"/>
    <x v="0"/>
    <s v="N/A"/>
  </r>
  <r>
    <x v="0"/>
    <x v="0"/>
    <s v="N/A"/>
  </r>
  <r>
    <x v="4"/>
    <x v="3"/>
    <s v="Bus"/>
  </r>
  <r>
    <x v="0"/>
    <x v="0"/>
    <s v="N/A"/>
  </r>
  <r>
    <x v="0"/>
    <x v="0"/>
    <s v="N/A"/>
  </r>
  <r>
    <x v="8"/>
    <x v="1"/>
    <s v="Flight"/>
  </r>
  <r>
    <x v="0"/>
    <x v="0"/>
    <s v="N/A"/>
  </r>
  <r>
    <x v="0"/>
    <x v="0"/>
    <s v="N/A"/>
  </r>
  <r>
    <x v="1"/>
    <x v="1"/>
    <s v="Flight"/>
  </r>
  <r>
    <x v="0"/>
    <x v="0"/>
    <s v="N/A"/>
  </r>
  <r>
    <x v="0"/>
    <x v="0"/>
    <s v="N/A"/>
  </r>
  <r>
    <x v="0"/>
    <x v="0"/>
    <s v="N/A"/>
  </r>
  <r>
    <x v="0"/>
    <x v="0"/>
    <s v="N/A"/>
  </r>
  <r>
    <x v="0"/>
    <x v="0"/>
    <s v="N/A"/>
  </r>
  <r>
    <x v="1"/>
    <x v="1"/>
    <s v="Flight"/>
  </r>
  <r>
    <x v="30"/>
    <x v="1"/>
    <s v="Flight"/>
  </r>
  <r>
    <x v="17"/>
    <x v="3"/>
    <s v="Bus"/>
  </r>
  <r>
    <x v="0"/>
    <x v="0"/>
    <s v="N/A"/>
  </r>
  <r>
    <x v="1"/>
    <x v="1"/>
    <s v="Flight"/>
  </r>
  <r>
    <x v="0"/>
    <x v="0"/>
    <s v="N/A"/>
  </r>
  <r>
    <x v="0"/>
    <x v="0"/>
    <s v="N/A"/>
  </r>
  <r>
    <x v="0"/>
    <x v="0"/>
    <s v="N/A"/>
  </r>
  <r>
    <x v="0"/>
    <x v="0"/>
    <s v="N/A"/>
  </r>
  <r>
    <x v="0"/>
    <x v="0"/>
    <s v="N/A"/>
  </r>
  <r>
    <x v="0"/>
    <x v="0"/>
    <s v="N/A"/>
  </r>
  <r>
    <x v="0"/>
    <x v="0"/>
    <s v="N/A"/>
  </r>
  <r>
    <x v="0"/>
    <x v="0"/>
    <s v="N/A"/>
  </r>
  <r>
    <x v="1"/>
    <x v="1"/>
    <s v="Flight"/>
  </r>
  <r>
    <x v="0"/>
    <x v="0"/>
    <s v="N/A"/>
  </r>
  <r>
    <x v="0"/>
    <x v="0"/>
    <s v="N/A"/>
  </r>
  <r>
    <x v="31"/>
    <x v="3"/>
    <s v="Bus"/>
  </r>
  <r>
    <x v="9"/>
    <x v="3"/>
    <s v="Bus"/>
  </r>
  <r>
    <x v="0"/>
    <x v="0"/>
    <s v="N/A"/>
  </r>
  <r>
    <x v="0"/>
    <x v="0"/>
    <s v="N/A"/>
  </r>
  <r>
    <x v="0"/>
    <x v="0"/>
    <s v="N/A"/>
  </r>
  <r>
    <x v="0"/>
    <x v="0"/>
    <s v="N/A"/>
  </r>
  <r>
    <x v="12"/>
    <x v="0"/>
    <s v="N/A"/>
  </r>
  <r>
    <x v="20"/>
    <x v="3"/>
    <s v="Bus"/>
  </r>
  <r>
    <x v="1"/>
    <x v="1"/>
    <s v="Flight"/>
  </r>
  <r>
    <x v="0"/>
    <x v="0"/>
    <s v="N/A"/>
  </r>
  <r>
    <x v="0"/>
    <x v="0"/>
    <s v="N/A"/>
  </r>
  <r>
    <x v="0"/>
    <x v="0"/>
    <s v="N/A"/>
  </r>
  <r>
    <x v="0"/>
    <x v="0"/>
    <s v="N/A"/>
  </r>
  <r>
    <x v="0"/>
    <x v="0"/>
    <s v="N/A"/>
  </r>
  <r>
    <x v="1"/>
    <x v="1"/>
    <s v="Flight"/>
  </r>
  <r>
    <x v="0"/>
    <x v="0"/>
    <s v="N/A"/>
  </r>
  <r>
    <x v="0"/>
    <x v="0"/>
    <s v="N/A"/>
  </r>
  <r>
    <x v="0"/>
    <x v="0"/>
    <s v="N/A"/>
  </r>
  <r>
    <x v="0"/>
    <x v="0"/>
    <s v="N/A"/>
  </r>
  <r>
    <x v="1"/>
    <x v="1"/>
    <s v="Flight"/>
  </r>
  <r>
    <x v="0"/>
    <x v="0"/>
    <s v="N/A"/>
  </r>
  <r>
    <x v="0"/>
    <x v="0"/>
    <s v="N/A"/>
  </r>
  <r>
    <x v="32"/>
    <x v="1"/>
    <s v="Flight"/>
  </r>
  <r>
    <x v="0"/>
    <x v="0"/>
    <s v="N/A"/>
  </r>
  <r>
    <x v="0"/>
    <x v="0"/>
    <s v="N/A"/>
  </r>
  <r>
    <x v="0"/>
    <x v="0"/>
    <s v="N/A"/>
  </r>
  <r>
    <x v="0"/>
    <x v="0"/>
    <s v="N/A"/>
  </r>
  <r>
    <x v="0"/>
    <x v="0"/>
    <s v="N/A"/>
  </r>
  <r>
    <x v="20"/>
    <x v="3"/>
    <s v="Bus"/>
  </r>
  <r>
    <x v="0"/>
    <x v="0"/>
    <s v="N/A"/>
  </r>
  <r>
    <x v="0"/>
    <x v="0"/>
    <s v="N/A"/>
  </r>
  <r>
    <x v="0"/>
    <x v="0"/>
    <s v="N/A"/>
  </r>
  <r>
    <x v="0"/>
    <x v="0"/>
    <s v="N/A"/>
  </r>
  <r>
    <x v="0"/>
    <x v="0"/>
    <s v="N/A"/>
  </r>
  <r>
    <x v="0"/>
    <x v="0"/>
    <s v="N/A"/>
  </r>
  <r>
    <x v="1"/>
    <x v="1"/>
    <s v="Flight"/>
  </r>
  <r>
    <x v="0"/>
    <x v="0"/>
    <s v="N/A"/>
  </r>
  <r>
    <x v="17"/>
    <x v="1"/>
    <s v="Flight"/>
  </r>
  <r>
    <x v="0"/>
    <x v="0"/>
    <s v="N/A"/>
  </r>
  <r>
    <x v="0"/>
    <x v="0"/>
    <s v="N/A"/>
  </r>
  <r>
    <x v="0"/>
    <x v="0"/>
    <s v="N/A"/>
  </r>
  <r>
    <x v="22"/>
    <x v="1"/>
    <s v="Flight"/>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2"/>
    <x v="3"/>
    <s v="Bus"/>
  </r>
  <r>
    <x v="0"/>
    <x v="0"/>
    <s v="N/A"/>
  </r>
  <r>
    <x v="0"/>
    <x v="0"/>
    <s v="N/A"/>
  </r>
  <r>
    <x v="0"/>
    <x v="0"/>
    <s v="N/A"/>
  </r>
  <r>
    <x v="24"/>
    <x v="1"/>
    <s v="Flight"/>
  </r>
  <r>
    <x v="0"/>
    <x v="0"/>
    <s v="N/A"/>
  </r>
  <r>
    <x v="0"/>
    <x v="0"/>
    <s v="N/A"/>
  </r>
  <r>
    <x v="0"/>
    <x v="0"/>
    <s v="N/A"/>
  </r>
  <r>
    <x v="0"/>
    <x v="0"/>
    <s v="N/A"/>
  </r>
  <r>
    <x v="0"/>
    <x v="0"/>
    <s v="N/A"/>
  </r>
  <r>
    <x v="0"/>
    <x v="0"/>
    <s v="N/A"/>
  </r>
  <r>
    <x v="24"/>
    <x v="1"/>
    <s v="Flight"/>
  </r>
  <r>
    <x v="10"/>
    <x v="1"/>
    <s v="Flight"/>
  </r>
  <r>
    <x v="8"/>
    <x v="1"/>
    <s v="Flight"/>
  </r>
  <r>
    <x v="0"/>
    <x v="0"/>
    <s v="N/A"/>
  </r>
  <r>
    <x v="20"/>
    <x v="1"/>
    <s v="Flight"/>
  </r>
  <r>
    <x v="2"/>
    <x v="1"/>
    <s v="Flight"/>
  </r>
  <r>
    <x v="0"/>
    <x v="0"/>
    <s v="N/A"/>
  </r>
  <r>
    <x v="25"/>
    <x v="3"/>
    <s v="Bus"/>
  </r>
  <r>
    <x v="0"/>
    <x v="0"/>
    <s v="N/A"/>
  </r>
  <r>
    <x v="0"/>
    <x v="0"/>
    <s v="N/A"/>
  </r>
  <r>
    <x v="21"/>
    <x v="1"/>
    <s v="Flight"/>
  </r>
  <r>
    <x v="0"/>
    <x v="0"/>
    <s v="N/A"/>
  </r>
  <r>
    <x v="0"/>
    <x v="0"/>
    <s v="N/A"/>
  </r>
  <r>
    <x v="21"/>
    <x v="1"/>
    <s v="Flight"/>
  </r>
  <r>
    <x v="0"/>
    <x v="0"/>
    <s v="N/A"/>
  </r>
  <r>
    <x v="0"/>
    <x v="0"/>
    <s v="N/A"/>
  </r>
  <r>
    <x v="0"/>
    <x v="0"/>
    <s v="N/A"/>
  </r>
  <r>
    <x v="33"/>
    <x v="3"/>
    <s v="Bus"/>
  </r>
  <r>
    <x v="0"/>
    <x v="0"/>
    <s v="N/A"/>
  </r>
  <r>
    <x v="0"/>
    <x v="0"/>
    <s v="N/A"/>
  </r>
  <r>
    <x v="0"/>
    <x v="0"/>
    <s v="N/A"/>
  </r>
  <r>
    <x v="0"/>
    <x v="0"/>
    <s v="N/A"/>
  </r>
  <r>
    <x v="7"/>
    <x v="3"/>
    <s v="Bus"/>
  </r>
  <r>
    <x v="0"/>
    <x v="0"/>
    <s v="N/A"/>
  </r>
  <r>
    <x v="1"/>
    <x v="1"/>
    <s v="Flight"/>
  </r>
  <r>
    <x v="0"/>
    <x v="0"/>
    <s v="N/A"/>
  </r>
  <r>
    <x v="22"/>
    <x v="1"/>
    <s v="Flight"/>
  </r>
  <r>
    <x v="0"/>
    <x v="0"/>
    <s v="N/A"/>
  </r>
  <r>
    <x v="0"/>
    <x v="0"/>
    <s v="N/A"/>
  </r>
  <r>
    <x v="0"/>
    <x v="0"/>
    <s v="N/A"/>
  </r>
  <r>
    <x v="4"/>
    <x v="3"/>
    <s v="Bus"/>
  </r>
  <r>
    <x v="0"/>
    <x v="0"/>
    <s v="N/A"/>
  </r>
  <r>
    <x v="0"/>
    <x v="0"/>
    <s v="N/A"/>
  </r>
  <r>
    <x v="0"/>
    <x v="0"/>
    <s v="N/A"/>
  </r>
  <r>
    <x v="0"/>
    <x v="0"/>
    <s v="N/A"/>
  </r>
  <r>
    <x v="0"/>
    <x v="0"/>
    <s v="N/A"/>
  </r>
  <r>
    <x v="0"/>
    <x v="0"/>
    <s v="N/A"/>
  </r>
  <r>
    <x v="0"/>
    <x v="0"/>
    <s v="N/A"/>
  </r>
  <r>
    <x v="30"/>
    <x v="3"/>
    <s v="Bus"/>
  </r>
  <r>
    <x v="0"/>
    <x v="0"/>
    <s v="N/A"/>
  </r>
  <r>
    <x v="0"/>
    <x v="0"/>
    <s v="N/A"/>
  </r>
  <r>
    <x v="0"/>
    <x v="0"/>
    <s v="N/A"/>
  </r>
  <r>
    <x v="0"/>
    <x v="0"/>
    <s v="N/A"/>
  </r>
  <r>
    <x v="0"/>
    <x v="0"/>
    <s v="N/A"/>
  </r>
  <r>
    <x v="12"/>
    <x v="0"/>
    <s v="N/A"/>
  </r>
  <r>
    <x v="21"/>
    <x v="1"/>
    <s v="Flight"/>
  </r>
  <r>
    <x v="1"/>
    <x v="1"/>
    <s v="Flight"/>
  </r>
  <r>
    <x v="1"/>
    <x v="1"/>
    <s v="Flight"/>
  </r>
  <r>
    <x v="1"/>
    <x v="1"/>
    <s v="Flight"/>
  </r>
  <r>
    <x v="0"/>
    <x v="0"/>
    <s v="N/A"/>
  </r>
  <r>
    <x v="0"/>
    <x v="0"/>
    <s v="N/A"/>
  </r>
  <r>
    <x v="33"/>
    <x v="1"/>
    <s v="Flight"/>
  </r>
  <r>
    <x v="12"/>
    <x v="0"/>
    <s v="N/A"/>
  </r>
  <r>
    <x v="0"/>
    <x v="0"/>
    <s v="N/A"/>
  </r>
  <r>
    <x v="0"/>
    <x v="0"/>
    <s v="N/A"/>
  </r>
  <r>
    <x v="1"/>
    <x v="1"/>
    <s v="Flight"/>
  </r>
  <r>
    <x v="0"/>
    <x v="0"/>
    <s v="N/A"/>
  </r>
  <r>
    <x v="10"/>
    <x v="1"/>
    <s v="Flight"/>
  </r>
  <r>
    <x v="20"/>
    <x v="1"/>
    <s v="Flight"/>
  </r>
  <r>
    <x v="0"/>
    <x v="0"/>
    <s v="N/A"/>
  </r>
  <r>
    <x v="7"/>
    <x v="3"/>
    <s v="Bus"/>
  </r>
  <r>
    <x v="9"/>
    <x v="1"/>
    <s v="Flight"/>
  </r>
  <r>
    <x v="18"/>
    <x v="3"/>
    <s v="Bus"/>
  </r>
  <r>
    <x v="0"/>
    <x v="0"/>
    <s v="N/A"/>
  </r>
  <r>
    <x v="34"/>
    <x v="1"/>
    <s v="Flight"/>
  </r>
  <r>
    <x v="0"/>
    <x v="0"/>
    <s v="N/A"/>
  </r>
  <r>
    <x v="0"/>
    <x v="0"/>
    <s v="N/A"/>
  </r>
  <r>
    <x v="1"/>
    <x v="1"/>
    <s v="Flight"/>
  </r>
  <r>
    <x v="0"/>
    <x v="0"/>
    <s v="N/A"/>
  </r>
  <r>
    <x v="20"/>
    <x v="3"/>
    <s v="Bus"/>
  </r>
  <r>
    <x v="8"/>
    <x v="1"/>
    <s v="Flight"/>
  </r>
  <r>
    <x v="0"/>
    <x v="0"/>
    <s v="N/A"/>
  </r>
  <r>
    <x v="0"/>
    <x v="0"/>
    <s v="N/A"/>
  </r>
  <r>
    <x v="17"/>
    <x v="1"/>
    <s v="Flight"/>
  </r>
  <r>
    <x v="1"/>
    <x v="1"/>
    <s v="Flight"/>
  </r>
  <r>
    <x v="0"/>
    <x v="0"/>
    <s v="N/A"/>
  </r>
  <r>
    <x v="0"/>
    <x v="0"/>
    <s v="N/A"/>
  </r>
  <r>
    <x v="0"/>
    <x v="0"/>
    <s v="N/A"/>
  </r>
  <r>
    <x v="0"/>
    <x v="0"/>
    <s v="N/A"/>
  </r>
  <r>
    <x v="0"/>
    <x v="0"/>
    <s v="N/A"/>
  </r>
  <r>
    <x v="4"/>
    <x v="3"/>
    <s v="Bus"/>
  </r>
  <r>
    <x v="12"/>
    <x v="0"/>
    <s v="N/A"/>
  </r>
  <r>
    <x v="0"/>
    <x v="0"/>
    <s v="N/A"/>
  </r>
  <r>
    <x v="0"/>
    <x v="0"/>
    <s v="N/A"/>
  </r>
  <r>
    <x v="0"/>
    <x v="0"/>
    <s v="N/A"/>
  </r>
  <r>
    <x v="0"/>
    <x v="0"/>
    <s v="N/A"/>
  </r>
  <r>
    <x v="0"/>
    <x v="0"/>
    <s v="N/A"/>
  </r>
  <r>
    <x v="0"/>
    <x v="0"/>
    <s v="N/A"/>
  </r>
  <r>
    <x v="26"/>
    <x v="3"/>
    <s v="Bus"/>
  </r>
  <r>
    <x v="7"/>
    <x v="3"/>
    <s v="Bus"/>
  </r>
  <r>
    <x v="20"/>
    <x v="3"/>
    <s v="Bus"/>
  </r>
  <r>
    <x v="0"/>
    <x v="0"/>
    <s v="N/A"/>
  </r>
  <r>
    <x v="0"/>
    <x v="0"/>
    <s v="N/A"/>
  </r>
  <r>
    <x v="0"/>
    <x v="0"/>
    <s v="N/A"/>
  </r>
  <r>
    <x v="35"/>
    <x v="3"/>
    <s v="Bus"/>
  </r>
  <r>
    <x v="0"/>
    <x v="0"/>
    <s v="N/A"/>
  </r>
  <r>
    <x v="1"/>
    <x v="1"/>
    <s v="Flight"/>
  </r>
  <r>
    <x v="0"/>
    <x v="0"/>
    <s v="N/A"/>
  </r>
  <r>
    <x v="0"/>
    <x v="0"/>
    <s v="N/A"/>
  </r>
  <r>
    <x v="0"/>
    <x v="0"/>
    <s v="N/A"/>
  </r>
  <r>
    <x v="36"/>
    <x v="3"/>
    <s v="Bus"/>
  </r>
  <r>
    <x v="0"/>
    <x v="0"/>
    <s v="N/A"/>
  </r>
  <r>
    <x v="0"/>
    <x v="0"/>
    <s v="N/A"/>
  </r>
  <r>
    <x v="0"/>
    <x v="0"/>
    <s v="N/A"/>
  </r>
  <r>
    <x v="0"/>
    <x v="0"/>
    <s v="N/A"/>
  </r>
  <r>
    <x v="0"/>
    <x v="0"/>
    <s v="N/A"/>
  </r>
  <r>
    <x v="0"/>
    <x v="0"/>
    <s v="N/A"/>
  </r>
  <r>
    <x v="0"/>
    <x v="0"/>
    <s v="N/A"/>
  </r>
  <r>
    <x v="0"/>
    <x v="0"/>
    <s v="N/A"/>
  </r>
  <r>
    <x v="0"/>
    <x v="0"/>
    <s v="N/A"/>
  </r>
  <r>
    <x v="0"/>
    <x v="0"/>
    <s v="N/A"/>
  </r>
  <r>
    <x v="0"/>
    <x v="0"/>
    <s v="N/A"/>
  </r>
  <r>
    <x v="12"/>
    <x v="0"/>
    <s v="N/A"/>
  </r>
  <r>
    <x v="0"/>
    <x v="0"/>
    <s v="N/A"/>
  </r>
  <r>
    <x v="37"/>
    <x v="1"/>
    <s v="Flight"/>
  </r>
  <r>
    <x v="0"/>
    <x v="0"/>
    <s v="N/A"/>
  </r>
  <r>
    <x v="30"/>
    <x v="3"/>
    <s v="Bus"/>
  </r>
  <r>
    <x v="0"/>
    <x v="0"/>
    <s v="N/A"/>
  </r>
  <r>
    <x v="0"/>
    <x v="0"/>
    <s v="N/A"/>
  </r>
  <r>
    <x v="1"/>
    <x v="1"/>
    <s v="Flight"/>
  </r>
  <r>
    <x v="0"/>
    <x v="0"/>
    <s v="N/A"/>
  </r>
  <r>
    <x v="3"/>
    <x v="1"/>
    <s v="Flight"/>
  </r>
  <r>
    <x v="0"/>
    <x v="0"/>
    <s v="N/A"/>
  </r>
  <r>
    <x v="0"/>
    <x v="0"/>
    <s v="N/A"/>
  </r>
  <r>
    <x v="12"/>
    <x v="0"/>
    <s v="N/A"/>
  </r>
  <r>
    <x v="17"/>
    <x v="1"/>
    <s v="Flight"/>
  </r>
  <r>
    <x v="0"/>
    <x v="0"/>
    <s v="N/A"/>
  </r>
  <r>
    <x v="0"/>
    <x v="0"/>
    <s v="N/A"/>
  </r>
  <r>
    <x v="36"/>
    <x v="3"/>
    <s v="Bus"/>
  </r>
  <r>
    <x v="0"/>
    <x v="0"/>
    <s v="N/A"/>
  </r>
  <r>
    <x v="0"/>
    <x v="0"/>
    <s v="N/A"/>
  </r>
  <r>
    <x v="0"/>
    <x v="0"/>
    <s v="N/A"/>
  </r>
  <r>
    <x v="28"/>
    <x v="2"/>
    <s v="Bus"/>
  </r>
  <r>
    <x v="0"/>
    <x v="0"/>
    <s v="N/A"/>
  </r>
  <r>
    <x v="2"/>
    <x v="3"/>
    <s v="Bus"/>
  </r>
  <r>
    <x v="0"/>
    <x v="0"/>
    <s v="N/A"/>
  </r>
  <r>
    <x v="0"/>
    <x v="0"/>
    <s v="N/A"/>
  </r>
  <r>
    <x v="0"/>
    <x v="0"/>
    <s v="N/A"/>
  </r>
  <r>
    <x v="0"/>
    <x v="0"/>
    <s v="N/A"/>
  </r>
  <r>
    <x v="36"/>
    <x v="3"/>
    <s v="Bus"/>
  </r>
  <r>
    <x v="12"/>
    <x v="0"/>
    <s v="N/A"/>
  </r>
  <r>
    <x v="0"/>
    <x v="0"/>
    <s v="N/A"/>
  </r>
  <r>
    <x v="0"/>
    <x v="0"/>
    <s v="N/A"/>
  </r>
  <r>
    <x v="0"/>
    <x v="0"/>
    <s v="N/A"/>
  </r>
  <r>
    <x v="0"/>
    <x v="0"/>
    <s v="N/A"/>
  </r>
  <r>
    <x v="12"/>
    <x v="0"/>
    <s v="N/A"/>
  </r>
  <r>
    <x v="0"/>
    <x v="0"/>
    <s v="N/A"/>
  </r>
  <r>
    <x v="12"/>
    <x v="0"/>
    <s v="N/A"/>
  </r>
  <r>
    <x v="12"/>
    <x v="0"/>
    <s v="N/A"/>
  </r>
  <r>
    <x v="8"/>
    <x v="1"/>
    <s v="Flight"/>
  </r>
  <r>
    <x v="0"/>
    <x v="0"/>
    <s v="N/A"/>
  </r>
  <r>
    <x v="0"/>
    <x v="0"/>
    <s v="N/A"/>
  </r>
  <r>
    <x v="0"/>
    <x v="0"/>
    <s v="N/A"/>
  </r>
  <r>
    <x v="0"/>
    <x v="0"/>
    <s v="N/A"/>
  </r>
  <r>
    <x v="0"/>
    <x v="0"/>
    <s v="N/A"/>
  </r>
  <r>
    <x v="0"/>
    <x v="0"/>
    <s v="N/A"/>
  </r>
  <r>
    <x v="0"/>
    <x v="0"/>
    <s v="N/A"/>
  </r>
  <r>
    <x v="12"/>
    <x v="0"/>
    <s v="N/A"/>
  </r>
  <r>
    <x v="12"/>
    <x v="0"/>
    <s v="N/A"/>
  </r>
  <r>
    <x v="3"/>
    <x v="1"/>
    <s v="Flight"/>
  </r>
  <r>
    <x v="3"/>
    <x v="1"/>
    <s v="Flight"/>
  </r>
  <r>
    <x v="0"/>
    <x v="0"/>
    <s v="N/A"/>
  </r>
  <r>
    <x v="0"/>
    <x v="0"/>
    <s v="N/A"/>
  </r>
  <r>
    <x v="0"/>
    <x v="0"/>
    <s v="N/A"/>
  </r>
  <r>
    <x v="3"/>
    <x v="1"/>
    <s v="Flight"/>
  </r>
  <r>
    <x v="0"/>
    <x v="0"/>
    <s v="N/A"/>
  </r>
  <r>
    <x v="0"/>
    <x v="0"/>
    <s v="N/A"/>
  </r>
  <r>
    <x v="0"/>
    <x v="0"/>
    <s v="N/A"/>
  </r>
  <r>
    <x v="0"/>
    <x v="0"/>
    <s v="N/A"/>
  </r>
  <r>
    <x v="0"/>
    <x v="0"/>
    <s v="N/A"/>
  </r>
  <r>
    <x v="38"/>
    <x v="2"/>
    <s v="Bus"/>
  </r>
  <r>
    <x v="0"/>
    <x v="0"/>
    <s v="N/A"/>
  </r>
  <r>
    <x v="39"/>
    <x v="1"/>
    <s v="Flight"/>
  </r>
  <r>
    <x v="0"/>
    <x v="0"/>
    <s v="N/A"/>
  </r>
  <r>
    <x v="12"/>
    <x v="0"/>
    <s v="N/A"/>
  </r>
  <r>
    <x v="0"/>
    <x v="0"/>
    <s v="N/A"/>
  </r>
  <r>
    <x v="0"/>
    <x v="0"/>
    <s v="N/A"/>
  </r>
  <r>
    <x v="12"/>
    <x v="0"/>
    <s v="N/A"/>
  </r>
  <r>
    <x v="0"/>
    <x v="0"/>
    <s v="N/A"/>
  </r>
  <r>
    <x v="0"/>
    <x v="0"/>
    <s v="N/A"/>
  </r>
  <r>
    <x v="0"/>
    <x v="0"/>
    <s v="N/A"/>
  </r>
  <r>
    <x v="0"/>
    <x v="0"/>
    <s v="N/A"/>
  </r>
  <r>
    <x v="0"/>
    <x v="0"/>
    <s v="N/A"/>
  </r>
  <r>
    <x v="0"/>
    <x v="0"/>
    <s v="N/A"/>
  </r>
  <r>
    <x v="40"/>
    <x v="0"/>
    <s v="N/A"/>
  </r>
  <r>
    <x v="0"/>
    <x v="0"/>
    <s v="N/A"/>
  </r>
  <r>
    <x v="0"/>
    <x v="0"/>
    <s v="N/A"/>
  </r>
  <r>
    <x v="40"/>
    <x v="0"/>
    <s v="N/A"/>
  </r>
  <r>
    <x v="0"/>
    <x v="0"/>
    <s v="N/A"/>
  </r>
  <r>
    <x v="0"/>
    <x v="0"/>
    <s v="N/A"/>
  </r>
  <r>
    <x v="0"/>
    <x v="0"/>
    <s v="N/A"/>
  </r>
  <r>
    <x v="0"/>
    <x v="0"/>
    <s v="N/A"/>
  </r>
  <r>
    <x v="0"/>
    <x v="0"/>
    <s v="N/A"/>
  </r>
  <r>
    <x v="0"/>
    <x v="0"/>
    <s v="N/A"/>
  </r>
  <r>
    <x v="0"/>
    <x v="0"/>
    <s v="N/A"/>
  </r>
  <r>
    <x v="0"/>
    <x v="0"/>
    <s v="N/A"/>
  </r>
  <r>
    <x v="0"/>
    <x v="0"/>
    <s v="N/A"/>
  </r>
  <r>
    <x v="0"/>
    <x v="0"/>
    <s v="N/A"/>
  </r>
  <r>
    <x v="0"/>
    <x v="0"/>
    <s v="N/A"/>
  </r>
  <r>
    <x v="3"/>
    <x v="1"/>
    <s v="Flight"/>
  </r>
  <r>
    <x v="0"/>
    <x v="0"/>
    <s v="N/A"/>
  </r>
  <r>
    <x v="0"/>
    <x v="0"/>
    <s v="N/A"/>
  </r>
  <r>
    <x v="0"/>
    <x v="0"/>
    <s v="N/A"/>
  </r>
  <r>
    <x v="0"/>
    <x v="0"/>
    <s v="N/A"/>
  </r>
  <r>
    <x v="0"/>
    <x v="0"/>
    <s v="N/A"/>
  </r>
  <r>
    <x v="12"/>
    <x v="0"/>
    <s v="N/A"/>
  </r>
  <r>
    <x v="0"/>
    <x v="0"/>
    <s v="N/A"/>
  </r>
  <r>
    <x v="0"/>
    <x v="0"/>
    <s v="N/A"/>
  </r>
  <r>
    <x v="0"/>
    <x v="0"/>
    <s v="N/A"/>
  </r>
  <r>
    <x v="0"/>
    <x v="0"/>
    <s v="N/A"/>
  </r>
  <r>
    <x v="0"/>
    <x v="0"/>
    <s v="N/A"/>
  </r>
  <r>
    <x v="0"/>
    <x v="0"/>
    <s v="N/A"/>
  </r>
  <r>
    <x v="12"/>
    <x v="0"/>
    <s v="N/A"/>
  </r>
  <r>
    <x v="9"/>
    <x v="3"/>
    <s v="Bus"/>
  </r>
  <r>
    <x v="8"/>
    <x v="1"/>
    <s v="Flight"/>
  </r>
  <r>
    <x v="8"/>
    <x v="1"/>
    <s v="Flight"/>
  </r>
  <r>
    <x v="8"/>
    <x v="1"/>
    <s v="Flight"/>
  </r>
  <r>
    <x v="39"/>
    <x v="1"/>
    <s v="Flight"/>
  </r>
  <r>
    <x v="41"/>
    <x v="1"/>
    <s v="Flight"/>
  </r>
  <r>
    <x v="10"/>
    <x v="1"/>
    <s v="Flight"/>
  </r>
  <r>
    <x v="0"/>
    <x v="0"/>
    <s v="N/A"/>
  </r>
  <r>
    <x v="0"/>
    <x v="0"/>
    <s v="N/A"/>
  </r>
  <r>
    <x v="0"/>
    <x v="0"/>
    <s v="N/A"/>
  </r>
  <r>
    <x v="0"/>
    <x v="0"/>
    <s v="N/A"/>
  </r>
  <r>
    <x v="0"/>
    <x v="0"/>
    <s v="N/A"/>
  </r>
  <r>
    <x v="0"/>
    <x v="0"/>
    <s v="N/A"/>
  </r>
  <r>
    <x v="0"/>
    <x v="0"/>
    <s v="N/A"/>
  </r>
  <r>
    <x v="0"/>
    <x v="0"/>
    <s v="N/A"/>
  </r>
  <r>
    <x v="25"/>
    <x v="3"/>
    <s v="Bus"/>
  </r>
  <r>
    <x v="25"/>
    <x v="3"/>
    <s v="Bus"/>
  </r>
  <r>
    <x v="35"/>
    <x v="3"/>
    <s v="Bus"/>
  </r>
  <r>
    <x v="42"/>
    <x v="1"/>
    <s v="Flight"/>
  </r>
  <r>
    <x v="43"/>
    <x v="1"/>
    <s v="Flight"/>
  </r>
  <r>
    <x v="8"/>
    <x v="1"/>
    <s v="Flight"/>
  </r>
  <r>
    <x v="8"/>
    <x v="1"/>
    <s v="Flight"/>
  </r>
  <r>
    <x v="0"/>
    <x v="0"/>
    <s v="N/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x v="0"/>
  </r>
  <r>
    <x v="0"/>
  </r>
  <r>
    <x v="1"/>
  </r>
  <r>
    <x v="0"/>
  </r>
  <r>
    <x v="0"/>
  </r>
  <r>
    <x v="1"/>
  </r>
  <r>
    <x v="2"/>
  </r>
  <r>
    <x v="0"/>
  </r>
  <r>
    <x v="0"/>
  </r>
  <r>
    <x v="0"/>
  </r>
  <r>
    <x v="1"/>
  </r>
  <r>
    <x v="0"/>
  </r>
  <r>
    <x v="3"/>
  </r>
  <r>
    <x v="0"/>
  </r>
  <r>
    <x v="2"/>
  </r>
  <r>
    <x v="0"/>
  </r>
  <r>
    <x v="0"/>
  </r>
  <r>
    <x v="0"/>
  </r>
  <r>
    <x v="0"/>
  </r>
  <r>
    <x v="2"/>
  </r>
  <r>
    <x v="3"/>
  </r>
  <r>
    <x v="0"/>
  </r>
  <r>
    <x v="0"/>
  </r>
  <r>
    <x v="1"/>
  </r>
  <r>
    <x v="2"/>
  </r>
  <r>
    <x v="0"/>
  </r>
  <r>
    <x v="1"/>
  </r>
  <r>
    <x v="0"/>
  </r>
  <r>
    <x v="1"/>
  </r>
  <r>
    <x v="0"/>
  </r>
  <r>
    <x v="2"/>
  </r>
  <r>
    <x v="2"/>
  </r>
  <r>
    <x v="0"/>
  </r>
  <r>
    <x v="1"/>
  </r>
  <r>
    <x v="0"/>
  </r>
  <r>
    <x v="1"/>
  </r>
  <r>
    <x v="2"/>
  </r>
  <r>
    <x v="0"/>
  </r>
  <r>
    <x v="0"/>
  </r>
  <r>
    <x v="2"/>
  </r>
  <r>
    <x v="0"/>
  </r>
  <r>
    <x v="1"/>
  </r>
  <r>
    <x v="0"/>
  </r>
  <r>
    <x v="1"/>
  </r>
  <r>
    <x v="0"/>
  </r>
  <r>
    <x v="1"/>
  </r>
  <r>
    <x v="0"/>
  </r>
  <r>
    <x v="0"/>
  </r>
  <r>
    <x v="2"/>
  </r>
  <r>
    <x v="1"/>
  </r>
  <r>
    <x v="0"/>
  </r>
  <r>
    <x v="0"/>
  </r>
  <r>
    <x v="2"/>
  </r>
  <r>
    <x v="0"/>
  </r>
  <r>
    <x v="0"/>
  </r>
  <r>
    <x v="2"/>
  </r>
  <r>
    <x v="0"/>
  </r>
  <r>
    <x v="0"/>
  </r>
  <r>
    <x v="0"/>
  </r>
  <r>
    <x v="0"/>
  </r>
  <r>
    <x v="1"/>
  </r>
  <r>
    <x v="2"/>
  </r>
  <r>
    <x v="2"/>
  </r>
  <r>
    <x v="0"/>
  </r>
  <r>
    <x v="0"/>
  </r>
  <r>
    <x v="3"/>
  </r>
  <r>
    <x v="1"/>
  </r>
  <r>
    <x v="0"/>
  </r>
  <r>
    <x v="2"/>
  </r>
  <r>
    <x v="0"/>
  </r>
  <r>
    <x v="0"/>
  </r>
  <r>
    <x v="1"/>
  </r>
  <r>
    <x v="0"/>
  </r>
  <r>
    <x v="2"/>
  </r>
  <r>
    <x v="0"/>
  </r>
  <r>
    <x v="3"/>
  </r>
  <r>
    <x v="0"/>
  </r>
  <r>
    <x v="3"/>
  </r>
  <r>
    <x v="1"/>
  </r>
  <r>
    <x v="0"/>
  </r>
  <r>
    <x v="0"/>
  </r>
  <r>
    <x v="0"/>
  </r>
  <r>
    <x v="0"/>
  </r>
  <r>
    <x v="2"/>
  </r>
  <r>
    <x v="0"/>
  </r>
  <r>
    <x v="1"/>
  </r>
  <r>
    <x v="0"/>
  </r>
  <r>
    <x v="2"/>
  </r>
  <r>
    <x v="1"/>
  </r>
  <r>
    <x v="2"/>
  </r>
  <r>
    <x v="1"/>
  </r>
  <r>
    <x v="0"/>
  </r>
  <r>
    <x v="0"/>
  </r>
  <r>
    <x v="0"/>
  </r>
  <r>
    <x v="3"/>
  </r>
  <r>
    <x v="0"/>
  </r>
  <r>
    <x v="0"/>
  </r>
  <r>
    <x v="0"/>
  </r>
  <r>
    <x v="0"/>
  </r>
  <r>
    <x v="2"/>
  </r>
  <r>
    <x v="0"/>
  </r>
  <r>
    <x v="3"/>
  </r>
  <r>
    <x v="0"/>
  </r>
  <r>
    <x v="0"/>
  </r>
  <r>
    <x v="2"/>
  </r>
  <r>
    <x v="1"/>
  </r>
  <r>
    <x v="2"/>
  </r>
  <r>
    <x v="0"/>
  </r>
  <r>
    <x v="0"/>
  </r>
  <r>
    <x v="1"/>
  </r>
  <r>
    <x v="0"/>
  </r>
  <r>
    <x v="0"/>
  </r>
  <r>
    <x v="0"/>
  </r>
  <r>
    <x v="1"/>
  </r>
  <r>
    <x v="0"/>
  </r>
  <r>
    <x v="0"/>
  </r>
  <r>
    <x v="1"/>
  </r>
  <r>
    <x v="0"/>
  </r>
  <r>
    <x v="1"/>
  </r>
  <r>
    <x v="1"/>
  </r>
  <r>
    <x v="1"/>
  </r>
  <r>
    <x v="1"/>
  </r>
  <r>
    <x v="1"/>
  </r>
  <r>
    <x v="0"/>
  </r>
  <r>
    <x v="1"/>
  </r>
  <r>
    <x v="1"/>
  </r>
  <r>
    <x v="2"/>
  </r>
  <r>
    <x v="1"/>
  </r>
  <r>
    <x v="0"/>
  </r>
  <r>
    <x v="0"/>
  </r>
  <r>
    <x v="1"/>
  </r>
  <r>
    <x v="0"/>
  </r>
  <r>
    <x v="0"/>
  </r>
  <r>
    <x v="0"/>
  </r>
  <r>
    <x v="0"/>
  </r>
  <r>
    <x v="0"/>
  </r>
  <r>
    <x v="2"/>
  </r>
  <r>
    <x v="2"/>
  </r>
  <r>
    <x v="0"/>
  </r>
  <r>
    <x v="0"/>
  </r>
  <r>
    <x v="0"/>
  </r>
  <r>
    <x v="0"/>
  </r>
  <r>
    <x v="0"/>
  </r>
  <r>
    <x v="0"/>
  </r>
  <r>
    <x v="1"/>
  </r>
  <r>
    <x v="0"/>
  </r>
  <r>
    <x v="0"/>
  </r>
  <r>
    <x v="0"/>
  </r>
  <r>
    <x v="3"/>
  </r>
  <r>
    <x v="0"/>
  </r>
  <r>
    <x v="3"/>
  </r>
  <r>
    <x v="0"/>
  </r>
  <r>
    <x v="1"/>
  </r>
  <r>
    <x v="0"/>
  </r>
  <r>
    <x v="0"/>
  </r>
  <r>
    <x v="0"/>
  </r>
  <r>
    <x v="0"/>
  </r>
  <r>
    <x v="0"/>
  </r>
  <r>
    <x v="0"/>
  </r>
  <r>
    <x v="0"/>
  </r>
  <r>
    <x v="1"/>
  </r>
  <r>
    <x v="0"/>
  </r>
  <r>
    <x v="1"/>
  </r>
  <r>
    <x v="0"/>
  </r>
  <r>
    <x v="0"/>
  </r>
  <r>
    <x v="2"/>
  </r>
  <r>
    <x v="1"/>
  </r>
  <r>
    <x v="0"/>
  </r>
  <r>
    <x v="3"/>
  </r>
  <r>
    <x v="0"/>
  </r>
  <r>
    <x v="3"/>
  </r>
  <r>
    <x v="0"/>
  </r>
  <r>
    <x v="0"/>
  </r>
  <r>
    <x v="2"/>
  </r>
  <r>
    <x v="2"/>
  </r>
  <r>
    <x v="3"/>
  </r>
  <r>
    <x v="0"/>
  </r>
  <r>
    <x v="1"/>
  </r>
  <r>
    <x v="0"/>
  </r>
  <r>
    <x v="1"/>
  </r>
  <r>
    <x v="1"/>
  </r>
  <r>
    <x v="0"/>
  </r>
  <r>
    <x v="1"/>
  </r>
  <r>
    <x v="0"/>
  </r>
  <r>
    <x v="0"/>
  </r>
  <r>
    <x v="0"/>
  </r>
  <r>
    <x v="0"/>
  </r>
  <r>
    <x v="1"/>
  </r>
  <r>
    <x v="1"/>
  </r>
  <r>
    <x v="1"/>
  </r>
  <r>
    <x v="1"/>
  </r>
  <r>
    <x v="0"/>
  </r>
  <r>
    <x v="0"/>
  </r>
  <r>
    <x v="0"/>
  </r>
  <r>
    <x v="0"/>
  </r>
  <r>
    <x v="3"/>
  </r>
  <r>
    <x v="0"/>
  </r>
  <r>
    <x v="3"/>
  </r>
  <r>
    <x v="0"/>
  </r>
  <r>
    <x v="3"/>
  </r>
  <r>
    <x v="1"/>
  </r>
  <r>
    <x v="0"/>
  </r>
  <r>
    <x v="0"/>
  </r>
  <r>
    <x v="0"/>
  </r>
  <r>
    <x v="0"/>
  </r>
  <r>
    <x v="1"/>
  </r>
  <r>
    <x v="0"/>
  </r>
  <r>
    <x v="0"/>
  </r>
  <r>
    <x v="0"/>
  </r>
  <r>
    <x v="0"/>
  </r>
  <r>
    <x v="0"/>
  </r>
  <r>
    <x v="0"/>
  </r>
  <r>
    <x v="0"/>
  </r>
  <r>
    <x v="0"/>
  </r>
  <r>
    <x v="3"/>
  </r>
  <r>
    <x v="3"/>
  </r>
  <r>
    <x v="1"/>
  </r>
  <r>
    <x v="0"/>
  </r>
  <r>
    <x v="1"/>
  </r>
  <r>
    <x v="0"/>
  </r>
  <r>
    <x v="0"/>
  </r>
  <r>
    <x v="1"/>
  </r>
  <r>
    <x v="0"/>
  </r>
  <r>
    <x v="0"/>
  </r>
  <r>
    <x v="0"/>
  </r>
  <r>
    <x v="0"/>
  </r>
  <r>
    <x v="3"/>
  </r>
  <r>
    <x v="2"/>
  </r>
  <r>
    <x v="0"/>
  </r>
  <r>
    <x v="0"/>
  </r>
  <r>
    <x v="0"/>
  </r>
  <r>
    <x v="1"/>
  </r>
  <r>
    <x v="3"/>
  </r>
  <r>
    <x v="1"/>
  </r>
  <r>
    <x v="0"/>
  </r>
  <r>
    <x v="0"/>
  </r>
  <r>
    <x v="3"/>
  </r>
  <r>
    <x v="0"/>
  </r>
  <r>
    <x v="0"/>
  </r>
  <r>
    <x v="0"/>
  </r>
  <r>
    <x v="3"/>
  </r>
  <r>
    <x v="0"/>
  </r>
  <r>
    <x v="0"/>
  </r>
  <r>
    <x v="1"/>
  </r>
  <r>
    <x v="0"/>
  </r>
  <r>
    <x v="0"/>
  </r>
  <r>
    <x v="1"/>
  </r>
  <r>
    <x v="0"/>
  </r>
  <r>
    <x v="0"/>
  </r>
  <r>
    <x v="0"/>
  </r>
  <r>
    <x v="0"/>
  </r>
  <r>
    <x v="0"/>
  </r>
  <r>
    <x v="1"/>
  </r>
  <r>
    <x v="1"/>
  </r>
  <r>
    <x v="3"/>
  </r>
  <r>
    <x v="0"/>
  </r>
  <r>
    <x v="1"/>
  </r>
  <r>
    <x v="0"/>
  </r>
  <r>
    <x v="0"/>
  </r>
  <r>
    <x v="0"/>
  </r>
  <r>
    <x v="0"/>
  </r>
  <r>
    <x v="0"/>
  </r>
  <r>
    <x v="0"/>
  </r>
  <r>
    <x v="0"/>
  </r>
  <r>
    <x v="0"/>
  </r>
  <r>
    <x v="1"/>
  </r>
  <r>
    <x v="0"/>
  </r>
  <r>
    <x v="0"/>
  </r>
  <r>
    <x v="3"/>
  </r>
  <r>
    <x v="3"/>
  </r>
  <r>
    <x v="0"/>
  </r>
  <r>
    <x v="0"/>
  </r>
  <r>
    <x v="0"/>
  </r>
  <r>
    <x v="0"/>
  </r>
  <r>
    <x v="0"/>
  </r>
  <r>
    <x v="3"/>
  </r>
  <r>
    <x v="1"/>
  </r>
  <r>
    <x v="0"/>
  </r>
  <r>
    <x v="0"/>
  </r>
  <r>
    <x v="0"/>
  </r>
  <r>
    <x v="0"/>
  </r>
  <r>
    <x v="0"/>
  </r>
  <r>
    <x v="1"/>
  </r>
  <r>
    <x v="0"/>
  </r>
  <r>
    <x v="0"/>
  </r>
  <r>
    <x v="0"/>
  </r>
  <r>
    <x v="0"/>
  </r>
  <r>
    <x v="1"/>
  </r>
  <r>
    <x v="0"/>
  </r>
  <r>
    <x v="0"/>
  </r>
  <r>
    <x v="1"/>
  </r>
  <r>
    <x v="0"/>
  </r>
  <r>
    <x v="0"/>
  </r>
  <r>
    <x v="0"/>
  </r>
  <r>
    <x v="0"/>
  </r>
  <r>
    <x v="0"/>
  </r>
  <r>
    <x v="3"/>
  </r>
  <r>
    <x v="0"/>
  </r>
  <r>
    <x v="0"/>
  </r>
  <r>
    <x v="0"/>
  </r>
  <r>
    <x v="0"/>
  </r>
  <r>
    <x v="0"/>
  </r>
  <r>
    <x v="0"/>
  </r>
  <r>
    <x v="1"/>
  </r>
  <r>
    <x v="0"/>
  </r>
  <r>
    <x v="1"/>
  </r>
  <r>
    <x v="0"/>
  </r>
  <r>
    <x v="0"/>
  </r>
  <r>
    <x v="0"/>
  </r>
  <r>
    <x v="1"/>
  </r>
  <r>
    <x v="0"/>
  </r>
  <r>
    <x v="0"/>
  </r>
  <r>
    <x v="0"/>
  </r>
  <r>
    <x v="0"/>
  </r>
  <r>
    <x v="0"/>
  </r>
  <r>
    <x v="0"/>
  </r>
  <r>
    <x v="0"/>
  </r>
  <r>
    <x v="0"/>
  </r>
  <r>
    <x v="0"/>
  </r>
  <r>
    <x v="0"/>
  </r>
  <r>
    <x v="0"/>
  </r>
  <r>
    <x v="0"/>
  </r>
  <r>
    <x v="0"/>
  </r>
  <r>
    <x v="0"/>
  </r>
  <r>
    <x v="0"/>
  </r>
  <r>
    <x v="0"/>
  </r>
  <r>
    <x v="3"/>
  </r>
  <r>
    <x v="0"/>
  </r>
  <r>
    <x v="0"/>
  </r>
  <r>
    <x v="0"/>
  </r>
  <r>
    <x v="1"/>
  </r>
  <r>
    <x v="0"/>
  </r>
  <r>
    <x v="0"/>
  </r>
  <r>
    <x v="0"/>
  </r>
  <r>
    <x v="0"/>
  </r>
  <r>
    <x v="0"/>
  </r>
  <r>
    <x v="0"/>
  </r>
  <r>
    <x v="1"/>
  </r>
  <r>
    <x v="1"/>
  </r>
  <r>
    <x v="1"/>
  </r>
  <r>
    <x v="0"/>
  </r>
  <r>
    <x v="1"/>
  </r>
  <r>
    <x v="1"/>
  </r>
  <r>
    <x v="0"/>
  </r>
  <r>
    <x v="3"/>
  </r>
  <r>
    <x v="0"/>
  </r>
  <r>
    <x v="0"/>
  </r>
  <r>
    <x v="1"/>
  </r>
  <r>
    <x v="0"/>
  </r>
  <r>
    <x v="0"/>
  </r>
  <r>
    <x v="1"/>
  </r>
  <r>
    <x v="0"/>
  </r>
  <r>
    <x v="0"/>
  </r>
  <r>
    <x v="0"/>
  </r>
  <r>
    <x v="3"/>
  </r>
  <r>
    <x v="0"/>
  </r>
  <r>
    <x v="0"/>
  </r>
  <r>
    <x v="0"/>
  </r>
  <r>
    <x v="0"/>
  </r>
  <r>
    <x v="3"/>
  </r>
  <r>
    <x v="0"/>
  </r>
  <r>
    <x v="1"/>
  </r>
  <r>
    <x v="0"/>
  </r>
  <r>
    <x v="1"/>
  </r>
  <r>
    <x v="0"/>
  </r>
  <r>
    <x v="0"/>
  </r>
  <r>
    <x v="0"/>
  </r>
  <r>
    <x v="3"/>
  </r>
  <r>
    <x v="0"/>
  </r>
  <r>
    <x v="0"/>
  </r>
  <r>
    <x v="0"/>
  </r>
  <r>
    <x v="0"/>
  </r>
  <r>
    <x v="0"/>
  </r>
  <r>
    <x v="0"/>
  </r>
  <r>
    <x v="0"/>
  </r>
  <r>
    <x v="3"/>
  </r>
  <r>
    <x v="0"/>
  </r>
  <r>
    <x v="0"/>
  </r>
  <r>
    <x v="0"/>
  </r>
  <r>
    <x v="0"/>
  </r>
  <r>
    <x v="0"/>
  </r>
  <r>
    <x v="0"/>
  </r>
  <r>
    <x v="1"/>
  </r>
  <r>
    <x v="1"/>
  </r>
  <r>
    <x v="1"/>
  </r>
  <r>
    <x v="1"/>
  </r>
  <r>
    <x v="0"/>
  </r>
  <r>
    <x v="0"/>
  </r>
  <r>
    <x v="1"/>
  </r>
  <r>
    <x v="0"/>
  </r>
  <r>
    <x v="0"/>
  </r>
  <r>
    <x v="0"/>
  </r>
  <r>
    <x v="1"/>
  </r>
  <r>
    <x v="0"/>
  </r>
  <r>
    <x v="1"/>
  </r>
  <r>
    <x v="1"/>
  </r>
  <r>
    <x v="0"/>
  </r>
  <r>
    <x v="3"/>
  </r>
  <r>
    <x v="1"/>
  </r>
  <r>
    <x v="3"/>
  </r>
  <r>
    <x v="0"/>
  </r>
  <r>
    <x v="1"/>
  </r>
  <r>
    <x v="0"/>
  </r>
  <r>
    <x v="0"/>
  </r>
  <r>
    <x v="1"/>
  </r>
  <r>
    <x v="0"/>
  </r>
  <r>
    <x v="3"/>
  </r>
  <r>
    <x v="1"/>
  </r>
  <r>
    <x v="0"/>
  </r>
  <r>
    <x v="0"/>
  </r>
  <r>
    <x v="1"/>
  </r>
  <r>
    <x v="1"/>
  </r>
  <r>
    <x v="0"/>
  </r>
  <r>
    <x v="0"/>
  </r>
  <r>
    <x v="0"/>
  </r>
  <r>
    <x v="0"/>
  </r>
  <r>
    <x v="0"/>
  </r>
  <r>
    <x v="3"/>
  </r>
  <r>
    <x v="0"/>
  </r>
  <r>
    <x v="0"/>
  </r>
  <r>
    <x v="0"/>
  </r>
  <r>
    <x v="0"/>
  </r>
  <r>
    <x v="0"/>
  </r>
  <r>
    <x v="0"/>
  </r>
  <r>
    <x v="0"/>
  </r>
  <r>
    <x v="3"/>
  </r>
  <r>
    <x v="3"/>
  </r>
  <r>
    <x v="3"/>
  </r>
  <r>
    <x v="0"/>
  </r>
  <r>
    <x v="0"/>
  </r>
  <r>
    <x v="0"/>
  </r>
  <r>
    <x v="3"/>
  </r>
  <r>
    <x v="0"/>
  </r>
  <r>
    <x v="1"/>
  </r>
  <r>
    <x v="0"/>
  </r>
  <r>
    <x v="0"/>
  </r>
  <r>
    <x v="0"/>
  </r>
  <r>
    <x v="3"/>
  </r>
  <r>
    <x v="0"/>
  </r>
  <r>
    <x v="0"/>
  </r>
  <r>
    <x v="0"/>
  </r>
  <r>
    <x v="0"/>
  </r>
  <r>
    <x v="0"/>
  </r>
  <r>
    <x v="0"/>
  </r>
  <r>
    <x v="0"/>
  </r>
  <r>
    <x v="0"/>
  </r>
  <r>
    <x v="0"/>
  </r>
  <r>
    <x v="0"/>
  </r>
  <r>
    <x v="0"/>
  </r>
  <r>
    <x v="0"/>
  </r>
  <r>
    <x v="0"/>
  </r>
  <r>
    <x v="1"/>
  </r>
  <r>
    <x v="0"/>
  </r>
  <r>
    <x v="3"/>
  </r>
  <r>
    <x v="0"/>
  </r>
  <r>
    <x v="0"/>
  </r>
  <r>
    <x v="1"/>
  </r>
  <r>
    <x v="0"/>
  </r>
  <r>
    <x v="1"/>
  </r>
  <r>
    <x v="0"/>
  </r>
  <r>
    <x v="0"/>
  </r>
  <r>
    <x v="0"/>
  </r>
  <r>
    <x v="1"/>
  </r>
  <r>
    <x v="0"/>
  </r>
  <r>
    <x v="0"/>
  </r>
  <r>
    <x v="3"/>
  </r>
  <r>
    <x v="0"/>
  </r>
  <r>
    <x v="0"/>
  </r>
  <r>
    <x v="0"/>
  </r>
  <r>
    <x v="2"/>
  </r>
  <r>
    <x v="0"/>
  </r>
  <r>
    <x v="3"/>
  </r>
  <r>
    <x v="0"/>
  </r>
  <r>
    <x v="0"/>
  </r>
  <r>
    <x v="0"/>
  </r>
  <r>
    <x v="0"/>
  </r>
  <r>
    <x v="3"/>
  </r>
  <r>
    <x v="0"/>
  </r>
  <r>
    <x v="0"/>
  </r>
  <r>
    <x v="0"/>
  </r>
  <r>
    <x v="0"/>
  </r>
  <r>
    <x v="0"/>
  </r>
  <r>
    <x v="0"/>
  </r>
  <r>
    <x v="0"/>
  </r>
  <r>
    <x v="0"/>
  </r>
  <r>
    <x v="0"/>
  </r>
  <r>
    <x v="1"/>
  </r>
  <r>
    <x v="0"/>
  </r>
  <r>
    <x v="0"/>
  </r>
  <r>
    <x v="0"/>
  </r>
  <r>
    <x v="0"/>
  </r>
  <r>
    <x v="0"/>
  </r>
  <r>
    <x v="0"/>
  </r>
  <r>
    <x v="0"/>
  </r>
  <r>
    <x v="0"/>
  </r>
  <r>
    <x v="0"/>
  </r>
  <r>
    <x v="1"/>
  </r>
  <r>
    <x v="1"/>
  </r>
  <r>
    <x v="0"/>
  </r>
  <r>
    <x v="0"/>
  </r>
  <r>
    <x v="0"/>
  </r>
  <r>
    <x v="1"/>
  </r>
  <r>
    <x v="0"/>
  </r>
  <r>
    <x v="0"/>
  </r>
  <r>
    <x v="0"/>
  </r>
  <r>
    <x v="0"/>
  </r>
  <r>
    <x v="0"/>
  </r>
  <r>
    <x v="2"/>
  </r>
  <r>
    <x v="0"/>
  </r>
  <r>
    <x v="1"/>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0"/>
  </r>
  <r>
    <x v="0"/>
  </r>
  <r>
    <x v="0"/>
  </r>
  <r>
    <x v="0"/>
  </r>
  <r>
    <x v="0"/>
  </r>
  <r>
    <x v="0"/>
  </r>
  <r>
    <x v="0"/>
  </r>
  <r>
    <x v="3"/>
  </r>
  <r>
    <x v="1"/>
  </r>
  <r>
    <x v="1"/>
  </r>
  <r>
    <x v="1"/>
  </r>
  <r>
    <x v="1"/>
  </r>
  <r>
    <x v="1"/>
  </r>
  <r>
    <x v="1"/>
  </r>
  <r>
    <x v="0"/>
  </r>
  <r>
    <x v="0"/>
  </r>
  <r>
    <x v="0"/>
  </r>
  <r>
    <x v="0"/>
  </r>
  <r>
    <x v="0"/>
  </r>
  <r>
    <x v="0"/>
  </r>
  <r>
    <x v="0"/>
  </r>
  <r>
    <x v="0"/>
  </r>
  <r>
    <x v="3"/>
  </r>
  <r>
    <x v="3"/>
  </r>
  <r>
    <x v="3"/>
  </r>
  <r>
    <x v="1"/>
  </r>
  <r>
    <x v="1"/>
  </r>
  <r>
    <x v="1"/>
  </r>
  <r>
    <x v="1"/>
  </r>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r>
  <r>
    <n v="6"/>
    <x v="0"/>
    <s v="10900082"/>
    <s v="Vũ Phi Hoài"/>
    <x v="1"/>
    <s v="North"/>
    <s v="Flight"/>
    <s v="CEO"/>
    <s v="External Relations Vice Director"/>
    <s v="Phó Giám đốc Quan hệ Đối ngoại"/>
    <s v="Back Office - ER"/>
    <s v="Single"/>
    <s v="Vice Director"/>
    <s v="Male"/>
    <d v="1976-03-08T00:00:00"/>
    <s v="0772 362 222"/>
    <s v="phihoai.vu@hanwhalife.com.vn"/>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r>
  <r>
    <n v="8"/>
    <x v="0"/>
    <s v="11000092"/>
    <s v="Hsiang Kau"/>
    <x v="0"/>
    <s v="South - HCM"/>
    <s v="N/A"/>
    <s v="CRO"/>
    <s v="Chief Risk Officer cum. Appointed Actuary"/>
    <s v="Chuyên gia Tính toán"/>
    <s v="BOD"/>
    <s v="Single"/>
    <s v="Chief Officer"/>
    <s v="Male"/>
    <d v="1965-07-30T00:00:00"/>
    <s v="0903 835 528"/>
    <s v="sean.kau@hanwhalife.com.vn"/>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r>
  <r>
    <n v="11"/>
    <x v="0"/>
    <s v="11000113"/>
    <s v="Ngô Duy Sỹ"/>
    <x v="3"/>
    <s v="North"/>
    <s v="Flight"/>
    <s v="Regional Sales - Thang Long"/>
    <s v="Territory Director"/>
    <s v="Giám đốc Kinh doanh Miền"/>
    <s v="Sales Agency"/>
    <s v="Twin"/>
    <s v="Senior Director"/>
    <s v="Male"/>
    <d v="1971-02-23T00:00:00"/>
    <s v="0904 306 892"/>
    <s v="duysy.ngo@hanwhalife.com.vn"/>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r>
  <r>
    <n v="13"/>
    <x v="0"/>
    <s v="11000122"/>
    <s v="Lê Thị Mộng Lưu"/>
    <x v="4"/>
    <s v="South"/>
    <s v="Bus"/>
    <s v="Customer Services"/>
    <s v="Customer Services Officer"/>
    <s v="Chuyên viên Dịch vụ Khách hàng"/>
    <s v="Back Office"/>
    <s v="Queen"/>
    <s v="Officer"/>
    <s v="Female"/>
    <d v="1985-05-04T00:00:00"/>
    <s v="0822 537 698"/>
    <s v="mongluu.le@hanwhalife.com.vn"/>
  </r>
  <r>
    <n v="14"/>
    <x v="0"/>
    <s v="11000130"/>
    <s v="Nguyễn Tấn Duy"/>
    <x v="0"/>
    <s v="South - HCM"/>
    <s v="N/A"/>
    <s v="Actuary"/>
    <s v="Actuarial Analyst"/>
    <s v="Phân tích Định phí"/>
    <s v="Back Office"/>
    <s v="Twin"/>
    <s v="Officer"/>
    <s v="Male"/>
    <d v="1985-04-04T00:00:00"/>
    <s v="0909 000 481"/>
    <s v="tanduy.nguyen@hanwhalife.com.vn"/>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r>
  <r>
    <n v="23"/>
    <x v="0"/>
    <s v="11200242"/>
    <s v="Nguyễn Thị Phương Anh"/>
    <x v="0"/>
    <s v="South - HCM"/>
    <s v="N/A"/>
    <s v="General Administration"/>
    <s v="General Admin Officer"/>
    <s v="Chuyên viên Hành chánh"/>
    <s v="Back Office"/>
    <s v="Queen"/>
    <s v="Officer"/>
    <s v="Female"/>
    <d v="1989-11-09T00:00:00"/>
    <s v="0938 971 189"/>
    <s v="phuonganh.nguyen@hanwhalife.com.vn"/>
  </r>
  <r>
    <n v="24"/>
    <x v="0"/>
    <s v="11200260"/>
    <s v="Bùi Thị Hải"/>
    <x v="8"/>
    <s v="North"/>
    <s v="Flight"/>
    <s v="Customer Services"/>
    <s v="Customer Services Officer"/>
    <s v="Chuyên viên Dịch vụ Khách hàng"/>
    <s v="Back Office"/>
    <s v="Queen"/>
    <s v="Officer"/>
    <s v="Female"/>
    <d v="1990-05-06T00:00:00"/>
    <s v="0904 897 733"/>
    <s v="hai.bui@hanwhalife.com.vn"/>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r>
  <r>
    <n v="29"/>
    <x v="0"/>
    <s v="11300337"/>
    <s v="Nguyễn Trường Sơn"/>
    <x v="10"/>
    <s v="North"/>
    <s v="Flight"/>
    <s v="Regional Sales - Thang Long"/>
    <s v="Regional Director"/>
    <s v="Giám đốc Kinh doanh Vùng"/>
    <s v="Sales Agency"/>
    <s v="Twin"/>
    <s v="Manager"/>
    <s v="Male"/>
    <d v="1985-10-25T00:00:00"/>
    <s v="0963 483 686"/>
    <s v="truongson.nguyen@hanwhalife.com.vn"/>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r>
  <r>
    <n v="34"/>
    <x v="0"/>
    <s v="11400397"/>
    <s v="Hồ Phúc Đồng"/>
    <x v="8"/>
    <s v="North"/>
    <s v="Flight"/>
    <s v="Regional Sales - Lam Kinh"/>
    <s v="Regional Director"/>
    <s v="Giám đốc Kinh doanh Vùng"/>
    <s v="Sales Agency"/>
    <s v="Twin"/>
    <s v="Senior Manager"/>
    <s v="Male"/>
    <d v="1984-02-05T00:00:00"/>
    <s v="0983 986 984"/>
    <s v="phucdong.ho@hanwhalife.com.vn"/>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r>
  <r>
    <n v="36"/>
    <x v="0"/>
    <s v="11400399"/>
    <s v="Phùng Thị Kim Hào"/>
    <x v="3"/>
    <s v="North"/>
    <s v="Flight"/>
    <s v="Sales Training Support"/>
    <s v="Agency Trainer"/>
    <s v="Chuyên viên Huấn luyện Đại lý"/>
    <s v="Trainer"/>
    <s v="Queen"/>
    <s v="Manager"/>
    <s v="Female"/>
    <d v="1978-12-16T00:00:00"/>
    <s v="0973 962 299"/>
    <s v="kimhao.phung@hanwhalife.com.vn"/>
  </r>
  <r>
    <n v="37"/>
    <x v="0"/>
    <s v="11400401"/>
    <s v="Nguyễn Văn Thắng"/>
    <x v="2"/>
    <s v="Central"/>
    <s v="Bus"/>
    <s v="Regional Sales - Tay Son"/>
    <s v="Zone Director"/>
    <s v="Giám đốc Kinh doanh Khu vực"/>
    <s v="Sales Agency"/>
    <s v="Twin"/>
    <s v="Assistant Manager"/>
    <s v="Male"/>
    <d v="1978-04-07T00:00:00"/>
    <s v="0935 854 567"/>
    <s v="vanthang.nguyen@hanwhalife.com.vn"/>
  </r>
  <r>
    <n v="38"/>
    <x v="0"/>
    <s v="11400407"/>
    <s v="Nguyễn Quốc Duy"/>
    <x v="0"/>
    <s v="South - HCM"/>
    <s v="N/A"/>
    <s v="IT"/>
    <s v="Database Administrator Officer"/>
    <s v="Chuyên viên Dữ liệu"/>
    <s v="Back Office"/>
    <s v="Twin"/>
    <s v="Officer"/>
    <s v="Male"/>
    <d v="1985-11-06T00:00:00"/>
    <s v="0909 575 942"/>
    <s v="quocduy.nguyen@hanwhalife.com.vn"/>
  </r>
  <r>
    <n v="39"/>
    <x v="0"/>
    <s v="11400410"/>
    <s v="Ngôn Thị Dung"/>
    <x v="0"/>
    <s v="South - HCM"/>
    <s v="N/A"/>
    <s v="NBU &amp; Claim"/>
    <s v="New Business Officer"/>
    <s v="Chuyên viên Phát hành Hợp đồng"/>
    <s v="Back Office"/>
    <s v="Queen"/>
    <s v="Officer"/>
    <s v="Female"/>
    <d v="1982-10-20T00:00:00"/>
    <s v="0978 242 292"/>
    <s v="dung.ngon@hanwhalife.com.vn"/>
  </r>
  <r>
    <n v="40"/>
    <x v="0"/>
    <s v="11400413"/>
    <s v="Lê Thị Thúy Ân"/>
    <x v="11"/>
    <s v="Central"/>
    <s v="Bus"/>
    <s v="Customer Services"/>
    <s v="Customer Services Officer"/>
    <s v="Chuyên viên Dịch vụ Khách hàng"/>
    <s v="Back Office"/>
    <s v="Queen"/>
    <s v="Officer"/>
    <s v="Female"/>
    <d v="1987-11-04T00:00:00"/>
    <s v="0906 388 995"/>
    <s v="thuyan.le@hanwhalife.com.vn"/>
  </r>
  <r>
    <n v="41"/>
    <x v="0"/>
    <s v="11500436"/>
    <s v="Trần Mỹ Hương"/>
    <x v="0"/>
    <s v="South - HCM"/>
    <s v="N/A"/>
    <s v="NBU &amp; Claim"/>
    <s v="New Business Officer"/>
    <s v="Chuyên viên Phát hành Hợp đồng"/>
    <s v="Back Office"/>
    <s v="Queen"/>
    <s v="Officer"/>
    <s v="Female"/>
    <d v="1980-04-24T00:00:00"/>
    <s v="0908 504 487"/>
    <s v="myhuong.tran@hanwhalife.com.vn"/>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r>
  <r>
    <n v="48"/>
    <x v="0"/>
    <s v="11600485"/>
    <s v="Lê Thị Phương Dung"/>
    <x v="0"/>
    <s v="South - HCM"/>
    <s v="N/A"/>
    <s v="CAP"/>
    <s v="Chief Accounting Principal"/>
    <s v="Giám đốc Cấp cao Tài chính"/>
    <s v="BOD"/>
    <s v="Single"/>
    <s v="Vice Chief Officer"/>
    <s v="Female"/>
    <d v="1967-11-22T00:00:00"/>
    <s v="0918 333 083"/>
    <s v="phuongdung.le@hanwhalife.com.vn"/>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r>
  <r>
    <n v="52"/>
    <x v="0"/>
    <s v="11600516"/>
    <s v="Lê Thanh Hoàng"/>
    <x v="12"/>
    <s v="South - HCM"/>
    <s v="N/A"/>
    <s v="Regional Sales - Gia Dinh"/>
    <s v="Regional Director"/>
    <s v="Giám đốc Kinh doanh Vùng"/>
    <s v="Sales Agency"/>
    <s v="Twin"/>
    <s v="Director"/>
    <s v="Male"/>
    <d v="1973-05-08T00:00:00"/>
    <s v="0913 900 390"/>
    <s v="thanhhoang.le@hanwhalife.com.vn"/>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r>
  <r>
    <n v="59"/>
    <x v="0"/>
    <s v="11700569"/>
    <s v="Trần Nguyễn Hồng Vân"/>
    <x v="0"/>
    <s v="South - HCM"/>
    <s v="N/A"/>
    <s v="Partnership Distribution"/>
    <s v="Sales Manager"/>
    <s v="Quản lý Kinh doanh"/>
    <s v="Sales Partnership"/>
    <s v="Queen"/>
    <s v="Senior Officer"/>
    <s v="Female"/>
    <d v="1984-01-07T00:00:00"/>
    <s v="0816 117 665"/>
    <s v="hongvan.tran@hanwhalife.com.vn"/>
  </r>
  <r>
    <n v="60"/>
    <x v="0"/>
    <s v="11700576"/>
    <s v="Danh Hoàng Long"/>
    <x v="0"/>
    <s v="South - HCM"/>
    <s v="N/A"/>
    <s v="NBU &amp; Claim"/>
    <s v="Underwriter"/>
    <s v="Phó phòng Thẩm định"/>
    <s v="Back Office"/>
    <s v="Twin"/>
    <s v="Assistant Manager"/>
    <s v="Male"/>
    <d v="1990-04-26T00:00:00"/>
    <s v="0367 068 898"/>
    <s v="hoanglong.danh@hanwhalife.com.vn"/>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r>
  <r>
    <n v="62"/>
    <x v="0"/>
    <s v="11700595"/>
    <s v="Nguyễn Thành Hưng"/>
    <x v="11"/>
    <s v="Central"/>
    <s v="Bus"/>
    <s v="Regional Sales - Hai Van"/>
    <s v="Zone Director"/>
    <s v="Giám đốc Kinh doanh Khu vực"/>
    <s v="Sales Agency"/>
    <s v="Twin"/>
    <s v="Senior Officer"/>
    <s v="Male"/>
    <d v="1990-03-15T00:00:00"/>
    <s v="0914 137 575"/>
    <s v="thanhhung.nguyen@hanwhalife.com.vn"/>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r>
  <r>
    <n v="66"/>
    <x v="0"/>
    <s v="11700634"/>
    <s v="Nguyễn Tuấn Duy"/>
    <x v="14"/>
    <s v="South"/>
    <s v="Bus"/>
    <s v="Regional Sales - Gia Dinh"/>
    <s v="Zone Director"/>
    <s v="Giám đốc Kinh doanh Khu vực"/>
    <s v="Sales Agency"/>
    <s v="Twin"/>
    <s v="Senior Officer"/>
    <s v="Male"/>
    <d v="1989-03-02T00:00:00"/>
    <s v="0907 749 966"/>
    <s v="tuanduy.nguyen@hanwhalife.com.vn"/>
  </r>
  <r>
    <n v="67"/>
    <x v="0"/>
    <s v="11800647"/>
    <s v="Trần Huy Hùng"/>
    <x v="15"/>
    <s v="North"/>
    <s v="Flight"/>
    <s v="Regional Sales - Lam Kinh"/>
    <s v="Zone Director"/>
    <s v="Giám đốc Kinh doanh Khu vực"/>
    <s v="Sales Agency"/>
    <s v="Twin"/>
    <s v="Senior Officer"/>
    <s v="Male"/>
    <d v="1986-05-02T00:00:00"/>
    <s v="0965 699 166"/>
    <s v="huyhung.tran@hanwhalife.com.vn"/>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r>
  <r>
    <n v="69"/>
    <x v="0"/>
    <s v="11800680"/>
    <s v="Trần Văn Tư"/>
    <x v="2"/>
    <s v="Central"/>
    <s v="Bus"/>
    <s v="Regional Sales - Tay Son"/>
    <s v="Zone Director"/>
    <s v="Giám đốc Kinh doanh Khu vực"/>
    <s v="Sales Agency"/>
    <s v="Twin"/>
    <s v="Officer"/>
    <s v="Male"/>
    <d v="1987-08-13T00:00:00"/>
    <s v="0963 571 886"/>
    <s v="vantu.tran@hanwhalife.com.vn"/>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r>
  <r>
    <n v="71"/>
    <x v="0"/>
    <s v="11800694"/>
    <s v="Trần Thị Thùy Dương"/>
    <x v="0"/>
    <s v="South - HCM"/>
    <s v="N/A"/>
    <s v="NBU &amp; Claim"/>
    <s v="New Business Officer"/>
    <s v="Chuyên viên Phát hành Hợp đồng"/>
    <s v="Back Office"/>
    <s v="Queen"/>
    <s v="Officer"/>
    <s v="Female"/>
    <d v="1986-03-10T00:00:00"/>
    <s v="0986 226 657"/>
    <s v="thuyduong.tran@hanwhalife.com.vn"/>
  </r>
  <r>
    <n v="72"/>
    <x v="0"/>
    <s v="11800699"/>
    <s v="Đoàn Cao Sơn"/>
    <x v="16"/>
    <s v="North"/>
    <s v="Flight"/>
    <s v="Regional Sales - Lam Kinh"/>
    <s v="Zone Director"/>
    <s v="Giám đốc Kinh doanh Khu vực"/>
    <s v="Sales Agency"/>
    <s v="Twin"/>
    <s v="Senior Executive"/>
    <s v="Male"/>
    <d v="1993-01-26T00:00:00"/>
    <s v="0969 994 333"/>
    <s v="caoson.doan@hanwhalife.com.vn"/>
  </r>
  <r>
    <n v="73"/>
    <x v="0"/>
    <s v="11800702"/>
    <s v="Phạm Trường Khánh"/>
    <x v="0"/>
    <s v="South - HCM"/>
    <s v="N/A"/>
    <s v="GA Partner"/>
    <s v="Head of GA Partner"/>
    <s v="Trưởng Bộ phận Đối tác Tổng Đại lý"/>
    <s v="BOD"/>
    <s v="Single"/>
    <s v="Director"/>
    <s v="Male"/>
    <d v="1973-11-02T00:00:00"/>
    <s v="0903 926 873"/>
    <s v="truongkhanh.pham@hanwhalife.com.vn"/>
  </r>
  <r>
    <n v="74"/>
    <x v="0"/>
    <s v="11800704"/>
    <s v="Đinh Công Sa"/>
    <x v="17"/>
    <s v="Central"/>
    <s v="Bus"/>
    <s v="Regional Sales - Tay Son"/>
    <s v="Zone Director"/>
    <s v="Giám đốc Kinh doanh Khu vực"/>
    <s v="Sales Agency"/>
    <s v="Twin"/>
    <s v="Senior Officer"/>
    <s v="Male"/>
    <d v="1986-09-03T00:00:00"/>
    <s v="0977 190 677"/>
    <s v="congsa.dinh@hanwhalife.com.vn"/>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r>
  <r>
    <n v="81"/>
    <x v="0"/>
    <s v="11800740"/>
    <s v="Lê Thu Huyền"/>
    <x v="0"/>
    <s v="South - HCM"/>
    <s v="N/A"/>
    <s v="NBU &amp; Claim"/>
    <s v="New Business Executive"/>
    <s v="Nhân viên Cấp trung Phát hành Hợp đồng"/>
    <s v="Back Office"/>
    <s v="Queen"/>
    <s v="Executive"/>
    <s v="Female"/>
    <d v="1993-09-03T00:00:00"/>
    <s v="0972 656 474"/>
    <s v="thuhuyen.le@hanwhalife.com.vn"/>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r>
  <r>
    <n v="96"/>
    <x v="0"/>
    <s v="10900046"/>
    <s v="Vương Thị Lương"/>
    <x v="0"/>
    <s v="South - HCM"/>
    <s v="N/A"/>
    <s v="Internal Audit"/>
    <s v="Internal Audit Part Leader"/>
    <s v="Phó Bộ phận Kiểm toán Nội bộ"/>
    <s v="BOD"/>
    <s v="Single"/>
    <s v="Senior Manager"/>
    <s v="Female"/>
    <d v="1975-10-16T00:00:00"/>
    <s v="0907 288 831"/>
    <s v="luong.vuong@hanwhalife.com.vn"/>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r>
  <r>
    <n v="103"/>
    <x v="0"/>
    <s v="11900854"/>
    <s v="Hồ Lê Duy"/>
    <x v="0"/>
    <s v="South - HCM"/>
    <s v="N/A"/>
    <s v="IT"/>
    <s v="Program Analyst Assistant Manager"/>
    <s v="Phó phòng Lập trình"/>
    <s v="Back Office"/>
    <s v="Twin"/>
    <s v="Assistant Manager"/>
    <s v="Male"/>
    <d v="1984-09-29T00:00:00"/>
    <s v="0908 465 584"/>
    <s v="leduy.ho@hanwhalife.com.vn"/>
  </r>
  <r>
    <n v="104"/>
    <x v="0"/>
    <s v="11900856"/>
    <s v="Đặng Thị Thu Giang"/>
    <x v="0"/>
    <s v="South - HCM"/>
    <s v="N/A"/>
    <s v="NBU &amp; Claim"/>
    <s v="Underwriter"/>
    <s v="Nhân viên Cấp trung cao Thẩm định"/>
    <s v="Back Office"/>
    <s v="Queen"/>
    <s v="Senior Executive"/>
    <s v="Female"/>
    <d v="1993-10-25T00:00:00"/>
    <s v="0347 230 898"/>
    <s v="thugiang.dang@hanwhalife.com.vn"/>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r>
  <r>
    <n v="107"/>
    <x v="0"/>
    <s v="11900891"/>
    <s v="Nguyễn Phước Vĩnh Bảo"/>
    <x v="2"/>
    <s v="Central"/>
    <s v="Bus"/>
    <s v="IT"/>
    <s v="IT Helpdesk Staff (Central)"/>
    <s v="Nhân viên Hỗ trợ Mạng máy tính"/>
    <s v="Back Office"/>
    <s v="Twin"/>
    <s v="Staff"/>
    <s v="Male"/>
    <d v="1986-08-22T00:00:00"/>
    <s v="0942 211 911"/>
    <s v="vinhbao.nguyen@hanwhalife.com.vn"/>
  </r>
  <r>
    <n v="108"/>
    <x v="0"/>
    <s v="11900893"/>
    <s v="Nguyễn Thụy Ngọc Lan"/>
    <x v="0"/>
    <s v="South - HCM"/>
    <s v="N/A"/>
    <s v="Customer Services"/>
    <s v="Premium Control Officer"/>
    <s v="Chuyên viên Kiểm soát Phí"/>
    <s v="Back Office"/>
    <s v="Queen"/>
    <s v="Officer"/>
    <s v="Female"/>
    <d v="1976-08-18T00:00:00"/>
    <s v="0901 383 193"/>
    <s v="ngoclan.nguyen@hanwhalife.com.vn"/>
  </r>
  <r>
    <n v="109"/>
    <x v="0"/>
    <s v="11900894"/>
    <s v="Phạm Thị Kim Phương"/>
    <x v="0"/>
    <s v="South - HCM"/>
    <s v="N/A"/>
    <s v="Risk Management"/>
    <s v="Risk Manager"/>
    <s v="Trưởng phòng Quản lý Rủi ro"/>
    <s v="Back Office"/>
    <s v="Queen"/>
    <s v="Manager"/>
    <s v="Female"/>
    <d v="1985-03-20T00:00:00"/>
    <s v="0938 069 685"/>
    <s v="kimphuong.pham@hanwhalife.com.vn"/>
  </r>
  <r>
    <n v="110"/>
    <x v="0"/>
    <s v="11900898"/>
    <s v="Nguyễn Sơn Hải"/>
    <x v="1"/>
    <s v="North"/>
    <s v="Flight"/>
    <s v="NBU &amp; Claim"/>
    <s v="Claim Officer"/>
    <s v="Chuyên viên Giải quyết Quyền lợi Bảo hiểm"/>
    <s v="Back Office"/>
    <s v="Twin"/>
    <s v="Officer"/>
    <s v="Male"/>
    <d v="1993-05-11T00:00:00"/>
    <s v="0879 866 693"/>
    <s v="sonhai.nguyen@hanwhalife.com.vn"/>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r>
  <r>
    <n v="115"/>
    <x v="0"/>
    <s v="11900924"/>
    <s v="Ngô Tuấn Trường"/>
    <x v="0"/>
    <s v="South - HCM"/>
    <s v="N/A"/>
    <s v="IT"/>
    <s v="Program Analyst Officer"/>
    <s v="Chuyên viên Lập trình"/>
    <s v="Back Office"/>
    <s v="Twin"/>
    <s v="Officer"/>
    <s v="Male"/>
    <d v="1990-09-07T00:00:00"/>
    <s v="0978 151 255"/>
    <s v="tuantruong.ngo@hanwhalife.com.vn"/>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r>
  <r>
    <n v="118"/>
    <x v="0"/>
    <s v="12000952"/>
    <s v="Nguyễn Quốc Cường"/>
    <x v="0"/>
    <s v="South - HCM"/>
    <s v="N/A"/>
    <s v="IT"/>
    <s v="Head of IT"/>
    <s v="Trưởng Bộ phận Công nghệ Thông tin"/>
    <s v="BOD"/>
    <s v="Single"/>
    <s v="Director"/>
    <s v="Male"/>
    <d v="1971-02-12T00:00:00"/>
    <s v="0903 711 013"/>
    <s v="cuong.nguyen@hanwhalife.com.vn"/>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r>
  <r>
    <n v="123"/>
    <x v="0"/>
    <s v="12000964"/>
    <s v="Lê Trọng Lợi"/>
    <x v="20"/>
    <s v="North"/>
    <s v="Flight"/>
    <s v="Regional Sales - Lam Kinh"/>
    <s v="Regional Director"/>
    <s v="Giám đốc Kinh doanh Vùng"/>
    <s v="Sales Agency"/>
    <s v="Twin"/>
    <s v="Vice Director"/>
    <s v="Male"/>
    <d v="1979-10-09T00:00:00"/>
    <s v="0977 668 866"/>
    <s v="trongloi.le@hanwhalife.com.vn"/>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r>
  <r>
    <n v="127"/>
    <x v="0"/>
    <s v="12000973"/>
    <s v="Vũ Thị Hoàng Yến"/>
    <x v="23"/>
    <s v="Central"/>
    <s v="Bus"/>
    <s v="Regional Sales - Tay Son"/>
    <s v="Zone Director"/>
    <s v="Giám đốc Kinh doanh Khu vực"/>
    <s v="Sales Agency"/>
    <s v="Queen"/>
    <s v="Senior Executive"/>
    <s v="Female"/>
    <d v="1994-11-15T00:00:00"/>
    <s v="0984 054 732"/>
    <s v="hoangyen.vu@hanwhalife.com.vn"/>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r>
  <r>
    <n v="134"/>
    <x v="0"/>
    <s v="12000990"/>
    <s v="Võ Thanh Phú"/>
    <x v="0"/>
    <s v="South - HCM"/>
    <s v="N/A"/>
    <s v="NBU &amp; Claim"/>
    <s v="New Business Staff"/>
    <s v="Nhân viên Phát hành Hợp đồng"/>
    <s v="Back Office"/>
    <s v="Twin"/>
    <s v="Staff"/>
    <s v="Male"/>
    <d v="1993-10-13T00:00:00"/>
    <s v="0938 847 429"/>
    <s v="thanhphu.vo@hanwhalife.com.vn"/>
  </r>
  <r>
    <n v="135"/>
    <x v="0"/>
    <s v="12000992"/>
    <s v="Vũ Lê Quỳnh Phương"/>
    <x v="0"/>
    <s v="South - HCM"/>
    <s v="N/A"/>
    <s v="NBU &amp; Claim"/>
    <s v="Underwriter"/>
    <s v="Phó phòng Thẩm định"/>
    <s v="Back Office"/>
    <s v="Queen"/>
    <s v="Assistant Manager"/>
    <s v="Female"/>
    <d v="1985-01-07T00:00:00"/>
    <s v="0907 735 143"/>
    <s v="quynhphuong.vu@hanwhalife.com.vn"/>
  </r>
  <r>
    <n v="136"/>
    <x v="0"/>
    <s v="12001001"/>
    <s v="Nguyễn Hữu Duy Đức"/>
    <x v="0"/>
    <s v="South - HCM"/>
    <s v="N/A"/>
    <s v="IT"/>
    <s v="Program Analyst Officer"/>
    <s v="Chuyên viên Lập trình"/>
    <s v="Back Office"/>
    <s v="Twin"/>
    <s v="Officer"/>
    <s v="Male"/>
    <d v="1987-10-15T00:00:00"/>
    <s v="0903 874 359"/>
    <s v="duyduc.nguyen@hanwhalife.com.vn"/>
  </r>
  <r>
    <n v="137"/>
    <x v="0"/>
    <s v="12001004"/>
    <s v="Đặng Thanh Phú"/>
    <x v="17"/>
    <s v="Central"/>
    <s v="Bus"/>
    <s v="Regional Sales - Tay Son"/>
    <s v="Zone Director"/>
    <s v="Giám đốc Kinh doanh Khu vực"/>
    <s v="Sales Agency"/>
    <s v="Twin"/>
    <s v="Senior Executive"/>
    <s v="Male"/>
    <d v="1994-01-18T00:00:00"/>
    <s v="0961 910 788"/>
    <s v="thanhphu.dang@hanwhalife.com.vn"/>
  </r>
  <r>
    <n v="138"/>
    <x v="0"/>
    <s v="12001007"/>
    <s v="Đào Công Thắng"/>
    <x v="17"/>
    <s v="Central"/>
    <s v="Bus"/>
    <s v="Regional Sales - Tay Son"/>
    <s v="Zone Director"/>
    <s v="Giám đốc Kinh doanh Khu vực"/>
    <s v="Sales Agency"/>
    <s v="Twin"/>
    <s v="Executive"/>
    <s v="Male"/>
    <d v="1993-04-02T00:00:00"/>
    <s v="0375 610 236"/>
    <s v="congthang.dao@hanwhalife.com.vn"/>
  </r>
  <r>
    <n v="139"/>
    <x v="0"/>
    <s v="12001011"/>
    <s v="Đoàn Vĩ Gia Khánh"/>
    <x v="0"/>
    <s v="South - HCM"/>
    <s v="N/A"/>
    <s v="CSP"/>
    <s v="Chief Strategy Principal"/>
    <s v="Giám đốc Cấp cao Chiến lược"/>
    <s v="BOD"/>
    <s v="Single"/>
    <s v="Director"/>
    <s v="Male"/>
    <d v="1971-11-29T00:00:00"/>
    <s v="0903 739 699"/>
    <s v="giakhanh.doan@hanwhalife.com.vn"/>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r>
  <r>
    <n v="141"/>
    <x v="0"/>
    <s v="12001017"/>
    <s v="Châu Quế Anh"/>
    <x v="0"/>
    <s v="South - HCM"/>
    <s v="N/A"/>
    <s v="Customer Services"/>
    <s v="Premium Control Executive"/>
    <s v="Nhân viên Cấp trung Kiểm soát Phí"/>
    <s v="Back Office"/>
    <s v="Queen"/>
    <s v="Executive"/>
    <s v="Female"/>
    <d v="1993-04-20T00:00:00"/>
    <s v="0938 933 196"/>
    <s v="queanh.chau@hanwhalife.com.vn"/>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r>
  <r>
    <n v="143"/>
    <x v="0"/>
    <s v="12001024"/>
    <s v="Trương Đạt Minh"/>
    <x v="0"/>
    <s v="South - HCM"/>
    <s v="N/A"/>
    <s v="IT"/>
    <s v="Program Analyst Senior Officer"/>
    <s v="Chuyên viên Cấp cao Lập trình"/>
    <s v="Back Office"/>
    <s v="Twin"/>
    <s v="Senior Officer"/>
    <s v="Male"/>
    <d v="1990-06-03T00:00:00"/>
    <s v="0989 086 670"/>
    <s v="datminh.truong@hanwhalife.com.vn"/>
  </r>
  <r>
    <n v="144"/>
    <x v="0"/>
    <s v="12001031"/>
    <s v="Lê Thị Mỹ Diễm"/>
    <x v="0"/>
    <s v="South - HCM"/>
    <s v="N/A"/>
    <s v="Actuary"/>
    <s v="Head of Actuary"/>
    <s v="Trưởng Bộ phận Định phí"/>
    <s v="BOD"/>
    <s v="Single"/>
    <s v="Senior Manager"/>
    <s v="Female"/>
    <d v="1985-03-15T00:00:00"/>
    <s v="0985 255 312"/>
    <s v="mydiem.le@hanwhalife.com.vn"/>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r>
  <r>
    <n v="148"/>
    <x v="0"/>
    <s v="12001039"/>
    <s v="Nguyễn Văn Nghĩa"/>
    <x v="0"/>
    <s v="South - HCM"/>
    <s v="N/A"/>
    <s v="IT"/>
    <s v="Program Analyst Senior Officer"/>
    <s v="Chuyên viên Cấp cao Lập trình"/>
    <s v="Back Office"/>
    <s v="Twin"/>
    <s v="Senior Officer"/>
    <s v="Male"/>
    <d v="1985-06-24T00:00:00"/>
    <s v="0937 575 106"/>
    <s v="nghia.nguyen@hanwhalife.com.vn"/>
  </r>
  <r>
    <n v="149"/>
    <x v="0"/>
    <s v="12001040"/>
    <s v="Nguyễn Thị Minh Thư"/>
    <x v="18"/>
    <s v="South"/>
    <s v="Bus"/>
    <s v="Customer Services"/>
    <s v="Customer Services Staff"/>
    <s v="Nhân viên Dịch vụ Khách hàng"/>
    <s v="Back Office"/>
    <s v="Queen"/>
    <s v="Staff"/>
    <s v="Female"/>
    <d v="1995-02-18T00:00:00"/>
    <s v="0364 424 502"/>
    <s v="minhthu.nguyen@hanwhalife.com.vn"/>
  </r>
  <r>
    <n v="150"/>
    <x v="0"/>
    <s v="12001047"/>
    <s v="Nguyễn Thị Cẩm Loan"/>
    <x v="0"/>
    <s v="South - HCM"/>
    <s v="N/A"/>
    <s v="IT"/>
    <s v="Program Analyst Officer"/>
    <s v="Chuyên viên Lập trình"/>
    <s v="Back Office"/>
    <s v="Queen"/>
    <s v="Officer"/>
    <s v="Female"/>
    <d v="1985-11-24T00:00:00"/>
    <s v="0987 691 896"/>
    <s v="camloan.nguyen@hanwhalife.com.vn"/>
  </r>
  <r>
    <n v="151"/>
    <x v="0"/>
    <s v="12001053"/>
    <s v="Bùi Thị Hường"/>
    <x v="19"/>
    <s v="South"/>
    <s v="Bus"/>
    <s v="Customer Services"/>
    <s v="Customer Services Staff"/>
    <s v="Nhân viên Dịch vụ Khách hàng"/>
    <s v="Back Office"/>
    <s v="Queen"/>
    <s v="Staff"/>
    <s v="Female"/>
    <d v="1992-08-16T00:00:00"/>
    <s v="0968 807 607"/>
    <s v="huong.bui@hanwhalife.com.vn"/>
  </r>
  <r>
    <n v="152"/>
    <x v="0"/>
    <s v="12001055"/>
    <s v="Hoàng Hoài Giang"/>
    <x v="0"/>
    <s v="South - HCM"/>
    <s v="N/A"/>
    <s v="CIP"/>
    <s v="Chief Investment Principal"/>
    <s v="Giám đốc Cấp cao Đầu tư"/>
    <s v="BOD"/>
    <s v="Single"/>
    <s v="Senior Director"/>
    <s v="Female"/>
    <d v="1974-01-03T00:00:00"/>
    <s v="0913 514 356"/>
    <s v="hoaigiang.hoang@hanwhalife.com.vn"/>
  </r>
  <r>
    <n v="153"/>
    <x v="0"/>
    <s v="12001056"/>
    <s v="Chu Văn Sơn"/>
    <x v="8"/>
    <s v="North"/>
    <s v="Flight"/>
    <s v="Regional Sales - Lam Kinh"/>
    <s v="Zone Director"/>
    <s v="Giám đốc Kinh doanh Khu vực"/>
    <s v="Sales Agency"/>
    <s v="Twin"/>
    <s v="Assistant Manager"/>
    <s v="Male"/>
    <d v="1978-11-26T00:00:00"/>
    <s v="0979 282 698"/>
    <s v="vanson.chu@hanwhalife.com.vn"/>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r>
  <r>
    <n v="156"/>
    <x v="0"/>
    <s v="12001066"/>
    <s v="Văn Thị Thu Hiền"/>
    <x v="0"/>
    <s v="South - HCM"/>
    <s v="N/A"/>
    <s v="Customer Services"/>
    <s v="Customer Care Officer"/>
    <s v="Chuyên viên Chăm sóc Khách hàng"/>
    <s v="Back Office"/>
    <s v="Queen"/>
    <s v="Officer"/>
    <s v="Female"/>
    <d v="1989-03-15T00:00:00"/>
    <s v="0907 946 369"/>
    <s v="thuhien.van@hanwhalife.com.vn"/>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r>
  <r>
    <n v="159"/>
    <x v="0"/>
    <s v="12001077"/>
    <s v="Võ Ngọc Thạch"/>
    <x v="0"/>
    <s v="South - HCM"/>
    <s v="N/A"/>
    <s v="IT"/>
    <s v="Program Analyst Senior Officer"/>
    <s v="Chuyên viên Cấp cao Lập trình"/>
    <s v="Back Office"/>
    <s v="Twin"/>
    <s v="Senior Officer"/>
    <s v="Male"/>
    <d v="1982-02-28T00:00:00"/>
    <s v="0911 755 898"/>
    <s v="ngocthach.vo@hanwhalife.com.vn"/>
  </r>
  <r>
    <n v="160"/>
    <x v="0"/>
    <s v="12001082"/>
    <s v="Lê Dũng Ngọc"/>
    <x v="0"/>
    <s v="South - HCM"/>
    <s v="N/A"/>
    <s v="IT"/>
    <s v="Program Analyst Senior Officer"/>
    <s v="Chuyên viên Cấp cao Lập trình"/>
    <s v="Back Office"/>
    <s v="Twin"/>
    <s v="Senior Officer"/>
    <s v="Male"/>
    <d v="1985-03-03T00:00:00"/>
    <s v="0385 200 455"/>
    <s v="dungngoc.le@hanwhalife.com.vn"/>
  </r>
  <r>
    <n v="161"/>
    <x v="0"/>
    <s v="12001084"/>
    <s v="Dương Văn Hiệp"/>
    <x v="24"/>
    <s v="North"/>
    <s v="Flight"/>
    <s v="Regional Sales - Thang Long"/>
    <s v="Regional Director"/>
    <s v="Giám đốc Kinh doanh Vùng"/>
    <s v="Sales Agency"/>
    <s v="Twin"/>
    <s v="Director"/>
    <s v="Male"/>
    <d v="1982-08-18T00:00:00"/>
    <s v="0984 001 411"/>
    <s v="vanhiep.duong@hanwhalife.com.vn"/>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r>
  <r>
    <n v="163"/>
    <x v="0"/>
    <s v="12001086"/>
    <s v="Cao Hồ Quang"/>
    <x v="1"/>
    <s v="North"/>
    <s v="Flight"/>
    <s v="NBU &amp; Claim"/>
    <s v="Claim Officer"/>
    <s v="Chuyên viên Giải quyết Quyền lợi Bảo hiểm"/>
    <s v="Back Office"/>
    <s v="Twin"/>
    <s v="Officer"/>
    <s v="Male"/>
    <d v="1993-07-19T00:00:00"/>
    <s v="0334 698 617"/>
    <s v="hoquang.cao@hanwhalife.com.vn"/>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r>
  <r>
    <n v="165"/>
    <x v="0"/>
    <s v="12001090"/>
    <s v="Nguyễn Thị Mỹ Dung"/>
    <x v="0"/>
    <s v="South - HCM"/>
    <s v="N/A"/>
    <s v="NBU &amp; Claim"/>
    <s v="Underwriter"/>
    <s v="Chuyên viên Thẩm định"/>
    <s v="Back Office"/>
    <s v="Queen"/>
    <s v="Officer"/>
    <s v="Female"/>
    <d v="1995-02-20T00:00:00"/>
    <s v="0376 093 089"/>
    <s v="mydung.nguyen@hanwhalife.com.vn"/>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r>
  <r>
    <n v="168"/>
    <x v="0"/>
    <s v="12101101"/>
    <s v="Trần Phúc Duy"/>
    <x v="0"/>
    <s v="South - HCM"/>
    <s v="N/A"/>
    <s v="NBU &amp; Claim"/>
    <s v="Claim Officer"/>
    <s v="Chuyên viên Giải quyết Quyền lợi Bảo hiểm"/>
    <s v="Back Office"/>
    <s v="Twin"/>
    <s v="Officer"/>
    <s v="Male"/>
    <d v="1987-09-19T00:00:00"/>
    <s v="0902 818 214"/>
    <s v="phucduy.tran@hanwhalife.com.vn"/>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r>
  <r>
    <n v="171"/>
    <x v="0"/>
    <s v="12101109"/>
    <s v="Đào Thị Huyền Trâm"/>
    <x v="26"/>
    <s v="South"/>
    <s v="Bus"/>
    <s v="Customer Services"/>
    <s v="Customer Services Staff"/>
    <s v="Nhân viên Dịch vụ Khách hàng"/>
    <s v="Back Office"/>
    <s v="Queen"/>
    <s v="Staff"/>
    <s v="Female"/>
    <d v="1997-02-28T00:00:00"/>
    <s v="0353 272 653"/>
    <s v="huyentram.dao@hanwhalife.com.vn"/>
  </r>
  <r>
    <n v="172"/>
    <x v="0"/>
    <s v="12101114"/>
    <s v="Nguyễn Khánh Long"/>
    <x v="0"/>
    <s v="South - HCM"/>
    <s v="N/A"/>
    <s v="IT"/>
    <s v="IT Helpdesk Staff (South)"/>
    <s v="Nhân viên Hỗ trợ Mạng máy tính"/>
    <s v="Back Office"/>
    <s v="Twin"/>
    <s v="Staff"/>
    <s v="Male"/>
    <d v="1998-08-25T00:00:00"/>
    <s v="0967 257 506"/>
    <s v="khanhlong.nguyen@hanwhalife.com.vn"/>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r>
  <r>
    <n v="175"/>
    <x v="0"/>
    <s v="12101126"/>
    <s v="Nguyễn Anh Tuấn"/>
    <x v="11"/>
    <s v="Central"/>
    <s v="Bus"/>
    <s v="Regional Sales - Hai Van"/>
    <s v="Regional Director"/>
    <s v="Giám đốc Kinh doanh Vùng"/>
    <s v="Sales Agency"/>
    <s v="Twin"/>
    <s v="Senior Manager"/>
    <s v="Male"/>
    <d v="1978-12-26T00:00:00"/>
    <s v="0947 531 199"/>
    <s v="anhtuan.nguyen1@hanwhalife.com.vn"/>
  </r>
  <r>
    <n v="176"/>
    <x v="0"/>
    <s v="12101132"/>
    <s v="Trần Thị Kim Liên"/>
    <x v="14"/>
    <s v="South"/>
    <s v="Bus"/>
    <s v="Customer Services"/>
    <s v="Customer Services Staff"/>
    <s v="Nhân viên Dịch vụ Khách hàng"/>
    <s v="Back Office"/>
    <s v="Queen"/>
    <s v="Staff"/>
    <s v="Female"/>
    <d v="1983-04-20T00:00:00"/>
    <s v="0772 074 429"/>
    <s v="kimlien.tran@hanwhalife.com.vn"/>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r>
  <r>
    <n v="180"/>
    <x v="0"/>
    <s v="12101145"/>
    <s v="Lê Thanh Đạo"/>
    <x v="8"/>
    <s v="North"/>
    <s v="Flight"/>
    <s v="Regional Sales - Lam Kinh"/>
    <s v="Zone Director"/>
    <s v="Giám đốc Kinh doanh Khu vực"/>
    <s v="Sales Agency"/>
    <s v="Twin"/>
    <s v="Officer"/>
    <s v="Male"/>
    <d v="1987-04-30T00:00:00"/>
    <s v="0979 098 262"/>
    <s v="thanhdao.le@hanwhalife.com.vn"/>
  </r>
  <r>
    <n v="181"/>
    <x v="0"/>
    <s v="12101148"/>
    <s v="Phương Kim Oanh"/>
    <x v="27"/>
    <s v="North"/>
    <s v="Flight"/>
    <s v="Regional Sales - Tay Son"/>
    <s v="Zone Director"/>
    <s v="Giám đốc Kinh doanh Khu vực"/>
    <s v="Sales Agency"/>
    <s v="Queen"/>
    <s v="Officer"/>
    <s v="Female"/>
    <d v="1984-07-02T00:00:00"/>
    <s v="0905 949 364"/>
    <s v="kimoanh.phuong@hanwhalife.com.vn"/>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r>
  <r>
    <n v="183"/>
    <x v="0"/>
    <s v="12101154"/>
    <s v="Nguyễn Hải Hưng"/>
    <x v="8"/>
    <s v="North"/>
    <s v="Flight"/>
    <s v="Regional Sales - Lam Kinh"/>
    <s v="Zone Director"/>
    <s v="Giám đốc Kinh doanh Khu vực"/>
    <s v="Sales Agency"/>
    <s v="Twin"/>
    <s v="Officer"/>
    <s v="Male"/>
    <d v="1985-01-25T00:00:00"/>
    <s v="0983 705 206"/>
    <s v="haihung.nguyen@hanwhalife.com.vn"/>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r>
  <r>
    <n v="188"/>
    <x v="0"/>
    <s v="12101183"/>
    <s v="Phan Anh Thiên"/>
    <x v="16"/>
    <s v="North"/>
    <s v="Flight"/>
    <s v="Regional Sales - Lam Kinh"/>
    <s v="Zone Director"/>
    <s v="Giám đốc Kinh doanh Khu vực"/>
    <s v="Sales Agency"/>
    <s v="Twin"/>
    <s v="Officer"/>
    <s v="Male"/>
    <d v="1986-10-13T00:00:00"/>
    <s v="0367 507 777"/>
    <s v="anhthien.phan@hanwhalife.com.vn"/>
  </r>
  <r>
    <n v="189"/>
    <x v="0"/>
    <s v="12101184"/>
    <s v="Nguyễn Đức Anh Tuấn"/>
    <x v="8"/>
    <s v="North"/>
    <s v="Flight"/>
    <s v="Regional Sales - Lam Kinh"/>
    <s v="Zone Director"/>
    <s v="Giám đốc Kinh doanh Khu vực"/>
    <s v="Sales Agency"/>
    <s v="Twin"/>
    <s v="Executive"/>
    <s v="Male"/>
    <d v="1985-06-19T00:00:00"/>
    <s v="0962 222 297"/>
    <s v="anhtuan.nguyen2@hanwhalife.com.vn"/>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r>
  <r>
    <n v="198"/>
    <x v="0"/>
    <s v="12101207"/>
    <s v="Lê Văn Tình"/>
    <x v="28"/>
    <s v="South"/>
    <s v="Bus"/>
    <s v="Regional Sales - Hai Van"/>
    <s v="Zone Director"/>
    <s v="Giám đốc Kinh doanh Khu vực"/>
    <s v="Sales Agency"/>
    <s v="Twin"/>
    <s v="Officer"/>
    <s v="Male"/>
    <d v="1990-06-02T00:00:00"/>
    <s v="0915 966 768"/>
    <s v="vantinh.le@hanwhalife.com.vn"/>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r>
  <r>
    <n v="200"/>
    <x v="0"/>
    <s v="12101212"/>
    <s v="Trần Lê Dương"/>
    <x v="20"/>
    <s v="South"/>
    <s v="Bus"/>
    <s v="Regional Sales - Lam Kinh"/>
    <s v="Zone Director"/>
    <s v="Giám đốc Kinh doanh Khu vực"/>
    <s v="Sales Agency"/>
    <s v="Twin"/>
    <s v="Executive"/>
    <s v="Male"/>
    <d v="1988-05-19T00:00:00"/>
    <s v="0919 274 360"/>
    <s v="leduong.tran@hanwhalife.com.vn"/>
  </r>
  <r>
    <n v="201"/>
    <x v="0"/>
    <s v="12101218"/>
    <s v="Nguyễn Thị Phương"/>
    <x v="1"/>
    <s v="North"/>
    <s v="Flight"/>
    <s v="NBU &amp; Claim"/>
    <s v="Claim Staff"/>
    <s v="Nhân viên Giải quyết Quyền lợi Bảo hiểm"/>
    <s v="Back Office"/>
    <s v="Queen"/>
    <s v="Staff"/>
    <s v="Female"/>
    <d v="1990-09-10T00:00:00"/>
    <s v="0977 085 513"/>
    <s v="phuong.nguyen@hanwhalife.com.vn"/>
  </r>
  <r>
    <n v="202"/>
    <x v="0"/>
    <s v="12101220"/>
    <s v="Nguyễn Việt Dũng"/>
    <x v="0"/>
    <s v="South - HCM"/>
    <s v="N/A"/>
    <s v="IT"/>
    <s v="Program Analyst Officer"/>
    <s v="Chuyên viên Lập trình"/>
    <s v="Back Office"/>
    <s v="Twin"/>
    <s v="Officer"/>
    <s v="Male"/>
    <d v="1988-04-30T00:00:00"/>
    <s v="0907 986 391"/>
    <s v="vietdung.nguyen@hanwhalife.com.vn"/>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r>
  <r>
    <n v="204"/>
    <x v="0"/>
    <s v="12101226"/>
    <s v="Bùi Đăng Khoa"/>
    <x v="0"/>
    <s v="South - HCM"/>
    <s v="N/A"/>
    <s v="NBU &amp; Claim"/>
    <s v="Claim Officer"/>
    <s v="Chuyên viên Giải quyết Quyền lợi Bảo hiểm"/>
    <s v="Back Office"/>
    <s v="Twin"/>
    <s v="Officer"/>
    <s v="Male"/>
    <d v="1990-06-05T00:00:00"/>
    <s v="0912 109 108"/>
    <s v="dangkhoa.bui@hanwhalife.com.vn"/>
  </r>
  <r>
    <n v="205"/>
    <x v="0"/>
    <s v="12101228"/>
    <s v="Bùi Ngọc Sang"/>
    <x v="0"/>
    <s v="South - HCM"/>
    <s v="N/A"/>
    <s v="Actuary"/>
    <s v="Actuarial Analyst"/>
    <s v="Phân tích Định phí"/>
    <s v="Back Office"/>
    <s v="Queen"/>
    <s v="Senior Executive"/>
    <s v="Female"/>
    <d v="1999-12-28T00:00:00"/>
    <s v="0377 808 019"/>
    <s v="ngocsang.bui@hanwhalife.com.vn"/>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r>
  <r>
    <n v="208"/>
    <x v="0"/>
    <s v="12101236"/>
    <s v="Võ Trung Hưng"/>
    <x v="0"/>
    <s v="South - HCM"/>
    <s v="N/A"/>
    <s v="Marketing"/>
    <s v="Designer"/>
    <s v="Thiết kế"/>
    <s v="Back Office"/>
    <s v="Twin"/>
    <s v="Senior Executive"/>
    <s v="Male"/>
    <d v="1986-09-17T00:00:00"/>
    <s v="0968 223 237"/>
    <s v="trunghung.vo@hanwhalife.com.vn"/>
  </r>
  <r>
    <n v="209"/>
    <x v="0"/>
    <s v="12101238"/>
    <s v="Trần Văn Tuấn"/>
    <x v="0"/>
    <s v="South - HCM"/>
    <s v="N/A"/>
    <s v="Distribution Admin"/>
    <s v="Debt Collection Officer"/>
    <s v="Chuyên viên Thu hồi nợ"/>
    <s v="Back Office"/>
    <s v="Twin"/>
    <s v="Officer"/>
    <s v="Male"/>
    <d v="1989-07-17T00:00:00"/>
    <s v="0906 035 526"/>
    <s v="vantuan.tran@hanwhalife.com.vn"/>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r>
  <r>
    <n v="213"/>
    <x v="0"/>
    <s v="12101252"/>
    <s v="Lê Thị Ngọc Yến"/>
    <x v="0"/>
    <s v="South - HCM"/>
    <s v="N/A"/>
    <s v="IT"/>
    <s v="Program Analyst Officer"/>
    <s v="Chuyên viên Lập trình"/>
    <s v="Back Office"/>
    <s v="Queen"/>
    <s v="Officer"/>
    <s v="Female"/>
    <d v="1983-01-06T00:00:00"/>
    <s v="0937 210 709"/>
    <s v="ngocyen.le@hanwhalife.com.vn"/>
  </r>
  <r>
    <n v="214"/>
    <x v="0"/>
    <s v="12101257"/>
    <s v="Chung Triển Nghiệp"/>
    <x v="0"/>
    <s v="South - HCM"/>
    <s v="N/A"/>
    <s v="IT"/>
    <s v="Program Analyst Officer"/>
    <s v="Chuyên viên Lập trình"/>
    <s v="Back Office"/>
    <s v="Twin"/>
    <s v="Officer"/>
    <s v="Male"/>
    <d v="1987-12-13T00:00:00"/>
    <s v="0972 440 603"/>
    <s v="triennghiep.chung@hanwhalife.com.vn"/>
  </r>
  <r>
    <n v="215"/>
    <x v="0"/>
    <s v="12101262"/>
    <s v="Văn Anh Khoa"/>
    <x v="4"/>
    <s v="South"/>
    <s v="Bus"/>
    <s v="Partnership Distribution"/>
    <s v="Sales Manager"/>
    <s v=" Quản lý Kinh doanh (Đối tác Ngân hàng)"/>
    <s v="Sales Partnership"/>
    <s v="Twin"/>
    <s v="Officer"/>
    <s v="Male"/>
    <d v="1993-05-01T00:00:00"/>
    <s v="0944 221 621"/>
    <s v="anhkhoa.van@hanwhalife.com.vn"/>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r>
  <r>
    <n v="228"/>
    <x v="0"/>
    <s v="12101290"/>
    <s v="Nguyễn Tấn Vũ"/>
    <x v="17"/>
    <s v="Central"/>
    <s v="Bus"/>
    <s v="Regional Sales - Tay Son"/>
    <s v="Zone Director"/>
    <s v="Giám đốc Kinh doanh Khu vực"/>
    <s v="Sales Agency"/>
    <s v="Twin"/>
    <s v="Senior Executive"/>
    <s v="Male"/>
    <d v="1994-02-02T00:00:00"/>
    <s v="0974 751 253"/>
    <s v="tanvu.nguyen@hanwhalife.com.vn"/>
  </r>
  <r>
    <n v="229"/>
    <x v="0"/>
    <s v="12101296"/>
    <s v="Đặng Ngọc Minh Thy"/>
    <x v="0"/>
    <s v="South - HCM"/>
    <s v="N/A"/>
    <s v="NBU &amp; Claim"/>
    <s v="Underwriter"/>
    <s v="Chuyên viên Thẩm định"/>
    <s v="Back Office"/>
    <s v="Queen"/>
    <s v="Officer"/>
    <s v="Female"/>
    <d v="1994-05-05T00:00:00"/>
    <s v="0964 647 545"/>
    <s v="minhthy.dang@hanwhalife.com.vn"/>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r>
  <r>
    <n v="232"/>
    <x v="0"/>
    <s v="12101304"/>
    <s v="Phan Thị Hòa"/>
    <x v="1"/>
    <s v="North"/>
    <s v="Flight"/>
    <s v="Partnership Distribution"/>
    <s v="Sales Manager"/>
    <s v="Quản lý Kinh doanh (Đối tác Ngân hàng)"/>
    <s v="Sales Partnership"/>
    <s v="Queen"/>
    <s v="Officer"/>
    <s v="Female"/>
    <d v="1993-08-20T00:00:00"/>
    <s v="0354 484 818"/>
    <s v="hoa.phan@hanwhalife.com.vn"/>
  </r>
  <r>
    <n v="233"/>
    <x v="0"/>
    <s v="12101307"/>
    <s v="Cao Tuấn Linh"/>
    <x v="7"/>
    <s v="South"/>
    <s v="Bus"/>
    <s v="Regional Sales - Gia Dinh"/>
    <s v="Regional Director"/>
    <s v="Giám đốc Kinh doanh Vùng"/>
    <s v="Sales Agency"/>
    <s v="Twin"/>
    <s v="Director"/>
    <s v="Male"/>
    <d v="1977-11-30T00:00:00"/>
    <s v="0919 177 799"/>
    <s v="tuanlinh.cao@hanwhalife.com.vn"/>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r>
  <r>
    <n v="235"/>
    <x v="0"/>
    <s v="12101319"/>
    <s v="Tạ Văn Tùng Linh"/>
    <x v="0"/>
    <s v="South - HCM"/>
    <s v="N/A"/>
    <s v="IT"/>
    <s v="Business Analyst Officer"/>
    <s v="Chuyên viên Phát triển Hệ thống"/>
    <s v="Back Office"/>
    <s v="Twin"/>
    <s v="Officer"/>
    <s v="Male"/>
    <d v="1993-10-31T00:00:00"/>
    <s v="0949 663 609"/>
    <s v="tunglinh.ta@hanwhalife.com.vn"/>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r>
  <r>
    <n v="237"/>
    <x v="0"/>
    <s v="12201327"/>
    <s v="Nguyễn Đình Thắng"/>
    <x v="6"/>
    <s v="South"/>
    <s v="Bus"/>
    <s v="Regional Sales - Tay Son"/>
    <s v="Zone Director"/>
    <s v="Giám đốc Kinh doanh Khu vực"/>
    <s v="Sales Agency"/>
    <s v="Twin"/>
    <s v="Executive"/>
    <s v="Male"/>
    <d v="1990-11-06T00:00:00"/>
    <s v="0977 413 269"/>
    <s v="dinhthang.nguyen@hanwhalife.com.vn"/>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r>
  <r>
    <n v="240"/>
    <x v="1"/>
    <s v="12201342"/>
    <s v="Baek Jin Wook"/>
    <x v="0"/>
    <s v="South - HCM"/>
    <s v="N/A"/>
    <s v="Management Advisor"/>
    <s v="Management Advisor"/>
    <s v="Cố vấn quản lý kinh doanh bảo hiểm"/>
    <s v="Korean expat"/>
    <s v="Single"/>
    <s v="Director"/>
    <s v="Male"/>
    <d v="1981-12-11T00:00:00"/>
    <n v="0"/>
    <s v="jinwook.baek@hanwhalife.com.vn"/>
  </r>
  <r>
    <n v="241"/>
    <x v="0"/>
    <s v="12201343"/>
    <s v="Phạm Nguyễn Thế Huy"/>
    <x v="4"/>
    <s v="South"/>
    <s v="Bus"/>
    <s v="Regional Sales - Gia Dinh"/>
    <s v="Regional Director"/>
    <s v="Giám đốc Kinh doanh Vùng"/>
    <s v="Sales Agency"/>
    <s v="Twin"/>
    <s v="Senior Manager"/>
    <s v="Male"/>
    <d v="1984-01-06T00:00:00"/>
    <s v="0909 076 467"/>
    <s v="thehuy.pham@hanwhalife.com.vn"/>
  </r>
  <r>
    <n v="242"/>
    <x v="0"/>
    <s v="12201346"/>
    <s v="Nguyễn Thị Thu Tâm"/>
    <x v="0"/>
    <s v="South - HCM"/>
    <s v="N/A"/>
    <s v="NBU &amp; Claim"/>
    <s v="New Business Staff"/>
    <s v="Nhân viên Phát hành Hợp đồng"/>
    <s v="Back Office"/>
    <s v="Queen"/>
    <s v="Staff"/>
    <s v="Female"/>
    <d v="1992-02-06T00:00:00"/>
    <s v="0937 791 741"/>
    <s v="thutam.nguyen@hanwhalife.com.vn"/>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r>
  <r>
    <n v="245"/>
    <x v="0"/>
    <s v="12201351"/>
    <s v="Nguyễn Thị Trúc Linh"/>
    <x v="0"/>
    <s v="South - HCM"/>
    <s v="N/A"/>
    <s v="GA Partner"/>
    <s v="FTA Trainer"/>
    <s v="Chuyên viên Huấn luyện kênh FTA"/>
    <s v="Back Office"/>
    <s v="Queen"/>
    <s v="Senior Officer"/>
    <s v="Female"/>
    <d v="1989-06-21T00:00:00"/>
    <s v="0931 773 951"/>
    <s v="truclinh.nguyen@hanwhalife.com.vn"/>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r>
  <r>
    <n v="254"/>
    <x v="0"/>
    <s v="12201385"/>
    <s v="Lê Thị Út Em"/>
    <x v="30"/>
    <s v="North"/>
    <s v="Flight"/>
    <s v="Regional Sales - Gia Dinh"/>
    <s v="Zone Director"/>
    <s v="Giám đốc Kinh doanh Khu vực"/>
    <s v="Sales Agency"/>
    <s v="Queen"/>
    <s v="Officer"/>
    <s v="Female"/>
    <d v="1983-01-01T00:00:00"/>
    <s v="0899 068 869"/>
    <s v="utem.le@hanwhalife.com.vn"/>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r>
  <r>
    <n v="262"/>
    <x v="0"/>
    <s v="12201413"/>
    <s v="Phạm Thúy Quỳnh"/>
    <x v="0"/>
    <s v="South - HCM"/>
    <s v="N/A"/>
    <s v="Management Advisor"/>
    <s v="Management Advisor Assistant"/>
    <s v="Trợ lý Cố vấn Quản lý"/>
    <s v="Back Office"/>
    <s v="Queen"/>
    <s v="Staff"/>
    <s v="Female"/>
    <d v="1999-03-19T00:00:00"/>
    <s v="0386 621 903"/>
    <s v="thuyquynh.pham@hanwhalife.com.vn"/>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r>
  <r>
    <n v="267"/>
    <x v="0"/>
    <s v="12201428"/>
    <s v="Lê Anh Thy"/>
    <x v="0"/>
    <s v="South - HCM"/>
    <s v="N/A"/>
    <s v="Customer Services"/>
    <s v="Policy Owner Services Officer"/>
    <s v="Chuyên viên Quản lý Hợp đồng"/>
    <s v="Back Office"/>
    <s v="Queen"/>
    <s v="Officer"/>
    <s v="Female"/>
    <d v="1994-08-13T00:00:00"/>
    <s v="0919 590 894"/>
    <s v="thy.le@hanwhalife.com.vn"/>
  </r>
  <r>
    <n v="268"/>
    <x v="0"/>
    <s v="12201429"/>
    <s v="Trần Đức Anh"/>
    <x v="0"/>
    <s v="South - HCM"/>
    <s v="N/A"/>
    <s v="Actuary"/>
    <s v="Actuarial Analyst"/>
    <s v="Phân tích Định phí"/>
    <s v="Back Office"/>
    <s v="Twin"/>
    <s v="Senior Executive"/>
    <s v="Male"/>
    <d v="1998-01-30T00:00:00"/>
    <s v="0869 604 330"/>
    <s v="ducanh.tran@hanwhalife.com.vn"/>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r>
  <r>
    <n v="270"/>
    <x v="0"/>
    <s v="12201433"/>
    <s v="Nguyễn Thái Thụy"/>
    <x v="9"/>
    <s v="South"/>
    <s v="Bus"/>
    <s v="Regional Sales - Hai Van"/>
    <s v="Zone Director"/>
    <s v="Giám đốc Kinh doanh Khu vực"/>
    <s v="Sales Agency"/>
    <s v="Twin"/>
    <s v="Officer"/>
    <s v="Male"/>
    <d v="1987-12-21T00:00:00"/>
    <s v="0961 230 789"/>
    <s v="thaithuy.nguyen@hanwhalife.com.vn"/>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r>
  <r>
    <n v="273"/>
    <x v="0"/>
    <s v="12201437"/>
    <s v="Tăng Kiến Luân"/>
    <x v="0"/>
    <s v="South - HCM"/>
    <s v="N/A"/>
    <s v="IT"/>
    <s v="Digital Project Manager"/>
    <s v="Quản lý Dự án Kỹ thuật số"/>
    <s v="Back Office"/>
    <s v="Twin"/>
    <s v="Senior Officer"/>
    <s v="Male"/>
    <d v="1987-01-31T00:00:00"/>
    <s v="0764 737 800"/>
    <s v="kienluan.tang@hanwhalife.com.vn"/>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r>
  <r>
    <n v="277"/>
    <x v="0"/>
    <s v="12201442"/>
    <s v="Hoàng Văn Hiệu"/>
    <x v="1"/>
    <s v="North"/>
    <s v="Flight"/>
    <s v="Customer Services"/>
    <s v="Complaint Handling Officer"/>
    <s v="Chuyên viên xử lý khiếu nại"/>
    <s v="Back Office"/>
    <s v="Twin"/>
    <s v="Officer"/>
    <s v="Male"/>
    <d v="1991-09-29T00:00:00"/>
    <s v="0981 231 885"/>
    <s v="vanhieu.hoang@hanwhalife.com.vn"/>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r>
  <r>
    <n v="284"/>
    <x v="0"/>
    <s v="12201459"/>
    <s v="Nguyễn Công Minh Hoàng"/>
    <x v="0"/>
    <s v="South - HCM"/>
    <s v="N/A"/>
    <s v="Actuary"/>
    <s v="Actuarial Analyst"/>
    <s v="Phân tích Định phí"/>
    <s v="Back Office"/>
    <s v="Twin"/>
    <s v="Assistant Manager"/>
    <s v="Male"/>
    <d v="1996-01-24T00:00:00"/>
    <s v="0939 128 062"/>
    <s v="hoang.nguyen@hanwhalife.com.vn"/>
  </r>
  <r>
    <n v="285"/>
    <x v="0"/>
    <s v="12201460"/>
    <s v="Nguyễn Thị Phương Thảo"/>
    <x v="0"/>
    <s v="South - HCM"/>
    <s v="N/A"/>
    <s v="NBU &amp; Claim"/>
    <s v="Underwriter"/>
    <s v="Thẩm định"/>
    <s v="Back Office"/>
    <s v="Queen"/>
    <s v="Officer"/>
    <s v="Female"/>
    <d v="1988-09-05T00:00:00"/>
    <s v="0395 173 023"/>
    <s v="thao.nguyen3@hanwhalife.com.vn"/>
  </r>
  <r>
    <n v="286"/>
    <x v="0"/>
    <s v="12201461"/>
    <s v="Nguyễn Trần Tuấn Anh"/>
    <x v="0"/>
    <s v="South - HCM"/>
    <s v="N/A"/>
    <s v="IT"/>
    <s v="IT Security Officer"/>
    <s v="Chuyên viên Bảo mật &amp; An toàn Thông tin"/>
    <s v="Back Office"/>
    <s v="Twin"/>
    <s v="Officer"/>
    <s v="Male"/>
    <d v="1983-05-21T00:00:00"/>
    <s v="0907 252 183"/>
    <s v="anh.nguyen2@hanwhalife.com.vn"/>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r>
  <r>
    <n v="294"/>
    <x v="0"/>
    <s v="12201488"/>
    <s v="Nguyễn Tấn Cường"/>
    <x v="0"/>
    <s v="South - HCM"/>
    <s v="N/A"/>
    <s v="IT"/>
    <s v="Program Analyst Officer"/>
    <s v="Chuyên viên Lập trình"/>
    <s v="Back Office"/>
    <s v="Twin"/>
    <s v="Officer"/>
    <s v="Male"/>
    <d v="1987-11-19T00:00:00"/>
    <s v="0902 333 064"/>
    <s v="tancuong.nguyen@hanwhalife.com.vn"/>
  </r>
  <r>
    <n v="295"/>
    <x v="0"/>
    <s v="12201489"/>
    <s v="Nguyễn Thị Thu Thảo"/>
    <x v="0"/>
    <s v="South - HCM"/>
    <s v="N/A"/>
    <s v="NBU &amp; Claim"/>
    <s v="Underwriter"/>
    <s v="Thẩm định"/>
    <s v="Back Office"/>
    <s v="Queen"/>
    <s v="Senior Executive"/>
    <s v="Female"/>
    <d v="1995-05-10T00:00:00"/>
    <s v="0778 884 532"/>
    <s v="thuthao.nguyen@hanwhalife.com.vn"/>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r>
  <r>
    <n v="298"/>
    <x v="0"/>
    <s v="12201492"/>
    <s v="Cao Ngọc Ly"/>
    <x v="0"/>
    <s v="South - HCM"/>
    <s v="N/A"/>
    <s v="Customer Services"/>
    <s v="Call Center Senior Staff"/>
    <s v="Nhân viên Cấp cao trực Tổng đài"/>
    <s v="Back Office"/>
    <s v="Queen"/>
    <s v="Senior Staff"/>
    <s v="Female"/>
    <d v="1992-10-19T00:00:00"/>
    <s v="0912 423 455"/>
    <s v="ngocly.cao@hanwhalife.com.vn"/>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r>
  <r>
    <n v="311"/>
    <x v="0"/>
    <s v="12201519"/>
    <s v="Đào Thị Vương"/>
    <x v="0"/>
    <s v="South - HCM"/>
    <s v="N/A"/>
    <s v="Customer Services"/>
    <s v="Call Center Staff"/>
    <s v="Nhân viên trực Tổng đài"/>
    <s v="Back Office"/>
    <s v="Queen"/>
    <s v="Staff"/>
    <s v="Female"/>
    <d v="1994-01-31T00:00:00"/>
    <s v="0909 600 526"/>
    <s v="vuong.dao@hanwhalife.com.vn"/>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r>
  <r>
    <n v="315"/>
    <x v="0"/>
    <s v="12201531"/>
    <s v="Nguyễn Anh Tuấn"/>
    <x v="0"/>
    <s v="South - HCM"/>
    <s v="N/A"/>
    <s v="Actuary"/>
    <s v="Actuarial Analyst"/>
    <s v="Phân tích Định phí"/>
    <s v="Back Office"/>
    <s v="Twin"/>
    <s v="Manager"/>
    <s v="Male"/>
    <d v="1985-10-22T00:00:00"/>
    <s v="0982 378 285"/>
    <s v="anhtuan.nguyen4@hanwhalife.com.vn"/>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r>
  <r>
    <n v="317"/>
    <x v="0"/>
    <s v="12201533"/>
    <s v="Mai Hữu Tín"/>
    <x v="0"/>
    <s v="South - HCM"/>
    <s v="N/A"/>
    <s v="NBU &amp; Claim"/>
    <s v="Underwriter"/>
    <s v="Chuyên viên Thẩm định"/>
    <s v="Back Office"/>
    <s v="Twin"/>
    <s v="Senior Executive"/>
    <s v="Male"/>
    <d v="1993-02-24T00:00:00"/>
    <s v=" 0983 790 609"/>
    <s v="huutin.mai@hanwhalife.com.vn"/>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r>
  <r>
    <n v="319"/>
    <x v="0"/>
    <s v="12201536"/>
    <s v="Tất An Đông Nghi"/>
    <x v="0"/>
    <s v="South - HCM"/>
    <s v="N/A"/>
    <s v="Marketing"/>
    <s v="Corporate Brand Manager"/>
    <s v="Trưởng phòng Quản lý Thương hiệu"/>
    <s v="Back Office"/>
    <s v="Twin"/>
    <s v="Manager"/>
    <s v="Male"/>
    <d v="1991-08-13T00:00:00"/>
    <s v="0965 266 718"/>
    <s v="dongnghi.tat@hanwhalife.com.vn"/>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r>
  <r>
    <n v="324"/>
    <x v="0"/>
    <s v="12201549"/>
    <s v="Du Gia Khang"/>
    <x v="0"/>
    <s v="South - HCM"/>
    <s v="N/A"/>
    <s v="NBU &amp; Claim"/>
    <s v="New Business Staff"/>
    <s v="Nhân viên Phát hành Hợp đồng"/>
    <s v="Back Office"/>
    <s v="Twin"/>
    <s v="Staff"/>
    <s v="Male"/>
    <d v="1996-11-15T00:00:00"/>
    <s v="0773 116 510"/>
    <s v="giakhang.du@hanwhalife.com.vn"/>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r>
  <r>
    <n v="326"/>
    <x v="0"/>
    <s v="12201551"/>
    <s v="Nguyễn Thị Quyên"/>
    <x v="0"/>
    <s v="South - HCM"/>
    <s v="N/A"/>
    <s v="Actuary"/>
    <s v="Actuarial Analyst"/>
    <s v="Phân tích Định phí"/>
    <s v="Back Office"/>
    <s v="Queen"/>
    <s v="Senior Executive"/>
    <s v="Female"/>
    <d v="1995-05-19T00:00:00"/>
    <s v="0365 947 196"/>
    <s v="quyen.nguyen@hanwhalife.com.vn"/>
  </r>
  <r>
    <n v="327"/>
    <x v="0"/>
    <s v="12201553"/>
    <s v="Nguyễn Phụng Trí"/>
    <x v="2"/>
    <s v="South"/>
    <s v="Bus"/>
    <s v="Regional Sales - Tay Son"/>
    <s v="Regional Director"/>
    <s v="Giám đốc Kinh doanh Vùng"/>
    <s v="Sales Agency"/>
    <s v="Twin"/>
    <s v="Vice Director"/>
    <s v="Male"/>
    <d v="1978-09-18T00:00:00"/>
    <s v="0917 985 225"/>
    <s v="phungtri.nguyen@hanwhalife.com.vn"/>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r>
  <r>
    <n v="329"/>
    <x v="0"/>
    <s v="12201557"/>
    <s v="Nguyễn Văn Bảo"/>
    <x v="0"/>
    <s v="South - HCM"/>
    <s v="N/A"/>
    <s v="IT"/>
    <s v="IT Helpdesk Staff"/>
    <s v="Nhân viên Hỗ trợ Mạng máy tính"/>
    <s v="Back Office"/>
    <s v="Twin"/>
    <s v="Staff"/>
    <s v="Male"/>
    <d v="1996-02-20T00:00:00"/>
    <s v="0974 504 924"/>
    <s v="vanbao.nguyen@hanwhalife.com.vn"/>
  </r>
  <r>
    <n v="330"/>
    <x v="0"/>
    <s v="12201558"/>
    <s v="Nguyễn Duy Thanh"/>
    <x v="0"/>
    <s v="South - HCM"/>
    <s v="N/A"/>
    <s v="IT"/>
    <s v="Program Analyst Senior Officer"/>
    <s v="Chuyên viên Cấp cao Lập trình"/>
    <s v="Back Office"/>
    <s v="Twin"/>
    <s v="Senior Officer"/>
    <s v="Male"/>
    <d v="1990-04-11T00:00:00"/>
    <s v="0987 506 370"/>
    <s v="duythanh.nguyen1@hanwhalife.com.vn"/>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r>
  <r>
    <n v="332"/>
    <x v="0"/>
    <s v="12201563"/>
    <s v="Hoàng Minh Tú"/>
    <x v="0"/>
    <s v="South - HCM"/>
    <s v="N/A"/>
    <s v="Actuary"/>
    <s v="Actuarial Analyst"/>
    <s v="Phân tích Định phí"/>
    <s v="Back Office"/>
    <s v="Queen"/>
    <s v="Executive"/>
    <s v="Female"/>
    <d v="1998-10-28T00:00:00"/>
    <s v="0777 613 369"/>
    <s v="minhtu.hoang@hanwhalife.com.vn"/>
  </r>
  <r>
    <n v="333"/>
    <x v="0"/>
    <s v="12201565"/>
    <s v="Trương Mạnh Dũng"/>
    <x v="0"/>
    <s v="South - HCM"/>
    <s v="N/A"/>
    <s v="IT"/>
    <s v="Program Analyst Officer"/>
    <s v="Chuyên viên Lập trình"/>
    <s v="Back Office"/>
    <s v="Twin"/>
    <s v="Officer"/>
    <s v="Male"/>
    <d v="1986-12-02T00:00:00"/>
    <s v="0935 004 507"/>
    <s v="manhdung.truong@hanwhalife.com.vn"/>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r>
  <r>
    <n v="336"/>
    <x v="0"/>
    <s v="12201570"/>
    <s v="Lê Nhật Hà Vy"/>
    <x v="0"/>
    <s v="South - HCM"/>
    <s v="N/A"/>
    <s v="Marketing"/>
    <s v="PR &amp; CSR Manager"/>
    <s v="Trưởng phòng Truyền thông và CSR"/>
    <s v="Back Office"/>
    <s v="Queen"/>
    <s v="Manager"/>
    <s v="Female"/>
    <d v="1991-12-11T00:00:00"/>
    <s v="0934 457 535"/>
    <s v="havy.le@hanwhalife.com.vn"/>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r>
  <r>
    <n v="338"/>
    <x v="0"/>
    <s v="12201572"/>
    <s v="Nguyễn Anh Tuấn"/>
    <x v="24"/>
    <s v="North"/>
    <s v="Flight"/>
    <s v="Regional Sales - Thang Long"/>
    <s v="Zone Director"/>
    <s v="Giám đốc Kinh doanh Khu vực"/>
    <s v="Sales Agency"/>
    <s v="Twin"/>
    <s v="Senior Officer"/>
    <s v="Male"/>
    <d v="1985-02-06T00:00:00"/>
    <s v="0928 336 999"/>
    <s v="tuan.nguyen1@hanwhalife.com.vn"/>
  </r>
  <r>
    <n v="339"/>
    <x v="0"/>
    <s v="12201575"/>
    <s v="Phạm Văn Chung"/>
    <x v="10"/>
    <s v="North"/>
    <s v="Flight"/>
    <s v="Regional Sales - Thang Long"/>
    <s v="Zone Director"/>
    <s v="Giám đốc Kinh doanh Khu vực"/>
    <s v="Sales Agency"/>
    <s v="Twin"/>
    <s v="Senior Executive"/>
    <s v="Male"/>
    <d v="1990-04-23T00:00:00"/>
    <s v="0961 625 788"/>
    <s v="vanchung.pham@hanwhalife.com.vn"/>
  </r>
  <r>
    <n v="340"/>
    <x v="0"/>
    <s v="12201577"/>
    <s v="Trần Minh Tâm"/>
    <x v="8"/>
    <s v="North"/>
    <s v="Flight"/>
    <s v="Regional Sales - Lam Kinh"/>
    <s v="Zone Director"/>
    <s v="Giám đốc Kinh doanh Khu vực"/>
    <s v="Sales Agency"/>
    <s v="Twin"/>
    <s v="Officer"/>
    <s v="Male"/>
    <d v="1990-05-19T00:00:00"/>
    <s v="0985 999 881"/>
    <s v="tam.tran@hanwhalife.com.vn"/>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r>
  <r>
    <n v="346"/>
    <x v="0"/>
    <s v="12201590"/>
    <s v="Nguyễn Quang Thiện"/>
    <x v="0"/>
    <s v="South - HCM"/>
    <s v="N/A"/>
    <s v="IT"/>
    <s v="Program Analyst Executive"/>
    <s v="Nhân viên Cấp trung Lập trình"/>
    <s v="Back Office"/>
    <s v="Twin"/>
    <s v="Executive"/>
    <s v="Male"/>
    <d v="1998-01-09T00:00:00"/>
    <s v="0829 900 345"/>
    <s v="quangthien.nguyen@hanwhalife.com.vn"/>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r>
  <r>
    <n v="348"/>
    <x v="0"/>
    <s v="12201594"/>
    <s v="Nguyễn Anh Tú"/>
    <x v="21"/>
    <s v="North"/>
    <s v="Flight"/>
    <s v="Regional Sales - Thang Long"/>
    <s v="Zone Director"/>
    <s v="Giám đốc Kinh doanh Khu vực"/>
    <s v="Sales Agency"/>
    <s v="Twin"/>
    <s v="Senior Executive"/>
    <s v="Male"/>
    <d v="1992-07-20T00:00:00"/>
    <s v="0962 480 526"/>
    <s v="anhtu.nguyen@hanwhalife.com.vn"/>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r>
  <r>
    <n v="353"/>
    <x v="0"/>
    <s v="12201601"/>
    <s v="Hồ Mẫn Trí"/>
    <x v="0"/>
    <s v="South - HCM"/>
    <s v="N/A"/>
    <s v="IT"/>
    <s v="Business Analyst Senior Officer"/>
    <s v="Chuyên viên Cấp cao Phát triển Hệ thống"/>
    <s v="Back Office"/>
    <s v="Twin"/>
    <s v="Senior Officer"/>
    <s v="Male"/>
    <d v="1982-05-22T00:00:00"/>
    <s v="0982 179 176"/>
    <s v="mantri.ho@hanwhalife.com.vn"/>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r>
  <r>
    <n v="357"/>
    <x v="0"/>
    <s v="12201606"/>
    <s v="Ngô Thu Huyền"/>
    <x v="0"/>
    <s v="South - HCM"/>
    <s v="N/A"/>
    <s v="NBU &amp; Claim"/>
    <s v="Claim Officer"/>
    <s v="Chuyên viên Giải quyết Quyền lợi Bảo hiểm"/>
    <s v="Back Office"/>
    <s v="Queen"/>
    <s v="Officer"/>
    <s v="Female"/>
    <d v="1992-10-14T00:00:00"/>
    <s v="0974 339 529"/>
    <s v="thuhuyen.ngo@hanwhalife.com.vn"/>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r>
  <r>
    <n v="367"/>
    <x v="0"/>
    <s v="12301635"/>
    <s v="Cao Đức Trọng"/>
    <x v="0"/>
    <s v="South - HCM"/>
    <s v="N/A"/>
    <s v="IT"/>
    <s v="Program Analyst Senior Executive"/>
    <s v="Nhân viên Cấp trung cao Lập trình"/>
    <s v="Back Office"/>
    <s v="Twin"/>
    <s v="Senior Executive"/>
    <s v="Male"/>
    <d v="1991-04-12T00:00:00"/>
    <s v="0349 775 906"/>
    <s v="ductrong.cao@hanwhalife.com.vn"/>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r>
  <r>
    <n v="369"/>
    <x v="0"/>
    <s v="12301642"/>
    <s v="Phạm Thoại Mỹ"/>
    <x v="0"/>
    <s v="South - HCM"/>
    <s v="N/A"/>
    <s v="Customer Services"/>
    <s v="Premium Control Staff"/>
    <s v="Nhân viên Kiểm soát Phí"/>
    <s v="Back Office"/>
    <s v="Queen"/>
    <s v="Staff"/>
    <s v="Female"/>
    <d v="2000-03-21T00:00:00"/>
    <s v="0815 555 253"/>
    <s v="thoaimy.pham@hanwhalife.com.vn"/>
  </r>
  <r>
    <n v="370"/>
    <x v="0"/>
    <s v="12301647"/>
    <s v="Trần Đình Đố"/>
    <x v="0"/>
    <s v="South - HCM"/>
    <s v="N/A"/>
    <s v="IT"/>
    <s v="Program Analyst Senior Executive"/>
    <s v="Nhân viên Cấp trung cao Lập trình"/>
    <s v="Back Office"/>
    <s v="Twin"/>
    <s v="Senior Executive"/>
    <s v="Male"/>
    <d v="1993-06-04T00:00:00"/>
    <s v="0353 082 513"/>
    <s v="dinhdo.tran@hanwhalife.com.vn"/>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r>
  <r>
    <n v="372"/>
    <x v="0"/>
    <s v="12301660"/>
    <s v="Phạm Ngọc Tân"/>
    <x v="0"/>
    <s v="South - HCM"/>
    <s v="N/A"/>
    <s v="Investment"/>
    <s v="Investment Assistant Manager"/>
    <s v="Phó phòng Đầu tư"/>
    <s v="Back Office"/>
    <s v="Twin"/>
    <s v="Assistant Manager"/>
    <s v="Male"/>
    <d v="1995-04-20T00:00:00"/>
    <s v="0906 792 478"/>
    <s v="ngoctan.pham@hanwhalife.com.vn"/>
  </r>
  <r>
    <n v="373"/>
    <x v="0"/>
    <s v="12301661"/>
    <s v="Trần Ngọc Kim Ngân"/>
    <x v="0"/>
    <s v="South - HCM"/>
    <s v="N/A"/>
    <s v="General Administration"/>
    <s v="General Admin Staff"/>
    <s v="Nhân viên Hành chánh"/>
    <s v="Back Office"/>
    <s v="Queen"/>
    <s v="Staff"/>
    <s v="Female"/>
    <d v="1990-01-29T00:00:00"/>
    <s v="0374 587 427"/>
    <s v="kimngan.tran@hanwhalife.com.vn"/>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r>
  <r>
    <n v="378"/>
    <x v="0"/>
    <s v="12301669"/>
    <s v="Trần Thị Hoàng Oanh"/>
    <x v="0"/>
    <s v="South - HCM"/>
    <s v="N/A"/>
    <s v="Marketing"/>
    <s v="Graphic Designer"/>
    <s v="Thiết kế Đồ họa"/>
    <s v="Back Office"/>
    <s v="Queen"/>
    <s v="Executive"/>
    <s v="Female"/>
    <d v="1994-02-15T00:00:00"/>
    <s v="0961 135 267"/>
    <s v="hoangoanh.tran@hanwhalife.com.vn"/>
  </r>
  <r>
    <n v="379"/>
    <x v="0"/>
    <s v="12301671"/>
    <s v="Nguyễn Thị Quỳnh Hương"/>
    <x v="0"/>
    <s v="South - HCM"/>
    <s v="N/A"/>
    <s v="NBU &amp; Claim"/>
    <s v="Underwriter"/>
    <s v="Thẩm định"/>
    <s v="Back Office"/>
    <s v="Queen"/>
    <s v="Officer"/>
    <s v="Female"/>
    <d v="1993-03-29T00:00:00"/>
    <s v="0769 890 908"/>
    <s v="quynhhuong.nguyen@hanwhalife.com.vn"/>
  </r>
  <r>
    <n v="380"/>
    <x v="0"/>
    <s v="12301672"/>
    <s v="Phạm Thị Anh Thư"/>
    <x v="0"/>
    <s v="South - HCM"/>
    <s v="N/A"/>
    <s v="Customer Services"/>
    <s v="Premium Control Officer"/>
    <s v="Chuyên viên Kiểm soát Phí"/>
    <s v="Back Office"/>
    <s v="Queen"/>
    <s v="Officer"/>
    <s v="Female"/>
    <d v="1989-01-12T00:00:00"/>
    <s v="0774 983 635"/>
    <s v="anhthu.pham@hanwhalife.com.vn"/>
  </r>
  <r>
    <n v="381"/>
    <x v="0"/>
    <s v="12301674"/>
    <s v="Đào Phương Thúy"/>
    <x v="0"/>
    <s v="South - HCM"/>
    <s v="N/A"/>
    <s v="CHGP"/>
    <s v="Chief HR &amp; GA Principal"/>
    <s v="Giám đốc Cấp cao Nhân sự &amp; Hành chánh"/>
    <s v="BOD"/>
    <s v="Single"/>
    <s v="Director"/>
    <s v="Female"/>
    <d v="1983-10-26T00:00:00"/>
    <s v="0935 922 441"/>
    <s v="phuongthuy.dao@hanwhalife.com.vn"/>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r>
  <r>
    <n v="389"/>
    <x v="0"/>
    <s v="12301687"/>
    <s v="Nguyễn Ngọc Hòa"/>
    <x v="33"/>
    <s v="North"/>
    <s v="Flight"/>
    <s v="Regional Sales - Hai Van"/>
    <s v="Zone Director"/>
    <s v="Giám đốc Kinh doanh Khu vực"/>
    <s v="Sales Agency"/>
    <s v="Twin"/>
    <s v="Assistant Manager"/>
    <s v="Male"/>
    <d v="1983-10-20T00:00:00"/>
    <s v="0935 353 518"/>
    <s v="ngochoa.nguyen@hanwhalife.com.vn"/>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r>
  <r>
    <n v="400"/>
    <x v="0"/>
    <s v="12301712"/>
    <s v="Nguyễn Thị Lan"/>
    <x v="18"/>
    <s v="South"/>
    <s v="Bus"/>
    <s v="Regional Sales - Gia Dinh"/>
    <s v="Zone Director"/>
    <s v="Giám đốc Kinh doanh Khu vực"/>
    <s v="Sales Agency"/>
    <s v="Queen"/>
    <s v="Officer"/>
    <s v="Female"/>
    <d v="1981-01-26T00:00:00"/>
    <s v="0933 626 679"/>
    <s v="lan.nguyen2@hanwhalife.com.vn"/>
  </r>
  <r>
    <n v="401"/>
    <x v="0"/>
    <s v="12301714"/>
    <s v="Nguyễn Thu Hoài"/>
    <x v="0"/>
    <s v="South - HCM"/>
    <s v="N/A"/>
    <s v="CEO Office"/>
    <s v="Assistant to CEO"/>
    <s v="Trợ lý Tổng Giám đốc"/>
    <s v="Back Office"/>
    <s v="Queen"/>
    <s v="Staff"/>
    <s v="Female"/>
    <d v="2001-04-03T00:00:00"/>
    <s v="0352 707 858"/>
    <s v="thuhoai.nguyen@hanwhalife.com.vn"/>
  </r>
  <r>
    <n v="402"/>
    <x v="0"/>
    <s v="12301716"/>
    <s v="Hà Thị Thúy"/>
    <x v="34"/>
    <s v="North"/>
    <s v="Flight"/>
    <s v="Customer Services"/>
    <s v="Customer Services Staff"/>
    <s v="Nhân viên Dịch vụ Khách hàng"/>
    <s v="Back Office"/>
    <s v="Queen"/>
    <s v="Staff"/>
    <s v="Female"/>
    <d v="1984-12-15T00:00:00"/>
    <s v="0826 707 668"/>
    <s v="thuy.ha@hanwhalife.com.vn"/>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r>
  <r>
    <n v="407"/>
    <x v="0"/>
    <s v="12301730"/>
    <s v="Trần Cẩm Tú"/>
    <x v="20"/>
    <s v="South"/>
    <s v="Bus"/>
    <s v="Regional Sales - Lam Kinh"/>
    <s v="Zone Director"/>
    <s v="Giám đốc Kinh doanh Khu vực"/>
    <s v="Sales Agency"/>
    <s v="Queen"/>
    <s v="Senior Executive"/>
    <s v="Female"/>
    <d v="1990-05-07T00:00:00"/>
    <s v="0986 186 978"/>
    <s v="camtu.tran@hanwhalife.com.vn"/>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r>
  <r>
    <n v="409"/>
    <x v="0"/>
    <s v="12301734"/>
    <s v="Đỗ Công Tiền"/>
    <x v="0"/>
    <s v="South - HCM"/>
    <s v="N/A"/>
    <s v="IT"/>
    <s v="Program Analyst Officer"/>
    <s v="Chuyên viên Lập trình"/>
    <s v="Back Office"/>
    <s v="Twin"/>
    <s v="Officer"/>
    <s v="Male"/>
    <d v="1993-04-30T00:00:00"/>
    <s v="0933 971 818"/>
    <s v="congtien.do@hanwhalife.com.vn"/>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r>
  <r>
    <n v="411"/>
    <x v="0"/>
    <s v="12301736"/>
    <s v="Phạm Long Vinh"/>
    <x v="17"/>
    <s v="North"/>
    <s v="Flight"/>
    <s v="Regional Sales - Tay Son"/>
    <s v="Zone Director"/>
    <s v="Giám đốc Kinh doanh Khu vực"/>
    <s v="Sales Agency"/>
    <s v="Twin"/>
    <s v="Senior Executive"/>
    <s v="Male"/>
    <d v="1987-05-28T00:00:00"/>
    <s v="0983 746 544"/>
    <s v="longvinh.pham@hanwhalife.com.vn"/>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r>
  <r>
    <n v="413"/>
    <x v="0"/>
    <s v="12301739"/>
    <s v="Nguyễn Thị Đỗ An"/>
    <x v="0"/>
    <s v="South - HCM"/>
    <s v="N/A"/>
    <s v="Actuary"/>
    <s v="Actuarial Analyst"/>
    <s v="Phân tích Định phí"/>
    <s v="Back Office"/>
    <s v="Queen"/>
    <s v="Senior Executive"/>
    <s v="Female"/>
    <d v="1993-11-10T00:00:00"/>
    <s v="0938 652 655"/>
    <s v="doan.nguyen@hanwhalife.com.vn"/>
  </r>
  <r>
    <n v="414"/>
    <x v="0"/>
    <s v="12301742"/>
    <s v="Nguyễn Thị Thiện"/>
    <x v="0"/>
    <s v="South - HCM"/>
    <s v="N/A"/>
    <s v="General Administration"/>
    <s v="General Admin Staff"/>
    <s v="Nhân viên Hành chánh"/>
    <s v="Back Office"/>
    <s v="Queen"/>
    <s v="Staff"/>
    <s v="Female"/>
    <d v="1991-01-01T00:00:00"/>
    <s v="0932 131 538"/>
    <s v="thien.nguyen@hanwhalife.com.vn"/>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r>
  <r>
    <n v="416"/>
    <x v="0"/>
    <s v="12301750"/>
    <s v="Phạm Minh Châu"/>
    <x v="0"/>
    <s v="South - HCM"/>
    <s v="N/A"/>
    <s v="Design &amp; Development"/>
    <s v="Graphic Designer"/>
    <s v="Thiết kế Đồ họa"/>
    <s v="Back Office"/>
    <s v="Twin"/>
    <s v="Executive"/>
    <s v="Male"/>
    <d v="1995-10-20T00:00:00"/>
    <s v="0909 483 961"/>
    <s v="minhchau.pham@hanwhalife.com.vn"/>
  </r>
  <r>
    <n v="417"/>
    <x v="0"/>
    <s v="12301751"/>
    <s v="Phạm Văn Thông"/>
    <x v="0"/>
    <s v="South - HCM"/>
    <s v="N/A"/>
    <s v="Risk Management"/>
    <s v="Risk Officer"/>
    <s v="Chuyên viên Quản lý Rủi ro"/>
    <s v="Back Office"/>
    <s v="Twin"/>
    <s v="Officer"/>
    <s v="Male"/>
    <d v="1996-09-16T00:00:00"/>
    <s v="0382 818 569"/>
    <s v="vanthong.pham@hanwhalife.com.vn"/>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r>
  <r>
    <n v="422"/>
    <x v="0"/>
    <s v="12301760"/>
    <s v="Lý Quí Thủy Chung"/>
    <x v="0"/>
    <s v="South - HCM"/>
    <s v="N/A"/>
    <s v="Actuary"/>
    <s v="Actuarial Analyst"/>
    <s v="Phân tích Định phí"/>
    <s v="Back Office"/>
    <s v="Queen"/>
    <s v="Senior Executive"/>
    <s v="Female"/>
    <d v="2001-04-27T00:00:00"/>
    <s v="0933 667 840"/>
    <s v="thuychung.ly@hanwhalife.com.vn"/>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r>
  <r>
    <n v="424"/>
    <x v="0"/>
    <s v="12301762"/>
    <s v="Lý Mỹ Anh"/>
    <x v="0"/>
    <s v="South - HCM"/>
    <s v="N/A"/>
    <s v="Sales Advisor"/>
    <s v="Sales Advisor Assistant"/>
    <s v="Trợ lý Cố vấn Kinh doanh"/>
    <s v="Back Office"/>
    <s v="Queen"/>
    <s v="Senior Staff"/>
    <s v="Female"/>
    <d v="1997-02-05T00:00:00"/>
    <s v="0769 895 009"/>
    <s v="myanh.ly@hanwhalife.com.vn"/>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r>
  <r>
    <n v="428"/>
    <x v="0"/>
    <s v="12301767"/>
    <s v="Lê Thị Kiên"/>
    <x v="20"/>
    <s v="South"/>
    <s v="Bus"/>
    <s v="Regional Sales - Lam Kinh"/>
    <s v="Zone Director"/>
    <s v="Giám đốc Kinh doanh Khu vực"/>
    <s v="Sales Agency"/>
    <s v="Queen"/>
    <s v="Executive"/>
    <s v="Female"/>
    <d v="1993-04-25T00:00:00"/>
    <s v="0948 056 448"/>
    <s v="kien.le@hanwhalife.com.vn"/>
  </r>
  <r>
    <n v="429"/>
    <x v="0"/>
    <s v="12301768"/>
    <s v="Huỳnh Võ Lan Vy"/>
    <x v="0"/>
    <s v="South - HCM"/>
    <s v="N/A"/>
    <s v="Content of Digital App"/>
    <s v="Multimedia Designer"/>
    <s v="Thiết kế Đa phương tiện"/>
    <s v="Back Office"/>
    <s v="Queen"/>
    <s v="Senior Executive"/>
    <s v="Female"/>
    <d v="1998-07-29T00:00:00"/>
    <s v="0906 432 798"/>
    <s v="lanvy.huynh@hanwhalife.com.vn"/>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r>
  <r>
    <n v="436"/>
    <x v="0"/>
    <s v="12301779"/>
    <s v="Lê Văn Quân"/>
    <x v="0"/>
    <s v="South - HCM"/>
    <s v="N/A"/>
    <s v="Legal &amp; Corporate Compliance"/>
    <s v="Legal Officer"/>
    <s v="Chuyên viên Pháp lý"/>
    <s v="Back Office"/>
    <s v="Twin"/>
    <s v="Officer"/>
    <s v="Male"/>
    <d v="1997-08-04T00:00:00"/>
    <s v="0362 355 984"/>
    <s v="vanquan.le@hanwhalife.com.vn"/>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r>
  <r>
    <n v="440"/>
    <x v="0"/>
    <s v="12301786"/>
    <s v="Trịnh Minh Nhật"/>
    <x v="0"/>
    <s v="South - HCM"/>
    <s v="N/A"/>
    <s v="IT"/>
    <s v="Database Administrator Officer"/>
    <s v="Chuyên viên Dữ liệu"/>
    <s v="Back Office"/>
    <s v="Twin"/>
    <s v="Officer"/>
    <s v="Male"/>
    <d v="1991-09-23T00:00:00"/>
    <s v="0356 155 762"/>
    <s v="minhnhat.trinh@hanwhalife.com.vn"/>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r>
  <r>
    <n v="442"/>
    <x v="0"/>
    <s v="12301789"/>
    <s v="Phạm Hữu Lợi"/>
    <x v="0"/>
    <s v="South - HCM"/>
    <s v="N/A"/>
    <s v="IT"/>
    <s v="Program Analyst Senior Executive"/>
    <s v="Nhân viên Cấp trung cao Lập trình"/>
    <s v="Back Office"/>
    <s v="Twin"/>
    <s v="Senior Executive"/>
    <s v="Male"/>
    <d v="1992-10-23T00:00:00"/>
    <s v="0799 007 138"/>
    <s v="huuloi.pham@hanwhalife.com.vn"/>
  </r>
  <r>
    <n v="443"/>
    <x v="0"/>
    <s v="12401790"/>
    <s v="Trương Thị Vân Anh"/>
    <x v="0"/>
    <s v="South - HCM"/>
    <s v="N/A"/>
    <s v="Marketing"/>
    <s v="Head of Marketing"/>
    <s v="Trưởng Bộ phận Marketing"/>
    <s v="BOD"/>
    <s v="Single"/>
    <s v="Director"/>
    <s v="Female"/>
    <d v="1982-08-04T00:00:00"/>
    <s v="0903 799 275"/>
    <s v="vananh.truong1@hanwhalife.com.vn"/>
  </r>
  <r>
    <n v="444"/>
    <x v="0"/>
    <s v="12401791"/>
    <s v="Nguyễn Phương Hưng"/>
    <x v="0"/>
    <s v="South - HCM"/>
    <s v="N/A"/>
    <s v="IT"/>
    <s v="Program Analyst Officer"/>
    <s v="Chuyên viên Lập trình"/>
    <s v="Back Office"/>
    <s v="Twin"/>
    <s v="Officer"/>
    <s v="Male"/>
    <d v="1994-04-18T00:00:00"/>
    <s v="0967 399 603"/>
    <s v="phuonghung.nguyen@hanwhalife.com.vn"/>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r>
  <r>
    <n v="447"/>
    <x v="0"/>
    <s v="12401796"/>
    <s v="Huỳnh Thị Phương Thảo"/>
    <x v="0"/>
    <s v="South - HCM"/>
    <s v="N/A"/>
    <s v="Human Resources"/>
    <s v="Corporate Learning Officer"/>
    <s v="Chuyên viên Đào tạo"/>
    <s v="Back Office"/>
    <s v="Queen"/>
    <s v="Officer"/>
    <s v="Female"/>
    <d v="1991-04-23T00:00:00"/>
    <s v="0908 300 183"/>
    <s v="phuongthao.huynh@hanwhalife.com.vn"/>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r>
  <r>
    <n v="449"/>
    <x v="0"/>
    <s v="12401800"/>
    <s v="Phan Thị Thu Hà"/>
    <x v="0"/>
    <s v="South - HCM"/>
    <s v="N/A"/>
    <s v="Distribution Planning"/>
    <s v="Multimedia Designer"/>
    <s v="Thiết kế Đa phương tiện"/>
    <s v="Back Office"/>
    <s v="Queen"/>
    <s v="Officer"/>
    <s v="Female"/>
    <d v="1991-06-12T00:00:00"/>
    <s v="0907 979 546"/>
    <s v="thuha.phan@hanwhalife.com.vn"/>
  </r>
  <r>
    <n v="450"/>
    <x v="0"/>
    <s v="12401801"/>
    <s v="Hà Xuân Huy"/>
    <x v="12"/>
    <s v="South - HCM"/>
    <s v="N/A"/>
    <s v="Regional Sales - Gia Dinh"/>
    <s v="Zone Director"/>
    <s v="Giám đốc Kinh doanh Khu vực"/>
    <s v="Sales Agency"/>
    <s v="Twin"/>
    <s v="Officer"/>
    <s v="Male"/>
    <d v="1980-08-25T00:00:00"/>
    <s v="0917 161 525"/>
    <s v="xuanhuy.ha@hanwhalife.com.vn"/>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r>
  <r>
    <n v="452"/>
    <x v="0"/>
    <s v="12401803"/>
    <s v="Trần Minh Thuận"/>
    <x v="37"/>
    <s v="North"/>
    <s v="Flight"/>
    <s v="Regional Sales - Thang Long"/>
    <s v="Zone Director"/>
    <s v="Giám đốc Kinh doanh Khu vực"/>
    <s v="Sales Agency"/>
    <s v="Twin"/>
    <s v="Executive"/>
    <s v="Male"/>
    <d v="1989-07-12T00:00:00"/>
    <s v="0913 338 689"/>
    <s v="minhthuan.tran@hanwhalife.com.vn"/>
  </r>
  <r>
    <n v="453"/>
    <x v="0"/>
    <s v="12401804"/>
    <s v="Trà Quốc Khanh"/>
    <x v="0"/>
    <s v="South - HCM"/>
    <s v="N/A"/>
    <s v="Actuary"/>
    <s v="Actuarial Analyst"/>
    <s v="Phân tích Định phí"/>
    <s v="Back Office"/>
    <s v="Twin"/>
    <s v="Manager"/>
    <s v="Male"/>
    <d v="1988-09-28T00:00:00"/>
    <s v="0947 418 735"/>
    <s v="quockhanh.tra@hanwhalife.com.vn"/>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r>
  <r>
    <n v="456"/>
    <x v="0"/>
    <s v="12401808"/>
    <s v="Trần Văn Vàng"/>
    <x v="0"/>
    <s v="South - HCM"/>
    <s v="N/A"/>
    <s v="CAO"/>
    <s v="Chief Agency Officer"/>
    <s v="Phó Tổng Giám đốc Kinh doanh"/>
    <s v="BOD"/>
    <s v="Single"/>
    <s v="Chief Officer"/>
    <s v="Male"/>
    <d v="1972-08-20T00:00:00"/>
    <s v="0903 975 429"/>
    <s v="vanvang.tran@hanwhalife.com.vn"/>
  </r>
  <r>
    <n v="457"/>
    <x v="0"/>
    <s v="12401809"/>
    <s v="Lê Minh Tuấn"/>
    <x v="1"/>
    <s v="North"/>
    <s v="Flight"/>
    <s v="Regional Sales - Thang Long"/>
    <s v="Zone Director"/>
    <s v="Giám đốc Kinh doanh Khu vực"/>
    <s v="Sales Agency"/>
    <s v="Twin"/>
    <s v="Assistant Manager"/>
    <s v="Male"/>
    <d v="1976-11-26T00:00:00"/>
    <s v="0975 248 688"/>
    <s v="minhtuan.le1@hanwhalife.com.vn"/>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r>
  <r>
    <n v="459"/>
    <x v="0"/>
    <s v="12401813"/>
    <s v="Tạ Hữu Phương"/>
    <x v="3"/>
    <s v="North"/>
    <s v="Flight"/>
    <s v="Regional Sales - Thang Long"/>
    <s v="Zone Director"/>
    <s v="Giám đốc Kinh doanh Khu vực"/>
    <s v="Sales Agency"/>
    <s v="Twin"/>
    <s v="Senior Officer"/>
    <s v="Male"/>
    <d v="1983-08-26T00:00:00"/>
    <s v="0943 989 389"/>
    <s v="huuphuong.ta@hanwhalife.com.vn"/>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r>
  <r>
    <n v="462"/>
    <x v="0"/>
    <s v="12401823"/>
    <s v="Đoàn Ngọc Anh"/>
    <x v="12"/>
    <s v="South - HCM"/>
    <s v="N/A"/>
    <s v="Regional Sales - Gia Dinh"/>
    <s v="Territory Director"/>
    <s v="Giám đốc Kinh doanh Miền"/>
    <s v="Sales Agency"/>
    <s v="Twin"/>
    <s v="Director"/>
    <s v="Male"/>
    <d v="1984-05-20T00:00:00"/>
    <s v="0915 959 592"/>
    <s v="ngocanh.doan@hanwhalife.com.vn"/>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r>
  <r>
    <n v="469"/>
    <x v="0"/>
    <s v="12401836"/>
    <s v="Lê Thị Ánh Vân"/>
    <x v="0"/>
    <s v="South - HCM"/>
    <s v="N/A"/>
    <s v="Actuary"/>
    <s v="Actuarial Analyst"/>
    <s v="Phân tích Định phí"/>
    <s v="Back Office"/>
    <s v="Queen"/>
    <s v="Assistant Manager"/>
    <s v="Female"/>
    <d v="1996-04-19T00:00:00"/>
    <s v="0906 355 695"/>
    <s v="anhvan.le@hanwhalife.com.vn"/>
  </r>
  <r>
    <n v="470"/>
    <x v="0"/>
    <s v="12401837"/>
    <s v="Lê Văn Bình"/>
    <x v="28"/>
    <s v="Central"/>
    <s v="Bus"/>
    <s v="Regional Sales - Hai Van"/>
    <s v="Zone Director"/>
    <s v="Giám đốc Kinh doanh khu vực"/>
    <s v="Sales Agency"/>
    <s v="Twin"/>
    <s v="Officer"/>
    <s v="Male"/>
    <d v="1983-09-05T00:00:00"/>
    <s v="0905 915 868"/>
    <s v="vanbinh.le1@hanwhalife.com.vn"/>
  </r>
  <r>
    <n v="471"/>
    <x v="0"/>
    <s v="12401838"/>
    <s v="Mai Nguyên Anh Thư"/>
    <x v="0"/>
    <s v="South - HCM"/>
    <s v="N/A"/>
    <s v="Content of Digital App"/>
    <s v="Content Creator"/>
    <s v="Chuyên viên Sáng tạo nội dung"/>
    <s v="Back Office"/>
    <s v="Queen"/>
    <s v="Senior Staff"/>
    <s v="Female"/>
    <d v="2000-01-20T00:00:00"/>
    <s v="0388 063 220 "/>
    <s v="anhthu.mai@hanwhalife.com.vn"/>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r>
  <r>
    <n v="475"/>
    <x v="0"/>
    <s v="12401843"/>
    <s v="Đỗ Anh Khoa"/>
    <x v="0"/>
    <s v="South - HCM"/>
    <s v="N/A"/>
    <s v="General Administration"/>
    <s v="General Admin Assistant Manager"/>
    <s v="Phó phòng Hành chánh"/>
    <s v="Back Office"/>
    <s v="Twin"/>
    <s v="Assistant Manager"/>
    <s v="Male"/>
    <d v="1987-03-22T00:00:00"/>
    <s v="0919 255 274"/>
    <s v="anhkhoa.do@hanwhalife.com.vn"/>
  </r>
  <r>
    <n v="476"/>
    <x v="0"/>
    <s v="12401844"/>
    <s v="Lâm Thái Ngọc"/>
    <x v="0"/>
    <s v="South - HCM"/>
    <s v="N/A"/>
    <s v="Management Advisor"/>
    <s v="Management Advisor Assistant"/>
    <s v="Trợ lý Cố vấn Quản lý"/>
    <s v="Back Office"/>
    <s v="Queen"/>
    <s v="Executive"/>
    <s v="Female"/>
    <d v="1999-01-07T00:00:00"/>
    <s v="0946 828 477"/>
    <s v="thaingoc.lam@hanwhalife.com.vn"/>
  </r>
  <r>
    <n v="477"/>
    <x v="0"/>
    <s v="12401845"/>
    <s v="Nguyễn Xuân Tấn"/>
    <x v="36"/>
    <s v="South"/>
    <s v="Bus"/>
    <s v="Regional Sales - Tay Son"/>
    <s v="Regional Director"/>
    <s v="Giám đốc Kinh doanh Vùng"/>
    <s v="Sales Agency"/>
    <s v="Twin"/>
    <s v="Senior Manager"/>
    <s v="Male"/>
    <d v="1986-09-02T00:00:00"/>
    <s v="0914 717 749"/>
    <s v="xuantan.nguyen@hanwhalife.com.vn"/>
  </r>
  <r>
    <n v="478"/>
    <x v="0"/>
    <s v="12401846"/>
    <s v="Huỳnh Tăng Phú"/>
    <x v="12"/>
    <s v="South - HCM"/>
    <s v="N/A"/>
    <s v="Regional Sales - Gia Dinh"/>
    <s v="Regional Director"/>
    <s v="Giám đốc Kinh doanh Vùng"/>
    <s v="Sales Agency"/>
    <s v="Twin"/>
    <s v="Senior Manager"/>
    <s v="Male"/>
    <d v="1983-08-20T00:00:00"/>
    <s v="0907 713 556"/>
    <s v="tangphu.huynh@hanwhalife.com.vn"/>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r>
  <r>
    <n v="483"/>
    <x v="0"/>
    <s v="12401851"/>
    <s v="Lê Thị Minh Thư"/>
    <x v="12"/>
    <s v="South - HCM"/>
    <s v="N/A"/>
    <s v="Regional Sales - Gia Dinh"/>
    <s v="Zone Director"/>
    <s v="Giám đốc Kinh doanh khu vực"/>
    <s v="Sales Agency"/>
    <s v="Queen"/>
    <s v="Senior Officer"/>
    <s v="Female"/>
    <d v="1991-09-13T00:00:00"/>
    <s v="0969 870 008"/>
    <s v="minhthu.le@hanwhalife.com.vn"/>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r>
  <r>
    <n v="485"/>
    <x v="0"/>
    <s v="12401853"/>
    <s v="Thi Hoàng Khôi"/>
    <x v="12"/>
    <s v="South - HCM"/>
    <s v="N/A"/>
    <s v="Regional Sales - Gia Dinh"/>
    <s v="Zone Director"/>
    <s v="Giám đốc Kinh doanh khu vực"/>
    <s v="Sales Agency"/>
    <s v="Twin"/>
    <s v="Senior Officer"/>
    <s v="Male"/>
    <d v="1984-10-05T00:00:00"/>
    <s v="0909 401 084"/>
    <s v="hoangkhoi.thi@hanwhalife.com.vn"/>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r>
  <r>
    <n v="487"/>
    <x v="0"/>
    <s v="12401855"/>
    <s v="Đặng Ngọc Trí"/>
    <x v="8"/>
    <s v="North"/>
    <s v="Flight"/>
    <s v="Regional Sales - Lam Kinh"/>
    <s v="Territory Director"/>
    <s v="Giám đốc Kinh doanh Miền"/>
    <s v="Sales Agency"/>
    <s v="Twin"/>
    <s v="Director"/>
    <s v="Male"/>
    <d v="1976-08-07T00:00:00"/>
    <s v=" 0916 232 225"/>
    <s v="ngoctri.dang@hanwhalife.com.vn"/>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r>
  <r>
    <n v="489"/>
    <x v="0"/>
    <s v="12401858"/>
    <s v="Đặng Tương Thuấn"/>
    <x v="0"/>
    <s v="South - HCM"/>
    <s v="N/A"/>
    <s v="Investment"/>
    <s v="Investment Assistant Manager"/>
    <s v="Phó phòng đầu tư"/>
    <s v="Back Office"/>
    <s v="Queen"/>
    <s v="Assistant Manager"/>
    <s v="Female"/>
    <d v="1991-08-11T00:00:00"/>
    <s v="0933 821 108"/>
    <s v="tuongthuan.dang@hanwhalife.com.vn"/>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r>
  <r>
    <n v="493"/>
    <x v="0"/>
    <s v="12401864"/>
    <s v="Nguyễn Thị Yến Nhi"/>
    <x v="0"/>
    <s v="South - HCM"/>
    <s v="N/A"/>
    <s v="Actuary"/>
    <s v="Actuarial Analyst"/>
    <s v="Phân tích Định phí"/>
    <s v="Back Office"/>
    <s v="Queen"/>
    <s v="Executive"/>
    <s v="Female"/>
    <d v="2002-09-25T00:00:00"/>
    <s v="0918 340 119"/>
    <s v="yennhi.nguyen1@hanwhalife.com.vn"/>
  </r>
  <r>
    <n v="494"/>
    <x v="0"/>
    <s v="12401866"/>
    <s v="Nguyễn Quốc Tuấn"/>
    <x v="0"/>
    <s v="South - HCM"/>
    <s v="N/A"/>
    <s v="Marketing"/>
    <s v="Multimedia Designer"/>
    <s v="Thiết kế Đa phương tiện"/>
    <s v="Back Office"/>
    <s v="Twin"/>
    <s v="Officer"/>
    <s v="Male"/>
    <d v="1994-04-25T00:00:00"/>
    <s v="0962 936 711"/>
    <s v="quoctuan.nguyen@hanwhalife.com.vn"/>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r>
  <r>
    <n v="496"/>
    <x v="0"/>
    <s v="12401868"/>
    <s v="Huỳnh Sơn Phong"/>
    <x v="12"/>
    <s v="South - HCM"/>
    <s v="N/A"/>
    <s v="Regional Sales - Gia Dinh"/>
    <s v="Zone Director"/>
    <s v="Giám đốc Kinh doanh khu vực"/>
    <s v="Sales Agency"/>
    <s v="Twin"/>
    <s v="Senior Officer"/>
    <s v="Male"/>
    <d v="1989-11-30T00:00:00"/>
    <s v="0918 918 995 "/>
    <s v="sonphong.huynh@hanwhalife.com.vn"/>
  </r>
  <r>
    <n v="497"/>
    <x v="0"/>
    <s v="12401869"/>
    <s v="Trần Ngọc Hải"/>
    <x v="3"/>
    <s v="North"/>
    <s v="Flight"/>
    <s v="Regional Sales - Thang Long"/>
    <s v="Regional Director "/>
    <s v="Giám đốc Kinh doanh Vùng"/>
    <s v="Sales Agency"/>
    <s v="Twin"/>
    <s v="Senior Manager"/>
    <s v="Male"/>
    <d v="1976-04-13T00:00:00"/>
    <s v="0915 966 616 "/>
    <s v="ngochai.tran1@hanwhalife.com.vn"/>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r>
  <r>
    <n v="503"/>
    <x v="0"/>
    <s v="12401875"/>
    <s v="Trần Thị Thanh Thảo"/>
    <x v="0"/>
    <s v="South - HCM"/>
    <s v="N/A"/>
    <s v="Sales Advisor"/>
    <s v="Sales Advisor Assistant"/>
    <s v="Trợ lý Cố vấn Kinh doanh"/>
    <s v="Back Office"/>
    <s v="Queen"/>
    <s v="Executive"/>
    <s v="Female"/>
    <d v="1999-01-27T00:00:00"/>
    <s v="039 638 2989 "/>
    <s v="thanhthao.tran@hanwhalife.com.vn"/>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r>
  <r>
    <n v="508"/>
    <x v="0"/>
    <s v="12401880"/>
    <s v="Trần Quang Hiếu"/>
    <x v="38"/>
    <s v="Central"/>
    <s v="Bus"/>
    <s v="Regional Sales - Tay Son"/>
    <s v="Zone Director"/>
    <s v="Giám đốc Kinh doanh khu vực"/>
    <s v="Sales Agency"/>
    <s v="Twin"/>
    <s v="Assistant Manager"/>
    <s v="Male"/>
    <d v="1982-02-03T00:00:00"/>
    <s v="0346 333 777"/>
    <s v="quanghieu.tran1@hanwhalife.com.vn"/>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r>
  <r>
    <n v="512"/>
    <x v="0"/>
    <s v="12401884"/>
    <s v="Nguyễn Thế Thiêm"/>
    <x v="12"/>
    <s v="South - HCM"/>
    <s v="N/A"/>
    <s v="Regional Sales - Gia Dinh"/>
    <s v="Regional Director "/>
    <s v="Giám đốc Kinh doanh Vùng"/>
    <s v="Sales Agency"/>
    <s v="Twin"/>
    <s v="Senior Manager"/>
    <s v="Male"/>
    <d v="1988-08-01T00:00:00"/>
    <s v="0904 054 151"/>
    <s v="thethiem.nguyen@hanwhalife.com.vn"/>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r>
  <r>
    <n v="515"/>
    <x v="0"/>
    <s v="12401887"/>
    <s v="Hồ Hoàng Lâm"/>
    <x v="12"/>
    <s v="South - HCM"/>
    <s v="N/A"/>
    <s v="Regional Sales - Gia Dinh"/>
    <s v="Zone Director"/>
    <s v="Giám đốc Kinh doanh khu vực"/>
    <s v="Sales Agency"/>
    <s v="Twin"/>
    <s v="Senior Officer"/>
    <s v="Male"/>
    <d v="1988-10-06T00:00:00"/>
    <s v="0937 166 556"/>
    <s v=" _x000a_hoanglam.ho@hanwhalife.com.vn"/>
  </r>
  <r>
    <n v="516"/>
    <x v="2"/>
    <s v="#N/A"/>
    <s v="Park Mi Sook"/>
    <x v="0"/>
    <s v="South - HCM"/>
    <s v="N/A"/>
    <s v="Distribution Admin"/>
    <s v="Sales Manager - Korean Market"/>
    <m/>
    <s v="Temporary"/>
    <s v="Queen"/>
    <s v="Senior Manager"/>
    <s v="Female"/>
    <m/>
    <m/>
    <s v="park.misook@hanwhalife.com.vn"/>
  </r>
  <r>
    <n v="517"/>
    <x v="2"/>
    <s v="#N/A"/>
    <s v="Thái Thị Thanh Xuân"/>
    <x v="0"/>
    <s v="South - HCM"/>
    <s v="N/A"/>
    <s v="Human Resources"/>
    <s v="Talent Acquisition Business Partner Coordinator"/>
    <m/>
    <s v="Temporary"/>
    <s v="Queen"/>
    <s v="Officer"/>
    <s v="Female"/>
    <m/>
    <s v="0342 747 399"/>
    <s v="thanhxuan.thai@hanwhalife.com.vn"/>
  </r>
  <r>
    <n v="518"/>
    <x v="1"/>
    <s v="#N/A"/>
    <s v="Mr. Lee"/>
    <x v="0"/>
    <s v="South - HCM"/>
    <s v="N/A"/>
    <m/>
    <m/>
    <m/>
    <s v="Korean expat"/>
    <s v="Single"/>
    <m/>
    <s v="Male"/>
    <m/>
    <m/>
    <m/>
  </r>
  <r>
    <n v="519"/>
    <x v="1"/>
    <s v="#N/A"/>
    <s v="Mr. Yoo"/>
    <x v="0"/>
    <s v="South - HCM"/>
    <s v="N/A"/>
    <m/>
    <m/>
    <m/>
    <s v="Korean expat"/>
    <s v="Single"/>
    <m/>
    <s v="Male"/>
    <m/>
    <m/>
    <m/>
  </r>
  <r>
    <n v="520"/>
    <x v="3"/>
    <s v="#N/A"/>
    <s v="Phạm Ngọc Phương Bình"/>
    <x v="0"/>
    <s v="South - HCM"/>
    <s v="N/A"/>
    <s v="NBU &amp; Claim"/>
    <s v="Binding"/>
    <m/>
    <s v="Outsource"/>
    <s v="Twin"/>
    <m/>
    <s v="Male"/>
    <m/>
    <m/>
    <m/>
  </r>
  <r>
    <n v="521"/>
    <x v="3"/>
    <s v="#N/A"/>
    <s v="Lâm Kim Linh"/>
    <x v="0"/>
    <s v="South - HCM"/>
    <s v="N/A"/>
    <s v="NBU &amp; Claim"/>
    <s v="Key-in"/>
    <m/>
    <s v="Outsource"/>
    <s v="Queen"/>
    <m/>
    <s v="Female"/>
    <m/>
    <m/>
    <m/>
  </r>
  <r>
    <n v="522"/>
    <x v="3"/>
    <s v="#N/A"/>
    <s v="Huỳnh Thị Mỹ Duyên"/>
    <x v="40"/>
    <s v="South - HCM"/>
    <s v="N/A"/>
    <s v="NBU &amp; Claim"/>
    <s v="Key-in"/>
    <m/>
    <s v="Outsource"/>
    <s v="Queen"/>
    <m/>
    <s v="Female"/>
    <m/>
    <m/>
    <m/>
  </r>
  <r>
    <n v="523"/>
    <x v="3"/>
    <s v="#N/A"/>
    <s v="Phạm Hồng Anh"/>
    <x v="0"/>
    <s v="South - HCM"/>
    <s v="N/A"/>
    <s v="NBU &amp; Claim"/>
    <s v="Key-in"/>
    <m/>
    <s v="Outsource"/>
    <s v="Queen"/>
    <m/>
    <s v="Female"/>
    <m/>
    <m/>
    <m/>
  </r>
  <r>
    <n v="524"/>
    <x v="3"/>
    <s v="#N/A"/>
    <s v="Võ Đan Phượng"/>
    <x v="0"/>
    <s v="South - HCM"/>
    <s v="N/A"/>
    <s v="NBU &amp; Claim"/>
    <s v="Key-in"/>
    <m/>
    <s v="Outsource"/>
    <s v="Twin"/>
    <m/>
    <s v="Male"/>
    <m/>
    <m/>
    <m/>
  </r>
  <r>
    <n v="525"/>
    <x v="3"/>
    <s v="#N/A"/>
    <s v="Đào Nguyễn Nhựt Nguyên"/>
    <x v="40"/>
    <s v="South - HCM"/>
    <s v="N/A"/>
    <s v="NBU &amp; Claim"/>
    <s v="Admin claim"/>
    <m/>
    <s v="Outsource"/>
    <s v="Queen"/>
    <m/>
    <s v="Female"/>
    <m/>
    <m/>
    <m/>
  </r>
  <r>
    <n v="526"/>
    <x v="3"/>
    <s v="#N/A"/>
    <s v="Đinh Ngọc Trân"/>
    <x v="0"/>
    <s v="South - HCM"/>
    <s v="N/A"/>
    <s v="NBU &amp; Claim"/>
    <s v="Key-in"/>
    <m/>
    <s v="Outsource"/>
    <s v="Queen"/>
    <m/>
    <s v="Female"/>
    <m/>
    <m/>
    <m/>
  </r>
  <r>
    <n v="527"/>
    <x v="3"/>
    <s v="#N/A"/>
    <s v="Nguyễn Ngọc Khánh Ly"/>
    <x v="0"/>
    <s v="South - HCM"/>
    <s v="N/A"/>
    <s v="NBU &amp; Claim"/>
    <s v="Key-in"/>
    <m/>
    <s v="Outsource"/>
    <s v="Twin"/>
    <m/>
    <s v="Male"/>
    <m/>
    <m/>
    <m/>
  </r>
  <r>
    <n v="528"/>
    <x v="3"/>
    <s v="#N/A"/>
    <s v="Nguyễn Thị Mỹ Hằng"/>
    <x v="0"/>
    <s v="South - HCM"/>
    <s v="N/A"/>
    <s v="NBU &amp; Claim"/>
    <s v="Key-in"/>
    <m/>
    <s v="Outsource"/>
    <s v="Queen"/>
    <m/>
    <s v="Female"/>
    <m/>
    <m/>
    <m/>
  </r>
  <r>
    <n v="529"/>
    <x v="3"/>
    <s v="#N/A"/>
    <s v="Tạ Ngọc Mẫn Uyên"/>
    <x v="0"/>
    <s v="South - HCM"/>
    <s v="N/A"/>
    <s v="NBU &amp; Claim"/>
    <s v="Key-in"/>
    <m/>
    <s v="Outsource"/>
    <s v="Queen"/>
    <m/>
    <s v="Female"/>
    <m/>
    <m/>
    <m/>
  </r>
  <r>
    <n v="530"/>
    <x v="3"/>
    <s v="#N/A"/>
    <s v="Trương Tường Vy"/>
    <x v="0"/>
    <s v="South - HCM"/>
    <s v="N/A"/>
    <s v="NBU &amp; Claim"/>
    <s v="Admin Claim"/>
    <m/>
    <s v="Outsource"/>
    <s v="Queen"/>
    <m/>
    <s v="Female"/>
    <m/>
    <m/>
    <m/>
  </r>
  <r>
    <n v="531"/>
    <x v="4"/>
    <s v="#N/A"/>
    <s v="Nguyễn Trung Kiên"/>
    <x v="0"/>
    <s v="South - HCM"/>
    <s v="N/A"/>
    <s v="Content of Digital App"/>
    <s v="Graphic Designer"/>
    <m/>
    <s v="Forecast - Outsource"/>
    <s v="TBC"/>
    <m/>
    <m/>
    <m/>
    <m/>
    <s v="x"/>
  </r>
  <r>
    <n v="532"/>
    <x v="4"/>
    <s v="#N/A"/>
    <s v="Nguyen Phan Bao An"/>
    <x v="0"/>
    <s v="South - HCM"/>
    <s v="N/A"/>
    <s v="Investment"/>
    <s v="Investment Assistant Manager"/>
    <d v="2024-09-23T00:00:00"/>
    <s v="Forecast Back Office"/>
    <s v="TBC"/>
    <m/>
    <m/>
    <m/>
    <m/>
    <m/>
  </r>
  <r>
    <n v="533"/>
    <x v="4"/>
    <s v="#N/A"/>
    <s v="TBC"/>
    <x v="0"/>
    <s v="South - HCM"/>
    <s v="N/A"/>
    <s v="Legal &amp; Corporate Compliance"/>
    <s v="Legal Manager"/>
    <d v="2024-09-30T00:00:00"/>
    <s v="Forecast Back Office"/>
    <s v="TBC"/>
    <m/>
    <m/>
    <m/>
    <m/>
    <m/>
  </r>
  <r>
    <n v="534"/>
    <x v="4"/>
    <s v="#N/A"/>
    <s v="TBC"/>
    <x v="0"/>
    <s v="South - HCM"/>
    <s v="N/A"/>
    <s v="Customer Services"/>
    <s v="Quality Assurance Officer"/>
    <s v="September"/>
    <s v="Forecast Back Office"/>
    <s v="TBC"/>
    <m/>
    <m/>
    <m/>
    <m/>
    <m/>
  </r>
  <r>
    <n v="535"/>
    <x v="4"/>
    <s v="#N/A"/>
    <s v="TBC"/>
    <x v="0"/>
    <s v="South - HCM"/>
    <s v="N/A"/>
    <s v="Customer Services"/>
    <s v="Quality Assurance Officer"/>
    <s v="September"/>
    <s v="Forecast Back Office"/>
    <s v="TBC"/>
    <m/>
    <m/>
    <m/>
    <m/>
    <m/>
  </r>
  <r>
    <n v="536"/>
    <x v="4"/>
    <s v="#N/A"/>
    <s v="TBC"/>
    <x v="0"/>
    <s v="South - HCM"/>
    <s v="N/A"/>
    <s v="Investment"/>
    <s v="Investment Assistant Manager"/>
    <s v="September"/>
    <s v="Forecast Back Office"/>
    <s v="TBC"/>
    <m/>
    <m/>
    <m/>
    <m/>
    <m/>
  </r>
  <r>
    <n v="537"/>
    <x v="4"/>
    <s v="#N/A"/>
    <s v="TBC"/>
    <x v="3"/>
    <s v="North"/>
    <s v="Flight"/>
    <s v="Customer Services"/>
    <s v="CS Staff (Pacific)"/>
    <s v="September"/>
    <s v="Forecast Back Office"/>
    <s v="TBC"/>
    <m/>
    <m/>
    <m/>
    <m/>
    <m/>
  </r>
  <r>
    <n v="538"/>
    <x v="4"/>
    <s v="#N/A"/>
    <s v="TBC"/>
    <x v="0"/>
    <s v="South - HCM"/>
    <s v="N/A"/>
    <s v="IT"/>
    <s v="System &amp; Network Senior Executive"/>
    <s v="September"/>
    <s v="Forecast Back Office"/>
    <s v="TBC"/>
    <m/>
    <m/>
    <m/>
    <m/>
    <m/>
  </r>
  <r>
    <n v="539"/>
    <x v="4"/>
    <s v="#N/A"/>
    <s v="TBC"/>
    <x v="0"/>
    <s v="South - HCM"/>
    <s v="N/A"/>
    <s v="Agency Compliance"/>
    <s v="Agency Compliance Executive"/>
    <s v="September"/>
    <s v="Forecast Back Office"/>
    <s v="TBC"/>
    <m/>
    <m/>
    <m/>
    <m/>
    <m/>
  </r>
  <r>
    <n v="540"/>
    <x v="4"/>
    <s v="#N/A"/>
    <s v="TBC"/>
    <x v="0"/>
    <s v="South - HCM"/>
    <s v="N/A"/>
    <s v="Corporate Planning &amp; Management"/>
    <s v="Management Reporting Analysis Sr. Officer"/>
    <s v="September"/>
    <s v="Forecast Back Office"/>
    <s v="TBC"/>
    <m/>
    <m/>
    <m/>
    <m/>
    <m/>
  </r>
  <r>
    <n v="541"/>
    <x v="4"/>
    <s v="#N/A"/>
    <s v="TBC"/>
    <x v="0"/>
    <s v="South - HCM"/>
    <s v="N/A"/>
    <s v="Finance &amp; Accounting"/>
    <s v="General Ledger Accounting Assistant Manager"/>
    <s v="September"/>
    <s v="Forecast Back Office"/>
    <s v="TBC"/>
    <m/>
    <m/>
    <m/>
    <m/>
    <m/>
  </r>
  <r>
    <n v="542"/>
    <x v="4"/>
    <s v="#N/A"/>
    <s v="TBC"/>
    <x v="0"/>
    <s v="South - HCM"/>
    <s v="N/A"/>
    <s v="FTA"/>
    <s v="FTA Office Director "/>
    <s v="September"/>
    <s v="Forecast Sales Agency"/>
    <s v="TBC"/>
    <m/>
    <m/>
    <m/>
    <m/>
    <m/>
  </r>
  <r>
    <n v="543"/>
    <x v="4"/>
    <s v="#N/A"/>
    <s v="TBC"/>
    <x v="12"/>
    <s v="South - HCM"/>
    <s v="N/A"/>
    <s v="Customer Services"/>
    <s v="CS Officer"/>
    <s v="September"/>
    <s v="Forecast Back Office"/>
    <s v="TBC"/>
    <m/>
    <m/>
    <m/>
    <m/>
    <m/>
  </r>
  <r>
    <n v="544"/>
    <x v="4"/>
    <s v="#N/A"/>
    <s v="TBC"/>
    <x v="0"/>
    <s v="South - HCM"/>
    <s v="N/A"/>
    <s v="HR"/>
    <s v="CEO Assistant"/>
    <s v="September"/>
    <s v="Forecast Back Office"/>
    <s v="TBC"/>
    <m/>
    <m/>
    <m/>
    <m/>
    <m/>
  </r>
  <r>
    <n v="545"/>
    <x v="4"/>
    <s v="#N/A"/>
    <s v="TBC"/>
    <x v="0"/>
    <s v="South - HCM"/>
    <s v="N/A"/>
    <s v="FTA"/>
    <s v="FTA RD"/>
    <s v="September"/>
    <s v="Forecast Sales Agency"/>
    <s v="TBC"/>
    <m/>
    <m/>
    <m/>
    <m/>
    <m/>
  </r>
  <r>
    <n v="546"/>
    <x v="4"/>
    <s v="#N/A"/>
    <s v="TBC"/>
    <x v="0"/>
    <s v="South - HCM"/>
    <s v="N/A"/>
    <s v="Agency Training Operations"/>
    <s v="Agency Training Operations Officer"/>
    <s v="September"/>
    <s v="Forecast Back Office"/>
    <s v="TBC"/>
    <m/>
    <m/>
    <m/>
    <m/>
    <m/>
  </r>
  <r>
    <n v="547"/>
    <x v="4"/>
    <s v="#N/A"/>
    <s v="TBC"/>
    <x v="0"/>
    <s v="South - HCM"/>
    <s v="N/A"/>
    <s v="Agency Training Operations"/>
    <s v="Agency Training Operations Officer"/>
    <s v="September"/>
    <s v="Forecast Back Office"/>
    <s v="TBC"/>
    <m/>
    <m/>
    <m/>
    <m/>
    <m/>
  </r>
  <r>
    <n v="548"/>
    <x v="4"/>
    <s v="#N/A"/>
    <s v="TBC"/>
    <x v="0"/>
    <s v="South - HCM"/>
    <s v="N/A"/>
    <s v="Agency Compliance"/>
    <s v="Agency Compliance Assistant Manager"/>
    <s v="September"/>
    <s v="Forecast Back Office"/>
    <s v="TBC"/>
    <m/>
    <m/>
    <m/>
    <m/>
    <m/>
  </r>
  <r>
    <n v="549"/>
    <x v="4"/>
    <s v="#N/A"/>
    <s v="TBC"/>
    <x v="0"/>
    <s v="South - HCM"/>
    <s v="N/A"/>
    <s v="Customer Services"/>
    <s v="Policy Owner Services Senior Officer"/>
    <s v="September"/>
    <s v="Forecast Back Office"/>
    <s v="TBC"/>
    <m/>
    <m/>
    <m/>
    <m/>
    <m/>
  </r>
  <r>
    <n v="550"/>
    <x v="4"/>
    <s v="#N/A"/>
    <s v="TBC"/>
    <x v="12"/>
    <s v="South - HCM"/>
    <s v="N/A"/>
    <s v="Regional Sales - Gia Dinh"/>
    <s v="Zone Director"/>
    <s v="September"/>
    <s v="Forecast Sales Agency"/>
    <s v="TBC"/>
    <m/>
    <m/>
    <m/>
    <m/>
    <m/>
  </r>
  <r>
    <n v="551"/>
    <x v="4"/>
    <s v="#N/A"/>
    <s v="TBC"/>
    <x v="9"/>
    <s v="South"/>
    <s v="Bus"/>
    <s v="Regional Sales - Hai Van"/>
    <s v="Regional Director"/>
    <s v="September"/>
    <s v="Forecast Sales Agency"/>
    <s v="TBC"/>
    <m/>
    <m/>
    <m/>
    <m/>
    <m/>
  </r>
  <r>
    <n v="552"/>
    <x v="4"/>
    <s v="#N/A"/>
    <s v="TBC"/>
    <x v="8"/>
    <s v="North"/>
    <s v="Flight"/>
    <s v="Regional Sales - Lam Kinh"/>
    <s v="Zone Director"/>
    <s v="September"/>
    <s v="Forecast Sales Agency"/>
    <s v="TBC"/>
    <m/>
    <m/>
    <m/>
    <m/>
    <m/>
  </r>
  <r>
    <n v="553"/>
    <x v="4"/>
    <s v="#N/A"/>
    <s v="TBC"/>
    <x v="8"/>
    <s v="North"/>
    <s v="Flight"/>
    <s v="Regional Sales - Lam Kinh"/>
    <s v="Zone Director"/>
    <s v="September"/>
    <s v="Forecast Sales Agency"/>
    <s v="TBC"/>
    <m/>
    <m/>
    <m/>
    <m/>
    <m/>
  </r>
  <r>
    <n v="554"/>
    <x v="4"/>
    <s v="#N/A"/>
    <s v="TBC"/>
    <x v="8"/>
    <s v="North"/>
    <s v="Flight"/>
    <s v="Regional Sales - Lam Kinh"/>
    <s v="Regional Director"/>
    <s v="September"/>
    <s v="Forecast Sales Agency"/>
    <s v="TBC"/>
    <m/>
    <m/>
    <m/>
    <m/>
    <m/>
  </r>
  <r>
    <n v="555"/>
    <x v="4"/>
    <s v="#N/A"/>
    <s v="TBC"/>
    <x v="39"/>
    <s v="North"/>
    <s v="Flight"/>
    <s v="Regional Sales - Thang Long"/>
    <s v="Zone Director"/>
    <s v="September"/>
    <s v="Forecast Sales Agency"/>
    <s v="TBC"/>
    <m/>
    <m/>
    <m/>
    <m/>
    <m/>
  </r>
  <r>
    <n v="556"/>
    <x v="4"/>
    <s v="#N/A"/>
    <s v="TBC"/>
    <x v="41"/>
    <s v="North"/>
    <s v="Flight"/>
    <s v="Regional Sales - Thang Long"/>
    <s v="Zone Director"/>
    <s v="September"/>
    <s v="Forecast Sales Agency"/>
    <s v="TBC"/>
    <m/>
    <m/>
    <m/>
    <m/>
    <m/>
  </r>
  <r>
    <n v="557"/>
    <x v="4"/>
    <s v="#N/A"/>
    <s v="TBC"/>
    <x v="10"/>
    <s v="North"/>
    <s v="Flight"/>
    <s v="Regional Sales - Thang Long"/>
    <s v="Zone Director"/>
    <s v="September"/>
    <s v="Forecast Sales Agency"/>
    <s v="TBC"/>
    <m/>
    <m/>
    <m/>
    <m/>
    <m/>
  </r>
  <r>
    <n v="558"/>
    <x v="4"/>
    <s v="#N/A"/>
    <s v="TBC"/>
    <x v="0"/>
    <s v="South - HCM"/>
    <s v="N/A"/>
    <s v="Customer Services"/>
    <s v="Call Center Senior Staff"/>
    <s v="September"/>
    <s v="Forecast Back Office"/>
    <s v="TBC"/>
    <m/>
    <m/>
    <m/>
    <m/>
    <m/>
  </r>
  <r>
    <n v="559"/>
    <x v="4"/>
    <s v="#N/A"/>
    <s v="TBC"/>
    <x v="0"/>
    <s v="South - HCM"/>
    <s v="N/A"/>
    <s v="IT"/>
    <s v="IT System Administrator"/>
    <s v="October"/>
    <s v="Forecast Back Office"/>
    <s v="TBC"/>
    <m/>
    <m/>
    <m/>
    <m/>
    <m/>
  </r>
  <r>
    <n v="560"/>
    <x v="4"/>
    <s v="#N/A"/>
    <s v="TBC"/>
    <x v="0"/>
    <s v="South - HCM"/>
    <s v="N/A"/>
    <s v="Investment"/>
    <s v="Investment Operations Senior Officer"/>
    <s v="October"/>
    <s v="Forecast Back Office"/>
    <s v="TBC"/>
    <m/>
    <m/>
    <m/>
    <m/>
    <m/>
  </r>
  <r>
    <n v="561"/>
    <x v="4"/>
    <s v="#N/A"/>
    <s v="TBC"/>
    <x v="0"/>
    <s v="South - HCM"/>
    <s v="N/A"/>
    <s v="Customer Services"/>
    <s v="Complaint Handling Assistant Manager"/>
    <s v="October"/>
    <s v="Forecast Back Office"/>
    <s v="TBC"/>
    <m/>
    <m/>
    <m/>
    <m/>
    <m/>
  </r>
  <r>
    <n v="562"/>
    <x v="4"/>
    <s v="#N/A"/>
    <s v="TBC"/>
    <x v="0"/>
    <s v="South - HCM"/>
    <s v="N/A"/>
    <s v="Legal &amp; Corporate Compliance"/>
    <s v="Head of Legal &amp; Corporate Compliance"/>
    <s v="October"/>
    <s v="Forecast - BOD"/>
    <s v="TBC"/>
    <m/>
    <m/>
    <m/>
    <m/>
    <m/>
  </r>
  <r>
    <n v="563"/>
    <x v="4"/>
    <s v="#N/A"/>
    <s v="TBC"/>
    <x v="0"/>
    <s v="South - HCM"/>
    <s v="N/A"/>
    <s v="IT"/>
    <s v="Program Analyst Officer (Non-core)"/>
    <s v="October"/>
    <s v="Forecast Back Office"/>
    <s v="TBC"/>
    <m/>
    <m/>
    <m/>
    <m/>
    <m/>
  </r>
  <r>
    <n v="564"/>
    <x v="4"/>
    <s v="#N/A"/>
    <s v="TBC"/>
    <x v="0"/>
    <s v="South - HCM"/>
    <s v="N/A"/>
    <s v="Actuary"/>
    <s v="Actuarial Analyst "/>
    <s v="October"/>
    <s v="Forecast Back Office"/>
    <s v="TBC"/>
    <m/>
    <m/>
    <m/>
    <m/>
    <m/>
  </r>
  <r>
    <n v="565"/>
    <x v="4"/>
    <s v="#N/A"/>
    <s v="TBC"/>
    <x v="0"/>
    <s v="South - HCM"/>
    <s v="N/A"/>
    <s v="NBU &amp; Claim"/>
    <s v="Claim Part Leader"/>
    <s v="October"/>
    <s v="Forecast - BOD"/>
    <s v="TBC"/>
    <m/>
    <m/>
    <m/>
    <m/>
    <m/>
  </r>
  <r>
    <n v="566"/>
    <x v="4"/>
    <s v="#N/A"/>
    <s v="TBC"/>
    <x v="25"/>
    <s v="South"/>
    <s v="Bus"/>
    <s v="Regional Sales - Gia Dinh"/>
    <s v="Zone Director"/>
    <s v="October"/>
    <s v="Forecast Sales Agency"/>
    <s v="TBC"/>
    <m/>
    <m/>
    <m/>
    <m/>
    <m/>
  </r>
  <r>
    <n v="567"/>
    <x v="4"/>
    <s v="#N/A"/>
    <s v="TBC"/>
    <x v="25"/>
    <s v="South"/>
    <s v="Bus"/>
    <s v="Regional Sales - Gia Dinh"/>
    <s v="Zone Director"/>
    <s v="October"/>
    <s v="Forecast Sales Agency"/>
    <s v="TBC"/>
    <m/>
    <m/>
    <m/>
    <m/>
    <m/>
  </r>
  <r>
    <n v="568"/>
    <x v="4"/>
    <s v="#N/A"/>
    <s v="TBC"/>
    <x v="35"/>
    <s v="South"/>
    <s v="Bus"/>
    <s v="Regional Sales - Gia Dinh"/>
    <s v="Zone Director"/>
    <s v="October"/>
    <s v="Forecast Sales Agency"/>
    <s v="TBC"/>
    <m/>
    <m/>
    <m/>
    <m/>
    <m/>
  </r>
  <r>
    <n v="569"/>
    <x v="4"/>
    <s v="#N/A"/>
    <s v="TBC"/>
    <x v="42"/>
    <s v="North"/>
    <s v="Flight"/>
    <s v="Regional Sales - Gia Dinh"/>
    <s v="Zone Director"/>
    <s v="October"/>
    <s v="Forecast Sales Agency"/>
    <s v="TBC"/>
    <m/>
    <m/>
    <m/>
    <m/>
    <m/>
  </r>
  <r>
    <n v="570"/>
    <x v="4"/>
    <s v="#N/A"/>
    <s v="TBC"/>
    <x v="43"/>
    <s v="North"/>
    <s v="Flight"/>
    <s v="Regional Sales - Hai Van"/>
    <s v="Zone Director"/>
    <s v="October"/>
    <s v="Forecast Sales Agency"/>
    <s v="TBC"/>
    <m/>
    <m/>
    <m/>
    <m/>
    <m/>
  </r>
  <r>
    <n v="571"/>
    <x v="4"/>
    <s v="#N/A"/>
    <s v="TBC"/>
    <x v="8"/>
    <s v="North"/>
    <s v="Flight"/>
    <s v="Regional Sales - Lam Kinh"/>
    <s v="Regional Director"/>
    <s v="October"/>
    <s v="Forecast Sales Agency"/>
    <s v="TBC"/>
    <m/>
    <m/>
    <m/>
    <m/>
    <m/>
  </r>
  <r>
    <n v="572"/>
    <x v="4"/>
    <s v="#N/A"/>
    <s v="TBC"/>
    <x v="8"/>
    <s v="North"/>
    <s v="Flight"/>
    <s v="Regional Sales - Lam Kinh"/>
    <s v="Zone Director"/>
    <s v="October"/>
    <s v="Forecast Sales Agency"/>
    <s v="TBC"/>
    <m/>
    <m/>
    <m/>
    <m/>
    <m/>
  </r>
  <r>
    <n v="573"/>
    <x v="4"/>
    <s v="#N/A"/>
    <s v="TBC"/>
    <x v="0"/>
    <s v="South - HCM"/>
    <s v="N/A"/>
    <s v="Distribution Planning"/>
    <s v="Partnership Planning Executive "/>
    <s v="October"/>
    <s v="Forecast Back Office"/>
    <s v="TBC"/>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3">
  <r>
    <n v="1"/>
    <x v="0"/>
    <s v="10800025"/>
    <s v="Nguyễn Thị Thanh Lan"/>
    <x v="0"/>
    <d v="2008-11-03T00:00:00"/>
    <s v="South - HCM"/>
    <x v="0"/>
    <s v="Distribution Admin"/>
    <s v="Distribution Compensation Manager"/>
    <s v="Trưởng phòng Phụ trách Thu nhập Đại lý &amp; Kênh Phân phối"/>
    <x v="0"/>
    <x v="0"/>
    <s v="Manager"/>
    <s v="Female"/>
    <d v="1977-10-24T00:00:00"/>
    <s v="0869 893 898"/>
    <s v="thanhlan.nguyen@hanwhalife.com.vn"/>
  </r>
  <r>
    <n v="2"/>
    <x v="0"/>
    <s v="10900044"/>
    <s v="Nguyễn Thị Bạch Huệ"/>
    <x v="0"/>
    <d v="2009-01-05T00:00:00"/>
    <s v="South - HCM"/>
    <x v="0"/>
    <s v="Agency Compliance"/>
    <s v="Agency Compliance Part Leader"/>
    <s v="Phó Bộ phận Pháp chế Đại lý"/>
    <x v="1"/>
    <x v="1"/>
    <s v="Senior Manager"/>
    <s v="Female"/>
    <d v="1971-07-13T00:00:00"/>
    <s v="0903 750 919"/>
    <s v="bachhue.nguyen@hanwhalife.com.vn"/>
  </r>
  <r>
    <n v="3"/>
    <x v="0"/>
    <s v="10900057"/>
    <s v="Nguyễn Thanh Hà"/>
    <x v="1"/>
    <d v="2009-04-01T00:00:00"/>
    <s v="North"/>
    <x v="1"/>
    <s v="Customer Services"/>
    <s v="Customer Services Manager"/>
    <s v="Trưởng phòng Dịch vụ khách hàng"/>
    <x v="0"/>
    <x v="0"/>
    <s v="Manager"/>
    <s v="Female"/>
    <d v="1982-07-05T00:00:00"/>
    <s v="0916 037 565"/>
    <s v="thanhhacs.nguyen@hanwhalife.com.vn"/>
  </r>
  <r>
    <n v="4"/>
    <x v="0"/>
    <s v="10900059"/>
    <s v="Nguyễn Thị Diễm Phúc"/>
    <x v="0"/>
    <d v="2009-04-01T00:00:00"/>
    <s v="South - HCM"/>
    <x v="0"/>
    <s v="Human Resources"/>
    <s v="Compensation &amp; Reward Part Leader"/>
    <s v="Phó Bộ phận Nhân sự phụ trách Lương thưởng &amp; Đãi ngộ"/>
    <x v="1"/>
    <x v="1"/>
    <s v="Senior Manager"/>
    <s v="Female"/>
    <d v="1983-11-18T00:00:00"/>
    <s v="0935 010 934"/>
    <s v="diemphuc.nguyen@hanwhalife.com.vn"/>
  </r>
  <r>
    <n v="5"/>
    <x v="0"/>
    <s v="10900073"/>
    <s v="Ông Thị Hoàng Linh"/>
    <x v="0"/>
    <d v="2009-07-02T00:00:00"/>
    <s v="South - HCM"/>
    <x v="0"/>
    <s v="General Administration"/>
    <s v="Purchasing and Property Senior Manager"/>
    <s v="Trưởng phòng Cấp cao Mua hàng và Quản lý Tài sản"/>
    <x v="0"/>
    <x v="0"/>
    <s v="Senior Manager"/>
    <s v="Female"/>
    <d v="1976-12-14T00:00:00"/>
    <s v="0908 337 925"/>
    <s v="hoanglinh.ong@hanwhalife.com.vn"/>
  </r>
  <r>
    <n v="6"/>
    <x v="0"/>
    <s v="10900082"/>
    <s v="Vũ Phi Hoài"/>
    <x v="1"/>
    <d v="2009-11-10T00:00:00"/>
    <s v="North"/>
    <x v="1"/>
    <s v="CEO"/>
    <s v="External Relations Vice Director"/>
    <s v="Phó Giám đốc Quan hệ Đối ngoại"/>
    <x v="2"/>
    <x v="1"/>
    <s v="Vice Director"/>
    <s v="Male"/>
    <d v="1976-03-08T00:00:00"/>
    <s v="0772 362 222"/>
    <s v="phihoai.vu@hanwhalife.com.vn"/>
  </r>
  <r>
    <n v="7"/>
    <x v="0"/>
    <s v="10900083"/>
    <s v="Đoàn Thị Hồng Thơm"/>
    <x v="2"/>
    <d v="2009-12-01T00:00:00"/>
    <s v="Central"/>
    <x v="2"/>
    <s v="Customer Services"/>
    <s v="Customer Services Senior Officer"/>
    <s v="Chuyên viên Cấp cao Dịch vụ khách hàng"/>
    <x v="0"/>
    <x v="0"/>
    <s v="Senior Officer"/>
    <s v="Female"/>
    <d v="1985-03-14T00:00:00"/>
    <s v="0973 304 079"/>
    <s v="hongthom.doan@hanwhalife.com.vn"/>
  </r>
  <r>
    <n v="8"/>
    <x v="0"/>
    <s v="11000092"/>
    <s v="Hsiang Kau"/>
    <x v="0"/>
    <d v="2010-01-11T00:00:00"/>
    <s v="South - HCM"/>
    <x v="0"/>
    <s v="CRO"/>
    <s v="Chief Risk Officer cum. Appointed Actuary"/>
    <s v="Chuyên gia Tính toán"/>
    <x v="1"/>
    <x v="1"/>
    <s v="Chief Officer"/>
    <s v="Male"/>
    <d v="1965-07-30T00:00:00"/>
    <s v="0903 835 528"/>
    <s v="sean.kau@hanwhalife.com.vn"/>
  </r>
  <r>
    <n v="9"/>
    <x v="0"/>
    <s v="11000095"/>
    <s v="Trần Quang Sơn"/>
    <x v="0"/>
    <d v="2010-03-01T00:00:00"/>
    <s v="South - HCM"/>
    <x v="0"/>
    <s v="IT"/>
    <s v="Network Administrator Assistant Manager"/>
    <s v="Phó phòng Quản trị Hệ thống"/>
    <x v="0"/>
    <x v="0"/>
    <s v="Assistant Manager"/>
    <s v="Male"/>
    <d v="1981-06-09T00:00:00"/>
    <s v="0903 003 707"/>
    <s v="quangson.tran@hanwhalife.com.vn"/>
  </r>
  <r>
    <n v="10"/>
    <x v="0"/>
    <s v="11000107"/>
    <s v="Huỳnh Ngọc Quí Mai"/>
    <x v="0"/>
    <d v="2010-05-17T00:00:00"/>
    <s v="South - HCM"/>
    <x v="0"/>
    <s v="Customer Services"/>
    <s v="Policy Owner Services Officer"/>
    <s v="Chuyên viên Quản lý Hợp đồng"/>
    <x v="0"/>
    <x v="0"/>
    <s v="Officer"/>
    <s v="Female"/>
    <d v="1987-06-14T00:00:00"/>
    <s v="0908 950 747"/>
    <s v="quimai.huynh@hanwhalife.com.vn"/>
  </r>
  <r>
    <n v="11"/>
    <x v="0"/>
    <s v="11000113"/>
    <s v="Ngô Duy Sỹ"/>
    <x v="3"/>
    <d v="2010-07-15T00:00:00"/>
    <s v="North"/>
    <x v="1"/>
    <s v="Regional Sales - Thang Long"/>
    <s v="Territory Director"/>
    <s v="Giám đốc Kinh doanh Miền"/>
    <x v="3"/>
    <x v="0"/>
    <s v="Senior Director"/>
    <s v="Male"/>
    <d v="1971-02-23T00:00:00"/>
    <s v="0904 306 892"/>
    <s v="duysy.ngo@hanwhalife.com.vn"/>
  </r>
  <r>
    <n v="12"/>
    <x v="0"/>
    <s v="11000121"/>
    <s v="Đào Duy Ninh"/>
    <x v="0"/>
    <d v="2010-09-01T00:00:00"/>
    <s v="South - HCM"/>
    <x v="0"/>
    <s v="CDO"/>
    <s v="Chief Distribution Officer"/>
    <s v="Phó Tổng Giám đốc Phát triển Chiến lược và Kênh Phân phối"/>
    <x v="1"/>
    <x v="1"/>
    <s v="Chief Officer"/>
    <s v="Male"/>
    <d v="1969-11-29T00:00:00"/>
    <s v="0966 662 911"/>
    <s v="duyninh.dao@hanwhalife.com.vn"/>
  </r>
  <r>
    <n v="13"/>
    <x v="0"/>
    <s v="11000122"/>
    <s v="Lê Thị Mộng Lưu"/>
    <x v="4"/>
    <d v="2010-09-06T00:00:00"/>
    <s v="South"/>
    <x v="2"/>
    <s v="Customer Services"/>
    <s v="Customer Services Officer"/>
    <s v="Chuyên viên Dịch vụ Khách hàng"/>
    <x v="0"/>
    <x v="0"/>
    <s v="Officer"/>
    <s v="Female"/>
    <d v="1985-05-04T00:00:00"/>
    <s v="0822 537 698"/>
    <s v="mongluu.le@hanwhalife.com.vn"/>
  </r>
  <r>
    <n v="14"/>
    <x v="0"/>
    <s v="11000130"/>
    <s v="Nguyễn Tấn Duy"/>
    <x v="0"/>
    <d v="2010-10-04T00:00:00"/>
    <s v="South - HCM"/>
    <x v="0"/>
    <s v="Actuary"/>
    <s v="Actuarial Analyst"/>
    <s v="Phân tích Định phí"/>
    <x v="0"/>
    <x v="0"/>
    <s v="Officer"/>
    <s v="Male"/>
    <d v="1985-04-04T00:00:00"/>
    <s v="0909 000 481"/>
    <s v="tanduy.nguyen@hanwhalife.com.vn"/>
  </r>
  <r>
    <n v="15"/>
    <x v="0"/>
    <s v="11000134"/>
    <s v="Nguyễn Phạm Quỳnh Thư"/>
    <x v="5"/>
    <d v="2010-10-27T00:00:00"/>
    <s v="Central"/>
    <x v="2"/>
    <s v="Customer Services"/>
    <s v="Customer Services Officer"/>
    <s v="Chuyên viên Dịch vụ Khách hàng"/>
    <x v="0"/>
    <x v="0"/>
    <s v="Officer"/>
    <s v="Female"/>
    <d v="1983-02-12T00:00:00"/>
    <s v="0906 099 673"/>
    <s v="quynhthu.nguyen@hanwhalife.com.vn"/>
  </r>
  <r>
    <n v="16"/>
    <x v="0"/>
    <s v="11100162"/>
    <s v="Vũ Thanh Phương"/>
    <x v="0"/>
    <d v="2011-04-25T00:00:00"/>
    <s v="South - HCM"/>
    <x v="0"/>
    <s v="IT"/>
    <s v="Infrastructure &amp; Security Part Leader"/>
    <s v="Phó Bộ phận Công nghệ Thông tin phụ trách Hạ tầng Công nghệ Thông tin"/>
    <x v="1"/>
    <x v="1"/>
    <s v="Senior Manager"/>
    <s v="Male"/>
    <d v="1973-03-14T00:00:00"/>
    <s v="0908 155 149"/>
    <s v="thanhphuong.vu@hanwhalife.com.vn"/>
  </r>
  <r>
    <n v="17"/>
    <x v="0"/>
    <s v="11100174"/>
    <s v="Nguyễn Thanh Vân"/>
    <x v="0"/>
    <d v="2011-07-01T00:00:00"/>
    <s v="South - HCM"/>
    <x v="0"/>
    <s v="Finance &amp; Accounting"/>
    <s v="Head of Finance &amp; Accounting"/>
    <s v="Trưởng Bộ phận Tài chính kế toán"/>
    <x v="1"/>
    <x v="1"/>
    <s v="Senior Manager"/>
    <s v="Female"/>
    <d v="1975-10-06T00:00:00"/>
    <s v="0909 772 778"/>
    <s v="thanhvan.nguyen@hanwhalife.com.vn"/>
  </r>
  <r>
    <n v="18"/>
    <x v="0"/>
    <s v="11100177"/>
    <s v="Lê Quang Khanh"/>
    <x v="0"/>
    <d v="2011-07-06T00:00:00"/>
    <s v="South - HCM"/>
    <x v="0"/>
    <s v="NBU &amp; Claim"/>
    <s v="Head of NBU &amp; Claim"/>
    <s v="Trưởng Bộ Phận Thẩm định &amp; Giải quyết Quyền lợi Bảo hiểm"/>
    <x v="1"/>
    <x v="1"/>
    <s v="Senior Manager"/>
    <s v="Male"/>
    <d v="1977-03-08T00:00:00"/>
    <s v="0918 117 917"/>
    <s v="quangkhanh.le@hanwhalife.com.vn"/>
  </r>
  <r>
    <n v="19"/>
    <x v="0"/>
    <s v="11100200"/>
    <s v="Võ Thị Thanh Lan"/>
    <x v="0"/>
    <d v="2011-09-30T00:00:00"/>
    <s v="South - HCM"/>
    <x v="0"/>
    <s v="Customer Services"/>
    <s v="Quality Assurance Manager"/>
    <s v="Trưởng phòng Kiểm soát Chất lượng Dịch vụ khách hàng"/>
    <x v="0"/>
    <x v="0"/>
    <s v="Manager"/>
    <s v="Female"/>
    <d v="1977-07-30T00:00:00"/>
    <s v="0906 812 646"/>
    <s v="thanhlan.vo@hanwhalife.com.vn"/>
  </r>
  <r>
    <n v="20"/>
    <x v="0"/>
    <s v="11100213"/>
    <s v="Trần Thị Thùy Linh"/>
    <x v="6"/>
    <d v="2011-12-19T00:00:00"/>
    <s v="Central"/>
    <x v="2"/>
    <s v="Customer Services"/>
    <s v="Customer Services Senior Executive"/>
    <s v="Nhân viên Cấp trung cao Dịch vụ Khách hàng"/>
    <x v="0"/>
    <x v="0"/>
    <s v="Senior Executive"/>
    <s v="Female"/>
    <d v="1984-10-14T00:00:00"/>
    <s v="0984 797 980"/>
    <s v="thuylinh.tran@hanwhalife.com.vn"/>
  </r>
  <r>
    <n v="21"/>
    <x v="0"/>
    <s v="11200216"/>
    <s v="Lê Hoàng Mạnh"/>
    <x v="7"/>
    <d v="2012-01-03T00:00:00"/>
    <s v="South"/>
    <x v="2"/>
    <s v="Customer Services"/>
    <s v="Customer Services Senior Officer"/>
    <s v="Chuyên viên Cấp cao Dịch vụ khách hàng"/>
    <x v="0"/>
    <x v="0"/>
    <s v="Senior Officer"/>
    <s v="Male"/>
    <d v="1968-10-01T00:00:00"/>
    <s v="0989 797 968"/>
    <s v="hoangmanh.le@hanwhalife.com.vn"/>
  </r>
  <r>
    <n v="22"/>
    <x v="0"/>
    <s v="11200236"/>
    <s v="Nguyễn Thái Sơn"/>
    <x v="0"/>
    <d v="2012-05-15T00:00:00"/>
    <s v="South - HCM"/>
    <x v="0"/>
    <s v="IT"/>
    <s v="IT System cum Operator Senior Executive"/>
    <s v="Nhân viên Cấp trung cao Điều hành Hệ thống"/>
    <x v="0"/>
    <x v="0"/>
    <s v="Senior Executive"/>
    <s v="Male"/>
    <d v="1987-09-15T00:00:00"/>
    <s v="0933 844 244"/>
    <s v="thaison.nguyen@hanwhalife.com.vn"/>
  </r>
  <r>
    <n v="23"/>
    <x v="0"/>
    <s v="11200242"/>
    <s v="Nguyễn Thị Phương Anh"/>
    <x v="0"/>
    <d v="2012-06-20T00:00:00"/>
    <s v="South - HCM"/>
    <x v="0"/>
    <s v="General Administration"/>
    <s v="General Admin Officer"/>
    <s v="Chuyên viên Hành chánh"/>
    <x v="0"/>
    <x v="0"/>
    <s v="Officer"/>
    <s v="Female"/>
    <d v="1989-11-09T00:00:00"/>
    <s v="0938 971 189"/>
    <s v="phuonganh.nguyen@hanwhalife.com.vn"/>
  </r>
  <r>
    <n v="24"/>
    <x v="0"/>
    <s v="11200260"/>
    <s v="Bùi Thị Hải"/>
    <x v="8"/>
    <d v="2012-08-27T00:00:00"/>
    <s v="North"/>
    <x v="1"/>
    <s v="Customer Services"/>
    <s v="Customer Services Officer"/>
    <s v="Chuyên viên Dịch vụ Khách hàng"/>
    <x v="0"/>
    <x v="0"/>
    <s v="Officer"/>
    <s v="Female"/>
    <d v="1990-05-06T00:00:00"/>
    <s v="0904 897 733"/>
    <s v="hai.bui@hanwhalife.com.vn"/>
  </r>
  <r>
    <n v="25"/>
    <x v="0"/>
    <s v="11200262"/>
    <s v="Phạm Hồng Lam"/>
    <x v="9"/>
    <d v="2012-09-14T00:00:00"/>
    <s v="Central"/>
    <x v="2"/>
    <s v="Sales Training Support"/>
    <s v="Agency Training Director - Central"/>
    <s v="Giám đốc Huấn luyện &amp; Hỗ trợ đại lý  - Miền Trung"/>
    <x v="4"/>
    <x v="0"/>
    <s v="Vice Director"/>
    <s v="Male"/>
    <d v="1977-10-26T00:00:00"/>
    <s v="0905 999 030"/>
    <s v="honglam.pham@hanwhalife.com.vn"/>
  </r>
  <r>
    <n v="26"/>
    <x v="0"/>
    <s v="11200263"/>
    <s v="Châu Văn Mười"/>
    <x v="0"/>
    <d v="2012-09-17T00:00:00"/>
    <s v="South - HCM"/>
    <x v="0"/>
    <s v="General Administration"/>
    <s v="Property Senior Executive"/>
    <s v="Nhân viên Cấp trung cao Quản lý Tài sản"/>
    <x v="0"/>
    <x v="0"/>
    <s v="Senior Executive"/>
    <s v="Male"/>
    <d v="1988-09-30T00:00:00"/>
    <s v="0983 690 593"/>
    <s v="vanmuoi.chau@hanwhalife.com.vn"/>
  </r>
  <r>
    <n v="27"/>
    <x v="0"/>
    <s v="11200265"/>
    <s v="Phạm Thị Dung"/>
    <x v="8"/>
    <d v="2012-09-24T00:00:00"/>
    <s v="North"/>
    <x v="1"/>
    <s v="Customer Services"/>
    <s v="Customer Services Senior Officer"/>
    <s v="Chuyên viên Cấp cao Dịch vụ khách hàng"/>
    <x v="0"/>
    <x v="0"/>
    <s v="Senior Officer"/>
    <s v="Female"/>
    <d v="1974-05-28T00:00:00"/>
    <s v="0913 360 677"/>
    <s v="dung.pham@hanwhalife.com.vn"/>
  </r>
  <r>
    <n v="28"/>
    <x v="0"/>
    <s v="11300328"/>
    <s v="Đỗ Huy Tùng"/>
    <x v="0"/>
    <d v="2013-09-23T00:00:00"/>
    <s v="South - HCM"/>
    <x v="0"/>
    <s v="General Administration"/>
    <s v="Property Senior Executive"/>
    <s v="Nhân viên Cấp trung cao Quản lý Tài sản"/>
    <x v="0"/>
    <x v="0"/>
    <s v="Senior Executive"/>
    <s v="Male"/>
    <d v="1988-12-17T00:00:00"/>
    <s v="0357 330 165"/>
    <s v="huytung.do@hanwhalife.com.vn"/>
  </r>
  <r>
    <n v="29"/>
    <x v="0"/>
    <s v="11300337"/>
    <s v="Nguyễn Trường Sơn"/>
    <x v="10"/>
    <d v="2013-11-18T00:00:00"/>
    <s v="North"/>
    <x v="1"/>
    <s v="Regional Sales - Thang Long"/>
    <s v="Regional Director"/>
    <s v="Giám đốc Kinh doanh Vùng"/>
    <x v="3"/>
    <x v="0"/>
    <s v="Manager"/>
    <s v="Male"/>
    <d v="1985-10-25T00:00:00"/>
    <s v="0963 483 686"/>
    <s v="truongson.nguyen@hanwhalife.com.vn"/>
  </r>
  <r>
    <n v="30"/>
    <x v="0"/>
    <s v="11400369"/>
    <s v="Đinh Thị Mỹ Phượng"/>
    <x v="0"/>
    <d v="2014-08-25T00:00:00"/>
    <s v="South - HCM"/>
    <x v="0"/>
    <s v="NBU &amp; Claim"/>
    <s v="New Business Assistant Manager"/>
    <s v="Phó phòng  Phát hành Hợp đồng"/>
    <x v="0"/>
    <x v="0"/>
    <s v="Assistant Manager"/>
    <s v="Female"/>
    <d v="1984-10-23T00:00:00"/>
    <s v="0909 344 035"/>
    <s v="myphuong.dinh@hanwhalife.com.vn"/>
  </r>
  <r>
    <n v="31"/>
    <x v="0"/>
    <s v="11400370"/>
    <s v="Cao Thế Hà"/>
    <x v="6"/>
    <d v="2014-09-03T00:00:00"/>
    <s v="Central"/>
    <x v="2"/>
    <s v="Sales Training Support"/>
    <s v="Agency Training Senior Officer"/>
    <s v="Chuyên viên Cấp cao Huấn luyện &amp; Hỗ trợ đại lý"/>
    <x v="4"/>
    <x v="0"/>
    <s v="Senior Officer"/>
    <s v="Male"/>
    <d v="1982-07-24T00:00:00"/>
    <s v="0937 202 407"/>
    <s v="theha.cao@hanwhalife.com.vn"/>
  </r>
  <r>
    <n v="32"/>
    <x v="0"/>
    <s v="11400374"/>
    <s v="Lê Thị Diệu"/>
    <x v="11"/>
    <d v="2014-09-03T00:00:00"/>
    <s v="Central"/>
    <x v="2"/>
    <s v="Customer Services"/>
    <s v="Customer Services Senior Executive"/>
    <s v="Nhân viên Cấp trung cao Dịch vụ Khách hàng"/>
    <x v="0"/>
    <x v="0"/>
    <s v="Senior Executive"/>
    <s v="Female"/>
    <d v="1992-03-21T00:00:00"/>
    <s v="0946 938 001"/>
    <s v="dieu.le@hanwhalife.com.vn"/>
  </r>
  <r>
    <n v="33"/>
    <x v="0"/>
    <s v="11400394"/>
    <s v="Nguyễn Thị Kim Thúy"/>
    <x v="0"/>
    <d v="2014-10-23T00:00:00"/>
    <s v="South - HCM"/>
    <x v="0"/>
    <s v="General Administration"/>
    <s v="Purchasing Executive"/>
    <s v="Nhân viên Cấp trung Mua Hàng"/>
    <x v="0"/>
    <x v="0"/>
    <s v="Executive"/>
    <s v="Female"/>
    <d v="1993-12-15T00:00:00"/>
    <s v="0909 133 707"/>
    <s v="kimthuy.nguyen@hanwhalife.com.vn"/>
  </r>
  <r>
    <n v="34"/>
    <x v="0"/>
    <s v="11400397"/>
    <s v="Hồ Phúc Đồng"/>
    <x v="8"/>
    <d v="2014-11-06T00:00:00"/>
    <s v="North"/>
    <x v="1"/>
    <s v="Regional Sales - Lam Kinh"/>
    <s v="Regional Director"/>
    <s v="Giám đốc Kinh doanh Vùng"/>
    <x v="3"/>
    <x v="0"/>
    <s v="Senior Manager"/>
    <s v="Male"/>
    <d v="1984-02-05T00:00:00"/>
    <s v="0983 986 984"/>
    <s v="phucdong.ho@hanwhalife.com.vn"/>
  </r>
  <r>
    <n v="35"/>
    <x v="0"/>
    <s v="11400398"/>
    <s v="Bùi Thị Khánh Đoan"/>
    <x v="0"/>
    <d v="2014-11-17T00:00:00"/>
    <s v="South - HCM"/>
    <x v="0"/>
    <s v="CEO Office"/>
    <s v="CEO Office Part Leader"/>
    <s v="Phó Bộ phận phụ trách Văn phòng Tổng Giám đốc"/>
    <x v="1"/>
    <x v="1"/>
    <s v="Assistant Manager"/>
    <s v="Female"/>
    <d v="1985-10-22T00:00:00"/>
    <s v="0906 792 788"/>
    <s v="khanhdoan.bui@hanwhalife.com.vn"/>
  </r>
  <r>
    <n v="36"/>
    <x v="0"/>
    <s v="11400399"/>
    <s v="Phùng Thị Kim Hào"/>
    <x v="3"/>
    <d v="2014-11-18T00:00:00"/>
    <s v="North"/>
    <x v="1"/>
    <s v="Sales Training Support"/>
    <s v="Agency Trainer"/>
    <s v="Chuyên viên Huấn luyện Đại lý"/>
    <x v="4"/>
    <x v="0"/>
    <s v="Manager"/>
    <s v="Female"/>
    <d v="1978-12-16T00:00:00"/>
    <s v="0973 962 299"/>
    <s v="kimhao.phung@hanwhalife.com.vn"/>
  </r>
  <r>
    <n v="37"/>
    <x v="0"/>
    <s v="11400401"/>
    <s v="Nguyễn Văn Thắng"/>
    <x v="2"/>
    <d v="2014-11-25T00:00:00"/>
    <s v="Central"/>
    <x v="2"/>
    <s v="Regional Sales - Tay Son"/>
    <s v="Zone Director"/>
    <s v="Giám đốc Kinh doanh Khu vực"/>
    <x v="3"/>
    <x v="0"/>
    <s v="Assistant Manager"/>
    <s v="Male"/>
    <d v="1978-04-07T00:00:00"/>
    <s v="0935 854 567"/>
    <s v="vanthang.nguyen@hanwhalife.com.vn"/>
  </r>
  <r>
    <n v="38"/>
    <x v="0"/>
    <s v="11400407"/>
    <s v="Nguyễn Quốc Duy"/>
    <x v="0"/>
    <d v="2014-12-15T00:00:00"/>
    <s v="South - HCM"/>
    <x v="0"/>
    <s v="IT"/>
    <s v="Database Administrator Officer"/>
    <s v="Chuyên viên Dữ liệu"/>
    <x v="0"/>
    <x v="0"/>
    <s v="Officer"/>
    <s v="Male"/>
    <d v="1985-11-06T00:00:00"/>
    <s v="0909 575 942"/>
    <s v="quocduy.nguyen@hanwhalife.com.vn"/>
  </r>
  <r>
    <n v="39"/>
    <x v="0"/>
    <s v="11400410"/>
    <s v="Ngôn Thị Dung"/>
    <x v="0"/>
    <d v="2014-12-22T00:00:00"/>
    <s v="South - HCM"/>
    <x v="0"/>
    <s v="NBU &amp; Claim"/>
    <s v="New Business Officer"/>
    <s v="Chuyên viên Phát hành Hợp đồng"/>
    <x v="0"/>
    <x v="0"/>
    <s v="Officer"/>
    <s v="Female"/>
    <d v="1982-10-20T00:00:00"/>
    <s v="0978 242 292"/>
    <s v="dung.ngon@hanwhalife.com.vn"/>
  </r>
  <r>
    <n v="40"/>
    <x v="0"/>
    <s v="11400413"/>
    <s v="Lê Thị Thúy Ân"/>
    <x v="11"/>
    <d v="2015-01-05T00:00:00"/>
    <s v="Central"/>
    <x v="2"/>
    <s v="Customer Services"/>
    <s v="Customer Services Officer"/>
    <s v="Chuyên viên Dịch vụ Khách hàng"/>
    <x v="0"/>
    <x v="0"/>
    <s v="Officer"/>
    <s v="Female"/>
    <d v="1987-11-04T00:00:00"/>
    <s v="0906 388 995"/>
    <s v="thuyan.le@hanwhalife.com.vn"/>
  </r>
  <r>
    <n v="41"/>
    <x v="0"/>
    <s v="11500436"/>
    <s v="Trần Mỹ Hương"/>
    <x v="0"/>
    <d v="2015-06-11T00:00:00"/>
    <s v="South - HCM"/>
    <x v="0"/>
    <s v="NBU &amp; Claim"/>
    <s v="New Business Officer"/>
    <s v="Chuyên viên Phát hành Hợp đồng"/>
    <x v="0"/>
    <x v="0"/>
    <s v="Officer"/>
    <s v="Female"/>
    <d v="1980-04-24T00:00:00"/>
    <s v="0908 504 487"/>
    <s v="myhuong.tran@hanwhalife.com.vn"/>
  </r>
  <r>
    <n v="42"/>
    <x v="0"/>
    <s v="11500438"/>
    <s v="Nguyễn Đức Mạnh"/>
    <x v="1"/>
    <d v="2015-07-03T00:00:00"/>
    <s v="North"/>
    <x v="1"/>
    <s v="NBU &amp; Claim"/>
    <s v="Claim Manager"/>
    <s v="Trưởng phòng Giải quyết Quyền lợi Bảo hiểm"/>
    <x v="0"/>
    <x v="0"/>
    <s v="Manager"/>
    <s v="Male"/>
    <d v="1981-03-14T00:00:00"/>
    <s v="0907 686 179"/>
    <s v="ducmanh.nguyen@hanwhalife.com.vn"/>
  </r>
  <r>
    <n v="43"/>
    <x v="0"/>
    <s v="11500465"/>
    <s v="Phạm Phú Quí"/>
    <x v="0"/>
    <d v="2016-01-04T00:00:00"/>
    <s v="South - HCM"/>
    <x v="0"/>
    <s v="Distribution Planning"/>
    <s v="Head of Distribution Planning"/>
    <s v="Trưởng Bộ phận Kế hoạch Kinh doanh"/>
    <x v="1"/>
    <x v="1"/>
    <s v="Senior Manager"/>
    <s v="Male"/>
    <d v="1983-07-25T00:00:00"/>
    <s v="0902 528 385"/>
    <s v="phuqui.pham@hanwhalife.com.vn"/>
  </r>
  <r>
    <n v="44"/>
    <x v="0"/>
    <s v="11500470"/>
    <s v="Nguyễn Văn Sỹ"/>
    <x v="1"/>
    <d v="2016-01-18T00:00:00"/>
    <s v="North"/>
    <x v="1"/>
    <s v="IT"/>
    <s v="IT Helpdesk Senior Executive (North)"/>
    <s v="Nhân viên Cấp trung cao Hỗ trợ Mạng máy tính"/>
    <x v="0"/>
    <x v="0"/>
    <s v="Senior Executive"/>
    <s v="Male"/>
    <d v="1984-02-29T00:00:00"/>
    <s v="0979 174 589"/>
    <s v="vansy.nguyen@hanwhalife.com.vn"/>
  </r>
  <r>
    <n v="45"/>
    <x v="0"/>
    <s v="11600474"/>
    <s v="Nguyễn Thành Nhân"/>
    <x v="0"/>
    <d v="2016-02-22T00:00:00"/>
    <s v="South - HCM"/>
    <x v="0"/>
    <s v="General Administration"/>
    <s v="Purchasing Senior Executive"/>
    <s v="Nhân viên Cấp trung cao Mua Hàng"/>
    <x v="0"/>
    <x v="0"/>
    <s v="Senior Executive"/>
    <s v="Male"/>
    <d v="1989-11-30T00:00:00"/>
    <s v="0938 346 489"/>
    <s v="nhan.nguyen@hanwhalife.com.vn"/>
  </r>
  <r>
    <n v="46"/>
    <x v="0"/>
    <s v="11600476"/>
    <s v="Nguyễn Thị Thuận"/>
    <x v="10"/>
    <d v="2016-03-01T00:00:00"/>
    <s v="North"/>
    <x v="1"/>
    <s v="Customer Services"/>
    <s v="Customer Services Officer"/>
    <s v="Chuyên viên Dịch vụ Khách hàng"/>
    <x v="0"/>
    <x v="0"/>
    <s v="Officer"/>
    <s v="Female"/>
    <d v="1984-04-15T00:00:00"/>
    <s v="0936 868 196"/>
    <s v="thuan.nguyen@hanwhalife.com.vn"/>
  </r>
  <r>
    <n v="47"/>
    <x v="0"/>
    <s v="11600483"/>
    <s v="Phan Phương Thảo"/>
    <x v="0"/>
    <d v="2016-04-04T00:00:00"/>
    <s v="South - HCM"/>
    <x v="0"/>
    <s v="Distribution Planning"/>
    <s v="Distribution Support Senior Officer"/>
    <s v="Chuyên viên Cấp cao Hỗ trợ Đại lý &amp; Kênh Phân phối"/>
    <x v="0"/>
    <x v="0"/>
    <s v="Senior Officer"/>
    <s v="Female"/>
    <d v="1988-12-24T00:00:00"/>
    <s v="0906752099 - 0902548880"/>
    <s v="phuongthao.phan@hanwhalife.com.vn"/>
  </r>
  <r>
    <n v="48"/>
    <x v="0"/>
    <s v="11600485"/>
    <s v="Lê Thị Phương Dung"/>
    <x v="0"/>
    <d v="2016-05-01T00:00:00"/>
    <s v="South - HCM"/>
    <x v="0"/>
    <s v="CAP"/>
    <s v="Chief Accounting Principal"/>
    <s v="Giám đốc Cấp cao Tài chính"/>
    <x v="1"/>
    <x v="1"/>
    <s v="Vice Chief Officer"/>
    <s v="Female"/>
    <d v="1967-11-22T00:00:00"/>
    <s v="0918 333 083"/>
    <s v="phuongdung.le@hanwhalife.com.vn"/>
  </r>
  <r>
    <n v="49"/>
    <x v="0"/>
    <s v="11600489"/>
    <s v="Trần Nguyên Kiều Thanh"/>
    <x v="9"/>
    <d v="2016-05-04T00:00:00"/>
    <s v="Central"/>
    <x v="2"/>
    <s v="Customer Services"/>
    <s v="Customer Services Assistant Manager"/>
    <s v="Phó phòng Dịch vụ Khách hàng"/>
    <x v="0"/>
    <x v="0"/>
    <s v="Assistant Manager"/>
    <s v="Female"/>
    <d v="1978-06-11T00:00:00"/>
    <s v="0903 685 439"/>
    <s v="kieuthanh.tran@hanwhalife.com.vn"/>
  </r>
  <r>
    <n v="50"/>
    <x v="0"/>
    <s v="11600497"/>
    <s v="Phan Thanh Ngọc"/>
    <x v="1"/>
    <d v="2016-05-24T00:00:00"/>
    <s v="North"/>
    <x v="1"/>
    <s v="NBU &amp; Claim"/>
    <s v="Claim Executive"/>
    <s v="Nhân viên Cấp trung Giải quyết Quyền lợi Bảo hiểm"/>
    <x v="0"/>
    <x v="0"/>
    <s v="Executive"/>
    <s v="Female"/>
    <d v="1987-12-05T00:00:00"/>
    <s v="0906 019 295"/>
    <s v="thanhngoc.phan@hanwhalife.com.vn"/>
  </r>
  <r>
    <n v="51"/>
    <x v="0"/>
    <s v="11600505"/>
    <s v="Dương Thị Hồng Ánh"/>
    <x v="0"/>
    <d v="2016-06-20T00:00:00"/>
    <s v="South - HCM"/>
    <x v="0"/>
    <s v="NBU &amp; Claim"/>
    <s v="Claim Admin Senior Executive"/>
    <s v="Nhân viên Cấp trung cao Hành chánh Giải quyết Quyền lợi Bảo hiểm"/>
    <x v="0"/>
    <x v="0"/>
    <s v="Senior Executive"/>
    <s v="Female"/>
    <d v="1993-07-14T00:00:00"/>
    <s v="0932 007 352"/>
    <s v="honganh.duong@hanwhalife.com.vn"/>
  </r>
  <r>
    <n v="52"/>
    <x v="0"/>
    <s v="11600516"/>
    <s v="Lê Thanh Hoàng"/>
    <x v="12"/>
    <d v="2016-08-01T00:00:00"/>
    <s v="South - HCM"/>
    <x v="0"/>
    <s v="Regional Sales - Gia Dinh"/>
    <s v="Regional Director"/>
    <s v="Giám đốc Kinh doanh Vùng"/>
    <x v="3"/>
    <x v="0"/>
    <s v="Director"/>
    <s v="Male"/>
    <d v="1973-05-08T00:00:00"/>
    <s v="0913 900 390"/>
    <s v="thanhhoang.le@hanwhalife.com.vn"/>
  </r>
  <r>
    <n v="53"/>
    <x v="0"/>
    <s v="11600521"/>
    <s v="Nguyễn Anh Tuấn"/>
    <x v="2"/>
    <d v="2016-08-01T00:00:00"/>
    <s v="Central"/>
    <x v="2"/>
    <s v="Sales Training Support"/>
    <s v="Agency Training Senior Officer"/>
    <s v="Chuyên viên Cấp cao Huấn luyện &amp; Hỗ trợ đại lý"/>
    <x v="4"/>
    <x v="0"/>
    <s v="Senior Officer"/>
    <s v="Male"/>
    <d v="1984-06-01T00:00:00"/>
    <s v="0903 592 737"/>
    <s v="anhtuan.nguyen@hanwhalife.com.vn"/>
  </r>
  <r>
    <n v="54"/>
    <x v="0"/>
    <s v="11600533"/>
    <s v="Ca Duy Đức"/>
    <x v="0"/>
    <d v="2016-09-12T00:00:00"/>
    <s v="South - HCM"/>
    <x v="0"/>
    <s v="NBU &amp; Claim"/>
    <s v="New Business Senior Executive"/>
    <s v="Nhân viên Cấp trung cao Phát hành Hợp đồng"/>
    <x v="0"/>
    <x v="0"/>
    <s v="Senior Executive"/>
    <s v="Male"/>
    <d v="1989-11-20T00:00:00"/>
    <s v="0908 976 411"/>
    <s v="duyduc.ca@hanwhalife.com.vn"/>
  </r>
  <r>
    <n v="55"/>
    <x v="0"/>
    <s v="11600535"/>
    <s v="Hoàng Đình Toàn"/>
    <x v="0"/>
    <d v="2016-09-26T00:00:00"/>
    <s v="South - HCM"/>
    <x v="0"/>
    <s v="Distribution Admin"/>
    <s v="Debt Collection Assistant Manager"/>
    <s v="Phó phòng Thu hồi nợ"/>
    <x v="0"/>
    <x v="0"/>
    <s v="Assistant Manager"/>
    <s v="Male"/>
    <d v="1974-01-15T00:00:00"/>
    <s v="0908 247 098"/>
    <s v="dinhtoan.hoang@hanwhalife.com.vn"/>
  </r>
  <r>
    <n v="56"/>
    <x v="0"/>
    <s v="11600537"/>
    <s v="Trần Thị Thanh Hoan"/>
    <x v="2"/>
    <d v="2016-10-03T00:00:00"/>
    <s v="Central"/>
    <x v="2"/>
    <s v="Customer Services"/>
    <s v="Customer Services Executive"/>
    <s v="Nhân viên Cấp trung Dịch vụ Khách hàng"/>
    <x v="0"/>
    <x v="0"/>
    <s v="Executive"/>
    <s v="Female"/>
    <d v="1988-10-02T00:00:00"/>
    <s v="0934 021 088"/>
    <s v="thanhhoan.tran@hanwhalife.com.vn"/>
  </r>
  <r>
    <n v="57"/>
    <x v="0"/>
    <s v="11600539"/>
    <s v="Nguyễn Thị Hồng Vân"/>
    <x v="0"/>
    <d v="2016-10-03T00:00:00"/>
    <s v="South - HCM"/>
    <x v="0"/>
    <s v="General Administration"/>
    <s v="General Admin Executive"/>
    <s v="Nhân viên Cấp trung Hành chánh"/>
    <x v="0"/>
    <x v="0"/>
    <s v="Executive"/>
    <s v="Female"/>
    <d v="1987-01-15T00:00:00"/>
    <s v="0799 933 833"/>
    <s v="hongvan.nguyen@hanwhalife.com.vn"/>
  </r>
  <r>
    <n v="58"/>
    <x v="0"/>
    <s v="11700561"/>
    <s v="Trần Thị Hồng Hạnh"/>
    <x v="0"/>
    <d v="2017-02-20T00:00:00"/>
    <s v="South - HCM"/>
    <x v="0"/>
    <s v="Finance &amp; Accounting"/>
    <s v="General Ledger Accounting Senior Officer"/>
    <s v="Chuyên viên Cấp cao Kế toán Tổng hợp"/>
    <x v="0"/>
    <x v="0"/>
    <s v="Senior Officer"/>
    <s v="Female"/>
    <d v="1980-11-30T00:00:00"/>
    <s v="0983 422 680"/>
    <s v="honghanh.tran@hanwhalife.com.vn"/>
  </r>
  <r>
    <n v="59"/>
    <x v="0"/>
    <s v="11700569"/>
    <s v="Trần Nguyễn Hồng Vân"/>
    <x v="0"/>
    <d v="2017-04-11T00:00:00"/>
    <s v="South - HCM"/>
    <x v="0"/>
    <s v="Partnership Distribution"/>
    <s v="Sales Manager"/>
    <s v="Quản lý Kinh doanh"/>
    <x v="5"/>
    <x v="0"/>
    <s v="Senior Officer"/>
    <s v="Female"/>
    <d v="1984-01-07T00:00:00"/>
    <s v="0816 117 665"/>
    <s v="hongvan.tran@hanwhalife.com.vn"/>
  </r>
  <r>
    <n v="60"/>
    <x v="0"/>
    <s v="11700576"/>
    <s v="Danh Hoàng Long"/>
    <x v="0"/>
    <d v="2017-05-22T00:00:00"/>
    <s v="South - HCM"/>
    <x v="0"/>
    <s v="NBU &amp; Claim"/>
    <s v="Underwriter"/>
    <s v="Phó phòng Thẩm định"/>
    <x v="0"/>
    <x v="0"/>
    <s v="Assistant Manager"/>
    <s v="Male"/>
    <d v="1990-04-26T00:00:00"/>
    <s v="0367 068 898"/>
    <s v="hoanglong.danh@hanwhalife.com.vn"/>
  </r>
  <r>
    <n v="61"/>
    <x v="0"/>
    <s v="11700583"/>
    <s v="Nguyễn Thị Băng Tâm"/>
    <x v="13"/>
    <d v="2017-06-12T00:00:00"/>
    <s v="North"/>
    <x v="1"/>
    <s v="Sales Training Support"/>
    <s v="Agency Training Senior Officer"/>
    <s v="Chuyên viên Cấp cao Huấn luyện &amp; Hỗ trợ đại lý"/>
    <x v="4"/>
    <x v="0"/>
    <s v="Senior Officer"/>
    <s v="Female"/>
    <d v="1976-10-29T00:00:00"/>
    <s v="0904 781 118"/>
    <s v="bangtam.nguyen@hanwhalife.com.vn"/>
  </r>
  <r>
    <n v="62"/>
    <x v="0"/>
    <s v="11700595"/>
    <s v="Nguyễn Thành Hưng"/>
    <x v="11"/>
    <d v="2017-07-26T00:00:00"/>
    <s v="Central"/>
    <x v="2"/>
    <s v="Regional Sales - Hai Van"/>
    <s v="Zone Director"/>
    <s v="Giám đốc Kinh doanh Khu vực"/>
    <x v="3"/>
    <x v="0"/>
    <s v="Senior Officer"/>
    <s v="Male"/>
    <d v="1990-03-15T00:00:00"/>
    <s v="0914 137 575"/>
    <s v="thanhhung.nguyen@hanwhalife.com.vn"/>
  </r>
  <r>
    <n v="63"/>
    <x v="0"/>
    <s v="11700603"/>
    <s v="Nguyễn Thị Nhung"/>
    <x v="6"/>
    <d v="2017-08-07T00:00:00"/>
    <s v="Central"/>
    <x v="2"/>
    <s v="Customer Services"/>
    <s v="Customer Services Executive"/>
    <s v="Nhân viên Cấp trung Dịch vụ Khách hàng"/>
    <x v="0"/>
    <x v="0"/>
    <s v="Executive"/>
    <s v="Female"/>
    <d v="1986-01-23T00:00:00"/>
    <s v="0917 904 686"/>
    <s v="nhung.nguyen@hanwhalife.com.vn"/>
  </r>
  <r>
    <n v="64"/>
    <x v="0"/>
    <s v="11700616"/>
    <s v="Nguyễn Thị Thái Hòa"/>
    <x v="0"/>
    <d v="2017-09-18T00:00:00"/>
    <s v="South - HCM"/>
    <x v="0"/>
    <s v="NBU &amp; Claim"/>
    <s v="New Business Senior Executive"/>
    <s v="Nhân viên cấp trung cao Phát hành Hợp đồng"/>
    <x v="0"/>
    <x v="0"/>
    <s v="Senior Executive"/>
    <s v="Female"/>
    <d v="1972-12-09T00:00:00"/>
    <s v="0909 227 215"/>
    <s v="thaihoa.nguyen@hanwhalife.com.vn"/>
  </r>
  <r>
    <n v="65"/>
    <x v="0"/>
    <s v="11700622"/>
    <s v="Hồ Ngọc Tiên"/>
    <x v="12"/>
    <d v="2017-10-05T00:00:00"/>
    <s v="South - HCM"/>
    <x v="0"/>
    <s v="Customer Services"/>
    <s v="Customer Services Senior Staff"/>
    <s v="Nhân viên Cấp cao Dịch vụ Khách hàng"/>
    <x v="0"/>
    <x v="0"/>
    <s v="Senior Staff"/>
    <s v="Female"/>
    <d v="1988-10-23T00:00:00"/>
    <s v="0905 449 509"/>
    <s v="ngoctien.ho@hanwhalife.com.vn"/>
  </r>
  <r>
    <n v="66"/>
    <x v="0"/>
    <s v="11700634"/>
    <s v="Nguyễn Tuấn Duy"/>
    <x v="14"/>
    <d v="2017-12-06T00:00:00"/>
    <s v="South"/>
    <x v="2"/>
    <s v="Regional Sales - Gia Dinh"/>
    <s v="Zone Director"/>
    <s v="Giám đốc Kinh doanh Khu vực"/>
    <x v="3"/>
    <x v="0"/>
    <s v="Senior Officer"/>
    <s v="Male"/>
    <d v="1989-03-02T00:00:00"/>
    <s v="0907 749 966"/>
    <s v="tuanduy.nguyen@hanwhalife.com.vn"/>
  </r>
  <r>
    <n v="67"/>
    <x v="0"/>
    <s v="11800647"/>
    <s v="Trần Huy Hùng"/>
    <x v="15"/>
    <d v="2018-02-01T00:00:00"/>
    <s v="North"/>
    <x v="1"/>
    <s v="Regional Sales - Lam Kinh"/>
    <s v="Zone Director"/>
    <s v="Giám đốc Kinh doanh Khu vực"/>
    <x v="3"/>
    <x v="0"/>
    <s v="Senior Officer"/>
    <s v="Male"/>
    <d v="1986-05-02T00:00:00"/>
    <s v="0965 699 166"/>
    <s v="huyhung.tran@hanwhalife.com.vn"/>
  </r>
  <r>
    <n v="68"/>
    <x v="0"/>
    <s v="11800678"/>
    <s v="Phan Đông Nhi"/>
    <x v="0"/>
    <d v="2018-05-21T00:00:00"/>
    <s v="South - HCM"/>
    <x v="0"/>
    <s v="Distribution Admin"/>
    <s v="Distribution Admin Executive"/>
    <s v="Nhân viên Cấp trung Hành chánh Đại lý &amp; Kênh Phân phối"/>
    <x v="0"/>
    <x v="0"/>
    <s v="Executive"/>
    <s v="Female"/>
    <d v="1994-09-24T00:00:00"/>
    <s v="0969 064 426"/>
    <s v="dongnhi.phan@hanwhalife.com.vn"/>
  </r>
  <r>
    <n v="69"/>
    <x v="0"/>
    <s v="11800680"/>
    <s v="Trần Văn Tư"/>
    <x v="2"/>
    <d v="2018-05-21T00:00:00"/>
    <s v="Central"/>
    <x v="2"/>
    <s v="Regional Sales - Tay Son"/>
    <s v="Zone Director"/>
    <s v="Giám đốc Kinh doanh Khu vực"/>
    <x v="3"/>
    <x v="0"/>
    <s v="Officer"/>
    <s v="Male"/>
    <d v="1987-08-13T00:00:00"/>
    <s v="0963 571 886"/>
    <s v="vantu.tran@hanwhalife.com.vn"/>
  </r>
  <r>
    <n v="70"/>
    <x v="0"/>
    <s v="11800689"/>
    <s v="Ngô Thụy Hoàng Oanh"/>
    <x v="0"/>
    <d v="2018-06-04T00:00:00"/>
    <s v="South - HCM"/>
    <x v="0"/>
    <s v="NBU &amp; Claim"/>
    <s v="New Business Senior Executive"/>
    <s v="Nhân viên Cấp trung cao Phát hành Hợp đồng"/>
    <x v="0"/>
    <x v="0"/>
    <s v="Senior Executive"/>
    <s v="Female"/>
    <d v="1982-10-09T00:00:00"/>
    <s v="0909 704 292"/>
    <s v="hoangoanh.ngo@hanwhalife.com.vn"/>
  </r>
  <r>
    <n v="71"/>
    <x v="0"/>
    <s v="11800694"/>
    <s v="Trần Thị Thùy Dương"/>
    <x v="0"/>
    <d v="2018-06-18T00:00:00"/>
    <s v="South - HCM"/>
    <x v="0"/>
    <s v="NBU &amp; Claim"/>
    <s v="New Business Officer"/>
    <s v="Chuyên viên Phát hành Hợp đồng"/>
    <x v="0"/>
    <x v="0"/>
    <s v="Officer"/>
    <s v="Female"/>
    <d v="1986-03-10T00:00:00"/>
    <s v="0986 226 657"/>
    <s v="thuyduong.tran@hanwhalife.com.vn"/>
  </r>
  <r>
    <n v="72"/>
    <x v="0"/>
    <s v="11800699"/>
    <s v="Đoàn Cao Sơn"/>
    <x v="16"/>
    <d v="2018-06-18T00:00:00"/>
    <s v="North"/>
    <x v="1"/>
    <s v="Regional Sales - Lam Kinh"/>
    <s v="Zone Director"/>
    <s v="Giám đốc Kinh doanh Khu vực"/>
    <x v="3"/>
    <x v="0"/>
    <s v="Senior Executive"/>
    <s v="Male"/>
    <d v="1993-01-26T00:00:00"/>
    <s v="0969 994 333"/>
    <s v="caoson.doan@hanwhalife.com.vn"/>
  </r>
  <r>
    <n v="73"/>
    <x v="0"/>
    <s v="11800702"/>
    <s v="Phạm Trường Khánh"/>
    <x v="0"/>
    <d v="2018-07-02T00:00:00"/>
    <s v="South - HCM"/>
    <x v="0"/>
    <s v="GA Partner"/>
    <s v="Head of GA Partner"/>
    <s v="Trưởng Bộ phận Đối tác Tổng Đại lý"/>
    <x v="1"/>
    <x v="1"/>
    <s v="Director"/>
    <s v="Male"/>
    <d v="1973-11-02T00:00:00"/>
    <s v="0903 926 873"/>
    <s v="truongkhanh.pham@hanwhalife.com.vn"/>
  </r>
  <r>
    <n v="74"/>
    <x v="0"/>
    <s v="11800704"/>
    <s v="Đinh Công Sa"/>
    <x v="17"/>
    <d v="2018-07-02T00:00:00"/>
    <s v="Central"/>
    <x v="2"/>
    <s v="Regional Sales - Tay Son"/>
    <s v="Zone Director"/>
    <s v="Giám đốc Kinh doanh Khu vực"/>
    <x v="3"/>
    <x v="0"/>
    <s v="Senior Officer"/>
    <s v="Male"/>
    <d v="1986-09-03T00:00:00"/>
    <s v="0977 190 677"/>
    <s v="congsa.dinh@hanwhalife.com.vn"/>
  </r>
  <r>
    <n v="75"/>
    <x v="0"/>
    <s v="11800713"/>
    <s v="Phạm Thanh Tú"/>
    <x v="0"/>
    <d v="2018-07-23T00:00:00"/>
    <s v="South - HCM"/>
    <x v="0"/>
    <s v="Customer Services"/>
    <s v="Premium Control Senior Officer"/>
    <s v="Chuyên viên Cấp cao Kiểm soát Phí"/>
    <x v="0"/>
    <x v="0"/>
    <s v="Senior Officer"/>
    <s v="Female"/>
    <d v="1985-03-31T00:00:00"/>
    <s v="0904 277 348"/>
    <s v="thanhtu.pham@hanwhalife.com.vn"/>
  </r>
  <r>
    <n v="76"/>
    <x v="0"/>
    <s v="11800720"/>
    <s v="Nguyễn Thị Lê Na"/>
    <x v="18"/>
    <d v="2018-08-10T00:00:00"/>
    <s v="South"/>
    <x v="2"/>
    <s v="Customer Services"/>
    <s v="Customer Services Executive"/>
    <s v="Nhân viên Cấp trung Dịch vụ Khách hàng"/>
    <x v="0"/>
    <x v="0"/>
    <s v="Executive"/>
    <s v="Female"/>
    <d v="1990-03-28T00:00:00"/>
    <s v="0977 497 757"/>
    <s v="lena.nguyen@hanwhalife.com.vn"/>
  </r>
  <r>
    <n v="77"/>
    <x v="0"/>
    <s v="11800724"/>
    <s v="Nguyễn Thanh Lập"/>
    <x v="0"/>
    <d v="2018-09-04T00:00:00"/>
    <s v="South - HCM"/>
    <x v="0"/>
    <s v="IT"/>
    <s v="Program Analyst Assistant Manager"/>
    <s v="Phó phòng Phân tích Ứng dụng"/>
    <x v="0"/>
    <x v="0"/>
    <s v="Assistant Manager"/>
    <s v="Male"/>
    <d v="1983-02-25T00:00:00"/>
    <s v="0932 600 804"/>
    <s v="thanhlap.nguyen@hanwhalife.com.vn"/>
  </r>
  <r>
    <n v="78"/>
    <x v="0"/>
    <s v="11800735"/>
    <s v="Đoàn Kiều Ngọt"/>
    <x v="7"/>
    <d v="2018-10-01T00:00:00"/>
    <s v="South"/>
    <x v="2"/>
    <s v="Customer Services"/>
    <s v="Customer Services Executive"/>
    <s v="Nhân viên Cấp trung Dịch vụ Khách hàng"/>
    <x v="0"/>
    <x v="0"/>
    <s v="Executive"/>
    <s v="Female"/>
    <d v="1990-02-20T00:00:00"/>
    <s v="0944 963 129"/>
    <s v="kieungot.doan@hanwhalife.com.vn"/>
  </r>
  <r>
    <n v="79"/>
    <x v="0"/>
    <s v="11800738"/>
    <s v="Lưu Vũ Minh Quân"/>
    <x v="1"/>
    <d v="2018-10-15T00:00:00"/>
    <s v="North"/>
    <x v="1"/>
    <s v="NBU &amp; Claim"/>
    <s v="Claim Admin Staff"/>
    <s v="Nhân viên Hành chánh Giải quyết Quyền lợi Bảo hiểm"/>
    <x v="0"/>
    <x v="0"/>
    <s v="Staff"/>
    <s v="Male"/>
    <d v="1986-03-11T00:00:00"/>
    <s v="0906 315 569"/>
    <s v="minhquan.luu@hanwhalife.com.vn"/>
  </r>
  <r>
    <n v="80"/>
    <x v="0"/>
    <s v="11800739"/>
    <s v="Trương Quang Vỷ"/>
    <x v="0"/>
    <d v="2018-10-22T00:00:00"/>
    <s v="South - HCM"/>
    <x v="0"/>
    <s v="NBU &amp; Claim"/>
    <s v="New Business Executive"/>
    <s v="Nhân viên Cấp trung Phát hành Hợp đồng"/>
    <x v="0"/>
    <x v="0"/>
    <s v="Executive"/>
    <s v="Male"/>
    <d v="1995-08-05T00:00:00"/>
    <s v="0343 563 136"/>
    <s v="quangvy.truong@hanwhalife.com.vn"/>
  </r>
  <r>
    <n v="81"/>
    <x v="0"/>
    <s v="11800740"/>
    <s v="Lê Thu Huyền"/>
    <x v="0"/>
    <d v="2018-10-22T00:00:00"/>
    <s v="South - HCM"/>
    <x v="0"/>
    <s v="NBU &amp; Claim"/>
    <s v="New Business Executive"/>
    <s v="Nhân viên Cấp trung Phát hành Hợp đồng"/>
    <x v="0"/>
    <x v="0"/>
    <s v="Executive"/>
    <s v="Female"/>
    <d v="1993-09-03T00:00:00"/>
    <s v="0972 656 474"/>
    <s v="thuhuyen.le@hanwhalife.com.vn"/>
  </r>
  <r>
    <n v="82"/>
    <x v="0"/>
    <s v="11800741"/>
    <s v="Phạm Thị Hồng Phúc"/>
    <x v="0"/>
    <d v="2018-11-01T00:00:00"/>
    <s v="South - HCM"/>
    <x v="0"/>
    <s v="NBU &amp; Claim"/>
    <s v="Claim Admin Senior Staff"/>
    <s v="Nhân viên Cấp cao Hành chánh Giải quyết Quyền lợi Bảo hiểm"/>
    <x v="0"/>
    <x v="0"/>
    <s v="Senior Staff"/>
    <s v="Female"/>
    <d v="1986-12-25T00:00:00"/>
    <s v="0909 361 688"/>
    <s v="hongphuc.pham@hanwhalife.com.vn"/>
  </r>
  <r>
    <n v="83"/>
    <x v="0"/>
    <s v="11800761"/>
    <s v="Phan Thị Diễm Quỳnh"/>
    <x v="0"/>
    <d v="2018-12-14T00:00:00"/>
    <s v="South - HCM"/>
    <x v="0"/>
    <s v="Distribution Planning"/>
    <s v="Distribution Support Manager"/>
    <s v="Trưởng phòng Hỗ trợ Đại lý &amp; Kênh Phân phối"/>
    <x v="0"/>
    <x v="0"/>
    <s v="Manager"/>
    <s v="Female"/>
    <d v="1989-12-26T00:00:00"/>
    <s v="0933 891 226"/>
    <s v="diemquynh.phan@hanwhalife.com.vn"/>
  </r>
  <r>
    <n v="84"/>
    <x v="0"/>
    <s v="11900765"/>
    <s v="Lê Thị Thảo Nga"/>
    <x v="2"/>
    <d v="2019-01-01T00:00:00"/>
    <s v="Central"/>
    <x v="2"/>
    <s v="Sales Training Support"/>
    <s v="Agency Training &amp; Development Admin Executive"/>
    <s v="Nhân viên Cấp trung Hành chánh Huấn luyện &amp; Phát triển Đại lý"/>
    <x v="0"/>
    <x v="0"/>
    <s v="Executive"/>
    <s v="Female"/>
    <d v="1988-05-01T00:00:00"/>
    <s v="0905 684 774"/>
    <s v="thaonga.le@hanwhalife.com.vn"/>
  </r>
  <r>
    <n v="85"/>
    <x v="0"/>
    <s v="11900772"/>
    <s v="Phan Ngọc Thái Hậu"/>
    <x v="0"/>
    <d v="2019-01-07T00:00:00"/>
    <s v="South - HCM"/>
    <x v="0"/>
    <s v="Distribution Planning"/>
    <s v="Distribution Support Senior Executive"/>
    <s v="Nhân viên Cấp trung cao Hỗ trợ Đại lý &amp; Kênh Phân phối"/>
    <x v="0"/>
    <x v="0"/>
    <s v="Senior Executive"/>
    <s v="Female"/>
    <d v="1989-03-18T00:00:00"/>
    <s v="0933 112 204"/>
    <s v="thaihau.phan@hanwhalife.com.vn"/>
  </r>
  <r>
    <n v="86"/>
    <x v="0"/>
    <s v="11900773"/>
    <s v="Lương Thị Mơ Thơm"/>
    <x v="8"/>
    <d v="2019-01-07T00:00:00"/>
    <s v="North"/>
    <x v="1"/>
    <s v="Customer Services"/>
    <s v="Customer Services Senior Staff"/>
    <s v="Nhân viên Cấp cao Dịch vụ Khách hàng"/>
    <x v="0"/>
    <x v="0"/>
    <s v="Senior Staff"/>
    <s v="Female"/>
    <d v="1991-03-10T00:00:00"/>
    <s v="0904 741 737"/>
    <s v="mothom.luong@hanwhalife.com.vn"/>
  </r>
  <r>
    <n v="87"/>
    <x v="0"/>
    <s v="11900780"/>
    <s v="Nguyễn Ngọc Thanh Phong"/>
    <x v="0"/>
    <d v="2019-02-11T00:00:00"/>
    <s v="South - HCM"/>
    <x v="0"/>
    <s v="Partnership Distribution"/>
    <s v="Partnership Distribution Training Part Leader"/>
    <s v="Phó Bộ phận phụ trách Huấn luyện Kênh phân phối qua Đối tác"/>
    <x v="1"/>
    <x v="1"/>
    <s v="Senior Manager"/>
    <s v="Male"/>
    <d v="1981-02-15T00:00:00"/>
    <s v="0937 609 357"/>
    <s v="thanhphong.nguyen@hanwhalife.com.vn"/>
  </r>
  <r>
    <n v="88"/>
    <x v="0"/>
    <s v="11900783"/>
    <s v="Lê Thị Thanh Hải"/>
    <x v="6"/>
    <d v="2019-02-11T00:00:00"/>
    <s v="Central"/>
    <x v="2"/>
    <s v="Sales Training Support"/>
    <s v="Agency Training Senior Executive"/>
    <s v="Nhân viên Cấp trung cao Huấn luyện &amp; Hỗ trợ đại lý"/>
    <x v="4"/>
    <x v="0"/>
    <s v="Senior Executive"/>
    <s v="Female"/>
    <d v="1984-03-24T00:00:00"/>
    <s v="0976 133 777"/>
    <s v="thanhhai.le@hanwhalife.com.vn"/>
  </r>
  <r>
    <n v="89"/>
    <x v="0"/>
    <s v="11900797"/>
    <s v="Đặng Thị Thùy Dung"/>
    <x v="8"/>
    <d v="2019-03-04T00:00:00"/>
    <s v="North"/>
    <x v="1"/>
    <s v="Sales Training Support"/>
    <s v="Agency Training Executive"/>
    <s v="Nhân viên Cấp trung Huấn luyện &amp; Hỗ trợ đại lý"/>
    <x v="4"/>
    <x v="0"/>
    <s v="Executive"/>
    <s v="Female"/>
    <d v="1990-12-22T00:00:00"/>
    <s v="0986 547 005"/>
    <s v="thuydung.dang@hanwhalife.com.vn"/>
  </r>
  <r>
    <n v="90"/>
    <x v="0"/>
    <s v="11900804"/>
    <s v="Phan Thị Thùy Linh"/>
    <x v="5"/>
    <d v="2019-04-01T00:00:00"/>
    <s v="Central"/>
    <x v="2"/>
    <s v="Customer Services"/>
    <s v="Customer Services Senior Staff"/>
    <s v="Nhân viên Cấp cao Dịch vụ Khách hàng"/>
    <x v="0"/>
    <x v="0"/>
    <s v="Senior Staff"/>
    <s v="Female"/>
    <d v="1993-03-20T00:00:00"/>
    <s v="0989 725 447"/>
    <s v="thuylinh.phan@hanwhalife.com.vn"/>
  </r>
  <r>
    <n v="91"/>
    <x v="0"/>
    <s v="11900805"/>
    <s v="Đỗ Thị Trung Hòa"/>
    <x v="8"/>
    <d v="2019-04-01T00:00:00"/>
    <s v="North"/>
    <x v="1"/>
    <s v="Sales Training Support"/>
    <s v="Agency Training Officer"/>
    <s v="Chuyên viên Huấn luyện &amp; Hỗ trợ đại lý"/>
    <x v="4"/>
    <x v="0"/>
    <s v="Officer"/>
    <s v="Female"/>
    <d v="1988-02-23T00:00:00"/>
    <s v="0934 468 567"/>
    <s v="trunghoa.do@hanwhalife.com.vn"/>
  </r>
  <r>
    <n v="92"/>
    <x v="0"/>
    <s v="11900808"/>
    <s v="Lưu Thị Xuân Trang"/>
    <x v="0"/>
    <d v="2019-04-08T00:00:00"/>
    <s v="South - HCM"/>
    <x v="0"/>
    <s v="Customer Services"/>
    <s v="Premium Control Executive"/>
    <s v="Nhân viên Cấp trung Kiểm soát Phí"/>
    <x v="0"/>
    <x v="0"/>
    <s v="Executive"/>
    <s v="Female"/>
    <d v="1991-02-15T00:00:00"/>
    <s v="0933 383 401"/>
    <s v="xuantrang.luu@hanwhalife.com.vn"/>
  </r>
  <r>
    <n v="93"/>
    <x v="0"/>
    <s v="11900809"/>
    <s v="Lâm Ngọc Ái Như"/>
    <x v="0"/>
    <d v="2019-04-17T00:00:00"/>
    <s v="South - HCM"/>
    <x v="0"/>
    <s v="Partnership Distribution"/>
    <s v="Partnership Distribution Training Senior Officer"/>
    <s v="Chuyên viên Cấp cao Huấn luyện và Phát triển Kênh Đối tác Chiến lược"/>
    <x v="0"/>
    <x v="0"/>
    <s v="Senior Officer"/>
    <s v="Female"/>
    <d v="1987-10-24T00:00:00"/>
    <s v="0932 802 007"/>
    <s v="ainhu.lam@hanwhalife.com.vn"/>
  </r>
  <r>
    <n v="94"/>
    <x v="0"/>
    <s v="11900814"/>
    <s v="Nguyễn Thị Linh Kiều"/>
    <x v="0"/>
    <d v="2019-04-24T00:00:00"/>
    <s v="South - HCM"/>
    <x v="0"/>
    <s v="Customer Services"/>
    <s v="Premium Control Executive"/>
    <s v="Nhân viên Cấp trung Kiểm soát Phí"/>
    <x v="0"/>
    <x v="0"/>
    <s v="Executive"/>
    <s v="Female"/>
    <d v="1992-01-19T00:00:00"/>
    <s v="0903 600 857"/>
    <s v="linhkieu.nguyen@hanwhalife.com.vn"/>
  </r>
  <r>
    <n v="95"/>
    <x v="0"/>
    <s v="11900815"/>
    <s v="Phan Doành Ngân"/>
    <x v="4"/>
    <d v="2019-04-24T00:00:00"/>
    <s v="South"/>
    <x v="2"/>
    <s v="Customer Services"/>
    <s v="Customer Services Senior Staff"/>
    <s v="Nhân viên Cấp cao Dịch vụ Khách hàng"/>
    <x v="0"/>
    <x v="0"/>
    <s v="Senior Staff"/>
    <s v="Female"/>
    <d v="1990-05-22T00:00:00"/>
    <s v="0908 456 922"/>
    <s v="doanhngan.phan@hanwhalife.com.vn"/>
  </r>
  <r>
    <n v="96"/>
    <x v="0"/>
    <s v="10900046"/>
    <s v="Vương Thị Lương"/>
    <x v="0"/>
    <d v="2009-02-02T00:00:00"/>
    <s v="South - HCM"/>
    <x v="0"/>
    <s v="Internal Audit"/>
    <s v="Internal Audit Part Leader"/>
    <s v="Phó Bộ phận Kiểm toán Nội bộ"/>
    <x v="1"/>
    <x v="1"/>
    <s v="Senior Manager"/>
    <s v="Female"/>
    <d v="1975-10-16T00:00:00"/>
    <s v="0907 288 831"/>
    <s v="luong.vuong@hanwhalife.com.vn"/>
  </r>
  <r>
    <n v="97"/>
    <x v="1"/>
    <s v="11900825"/>
    <s v="Cho Tae Won"/>
    <x v="0"/>
    <d v="2019-05-01T00:00:00"/>
    <s v="South - HCM"/>
    <x v="0"/>
    <s v="Special Sales Task Force"/>
    <s v="Sales Advisor cum Head of Korean Customer Sales Team"/>
    <s v="Cố vấn Kinh doanh Bảo hiểm kiêm Trưởng Bộ phận Kinh doanh khách hàng Hàn Quốc"/>
    <x v="6"/>
    <x v="1"/>
    <s v="Director"/>
    <s v="Male"/>
    <d v="1976-09-19T00:00:00"/>
    <s v="0903 377 967"/>
    <s v="taewon.cho@hanwhalife.com.vn"/>
  </r>
  <r>
    <n v="98"/>
    <x v="0"/>
    <s v="11900828"/>
    <s v="Quách Bảo Nguyên"/>
    <x v="0"/>
    <d v="2019-05-27T00:00:00"/>
    <s v="South - HCM"/>
    <x v="0"/>
    <s v="IT"/>
    <s v="Application Development Part Leader"/>
    <s v="Phó Bộ phận Công nghệ Thông tin phụ trách Phát triển Ứng dụng"/>
    <x v="1"/>
    <x v="1"/>
    <s v="Senior Manager"/>
    <s v="Male"/>
    <d v="1977-12-03T00:00:00"/>
    <s v="0903 306 461"/>
    <s v="baonguyen.quach@hanwhalife.com.vn"/>
  </r>
  <r>
    <n v="99"/>
    <x v="0"/>
    <s v="11900842"/>
    <s v="Nguyễn Trần Phúc Thịnh"/>
    <x v="0"/>
    <d v="2019-06-21T00:00:00"/>
    <s v="South - HCM"/>
    <x v="0"/>
    <s v="Distribution Planning"/>
    <s v="Group Sales Manager"/>
    <s v="Trưởng phòng Phát triển Kinh Doanh - Khách hàng Doanh nghiệp"/>
    <x v="7"/>
    <x v="0"/>
    <s v="Manager"/>
    <s v="Male"/>
    <d v="1985-08-22T00:00:00"/>
    <s v="0909 861 920"/>
    <s v="phucthinh.nguyen@hanwhalife.com.vn"/>
  </r>
  <r>
    <n v="100"/>
    <x v="0"/>
    <s v="11900845"/>
    <s v="Hoàng Thị Mỹ Linh"/>
    <x v="11"/>
    <d v="2019-07-08T00:00:00"/>
    <s v="Central"/>
    <x v="2"/>
    <s v="Sales Training Support"/>
    <s v="Agency Training Senior Executive"/>
    <s v="Nhân viên Cấp trung cao Huấn luyện &amp; Hỗ trợ đại lý"/>
    <x v="4"/>
    <x v="0"/>
    <s v="Senior Executive"/>
    <s v="Female"/>
    <d v="1993-01-06T00:00:00"/>
    <s v="0963 549 893"/>
    <s v="mylinh.hoang@hanwhalife.com.vn"/>
  </r>
  <r>
    <n v="101"/>
    <x v="0"/>
    <s v="11900847"/>
    <s v="Nguyễn Thị Thùy Nhiên"/>
    <x v="0"/>
    <d v="2019-07-08T00:00:00"/>
    <s v="South - HCM"/>
    <x v="0"/>
    <s v="Corporate Planning &amp; Management"/>
    <s v="Corporate Planning &amp; Management Executive"/>
    <s v="Nhân viên Cấp trung Quản trị &amp; Kế hoạch Tổng hợp"/>
    <x v="0"/>
    <x v="0"/>
    <s v="Executive"/>
    <s v="Female"/>
    <d v="1994-03-19T00:00:00"/>
    <s v="0353 350 771"/>
    <s v="thuynhien.nguyen@hanwhalife.com.vn"/>
  </r>
  <r>
    <n v="102"/>
    <x v="0"/>
    <s v="11900851"/>
    <s v="Nguyễn Văn Thiên Phú"/>
    <x v="19"/>
    <d v="2019-07-17T00:00:00"/>
    <s v="South"/>
    <x v="2"/>
    <s v="Regional Sales - Gia Dinh"/>
    <s v="Zone Director"/>
    <s v="Giám đốc Kinh doanh Khu vực"/>
    <x v="3"/>
    <x v="0"/>
    <s v="Senior Executive"/>
    <s v="Male"/>
    <d v="1989-03-24T00:00:00"/>
    <s v="0913 569 252"/>
    <s v="thienphu.nguyen@hanwhalife.com.vn"/>
  </r>
  <r>
    <n v="103"/>
    <x v="0"/>
    <s v="11900854"/>
    <s v="Hồ Lê Duy"/>
    <x v="0"/>
    <d v="2019-07-22T00:00:00"/>
    <s v="South - HCM"/>
    <x v="0"/>
    <s v="IT"/>
    <s v="Program Analyst Assistant Manager"/>
    <s v="Phó phòng Lập trình"/>
    <x v="0"/>
    <x v="0"/>
    <s v="Assistant Manager"/>
    <s v="Male"/>
    <d v="1984-09-29T00:00:00"/>
    <s v="0908 465 584"/>
    <s v="leduy.ho@hanwhalife.com.vn"/>
  </r>
  <r>
    <n v="104"/>
    <x v="0"/>
    <s v="11900856"/>
    <s v="Đặng Thị Thu Giang"/>
    <x v="0"/>
    <d v="2019-07-22T00:00:00"/>
    <s v="South - HCM"/>
    <x v="0"/>
    <s v="NBU &amp; Claim"/>
    <s v="Underwriter"/>
    <s v="Nhân viên Cấp trung cao Thẩm định"/>
    <x v="0"/>
    <x v="0"/>
    <s v="Senior Executive"/>
    <s v="Female"/>
    <d v="1993-10-25T00:00:00"/>
    <s v="0347 230 898"/>
    <s v="thugiang.dang@hanwhalife.com.vn"/>
  </r>
  <r>
    <n v="105"/>
    <x v="0"/>
    <s v="11900865"/>
    <s v="Mai Nguyễn Minh Hương"/>
    <x v="9"/>
    <d v="2019-08-05T00:00:00"/>
    <s v="Central"/>
    <x v="2"/>
    <s v="Customer Services"/>
    <s v="Customer Services Executive"/>
    <s v="Nhân viên Cấp trung Dịch vụ Khách hàng"/>
    <x v="0"/>
    <x v="0"/>
    <s v="Executive"/>
    <s v="Female"/>
    <d v="1991-08-01T00:00:00"/>
    <s v="0932 441 421"/>
    <s v="minhhuong.mai@hanwhalife.com.vn"/>
  </r>
  <r>
    <n v="106"/>
    <x v="0"/>
    <s v="11900880"/>
    <s v="Nguyễn Văn Thuyết"/>
    <x v="16"/>
    <d v="2019-08-28T00:00:00"/>
    <s v="North"/>
    <x v="1"/>
    <s v="Regional Sales - Lam Kinh"/>
    <s v="Zone Director"/>
    <s v="Giám đốc Kinh doanh Khu vực"/>
    <x v="3"/>
    <x v="0"/>
    <s v="Senior Executive"/>
    <s v="Male"/>
    <d v="1988-02-18T00:00:00"/>
    <s v="0985 322 323"/>
    <s v="vanthuyet.nguyen@hanwhalife.com.vn"/>
  </r>
  <r>
    <n v="107"/>
    <x v="0"/>
    <s v="11900891"/>
    <s v="Nguyễn Phước Vĩnh Bảo"/>
    <x v="2"/>
    <d v="2019-09-09T00:00:00"/>
    <s v="Central"/>
    <x v="2"/>
    <s v="IT"/>
    <s v="IT Helpdesk Staff (Central)"/>
    <s v="Nhân viên Hỗ trợ Mạng máy tính"/>
    <x v="0"/>
    <x v="0"/>
    <s v="Staff"/>
    <s v="Male"/>
    <d v="1986-08-22T00:00:00"/>
    <s v="0942 211 911"/>
    <s v="vinhbao.nguyen@hanwhalife.com.vn"/>
  </r>
  <r>
    <n v="108"/>
    <x v="0"/>
    <s v="11900893"/>
    <s v="Nguyễn Thụy Ngọc Lan"/>
    <x v="0"/>
    <d v="2019-09-09T00:00:00"/>
    <s v="South - HCM"/>
    <x v="0"/>
    <s v="Customer Services"/>
    <s v="Premium Control Officer"/>
    <s v="Chuyên viên Kiểm soát Phí"/>
    <x v="0"/>
    <x v="0"/>
    <s v="Officer"/>
    <s v="Female"/>
    <d v="1976-08-18T00:00:00"/>
    <s v="0901 383 193"/>
    <s v="ngoclan.nguyen@hanwhalife.com.vn"/>
  </r>
  <r>
    <n v="109"/>
    <x v="0"/>
    <s v="11900894"/>
    <s v="Phạm Thị Kim Phương"/>
    <x v="0"/>
    <d v="2019-09-16T00:00:00"/>
    <s v="South - HCM"/>
    <x v="0"/>
    <s v="Risk Management"/>
    <s v="Risk Manager"/>
    <s v="Trưởng phòng Quản lý Rủi ro"/>
    <x v="0"/>
    <x v="0"/>
    <s v="Manager"/>
    <s v="Female"/>
    <d v="1985-03-20T00:00:00"/>
    <s v="0938 069 685"/>
    <s v="kimphuong.pham@hanwhalife.com.vn"/>
  </r>
  <r>
    <n v="110"/>
    <x v="0"/>
    <s v="11900898"/>
    <s v="Nguyễn Sơn Hải"/>
    <x v="1"/>
    <d v="2019-09-23T00:00:00"/>
    <s v="North"/>
    <x v="1"/>
    <s v="NBU &amp; Claim"/>
    <s v="Claim Officer"/>
    <s v="Chuyên viên Giải quyết Quyền lợi Bảo hiểm"/>
    <x v="0"/>
    <x v="0"/>
    <s v="Officer"/>
    <s v="Male"/>
    <d v="1993-05-11T00:00:00"/>
    <s v="0879 866 693"/>
    <s v="sonhai.nguyen@hanwhalife.com.vn"/>
  </r>
  <r>
    <n v="111"/>
    <x v="0"/>
    <s v="11900911"/>
    <s v="Trần Thị Hương Ly"/>
    <x v="0"/>
    <d v="2019-10-21T00:00:00"/>
    <s v="South - HCM"/>
    <x v="0"/>
    <s v="Customer Services"/>
    <s v="Call Center Senior Executive"/>
    <s v="Nhân viên Cấp trung cao Trực Tổng đài"/>
    <x v="0"/>
    <x v="0"/>
    <s v="Senior Executive "/>
    <s v="Female"/>
    <d v="1994-10-20T00:00:00"/>
    <s v="0349 795 339"/>
    <s v="huongly.tran@hanwhalife.com.vn"/>
  </r>
  <r>
    <n v="112"/>
    <x v="0"/>
    <s v="11900915"/>
    <s v="Lê Ta Chi"/>
    <x v="0"/>
    <d v="2019-11-05T00:00:00"/>
    <s v="South - HCM"/>
    <x v="0"/>
    <s v="NBU &amp; Claim"/>
    <s v="Claim Assistant Manager"/>
    <s v="Phó phòng Giải quyết Quyền lợi Bảo hiểm"/>
    <x v="0"/>
    <x v="0"/>
    <s v="Assistant Manager"/>
    <s v="Male"/>
    <d v="1989-01-29T00:00:00"/>
    <s v="0903 877 391"/>
    <s v="tachi.le@hanwhalife.com.vn"/>
  </r>
  <r>
    <n v="113"/>
    <x v="0"/>
    <s v="11900917"/>
    <s v="Trương Phương Hậu"/>
    <x v="0"/>
    <d v="2019-11-05T00:00:00"/>
    <s v="South - HCM"/>
    <x v="0"/>
    <s v="Agency Compliance"/>
    <s v="Agency Compliance Senior Executive"/>
    <s v="Nhân viên Cấp trung cao Pháp chế Đại lý"/>
    <x v="0"/>
    <x v="0"/>
    <s v="Senior Executive"/>
    <s v="Female"/>
    <d v="1994-12-13T00:00:00"/>
    <s v="0904 603 069"/>
    <s v="phuonghau.truong@hanwhalife.com.vn"/>
  </r>
  <r>
    <n v="114"/>
    <x v="0"/>
    <s v="11900920"/>
    <s v="Ngô Thị Đào"/>
    <x v="20"/>
    <d v="2019-11-18T00:00:00"/>
    <s v="North"/>
    <x v="1"/>
    <s v="Customer Services"/>
    <s v="Customer Services Senior Executive"/>
    <s v="Nhân viên Cấp trung cao Dịch vụ Khách hàng"/>
    <x v="0"/>
    <x v="0"/>
    <s v="Senior Executive"/>
    <s v="Female"/>
    <d v="1986-05-10T00:00:00"/>
    <s v="0976 338 589"/>
    <s v="dao.ngo@hanwhalife.com.vn"/>
  </r>
  <r>
    <n v="115"/>
    <x v="0"/>
    <s v="11900924"/>
    <s v="Ngô Tuấn Trường"/>
    <x v="0"/>
    <d v="2019-11-25T00:00:00"/>
    <s v="South - HCM"/>
    <x v="0"/>
    <s v="IT"/>
    <s v="Program Analyst Officer"/>
    <s v="Chuyên viên Lập trình"/>
    <x v="0"/>
    <x v="0"/>
    <s v="Officer"/>
    <s v="Male"/>
    <d v="1990-09-07T00:00:00"/>
    <s v="0978 151 255"/>
    <s v="tuantruong.ngo@hanwhalife.com.vn"/>
  </r>
  <r>
    <n v="116"/>
    <x v="0"/>
    <s v="12000947"/>
    <s v="Huỳnh Minh Nhựt"/>
    <x v="0"/>
    <d v="2020-02-03T00:00:00"/>
    <s v="South - HCM"/>
    <x v="0"/>
    <s v="Customer Services"/>
    <s v="Premium Control Senior Manager"/>
    <s v="Trưởng phòng Cấp cao Kiểm soát Phí"/>
    <x v="0"/>
    <x v="0"/>
    <s v="Senior Manager"/>
    <s v="Male"/>
    <d v="1984-01-31T00:00:00"/>
    <s v="0987 473 791"/>
    <s v="minhnhut.huynh@hanwhalife.com.vn"/>
  </r>
  <r>
    <n v="117"/>
    <x v="0"/>
    <s v="12000951"/>
    <s v="Trần Thị Minh Huế"/>
    <x v="20"/>
    <d v="2020-02-10T00:00:00"/>
    <s v="North"/>
    <x v="1"/>
    <s v="Sales Training Support"/>
    <s v="Agency Training Senior Officer"/>
    <s v="Chuyên viên Cấp cao Huấn luyện &amp; Hỗ trợ đại lý"/>
    <x v="4"/>
    <x v="0"/>
    <s v="Senior Officer"/>
    <s v="Female"/>
    <d v="1990-01-07T00:00:00"/>
    <s v="0911 398 898"/>
    <s v="minhhue.tran@hanwhalife.com.vn"/>
  </r>
  <r>
    <n v="118"/>
    <x v="0"/>
    <s v="12000952"/>
    <s v="Nguyễn Quốc Cường"/>
    <x v="0"/>
    <d v="2020-02-10T00:00:00"/>
    <s v="South - HCM"/>
    <x v="0"/>
    <s v="IT"/>
    <s v="Head of IT"/>
    <s v="Trưởng Bộ phận Công nghệ Thông tin"/>
    <x v="1"/>
    <x v="1"/>
    <s v="Director"/>
    <s v="Male"/>
    <d v="1971-02-12T00:00:00"/>
    <s v="0903 711 013"/>
    <s v="cuong.nguyen@hanwhalife.com.vn"/>
  </r>
  <r>
    <n v="119"/>
    <x v="0"/>
    <s v="12000956"/>
    <s v="Nguyễn Thị Minh Nguyệt"/>
    <x v="3"/>
    <d v="2020-03-02T00:00:00"/>
    <s v="North"/>
    <x v="1"/>
    <s v="Sales Training Support"/>
    <s v="Agency Training Senior Executive"/>
    <s v="Nhân viên Cấp trung cao Huấn luyện &amp; Hỗ trợ đại lý"/>
    <x v="4"/>
    <x v="0"/>
    <s v="Senior Executive"/>
    <s v="Female"/>
    <d v="1975-10-14T00:00:00"/>
    <s v="0983 422 366"/>
    <s v="minhnguyet.nguyen@hanwhalife.com.vn"/>
  </r>
  <r>
    <n v="120"/>
    <x v="0"/>
    <s v="12000958"/>
    <s v="Lê Văn Thiệp"/>
    <x v="1"/>
    <d v="2020-03-02T00:00:00"/>
    <s v="North"/>
    <x v="1"/>
    <s v="Partnership Distribution"/>
    <s v="Partnership Distribution Training Assistant Manager"/>
    <s v="Phó phòng Huấn luyện và Phát triển Kênh Đối tác Chiến lược"/>
    <x v="0"/>
    <x v="0"/>
    <s v="Assistant Manager"/>
    <s v="Male"/>
    <d v="1969-10-08T00:00:00"/>
    <s v="0912 128 618"/>
    <s v="vanthiep.le@hanwhalife.com.vn"/>
  </r>
  <r>
    <n v="121"/>
    <x v="0"/>
    <s v="12000960"/>
    <s v="Đoàn Thị Thu Trang"/>
    <x v="21"/>
    <d v="2020-03-02T00:00:00"/>
    <s v="North"/>
    <x v="1"/>
    <s v="Sales Training Support"/>
    <s v="Agency Training Senior Officer"/>
    <s v="Chuyên viên Cấp cao Huấn luyện &amp; Hỗ trợ đại lý"/>
    <x v="4"/>
    <x v="0"/>
    <s v="Senior Officer"/>
    <s v="Female"/>
    <d v="1987-11-04T00:00:00"/>
    <s v="0977 607 087"/>
    <s v="thutrang.doan@hanwhalife.com.vn"/>
  </r>
  <r>
    <n v="122"/>
    <x v="0"/>
    <s v="12000962"/>
    <s v="Nguyễn Tất Khang"/>
    <x v="3"/>
    <d v="2020-03-09T00:00:00"/>
    <s v="North"/>
    <x v="1"/>
    <s v="Sales Training Support"/>
    <s v="Agency Training Senior Executive"/>
    <s v="Nhân viên Cấp trung cao Huấn luyện &amp; Hỗ trợ đại lý"/>
    <x v="4"/>
    <x v="0"/>
    <s v="Senior Executive"/>
    <s v="Male"/>
    <d v="1988-06-29T00:00:00"/>
    <s v="0983 756 605"/>
    <s v="tatkhang.nguyen@hanwhalife.com.vn"/>
  </r>
  <r>
    <n v="123"/>
    <x v="0"/>
    <s v="12000964"/>
    <s v="Lê Trọng Lợi"/>
    <x v="20"/>
    <d v="2020-03-12T00:00:00"/>
    <s v="North"/>
    <x v="1"/>
    <s v="Regional Sales - Lam Kinh"/>
    <s v="Regional Director"/>
    <s v="Giám đốc Kinh doanh Vùng"/>
    <x v="3"/>
    <x v="0"/>
    <s v="Vice Director"/>
    <s v="Male"/>
    <d v="1979-10-09T00:00:00"/>
    <s v="0977 668 866"/>
    <s v="trongloi.le@hanwhalife.com.vn"/>
  </r>
  <r>
    <n v="124"/>
    <x v="0"/>
    <s v="12000966"/>
    <s v="Trương Thị Mỹ Linh"/>
    <x v="0"/>
    <d v="2020-03-23T00:00:00"/>
    <s v="South - HCM"/>
    <x v="0"/>
    <s v="Partnership Distribution"/>
    <s v="Partnership Distribution Training Admin Senior Staff"/>
    <s v="Nhân viên Cấp cao Hành chánh Huấn luyện và Phát triển Kênh Đối tác Chiến lược"/>
    <x v="0"/>
    <x v="0"/>
    <s v="Senior Staff"/>
    <s v="Female"/>
    <d v="1990-02-03T00:00:00"/>
    <s v="0785 832 077"/>
    <s v="mylinh.truong@hanwhalife.com.vn"/>
  </r>
  <r>
    <n v="125"/>
    <x v="0"/>
    <s v="12000967"/>
    <s v="Đặng Thanh Tuân"/>
    <x v="8"/>
    <d v="2020-03-23T00:00:00"/>
    <s v="North"/>
    <x v="1"/>
    <s v="Sales Training Support"/>
    <s v="Agency Training Senior Executive"/>
    <s v="Nhân viên Cấp trung cao Huấn luyện &amp; Hỗ trợ đại lý"/>
    <x v="4"/>
    <x v="0"/>
    <s v="Senior Executive"/>
    <s v="Male"/>
    <d v="1990-03-12T00:00:00"/>
    <s v="0989 820 552"/>
    <s v="thanhtuan.dang@hanwhalife.com.vn"/>
  </r>
  <r>
    <n v="126"/>
    <x v="0"/>
    <s v="12000968"/>
    <s v="Nguyễn Văn Hiền"/>
    <x v="22"/>
    <d v="2020-03-23T00:00:00"/>
    <s v="North"/>
    <x v="1"/>
    <s v="Regional Sales - Thang Long"/>
    <s v="Zone Director"/>
    <s v="Giám đốc Kinh doanh Khu vực"/>
    <x v="3"/>
    <x v="0"/>
    <s v="Senior Executive"/>
    <s v="Male"/>
    <d v="1990-08-11T00:00:00"/>
    <s v="0981 205 828"/>
    <s v="vanhien.nguyen@hanwhalife.com.vn"/>
  </r>
  <r>
    <n v="127"/>
    <x v="0"/>
    <s v="12000973"/>
    <s v="Vũ Thị Hoàng Yến"/>
    <x v="23"/>
    <d v="2020-04-06T00:00:00"/>
    <s v="Central"/>
    <x v="2"/>
    <s v="Regional Sales - Tay Son"/>
    <s v="Zone Director"/>
    <s v="Giám đốc Kinh doanh Khu vực"/>
    <x v="3"/>
    <x v="0"/>
    <s v="Senior Executive"/>
    <s v="Female"/>
    <d v="1994-11-15T00:00:00"/>
    <s v="0984 054 732"/>
    <s v="hoangyen.vu@hanwhalife.com.vn"/>
  </r>
  <r>
    <n v="128"/>
    <x v="0"/>
    <s v="12000978"/>
    <s v="Trần Thị Kim Dung"/>
    <x v="1"/>
    <d v="2020-04-21T00:00:00"/>
    <s v="North"/>
    <x v="1"/>
    <s v="Customer Services"/>
    <s v="Customer Services Senior Officer"/>
    <s v="Chuyên viên Cấp cao Dịch vụ Khách hàng"/>
    <x v="0"/>
    <x v="0"/>
    <s v="Senior Officer"/>
    <s v="Female"/>
    <d v="1988-06-13T00:00:00"/>
    <s v="0935 725 555"/>
    <s v="kimdung.tran@hanwhalife.com.vn"/>
  </r>
  <r>
    <n v="129"/>
    <x v="0"/>
    <s v="12000980"/>
    <s v="Võ Thị Diễm My"/>
    <x v="0"/>
    <d v="2020-04-27T00:00:00"/>
    <s v="South - HCM"/>
    <x v="0"/>
    <s v="Customer Services"/>
    <s v="Policy Owner Services Senior Officer"/>
    <s v="Chuyên viên Cấp cao Quản lý Hợp đồng"/>
    <x v="0"/>
    <x v="0"/>
    <s v="Senior Officer"/>
    <s v="Female"/>
    <d v="1987-08-28T00:00:00"/>
    <s v="0917 720 170"/>
    <s v="diemmy.vo@hanwhalife.com.vn"/>
  </r>
  <r>
    <n v="130"/>
    <x v="0"/>
    <s v="12000983"/>
    <s v="Lê Thanh Quang Vinh"/>
    <x v="0"/>
    <d v="2020-05-04T00:00:00"/>
    <s v="South - HCM"/>
    <x v="0"/>
    <s v="Finance &amp; Accounting"/>
    <s v="Payable Accounting Senior Staff"/>
    <s v="Nhân viên Cấp cao Kế toán Thanh toán"/>
    <x v="0"/>
    <x v="0"/>
    <s v="Senior Staff"/>
    <s v="Male"/>
    <d v="1997-02-13T00:00:00"/>
    <s v="0833 130 297"/>
    <s v="quangvinh.le@hanwhalife.com.vn"/>
  </r>
  <r>
    <n v="131"/>
    <x v="0"/>
    <s v="12000984"/>
    <s v="Hồ Thị Tú Oanh"/>
    <x v="16"/>
    <d v="2020-05-04T00:00:00"/>
    <s v="North"/>
    <x v="1"/>
    <s v="Sales Training Support"/>
    <s v="Agency Training Senior Executive"/>
    <s v="Nhân viên Cấp trung cao Huấn luyện &amp; Hỗ trợ đại lý"/>
    <x v="4"/>
    <x v="0"/>
    <s v="Senior Executive"/>
    <s v="Female"/>
    <d v="1991-07-29T00:00:00"/>
    <s v="0987 689 509"/>
    <s v="tuoanh.ho@hanwhalife.com.vn"/>
  </r>
  <r>
    <n v="132"/>
    <x v="0"/>
    <s v="12000987"/>
    <s v="Nguyễn Ngọc Hân"/>
    <x v="0"/>
    <d v="2020-05-11T00:00:00"/>
    <s v="South - HCM"/>
    <x v="0"/>
    <s v="NBU &amp; Claim"/>
    <s v="New Business Senior Executive"/>
    <s v="Nhân viên Cấp trung cao Phát hành Hợp đồng"/>
    <x v="0"/>
    <x v="0"/>
    <s v="Senior Executive"/>
    <s v="Male"/>
    <d v="1995-03-21T00:00:00"/>
    <s v="0345 672 455"/>
    <s v="ngochan.nguyen@hanwhalife.com.vn"/>
  </r>
  <r>
    <n v="133"/>
    <x v="0"/>
    <s v="12000988"/>
    <s v="Nguyễn Hà Thảo Hương"/>
    <x v="0"/>
    <d v="2020-05-11T00:00:00"/>
    <s v="South - HCM"/>
    <x v="0"/>
    <s v="NBU &amp; Claim"/>
    <s v="New Business Officer"/>
    <s v="Chuyên viên Phát hành Hợp đồng"/>
    <x v="0"/>
    <x v="0"/>
    <s v="Officer"/>
    <s v="Female"/>
    <d v="1983-06-07T00:00:00"/>
    <s v="0938 530 355"/>
    <s v="thaohuong.nguyen@hanwhalife.com.vn"/>
  </r>
  <r>
    <n v="134"/>
    <x v="0"/>
    <s v="12000990"/>
    <s v="Võ Thanh Phú"/>
    <x v="0"/>
    <d v="2020-05-18T00:00:00"/>
    <s v="South - HCM"/>
    <x v="0"/>
    <s v="NBU &amp; Claim"/>
    <s v="New Business Staff"/>
    <s v="Nhân viên Phát hành Hợp đồng"/>
    <x v="0"/>
    <x v="0"/>
    <s v="Staff"/>
    <s v="Male"/>
    <d v="1993-10-13T00:00:00"/>
    <s v="0938 847 429"/>
    <s v="thanhphu.vo@hanwhalife.com.vn"/>
  </r>
  <r>
    <n v="135"/>
    <x v="0"/>
    <s v="12000992"/>
    <s v="Vũ Lê Quỳnh Phương"/>
    <x v="0"/>
    <d v="2020-05-18T00:00:00"/>
    <s v="South - HCM"/>
    <x v="0"/>
    <s v="NBU &amp; Claim"/>
    <s v="Underwriter"/>
    <s v="Phó phòng Thẩm định"/>
    <x v="0"/>
    <x v="0"/>
    <s v="Assistant Manager"/>
    <s v="Female"/>
    <d v="1985-01-07T00:00:00"/>
    <s v="0907 735 143"/>
    <s v="quynhphuong.vu@hanwhalife.com.vn"/>
  </r>
  <r>
    <n v="136"/>
    <x v="0"/>
    <s v="12001001"/>
    <s v="Nguyễn Hữu Duy Đức"/>
    <x v="0"/>
    <d v="2020-06-08T00:00:00"/>
    <s v="South - HCM"/>
    <x v="0"/>
    <s v="IT"/>
    <s v="Program Analyst Officer"/>
    <s v="Chuyên viên Lập trình"/>
    <x v="0"/>
    <x v="0"/>
    <s v="Officer"/>
    <s v="Male"/>
    <d v="1987-10-15T00:00:00"/>
    <s v="0903 874 359"/>
    <s v="duyduc.nguyen@hanwhalife.com.vn"/>
  </r>
  <r>
    <n v="137"/>
    <x v="0"/>
    <s v="12001004"/>
    <s v="Đặng Thanh Phú"/>
    <x v="17"/>
    <d v="2020-06-15T00:00:00"/>
    <s v="Central"/>
    <x v="2"/>
    <s v="Regional Sales - Tay Son"/>
    <s v="Zone Director"/>
    <s v="Giám đốc Kinh doanh Khu vực"/>
    <x v="3"/>
    <x v="0"/>
    <s v="Senior Executive"/>
    <s v="Male"/>
    <d v="1994-01-18T00:00:00"/>
    <s v="0961 910 788"/>
    <s v="thanhphu.dang@hanwhalife.com.vn"/>
  </r>
  <r>
    <n v="138"/>
    <x v="0"/>
    <s v="12001007"/>
    <s v="Đào Công Thắng"/>
    <x v="17"/>
    <d v="2020-06-22T00:00:00"/>
    <s v="Central"/>
    <x v="2"/>
    <s v="Regional Sales - Tay Son"/>
    <s v="Zone Director"/>
    <s v="Giám đốc Kinh doanh Khu vực"/>
    <x v="3"/>
    <x v="0"/>
    <s v="Executive"/>
    <s v="Male"/>
    <d v="1993-04-02T00:00:00"/>
    <s v="0375 610 236"/>
    <s v="congthang.dao@hanwhalife.com.vn"/>
  </r>
  <r>
    <n v="139"/>
    <x v="0"/>
    <s v="12001011"/>
    <s v="Đoàn Vĩ Gia Khánh"/>
    <x v="0"/>
    <d v="2020-07-06T00:00:00"/>
    <s v="South - HCM"/>
    <x v="0"/>
    <s v="CSP"/>
    <s v="Chief Strategy Principal"/>
    <s v="Giám đốc Cấp cao Chiến lược"/>
    <x v="1"/>
    <x v="1"/>
    <s v="Director"/>
    <s v="Male"/>
    <d v="1971-11-29T00:00:00"/>
    <s v="0903 739 699"/>
    <s v="giakhanh.doan@hanwhalife.com.vn"/>
  </r>
  <r>
    <n v="140"/>
    <x v="0"/>
    <s v="12001013"/>
    <s v="Trương Thị Ánh Hồng"/>
    <x v="0"/>
    <d v="2020-07-06T00:00:00"/>
    <s v="South - HCM"/>
    <x v="0"/>
    <s v="NBU &amp; Claim"/>
    <s v="Claim Officer"/>
    <s v="Chuyên viên Giải quyết Quyền lợi Bảo hiểm"/>
    <x v="0"/>
    <x v="0"/>
    <s v="Officer"/>
    <s v="Female"/>
    <d v="1991-05-17T00:00:00"/>
    <s v="0908 879 943"/>
    <s v="anhhong.truong@hanwhalife.com.vn"/>
  </r>
  <r>
    <n v="141"/>
    <x v="0"/>
    <s v="12001017"/>
    <s v="Châu Quế Anh"/>
    <x v="0"/>
    <d v="2020-07-06T00:00:00"/>
    <s v="South - HCM"/>
    <x v="0"/>
    <s v="Customer Services"/>
    <s v="Premium Control Executive"/>
    <s v="Nhân viên Cấp trung Kiểm soát Phí"/>
    <x v="0"/>
    <x v="0"/>
    <s v="Executive"/>
    <s v="Female"/>
    <d v="1993-04-20T00:00:00"/>
    <s v="0938 933 196"/>
    <s v="queanh.chau@hanwhalife.com.vn"/>
  </r>
  <r>
    <n v="142"/>
    <x v="0"/>
    <s v="12001020"/>
    <s v="Nguyễn Vũ Ngọc Anh Trang"/>
    <x v="0"/>
    <d v="2020-07-20T00:00:00"/>
    <s v="South - HCM"/>
    <x v="0"/>
    <s v="Customer Services"/>
    <s v="Head of Customer Services"/>
    <s v="Trưởng Bộ phận Dịch vụ Khách hàng"/>
    <x v="1"/>
    <x v="1"/>
    <s v="Vice Director"/>
    <s v="Female"/>
    <d v="1979-02-06T00:00:00"/>
    <s v="0918 650 360"/>
    <s v="anhtrang.nguyen@hanwhalife.com.vn"/>
  </r>
  <r>
    <n v="143"/>
    <x v="0"/>
    <s v="12001024"/>
    <s v="Trương Đạt Minh"/>
    <x v="0"/>
    <d v="2020-08-03T00:00:00"/>
    <s v="South - HCM"/>
    <x v="0"/>
    <s v="IT"/>
    <s v="Program Analyst Senior Officer"/>
    <s v="Chuyên viên Cấp cao Lập trình"/>
    <x v="0"/>
    <x v="0"/>
    <s v="Senior Officer"/>
    <s v="Male"/>
    <d v="1990-06-03T00:00:00"/>
    <s v="0989 086 670"/>
    <s v="datminh.truong@hanwhalife.com.vn"/>
  </r>
  <r>
    <n v="144"/>
    <x v="0"/>
    <s v="12001031"/>
    <s v="Lê Thị Mỹ Diễm"/>
    <x v="0"/>
    <d v="2020-08-17T00:00:00"/>
    <s v="South - HCM"/>
    <x v="0"/>
    <s v="Actuary"/>
    <s v="Head of Actuary"/>
    <s v="Trưởng Bộ phận Định phí"/>
    <x v="1"/>
    <x v="1"/>
    <s v="Senior Manager"/>
    <s v="Female"/>
    <d v="1985-03-15T00:00:00"/>
    <s v="0985 255 312"/>
    <s v="mydiem.le@hanwhalife.com.vn"/>
  </r>
  <r>
    <n v="145"/>
    <x v="0"/>
    <s v="12001034"/>
    <s v="Nguyễn Ngọc Ánh"/>
    <x v="10"/>
    <d v="2020-08-22T00:00:00"/>
    <s v="North"/>
    <x v="1"/>
    <s v="Customer Services"/>
    <s v="Customer Services Senior Staff"/>
    <s v="Nhân viên Cấp cao Dịch vụ Khách hàng"/>
    <x v="0"/>
    <x v="0"/>
    <s v="Senior Staff"/>
    <s v="Female"/>
    <d v="1984-04-16T00:00:00"/>
    <s v="0978 801 869"/>
    <s v="ngocanh.nguyen@hanwhalife.com.vn"/>
  </r>
  <r>
    <n v="146"/>
    <x v="0"/>
    <s v="12001035"/>
    <s v="Lê Nhật Nhung"/>
    <x v="0"/>
    <d v="2020-08-24T00:00:00"/>
    <s v="South - HCM"/>
    <x v="0"/>
    <s v="GA Partner"/>
    <s v="GA Management Assistant Manager"/>
    <s v="Phó phòng Hỗ trợ Văn phòng Tổng Đại lý"/>
    <x v="0"/>
    <x v="0"/>
    <s v="Assistant Manager"/>
    <s v="Female"/>
    <d v="1988-10-27T00:00:00"/>
    <s v="0707 576 276"/>
    <s v="nhatnhung.le@hanwhalife.com.vn"/>
  </r>
  <r>
    <n v="147"/>
    <x v="0"/>
    <s v="12001036"/>
    <s v="Võ Hoàng Yến"/>
    <x v="0"/>
    <d v="2020-08-27T00:00:00"/>
    <s v="South - HCM"/>
    <x v="0"/>
    <s v="Product Development"/>
    <s v="Product Development Executive"/>
    <s v="Nhân viên Cấp trung Phát triển Sản phẩm"/>
    <x v="0"/>
    <x v="0"/>
    <s v="Executive"/>
    <s v="Female"/>
    <d v="1990-01-08T00:00:00"/>
    <s v="0916 317 777"/>
    <s v="hoangyen.vo@hanwhalife.com.vn"/>
  </r>
  <r>
    <n v="148"/>
    <x v="0"/>
    <s v="12001039"/>
    <s v="Nguyễn Văn Nghĩa"/>
    <x v="0"/>
    <d v="2020-08-31T00:00:00"/>
    <s v="South - HCM"/>
    <x v="0"/>
    <s v="IT"/>
    <s v="Program Analyst Senior Officer"/>
    <s v="Chuyên viên Cấp cao Lập trình"/>
    <x v="0"/>
    <x v="0"/>
    <s v="Senior Officer"/>
    <s v="Male"/>
    <d v="1985-06-24T00:00:00"/>
    <s v="0937 575 106"/>
    <s v="nghia.nguyen@hanwhalife.com.vn"/>
  </r>
  <r>
    <n v="149"/>
    <x v="0"/>
    <s v="12001040"/>
    <s v="Nguyễn Thị Minh Thư"/>
    <x v="18"/>
    <d v="2020-08-31T00:00:00"/>
    <s v="South"/>
    <x v="2"/>
    <s v="Customer Services"/>
    <s v="Customer Services Staff"/>
    <s v="Nhân viên Dịch vụ Khách hàng"/>
    <x v="0"/>
    <x v="0"/>
    <s v="Staff"/>
    <s v="Female"/>
    <d v="1995-02-18T00:00:00"/>
    <s v="0364 424 502"/>
    <s v="minhthu.nguyen@hanwhalife.com.vn"/>
  </r>
  <r>
    <n v="150"/>
    <x v="0"/>
    <s v="12001047"/>
    <s v="Nguyễn Thị Cẩm Loan"/>
    <x v="0"/>
    <d v="2020-09-14T00:00:00"/>
    <s v="South - HCM"/>
    <x v="0"/>
    <s v="IT"/>
    <s v="Program Analyst Officer"/>
    <s v="Chuyên viên Lập trình"/>
    <x v="0"/>
    <x v="0"/>
    <s v="Officer"/>
    <s v="Female"/>
    <d v="1985-11-24T00:00:00"/>
    <s v="0987 691 896"/>
    <s v="camloan.nguyen@hanwhalife.com.vn"/>
  </r>
  <r>
    <n v="151"/>
    <x v="0"/>
    <s v="12001053"/>
    <s v="Bùi Thị Hường"/>
    <x v="19"/>
    <d v="2020-09-28T00:00:00"/>
    <s v="South"/>
    <x v="2"/>
    <s v="Customer Services"/>
    <s v="Customer Services Staff"/>
    <s v="Nhân viên Dịch vụ Khách hàng"/>
    <x v="0"/>
    <x v="0"/>
    <s v="Staff"/>
    <s v="Female"/>
    <d v="1992-08-16T00:00:00"/>
    <s v="0968 807 607"/>
    <s v="huong.bui@hanwhalife.com.vn"/>
  </r>
  <r>
    <n v="152"/>
    <x v="0"/>
    <s v="12001055"/>
    <s v="Hoàng Hoài Giang"/>
    <x v="0"/>
    <d v="2020-10-01T00:00:00"/>
    <s v="South - HCM"/>
    <x v="0"/>
    <s v="CIP"/>
    <s v="Chief Investment Principal"/>
    <s v="Giám đốc Cấp cao Đầu tư"/>
    <x v="1"/>
    <x v="1"/>
    <s v="Senior Director"/>
    <s v="Female"/>
    <d v="1974-01-03T00:00:00"/>
    <s v="0913 514 356"/>
    <s v="hoaigiang.hoang@hanwhalife.com.vn"/>
  </r>
  <r>
    <n v="153"/>
    <x v="0"/>
    <s v="12001056"/>
    <s v="Chu Văn Sơn"/>
    <x v="8"/>
    <d v="2020-10-01T00:00:00"/>
    <s v="North"/>
    <x v="1"/>
    <s v="Regional Sales - Lam Kinh"/>
    <s v="Zone Director"/>
    <s v="Giám đốc Kinh doanh Khu vực"/>
    <x v="3"/>
    <x v="0"/>
    <s v="Assistant Manager"/>
    <s v="Male"/>
    <d v="1978-11-26T00:00:00"/>
    <s v="0979 282 698"/>
    <s v="vanson.chu@hanwhalife.com.vn"/>
  </r>
  <r>
    <n v="154"/>
    <x v="0"/>
    <s v="12001059"/>
    <s v="Nguyễn Thị Thùy Dương"/>
    <x v="0"/>
    <d v="2020-10-01T00:00:00"/>
    <s v="South - HCM"/>
    <x v="0"/>
    <s v="IT"/>
    <s v="Business Analyst Assistant Manager"/>
    <s v="Phó phòng Phân tích Nghiệp vụ"/>
    <x v="0"/>
    <x v="0"/>
    <s v="Assistant Manager"/>
    <s v="Female"/>
    <d v="1983-07-06T00:00:00"/>
    <s v="0908 339 558"/>
    <s v="thuyduong.nguyen@hanwhalife.com.vn"/>
  </r>
  <r>
    <n v="155"/>
    <x v="0"/>
    <s v="12001065"/>
    <s v="Võ Thị Xuân Việt"/>
    <x v="0"/>
    <d v="2020-10-20T00:00:00"/>
    <s v="South - HCM"/>
    <x v="0"/>
    <s v="Sales Training Support"/>
    <s v="Head of Sales Training Support"/>
    <s v="Trưởng Bộ phận Huấn luyện &amp; Hỗ trợ Kinh doanh"/>
    <x v="1"/>
    <x v="1"/>
    <s v="Director"/>
    <s v="Female"/>
    <d v="1977-07-15T00:00:00"/>
    <s v="0908 804 009"/>
    <s v="xuanviet.vo@hanwhalife.com.vn"/>
  </r>
  <r>
    <n v="156"/>
    <x v="0"/>
    <s v="12001066"/>
    <s v="Văn Thị Thu Hiền"/>
    <x v="0"/>
    <d v="2020-10-26T00:00:00"/>
    <s v="South - HCM"/>
    <x v="0"/>
    <s v="Customer Services"/>
    <s v="Customer Care Officer"/>
    <s v="Chuyên viên Chăm sóc Khách hàng"/>
    <x v="0"/>
    <x v="0"/>
    <s v="Officer"/>
    <s v="Female"/>
    <d v="1989-03-15T00:00:00"/>
    <s v="0907 946 369"/>
    <s v="thuhien.van@hanwhalife.com.vn"/>
  </r>
  <r>
    <n v="157"/>
    <x v="0"/>
    <s v="12001069"/>
    <s v="Trương Thị Thanh Nguyệt"/>
    <x v="0"/>
    <d v="2020-11-02T00:00:00"/>
    <s v="South - HCM"/>
    <x v="0"/>
    <s v="Customer Services"/>
    <s v="Premium Control Executive"/>
    <s v="Nhân viên Cấp trung Kiểm soát Phí"/>
    <x v="0"/>
    <x v="0"/>
    <s v="Executive"/>
    <s v="Female"/>
    <d v="1991-04-05T00:00:00"/>
    <s v="0909 768 006"/>
    <s v="thanhnguyet.truong@hanwhalife.com.vn"/>
  </r>
  <r>
    <n v="158"/>
    <x v="0"/>
    <s v="12001071"/>
    <s v="Huỳnh Phúc Bích Tuyền"/>
    <x v="0"/>
    <d v="2020-11-16T00:00:00"/>
    <s v="South - HCM"/>
    <x v="0"/>
    <s v="Partnership Distribution"/>
    <s v="Acting Head of Partnership Distribution"/>
    <s v="Quyền Trưởng bộ phận Kênh phân phối qua Đối tác"/>
    <x v="1"/>
    <x v="1"/>
    <s v="Senior Manager"/>
    <s v="Female"/>
    <d v="1982-06-15T00:00:00"/>
    <s v="0906 624 568"/>
    <s v="bichtuyen.huynh@hanwhalife.com.vn"/>
  </r>
  <r>
    <n v="159"/>
    <x v="0"/>
    <s v="12001077"/>
    <s v="Võ Ngọc Thạch"/>
    <x v="0"/>
    <d v="2020-11-23T00:00:00"/>
    <s v="South - HCM"/>
    <x v="0"/>
    <s v="IT"/>
    <s v="Program Analyst Senior Officer"/>
    <s v="Chuyên viên Cấp cao Lập trình"/>
    <x v="0"/>
    <x v="0"/>
    <s v="Senior Officer"/>
    <s v="Male"/>
    <d v="1982-02-28T00:00:00"/>
    <s v="0911 755 898"/>
    <s v="ngocthach.vo@hanwhalife.com.vn"/>
  </r>
  <r>
    <n v="160"/>
    <x v="0"/>
    <s v="12001082"/>
    <s v="Lê Dũng Ngọc"/>
    <x v="0"/>
    <d v="2020-11-30T00:00:00"/>
    <s v="South - HCM"/>
    <x v="0"/>
    <s v="IT"/>
    <s v="Program Analyst Senior Officer"/>
    <s v="Chuyên viên Cấp cao Lập trình"/>
    <x v="0"/>
    <x v="0"/>
    <s v="Senior Officer"/>
    <s v="Male"/>
    <d v="1985-03-03T00:00:00"/>
    <s v="0385 200 455"/>
    <s v="dungngoc.le@hanwhalife.com.vn"/>
  </r>
  <r>
    <n v="161"/>
    <x v="0"/>
    <s v="12001084"/>
    <s v="Dương Văn Hiệp"/>
    <x v="24"/>
    <d v="2020-12-01T00:00:00"/>
    <s v="North"/>
    <x v="1"/>
    <s v="Regional Sales - Thang Long"/>
    <s v="Regional Director"/>
    <s v="Giám đốc Kinh doanh Vùng"/>
    <x v="3"/>
    <x v="0"/>
    <s v="Director"/>
    <s v="Male"/>
    <d v="1982-08-18T00:00:00"/>
    <s v="0984 001 411"/>
    <s v="vanhiep.duong@hanwhalife.com.vn"/>
  </r>
  <r>
    <n v="162"/>
    <x v="0"/>
    <s v="12001085"/>
    <s v="Lê Minh Hải"/>
    <x v="0"/>
    <d v="2020-12-01T00:00:00"/>
    <s v="South - HCM"/>
    <x v="0"/>
    <s v="Product Development"/>
    <s v="Product Development Assistant Manager"/>
    <s v="Phó phòng Phát triển Sản phẩm"/>
    <x v="0"/>
    <x v="0"/>
    <s v="Assistant Manager"/>
    <s v="Male"/>
    <d v="1990-04-25T00:00:00"/>
    <s v="0902 367 716"/>
    <s v="minhhai.le@hanwhalife.com.vn"/>
  </r>
  <r>
    <n v="163"/>
    <x v="0"/>
    <s v="12001086"/>
    <s v="Cao Hồ Quang"/>
    <x v="1"/>
    <d v="2020-12-01T00:00:00"/>
    <s v="North"/>
    <x v="1"/>
    <s v="NBU &amp; Claim"/>
    <s v="Claim Officer"/>
    <s v="Chuyên viên Giải quyết Quyền lợi Bảo hiểm"/>
    <x v="0"/>
    <x v="0"/>
    <s v="Officer"/>
    <s v="Male"/>
    <d v="1993-07-19T00:00:00"/>
    <s v="0334 698 617"/>
    <s v="hoquang.cao@hanwhalife.com.vn"/>
  </r>
  <r>
    <n v="164"/>
    <x v="0"/>
    <s v="12001089"/>
    <s v="Lê Tuấn Anh"/>
    <x v="0"/>
    <d v="2020-12-14T00:00:00"/>
    <s v="South - HCM"/>
    <x v="0"/>
    <s v="Design &amp; Development"/>
    <s v="Sales Training Multimedia Design Team Leader"/>
    <s v="Phó phòng Thiết kế Đa phương tiện"/>
    <x v="0"/>
    <x v="0"/>
    <s v="Assistant Manager"/>
    <s v="Male"/>
    <d v="1994-08-19T00:00:00"/>
    <s v="0982 099 912"/>
    <s v="anh.le@hanwhalife.com.vn"/>
  </r>
  <r>
    <n v="165"/>
    <x v="0"/>
    <s v="12001090"/>
    <s v="Nguyễn Thị Mỹ Dung"/>
    <x v="0"/>
    <d v="2020-12-14T00:00:00"/>
    <s v="South - HCM"/>
    <x v="0"/>
    <s v="NBU &amp; Claim"/>
    <s v="Underwriter"/>
    <s v="Chuyên viên Thẩm định"/>
    <x v="0"/>
    <x v="0"/>
    <s v="Officer"/>
    <s v="Female"/>
    <d v="1995-02-20T00:00:00"/>
    <s v="0376 093 089"/>
    <s v="mydung.nguyen@hanwhalife.com.vn"/>
  </r>
  <r>
    <n v="166"/>
    <x v="0"/>
    <s v="12101095"/>
    <s v="Ngô Đình An Hải"/>
    <x v="9"/>
    <d v="2021-01-04T00:00:00"/>
    <s v="Central"/>
    <x v="2"/>
    <s v="Regional Sales - Hai Van"/>
    <s v="Regional Chief Agency Officer"/>
    <s v="Phó Tổng Kinh doanh Miền"/>
    <x v="8"/>
    <x v="1"/>
    <s v="Senior Director"/>
    <s v="Male"/>
    <d v="1972-05-28T00:00:00"/>
    <s v="0903 555 077"/>
    <s v="anhai.ngo@hanwhalife.com.vn"/>
  </r>
  <r>
    <n v="167"/>
    <x v="0"/>
    <s v="12101098"/>
    <s v="Nguyễn Thị Tuyết Nhung"/>
    <x v="1"/>
    <d v="2021-01-11T00:00:00"/>
    <s v="North"/>
    <x v="1"/>
    <s v="Partnership Distribution"/>
    <s v="Partnership Distribution Training Officer"/>
    <s v="Chuyên viên Huấn luyện và Phát triển Kênh Đối tác Chiến lược"/>
    <x v="0"/>
    <x v="0"/>
    <s v="Officer"/>
    <s v="Female"/>
    <d v="1987-06-01T00:00:00"/>
    <s v="0977 325 936"/>
    <s v="tuyetnhung.nguyen@hanwhalife.com.vn"/>
  </r>
  <r>
    <n v="168"/>
    <x v="0"/>
    <s v="12101101"/>
    <s v="Trần Phúc Duy"/>
    <x v="0"/>
    <d v="2021-01-25T00:00:00"/>
    <s v="South - HCM"/>
    <x v="0"/>
    <s v="NBU &amp; Claim"/>
    <s v="Claim Officer"/>
    <s v="Chuyên viên Giải quyết Quyền lợi Bảo hiểm"/>
    <x v="0"/>
    <x v="0"/>
    <s v="Officer"/>
    <s v="Male"/>
    <d v="1987-09-19T00:00:00"/>
    <s v="0902 818 214"/>
    <s v="phucduy.tran@hanwhalife.com.vn"/>
  </r>
  <r>
    <n v="169"/>
    <x v="0"/>
    <s v="12101103"/>
    <s v="Lê Diễm My"/>
    <x v="25"/>
    <d v="2021-01-25T00:00:00"/>
    <s v="South"/>
    <x v="2"/>
    <s v="Customer Services"/>
    <s v="Customer Services Senior Staff"/>
    <s v="Nhân viên Cấp cao Dịch vụ Khách hàng"/>
    <x v="0"/>
    <x v="0"/>
    <s v="Senior Staff"/>
    <s v="Female"/>
    <d v="1989-04-11T00:00:00"/>
    <s v="0945 515 916"/>
    <s v="my.le@hanwhalife.com.vn"/>
  </r>
  <r>
    <n v="170"/>
    <x v="0"/>
    <s v="12101106"/>
    <s v="Phan Chí Khang"/>
    <x v="12"/>
    <d v="2021-02-17T00:00:00"/>
    <s v="South - HCM"/>
    <x v="0"/>
    <s v="Sales Training Support"/>
    <s v="Agency Training Director - South"/>
    <s v="Giám đốc Huấn luyện &amp; Hỗ trợ đại lý - Miền Nam"/>
    <x v="4"/>
    <x v="0"/>
    <s v="Senior Manager"/>
    <s v="Male"/>
    <d v="1987-02-25T00:00:00"/>
    <s v="0933 809 038"/>
    <s v="chikhang.phan@hanwhalife.com.vn"/>
  </r>
  <r>
    <n v="171"/>
    <x v="0"/>
    <s v="12101109"/>
    <s v="Đào Thị Huyền Trâm"/>
    <x v="26"/>
    <d v="2021-03-01T00:00:00"/>
    <s v="South"/>
    <x v="2"/>
    <s v="Customer Services"/>
    <s v="Customer Services Staff"/>
    <s v="Nhân viên Dịch vụ Khách hàng"/>
    <x v="0"/>
    <x v="0"/>
    <s v="Staff"/>
    <s v="Female"/>
    <d v="1997-02-28T00:00:00"/>
    <s v="0353 272 653"/>
    <s v="huyentram.dao@hanwhalife.com.vn"/>
  </r>
  <r>
    <n v="172"/>
    <x v="0"/>
    <s v="12101114"/>
    <s v="Nguyễn Khánh Long"/>
    <x v="0"/>
    <d v="2021-03-08T00:00:00"/>
    <s v="South - HCM"/>
    <x v="0"/>
    <s v="IT"/>
    <s v="IT Helpdesk Staff (South)"/>
    <s v="Nhân viên Hỗ trợ Mạng máy tính"/>
    <x v="0"/>
    <x v="0"/>
    <s v="Staff"/>
    <s v="Male"/>
    <d v="1998-08-25T00:00:00"/>
    <s v="0967 257 506"/>
    <s v="khanhlong.nguyen@hanwhalife.com.vn"/>
  </r>
  <r>
    <n v="173"/>
    <x v="0"/>
    <s v="12101115"/>
    <s v="Đặng Quỳnh Như"/>
    <x v="0"/>
    <d v="2021-03-15T00:00:00"/>
    <s v="South - HCM"/>
    <x v="0"/>
    <s v="Product Development"/>
    <s v="Product Development Part Leader"/>
    <s v="Phó Bộ phận Phát triển Sản phẩm"/>
    <x v="1"/>
    <x v="1"/>
    <s v="Senior Manager"/>
    <s v="Female"/>
    <d v="1990-10-17T00:00:00"/>
    <s v="0931 833 283"/>
    <s v="quynhnhu.dang@hanwhalife.com.vn"/>
  </r>
  <r>
    <n v="174"/>
    <x v="0"/>
    <s v="12101125"/>
    <s v="Trịnh Thị Ngọc Hà"/>
    <x v="9"/>
    <d v="2021-04-05T00:00:00"/>
    <s v="Central"/>
    <x v="2"/>
    <s v="Sales Training Support"/>
    <s v="Agency Training Senior Executive"/>
    <s v="Nhân viên Cấp trung cao Huấn luyện &amp; Hỗ trợ đại lý"/>
    <x v="4"/>
    <x v="0"/>
    <s v="Senior Executive"/>
    <s v="Female"/>
    <d v="1987-09-03T00:00:00"/>
    <s v="0905 887 400"/>
    <s v="ngocha.trinh@hanwhalife.com.vn"/>
  </r>
  <r>
    <n v="175"/>
    <x v="0"/>
    <s v="12101126"/>
    <s v="Nguyễn Anh Tuấn"/>
    <x v="11"/>
    <d v="2021-04-06T00:00:00"/>
    <s v="Central"/>
    <x v="2"/>
    <s v="Regional Sales - Hai Van"/>
    <s v="Regional Director"/>
    <s v="Giám đốc Kinh doanh Vùng"/>
    <x v="3"/>
    <x v="0"/>
    <s v="Senior Manager"/>
    <s v="Male"/>
    <d v="1978-12-26T00:00:00"/>
    <s v="0947 531 199"/>
    <s v="anhtuan.nguyen1@hanwhalife.com.vn"/>
  </r>
  <r>
    <n v="176"/>
    <x v="0"/>
    <s v="12101132"/>
    <s v="Trần Thị Kim Liên"/>
    <x v="14"/>
    <d v="2021-04-19T00:00:00"/>
    <s v="South"/>
    <x v="2"/>
    <s v="Customer Services"/>
    <s v="Customer Services Staff"/>
    <s v="Nhân viên Dịch vụ Khách hàng"/>
    <x v="0"/>
    <x v="0"/>
    <s v="Staff"/>
    <s v="Female"/>
    <d v="1983-04-20T00:00:00"/>
    <s v="0772 074 429"/>
    <s v="kimlien.tran@hanwhalife.com.vn"/>
  </r>
  <r>
    <n v="177"/>
    <x v="0"/>
    <s v="12101135"/>
    <s v="Phan Quỳnh Như"/>
    <x v="0"/>
    <d v="2021-04-26T00:00:00"/>
    <s v="South - HCM"/>
    <x v="0"/>
    <s v="Finance &amp; Accounting"/>
    <s v="Budgeting Senior Executive"/>
    <s v="Nhân viên Cấp trung cao Kế toán Ngân sách"/>
    <x v="0"/>
    <x v="0"/>
    <s v="Senior Executive"/>
    <s v="Female"/>
    <d v="1995-04-27T00:00:00"/>
    <s v="0909 315 487"/>
    <s v="quynhnhu.phan@hanwhalife.com.vn"/>
  </r>
  <r>
    <n v="178"/>
    <x v="0"/>
    <s v="12101139"/>
    <s v="Đỗ Thị Thu Hằng"/>
    <x v="24"/>
    <d v="2021-05-04T00:00:00"/>
    <s v="North"/>
    <x v="1"/>
    <s v="Customer Services"/>
    <s v="Customer Services Executive"/>
    <s v="Nhân viên Cấp trung Dịch vụ Khách hàng"/>
    <x v="0"/>
    <x v="0"/>
    <s v="Executive"/>
    <s v="Female"/>
    <d v="1981-05-13T00:00:00"/>
    <s v="0379 162 872"/>
    <s v="thuhang.do@hanwhalife.com.vn"/>
  </r>
  <r>
    <n v="179"/>
    <x v="0"/>
    <s v="12101140"/>
    <s v="Lê Thị Ngọc Ánh"/>
    <x v="0"/>
    <d v="2021-05-04T00:00:00"/>
    <s v="South - HCM"/>
    <x v="0"/>
    <s v="Product Development"/>
    <s v="Product Development Executive"/>
    <s v="Nhân viên Cấp trung Phát triển Sản phẩm"/>
    <x v="0"/>
    <x v="0"/>
    <s v="Executive"/>
    <s v="Female"/>
    <d v="1994-10-16T00:00:00"/>
    <s v="0985 168 246"/>
    <s v="ngocanh.le@hanwhalife.com.vn"/>
  </r>
  <r>
    <n v="180"/>
    <x v="0"/>
    <s v="12101145"/>
    <s v="Lê Thanh Đạo"/>
    <x v="8"/>
    <d v="2021-05-11T00:00:00"/>
    <s v="North"/>
    <x v="1"/>
    <s v="Regional Sales - Lam Kinh"/>
    <s v="Zone Director"/>
    <s v="Giám đốc Kinh doanh Khu vực"/>
    <x v="3"/>
    <x v="0"/>
    <s v="Officer"/>
    <s v="Male"/>
    <d v="1987-04-30T00:00:00"/>
    <s v="0979 098 262"/>
    <s v="thanhdao.le@hanwhalife.com.vn"/>
  </r>
  <r>
    <n v="181"/>
    <x v="0"/>
    <s v="12101148"/>
    <s v="Phương Kim Oanh"/>
    <x v="27"/>
    <d v="2021-05-17T00:00:00"/>
    <s v="Central"/>
    <x v="2"/>
    <s v="Regional Sales - Tay Son"/>
    <s v="Zone Director"/>
    <s v="Giám đốc Kinh doanh Khu vực"/>
    <x v="3"/>
    <x v="0"/>
    <s v="Officer"/>
    <s v="Female"/>
    <d v="1984-07-02T00:00:00"/>
    <s v="0905 949 364"/>
    <s v="kimoanh.phuong@hanwhalife.com.vn"/>
  </r>
  <r>
    <n v="182"/>
    <x v="0"/>
    <s v="12101151"/>
    <s v="Nguyễn Thảo Nhung"/>
    <x v="0"/>
    <d v="2021-05-17T00:00:00"/>
    <s v="South - HCM"/>
    <x v="0"/>
    <s v="Marketing"/>
    <s v="Digital Task Force Senior Executive"/>
    <s v="Nhân viên Cấp trung cao Dự án Chuyển đổi Kỹ thuật số"/>
    <x v="0"/>
    <x v="0"/>
    <s v="Senior Executive"/>
    <s v="Female"/>
    <d v="1994-01-07T00:00:00"/>
    <s v="0773 069 393"/>
    <s v="thaonhung.nguyen@hanwhalife.com.vn"/>
  </r>
  <r>
    <n v="183"/>
    <x v="0"/>
    <s v="12101154"/>
    <s v="Nguyễn Hải Hưng"/>
    <x v="8"/>
    <d v="2021-05-24T00:00:00"/>
    <s v="North"/>
    <x v="1"/>
    <s v="Regional Sales - Lam Kinh"/>
    <s v="Zone Director"/>
    <s v="Giám đốc Kinh doanh Khu vực"/>
    <x v="3"/>
    <x v="0"/>
    <s v="Officer"/>
    <s v="Male"/>
    <d v="1985-01-25T00:00:00"/>
    <s v="0983 705 206"/>
    <s v="haihung.nguyen@hanwhalife.com.vn"/>
  </r>
  <r>
    <n v="184"/>
    <x v="0"/>
    <s v="12101160"/>
    <s v="Trần Minh Nhật"/>
    <x v="0"/>
    <d v="2021-05-31T00:00:00"/>
    <s v="South - HCM"/>
    <x v="0"/>
    <s v="Design &amp; Development"/>
    <s v="Design &amp; Development Executive"/>
    <s v="Nhân viên Cấp trung Thiết Kế &amp; Phát triển Chương trình Huấn luyện Kinh doanh"/>
    <x v="0"/>
    <x v="0"/>
    <s v="Executive"/>
    <s v="Male"/>
    <d v="1992-11-27T00:00:00"/>
    <s v="0909 004 822"/>
    <s v="minhnhat.tran@hanwhalife.com.vn"/>
  </r>
  <r>
    <n v="185"/>
    <x v="0"/>
    <s v="12101166"/>
    <s v="Lê Thị Thương"/>
    <x v="0"/>
    <d v="2021-06-01T00:00:00"/>
    <s v="South - HCM"/>
    <x v="0"/>
    <s v="Customer Services"/>
    <s v="Call Center Senior Staff"/>
    <s v="Nhân viên Cấp cao trực Tổng đài"/>
    <x v="0"/>
    <x v="0"/>
    <s v="Senior Staff"/>
    <s v="Female"/>
    <d v="1995-08-29T00:00:00"/>
    <s v="0779 027 794"/>
    <s v="thuong.le@hanwhalife.com.vn"/>
  </r>
  <r>
    <n v="186"/>
    <x v="0"/>
    <s v="12101169"/>
    <s v="Nguyễn Ngọc Thanh Thảo"/>
    <x v="0"/>
    <d v="2021-06-01T00:00:00"/>
    <s v="South - HCM"/>
    <x v="0"/>
    <s v="Distribution Admin"/>
    <s v="Distribution Admin Executive"/>
    <s v="Nhân viên Cấp trung Hành chánh Đại lý &amp; Kênh Phân phối"/>
    <x v="0"/>
    <x v="0"/>
    <s v="Executive"/>
    <s v="Female"/>
    <d v="1997-02-04T00:00:00"/>
    <s v="0906 693 932"/>
    <s v="thanhthao.nguyen@hanwhalife.com.vn"/>
  </r>
  <r>
    <n v="187"/>
    <x v="0"/>
    <s v="12101172"/>
    <s v="Nguyễn Như Thúy Uyên"/>
    <x v="0"/>
    <d v="2021-06-07T00:00:00"/>
    <s v="South - HCM"/>
    <x v="0"/>
    <s v="Customer Services"/>
    <s v="Call Center Senior Staff"/>
    <s v="Nhân viên Cấp cao trực Tổng đài"/>
    <x v="0"/>
    <x v="0"/>
    <s v="Senior Staff"/>
    <s v="Female"/>
    <d v="1989-11-15T00:00:00"/>
    <s v="0902 586 199"/>
    <s v="thuyuyen.nguyen@hanwhalife.com.vn"/>
  </r>
  <r>
    <n v="188"/>
    <x v="0"/>
    <s v="12101183"/>
    <s v="Phan Anh Thiên"/>
    <x v="16"/>
    <d v="2021-07-01T00:00:00"/>
    <s v="North"/>
    <x v="1"/>
    <s v="Regional Sales - Lam Kinh"/>
    <s v="Zone Director"/>
    <s v="Giám đốc Kinh doanh Khu vực"/>
    <x v="3"/>
    <x v="0"/>
    <s v="Officer"/>
    <s v="Male"/>
    <d v="1986-10-13T00:00:00"/>
    <s v="0367 507 777"/>
    <s v="anhthien.phan@hanwhalife.com.vn"/>
  </r>
  <r>
    <n v="189"/>
    <x v="0"/>
    <s v="12101184"/>
    <s v="Nguyễn Đức Anh Tuấn"/>
    <x v="8"/>
    <d v="2021-07-01T00:00:00"/>
    <s v="North"/>
    <x v="1"/>
    <s v="Regional Sales - Lam Kinh"/>
    <s v="Zone Director"/>
    <s v="Giám đốc Kinh doanh Khu vực"/>
    <x v="3"/>
    <x v="0"/>
    <s v="Executive"/>
    <s v="Male"/>
    <d v="1985-06-19T00:00:00"/>
    <s v="0962 222 297"/>
    <s v="anhtuan.nguyen2@hanwhalife.com.vn"/>
  </r>
  <r>
    <n v="190"/>
    <x v="0"/>
    <s v="12101185"/>
    <s v="Nguyễn Đức Thắng"/>
    <x v="28"/>
    <d v="2021-07-01T00:00:00"/>
    <s v="North"/>
    <x v="1"/>
    <s v="Sales Training Support"/>
    <s v="Agency Training Senior Executive"/>
    <s v="Nhân viên Cấp trung cao Huấn luyện &amp; Hỗ trợ đại lý"/>
    <x v="4"/>
    <x v="0"/>
    <s v="Senior Executive"/>
    <s v="Male"/>
    <d v="1991-09-09T00:00:00"/>
    <s v="0869 173 650"/>
    <s v="thang.nguyen@hanwhalife.com.vn"/>
  </r>
  <r>
    <n v="191"/>
    <x v="0"/>
    <s v="12101187"/>
    <s v="Nguyễn Đình Tuấn"/>
    <x v="1"/>
    <d v="2021-07-05T00:00:00"/>
    <s v="North"/>
    <x v="1"/>
    <s v="Sales Training Support"/>
    <s v="Agency Training Director - North"/>
    <s v="Giám đốc Huấn luyện &amp; Hỗ trợ đại lý - Miền Bắc"/>
    <x v="4"/>
    <x v="0"/>
    <s v="Vice Director"/>
    <s v="Male"/>
    <d v="1979-10-10T00:00:00"/>
    <s v="0915 037 868"/>
    <s v="dinhtuan.nguyen@hanwhalife.com.vn"/>
  </r>
  <r>
    <n v="192"/>
    <x v="0"/>
    <s v="12101189"/>
    <s v="Huỳnh Thị Thúy Lai"/>
    <x v="0"/>
    <d v="2021-07-05T00:00:00"/>
    <s v="South - HCM"/>
    <x v="0"/>
    <s v="Legal &amp; Corporate Compliance"/>
    <s v="Legal Senior Executive"/>
    <s v="Nhân viên Cấp trung cao Pháp lý"/>
    <x v="0"/>
    <x v="0"/>
    <s v="Senior Executive"/>
    <s v="Female"/>
    <d v="1996-03-27T00:00:00"/>
    <s v="0984 344 921"/>
    <s v="thuylai.huynh@hanwhalife.com.vn"/>
  </r>
  <r>
    <n v="193"/>
    <x v="0"/>
    <s v="12101192"/>
    <s v="Trần Thị Thiên Kim"/>
    <x v="0"/>
    <d v="2021-07-08T00:00:00"/>
    <s v="South - HCM"/>
    <x v="0"/>
    <s v="Distribution Planning"/>
    <s v="Distribution Support Officer"/>
    <s v="Chuyên viên Hỗ trợ Đại lý &amp; Kênh Phân phối"/>
    <x v="0"/>
    <x v="0"/>
    <s v="Officer"/>
    <s v="Female"/>
    <d v="1993-11-17T00:00:00"/>
    <s v="0937 864 777"/>
    <s v="thienkim.tran@hanwhalife.com.vn"/>
  </r>
  <r>
    <n v="194"/>
    <x v="0"/>
    <s v="12101195"/>
    <s v="Trần Thị Thùy Trang"/>
    <x v="0"/>
    <d v="2021-07-12T00:00:00"/>
    <s v="South - HCM"/>
    <x v="0"/>
    <s v="Design &amp; Development"/>
    <s v="Design &amp; Development Assistant Manager"/>
    <s v="Phó phòng Thiết Kế &amp; Phát triển Chương trình Huấn luyện Kinh doanh"/>
    <x v="0"/>
    <x v="0"/>
    <s v="Assistant Manager"/>
    <s v="Female"/>
    <d v="1989-04-24T00:00:00"/>
    <s v="0939 043 368"/>
    <s v="thuytrang.tran@hanwhalife.com.vn"/>
  </r>
  <r>
    <n v="195"/>
    <x v="0"/>
    <s v="12101201"/>
    <s v="Nguyễn Hồng Hạ Anh"/>
    <x v="0"/>
    <d v="2021-07-19T00:00:00"/>
    <s v="South - HCM"/>
    <x v="0"/>
    <s v="NBU &amp; Claim"/>
    <s v="Claim Senior Officer"/>
    <s v="Chuyên viên Cấp cao Giải quyết Quyền lợi Bảo hiểm"/>
    <x v="0"/>
    <x v="0"/>
    <s v="Senior Officer"/>
    <s v="Female"/>
    <d v="1993-12-21T00:00:00"/>
    <s v="0378 369 260"/>
    <s v="haanh.nguyen@hanwhalife.com.vn"/>
  </r>
  <r>
    <n v="196"/>
    <x v="0"/>
    <s v="12101204"/>
    <s v="Nguyễn Hữu Hồng Phương"/>
    <x v="11"/>
    <d v="2021-07-26T00:00:00"/>
    <s v="Central"/>
    <x v="2"/>
    <s v="Regional Sales - Hai Van"/>
    <s v="Zone Director"/>
    <s v="Giám đốc Kinh doanh Khu vực"/>
    <x v="3"/>
    <x v="0"/>
    <s v="Senior Officer"/>
    <s v="Male"/>
    <d v="1985-08-26T00:00:00"/>
    <s v="0935 541 268"/>
    <s v="hongphuong.nguyen@hanwhalife.com.vn"/>
  </r>
  <r>
    <n v="197"/>
    <x v="0"/>
    <s v="12101205"/>
    <s v="Hoàng Anh"/>
    <x v="0"/>
    <d v="2021-07-26T00:00:00"/>
    <s v="South - HCM"/>
    <x v="0"/>
    <s v="NBU &amp; Claim"/>
    <s v="Claim Senior Officer"/>
    <s v="Chuyên viên Cấp cao Giải quyết Quyền lợi Bảo hiểm"/>
    <x v="0"/>
    <x v="0"/>
    <s v="Senior Officer"/>
    <s v="Female"/>
    <d v="1993-12-14T00:00:00"/>
    <s v="0359 463 638"/>
    <s v="anh.hoang@hanwhalife.com.vn"/>
  </r>
  <r>
    <n v="198"/>
    <x v="0"/>
    <s v="12101207"/>
    <s v="Lê Văn Tình"/>
    <x v="28"/>
    <d v="2021-08-02T00:00:00"/>
    <s v="North"/>
    <x v="1"/>
    <s v="Regional Sales - Hai Van"/>
    <s v="Zone Director"/>
    <s v="Giám đốc Kinh doanh Khu vực"/>
    <x v="3"/>
    <x v="0"/>
    <s v="Officer"/>
    <s v="Male"/>
    <d v="1990-06-02T00:00:00"/>
    <s v="0915 966 768"/>
    <s v="vantinh.le@hanwhalife.com.vn"/>
  </r>
  <r>
    <n v="199"/>
    <x v="0"/>
    <s v="12101208"/>
    <s v="Huỳnh Quốc Đại"/>
    <x v="0"/>
    <d v="2021-08-02T00:00:00"/>
    <s v="South - HCM"/>
    <x v="0"/>
    <s v="IT"/>
    <s v="Business Analyst Senior Executive"/>
    <s v="Nhân viên Cấp trung cao Phát triển Hệ thống"/>
    <x v="0"/>
    <x v="0"/>
    <s v="Senior Executive"/>
    <s v="Male"/>
    <d v="1996-10-20T00:00:00"/>
    <s v="0389 383 061"/>
    <s v="quocdai.huynh@hanwhalife.com.vn"/>
  </r>
  <r>
    <n v="200"/>
    <x v="0"/>
    <s v="12101212"/>
    <s v="Trần Lê Dương"/>
    <x v="20"/>
    <d v="2021-08-09T00:00:00"/>
    <s v="North"/>
    <x v="1"/>
    <s v="Regional Sales - Lam Kinh"/>
    <s v="Zone Director"/>
    <s v="Giám đốc Kinh doanh Khu vực"/>
    <x v="3"/>
    <x v="0"/>
    <s v="Executive"/>
    <s v="Male"/>
    <d v="1988-05-19T00:00:00"/>
    <s v="0919 274 360"/>
    <s v="leduong.tran@hanwhalife.com.vn"/>
  </r>
  <r>
    <n v="201"/>
    <x v="0"/>
    <s v="12101218"/>
    <s v="Nguyễn Thị Phương"/>
    <x v="1"/>
    <d v="2021-08-09T00:00:00"/>
    <s v="North"/>
    <x v="1"/>
    <s v="NBU &amp; Claim"/>
    <s v="Claim Staff"/>
    <s v="Nhân viên Giải quyết Quyền lợi Bảo hiểm"/>
    <x v="0"/>
    <x v="0"/>
    <s v="Staff"/>
    <s v="Female"/>
    <d v="1990-09-10T00:00:00"/>
    <s v="0977 085 513"/>
    <s v="phuong.nguyen@hanwhalife.com.vn"/>
  </r>
  <r>
    <n v="202"/>
    <x v="0"/>
    <s v="12101220"/>
    <s v="Nguyễn Việt Dũng"/>
    <x v="0"/>
    <d v="2021-08-16T00:00:00"/>
    <s v="South - HCM"/>
    <x v="0"/>
    <s v="IT"/>
    <s v="Program Analyst Officer"/>
    <s v="Chuyên viên Lập trình"/>
    <x v="0"/>
    <x v="0"/>
    <s v="Officer"/>
    <s v="Male"/>
    <d v="1988-04-30T00:00:00"/>
    <s v="0907 986 391"/>
    <s v="vietdung.nguyen@hanwhalife.com.vn"/>
  </r>
  <r>
    <n v="203"/>
    <x v="0"/>
    <s v="12101223"/>
    <s v="Trần Thị Thanh Huệ"/>
    <x v="0"/>
    <d v="2021-08-18T00:00:00"/>
    <s v="South - HCM"/>
    <x v="0"/>
    <s v="Finance &amp; Accounting"/>
    <s v="General Ledger Accounting Officer"/>
    <s v="Chuyên viên Kế toán Tổng hợp"/>
    <x v="0"/>
    <x v="0"/>
    <s v="Officer"/>
    <s v="Female"/>
    <d v="1992-05-13T00:00:00"/>
    <s v="0932 324 235"/>
    <s v="thanhhue.tran@hanwhalife.com.vn"/>
  </r>
  <r>
    <n v="204"/>
    <x v="0"/>
    <s v="12101226"/>
    <s v="Bùi Đăng Khoa"/>
    <x v="0"/>
    <d v="2021-08-23T00:00:00"/>
    <s v="South - HCM"/>
    <x v="0"/>
    <s v="NBU &amp; Claim"/>
    <s v="Claim Officer"/>
    <s v="Chuyên viên Giải quyết Quyền lợi Bảo hiểm"/>
    <x v="0"/>
    <x v="0"/>
    <s v="Officer"/>
    <s v="Male"/>
    <d v="1990-06-05T00:00:00"/>
    <s v="0912 109 108"/>
    <s v="dangkhoa.bui@hanwhalife.com.vn"/>
  </r>
  <r>
    <n v="205"/>
    <x v="0"/>
    <s v="12101228"/>
    <s v="Bùi Ngọc Sang"/>
    <x v="0"/>
    <d v="2021-08-23T00:00:00"/>
    <s v="South - HCM"/>
    <x v="0"/>
    <s v="Actuary"/>
    <s v="Actuarial Analyst"/>
    <s v="Phân tích Định phí"/>
    <x v="0"/>
    <x v="0"/>
    <s v="Senior Executive"/>
    <s v="Female"/>
    <d v="1999-12-28T00:00:00"/>
    <s v="0377 808 019"/>
    <s v="ngocsang.bui@hanwhalife.com.vn"/>
  </r>
  <r>
    <n v="206"/>
    <x v="0"/>
    <s v="12101231"/>
    <s v="Đinh Thị Thu Hà"/>
    <x v="1"/>
    <d v="2021-08-25T00:00:00"/>
    <s v="North"/>
    <x v="1"/>
    <s v="NBU &amp; Claim"/>
    <s v="Claim Assistant Manager"/>
    <s v="Phó phòng Giải quyết Quyền lợi Bảo hiểm"/>
    <x v="0"/>
    <x v="0"/>
    <s v="Assistant Manager"/>
    <s v="Female"/>
    <d v="1982-04-12T00:00:00"/>
    <s v="0936 196 776"/>
    <s v="thuha.dinh@hanwhalife.com.vn"/>
  </r>
  <r>
    <n v="207"/>
    <x v="0"/>
    <s v="12101234"/>
    <s v="Nguyễn Thị Thảnh"/>
    <x v="0"/>
    <d v="2021-08-30T00:00:00"/>
    <s v="South - HCM"/>
    <x v="0"/>
    <s v="Design &amp; Development"/>
    <s v="Design &amp; Development Senior Manager"/>
    <s v="Trưởng phòng Cấp cao Thiết Kế &amp; Phát triển Chương trình Huấn luyện Kinh doanh"/>
    <x v="0"/>
    <x v="0"/>
    <s v="Senior Manager"/>
    <s v="Female"/>
    <d v="1975-06-03T00:00:00"/>
    <s v="0985 243 989"/>
    <s v="thanh.nguyen1@hanwhalife.com.vn"/>
  </r>
  <r>
    <n v="208"/>
    <x v="0"/>
    <s v="12101236"/>
    <s v="Võ Trung Hưng"/>
    <x v="0"/>
    <d v="2021-09-01T00:00:00"/>
    <s v="South - HCM"/>
    <x v="0"/>
    <s v="Marketing"/>
    <s v="Designer"/>
    <s v="Thiết kế"/>
    <x v="0"/>
    <x v="0"/>
    <s v="Senior Executive"/>
    <s v="Male"/>
    <d v="1986-09-17T00:00:00"/>
    <s v="0968 223 237"/>
    <s v="trunghung.vo@hanwhalife.com.vn"/>
  </r>
  <r>
    <n v="209"/>
    <x v="0"/>
    <s v="12101238"/>
    <s v="Trần Văn Tuấn"/>
    <x v="0"/>
    <d v="2021-09-06T00:00:00"/>
    <s v="South - HCM"/>
    <x v="0"/>
    <s v="Distribution Admin"/>
    <s v="Debt Collection Officer"/>
    <s v="Chuyên viên Thu hồi nợ"/>
    <x v="0"/>
    <x v="0"/>
    <s v="Officer"/>
    <s v="Male"/>
    <d v="1989-07-17T00:00:00"/>
    <s v="0906 035 526"/>
    <s v="vantuan.tran@hanwhalife.com.vn"/>
  </r>
  <r>
    <n v="210"/>
    <x v="0"/>
    <s v="12101243"/>
    <s v="Nguyễn Thị Thu Phương"/>
    <x v="0"/>
    <d v="2021-09-13T00:00:00"/>
    <s v="South - HCM"/>
    <x v="0"/>
    <s v="Legal &amp; Corporate Compliance"/>
    <s v="Corporate Compliance Officer"/>
    <s v="Chuyên viên Kiểm soát tuân thủ"/>
    <x v="0"/>
    <x v="0"/>
    <s v="Officer"/>
    <s v="Female"/>
    <d v="1995-03-08T00:00:00"/>
    <s v="0932 154 871"/>
    <s v="thuphuong.nguyen@hanwhalife.com.vn"/>
  </r>
  <r>
    <n v="211"/>
    <x v="0"/>
    <s v="12101245"/>
    <s v="Ngô Thị Thảo Hiền"/>
    <x v="0"/>
    <d v="2021-09-15T00:00:00"/>
    <s v="South - HCM"/>
    <x v="0"/>
    <s v="Finance &amp; Accounting"/>
    <s v="General Ledger Accounting Assistant Manager - IFRS Project"/>
    <s v="Phó phòng Kế toán Tổng hợp - dự án IFRS"/>
    <x v="0"/>
    <x v="0"/>
    <s v="Assistant Manager"/>
    <s v="Female"/>
    <d v="1986-06-17T00:00:00"/>
    <s v="0908 087 106"/>
    <s v="thaohien.ngo@hanwhalife.com.vn"/>
  </r>
  <r>
    <n v="212"/>
    <x v="0"/>
    <s v="12101249"/>
    <s v="Nguyễn Quang Minh"/>
    <x v="0"/>
    <d v="2021-09-20T00:00:00"/>
    <s v="South - HCM"/>
    <x v="0"/>
    <s v="Partnership Distribution"/>
    <s v="Account Head"/>
    <s v="Giám đốc Phát triển Kinh doanh (Đối tác Ngân hàng)"/>
    <x v="5"/>
    <x v="0"/>
    <s v="Manager"/>
    <s v="Male"/>
    <d v="1990-10-31T00:00:00"/>
    <s v="0935 713 246"/>
    <s v="quangminh.nguyen@hanwhalife.com.vn"/>
  </r>
  <r>
    <n v="213"/>
    <x v="0"/>
    <s v="12101252"/>
    <s v="Lê Thị Ngọc Yến"/>
    <x v="0"/>
    <d v="2021-09-27T00:00:00"/>
    <s v="South - HCM"/>
    <x v="0"/>
    <s v="IT"/>
    <s v="Program Analyst Officer"/>
    <s v="Chuyên viên Lập trình"/>
    <x v="0"/>
    <x v="0"/>
    <s v="Officer"/>
    <s v="Female"/>
    <d v="1983-01-06T00:00:00"/>
    <s v="0937 210 709"/>
    <s v="ngocyen.le@hanwhalife.com.vn"/>
  </r>
  <r>
    <n v="214"/>
    <x v="0"/>
    <s v="12101257"/>
    <s v="Chung Triển Nghiệp"/>
    <x v="0"/>
    <d v="2021-09-27T00:00:00"/>
    <s v="South - HCM"/>
    <x v="0"/>
    <s v="IT"/>
    <s v="Program Analyst Officer"/>
    <s v="Chuyên viên Lập trình"/>
    <x v="0"/>
    <x v="0"/>
    <s v="Officer"/>
    <s v="Male"/>
    <d v="1987-12-13T00:00:00"/>
    <s v="0972 440 603"/>
    <s v="triennghiep.chung@hanwhalife.com.vn"/>
  </r>
  <r>
    <n v="215"/>
    <x v="0"/>
    <s v="12101262"/>
    <s v="Văn Anh Khoa"/>
    <x v="4"/>
    <d v="2021-10-01T00:00:00"/>
    <s v="South"/>
    <x v="2"/>
    <s v="Partnership Distribution"/>
    <s v="Sales Manager"/>
    <s v=" Quản lý Kinh doanh (Đối tác Ngân hàng)"/>
    <x v="5"/>
    <x v="0"/>
    <s v="Officer"/>
    <s v="Male"/>
    <d v="1993-05-01T00:00:00"/>
    <s v="0944 221 621"/>
    <s v="anhkhoa.van@hanwhalife.com.vn"/>
  </r>
  <r>
    <n v="216"/>
    <x v="0"/>
    <s v="12101263"/>
    <s v="Đỗ Thị Trang"/>
    <x v="9"/>
    <d v="2021-10-01T00:00:00"/>
    <s v="Central"/>
    <x v="2"/>
    <s v="Partnership Distribution"/>
    <s v="Sales Manager"/>
    <s v="Quản lý Kinh doanh (Đối tác Ngân hàng)"/>
    <x v="5"/>
    <x v="0"/>
    <s v="Senior Executive"/>
    <s v="Female"/>
    <d v="1988-09-25T00:00:00"/>
    <s v="0905 001 129"/>
    <s v="trang.do@hanwhalife.com.vn"/>
  </r>
  <r>
    <n v="217"/>
    <x v="0"/>
    <s v="12101266"/>
    <s v="Nguyễn Hữu Thành"/>
    <x v="29"/>
    <d v="2021-10-06T00:00:00"/>
    <s v="North"/>
    <x v="1"/>
    <s v="Regional Sales - Thang Long"/>
    <s v="Zone Director"/>
    <s v="Giám đốc Kinh doanh Khu vực"/>
    <x v="3"/>
    <x v="0"/>
    <s v="Assistant Manager"/>
    <s v="Male"/>
    <d v="1978-11-14T00:00:00"/>
    <s v="0968 265 656"/>
    <s v="huuthanh.nguyen@hanwhalife.com.vn"/>
  </r>
  <r>
    <n v="218"/>
    <x v="0"/>
    <s v="12101268"/>
    <s v="Võ Thị Thảo Nguyên"/>
    <x v="0"/>
    <d v="2021-10-11T00:00:00"/>
    <s v="South - HCM"/>
    <x v="0"/>
    <s v="Distribution Admin"/>
    <s v="Distribution Admin Executive"/>
    <s v="Nhân viên Cấp trung Hành chánh Đại lý &amp; Kênh Phân phối"/>
    <x v="0"/>
    <x v="0"/>
    <s v="Executive"/>
    <s v="Female"/>
    <d v="1993-04-17T00:00:00"/>
    <s v="0852 929 292"/>
    <s v="thaonguyen.vo@hanwhalife.com.vn"/>
  </r>
  <r>
    <n v="219"/>
    <x v="0"/>
    <s v="12101269"/>
    <s v="Nguyễn Thị Minh Tâm"/>
    <x v="1"/>
    <d v="2021-10-11T00:00:00"/>
    <s v="North"/>
    <x v="1"/>
    <s v="NBU &amp; Claim"/>
    <s v="Claim Executive"/>
    <s v="Nhân viên Cấp trung Giải quyết Quyền lợi Bảo hiểm"/>
    <x v="0"/>
    <x v="0"/>
    <s v="Executive"/>
    <s v="Female"/>
    <d v="1997-05-27T00:00:00"/>
    <s v="0984 159 085"/>
    <s v="tam.nguyen@hanwhalife.com.vn"/>
  </r>
  <r>
    <n v="220"/>
    <x v="0"/>
    <s v="12101270"/>
    <s v="Lê Thị Ngọc Minh"/>
    <x v="0"/>
    <d v="2021-10-18T00:00:00"/>
    <s v="South - HCM"/>
    <x v="0"/>
    <s v="Finance &amp; Accounting"/>
    <s v="Payable Accounting Senior Staff"/>
    <s v="Nhân viên Cấp cao Kế toán Thanh toán"/>
    <x v="0"/>
    <x v="0"/>
    <s v="Senior Staff"/>
    <s v="Female"/>
    <d v="1995-04-18T00:00:00"/>
    <s v="0774 690 045"/>
    <s v="ngocminh.le@hanwhalife.com.vn"/>
  </r>
  <r>
    <n v="221"/>
    <x v="0"/>
    <s v="12101274"/>
    <s v="Nguyễn Bá Huy"/>
    <x v="0"/>
    <d v="2021-10-18T00:00:00"/>
    <s v="South - HCM"/>
    <x v="0"/>
    <s v="Distribution Admin"/>
    <s v="Distribution Admin Senior Executive"/>
    <s v="Nhân viên Cấp trung cao Hành chánh Đại lý &amp; Kênh Phân phối"/>
    <x v="0"/>
    <x v="0"/>
    <s v="Senior Executive"/>
    <s v="Male"/>
    <d v="1995-10-15T00:00:00"/>
    <s v="0388 224 834"/>
    <s v="bahuy.nguyen@hanwhalife.com.vn"/>
  </r>
  <r>
    <n v="222"/>
    <x v="0"/>
    <s v="12101278"/>
    <s v="Đoàn Văn Dũng"/>
    <x v="1"/>
    <d v="2021-10-25T00:00:00"/>
    <s v="North"/>
    <x v="1"/>
    <s v="Partnership Distribution"/>
    <s v="Sales Manager"/>
    <s v="Quản lý Kinh doanh (Đối tác Ngân hàng)"/>
    <x v="5"/>
    <x v="0"/>
    <s v="Officer"/>
    <s v="Male"/>
    <d v="1992-01-13T00:00:00"/>
    <s v="0989 523 514"/>
    <s v="vandung.doan@hanwhalife.com.vn"/>
  </r>
  <r>
    <n v="223"/>
    <x v="0"/>
    <s v="12101279"/>
    <s v="Trần Lâm Ngân Chi"/>
    <x v="0"/>
    <d v="2021-10-25T00:00:00"/>
    <s v="South - HCM"/>
    <x v="0"/>
    <s v="NBU &amp; Claim"/>
    <s v="Claim Senior Executive"/>
    <s v="Nhân viên Cấp trung cao Giải quyết Quyền lợi Bảo hiểm"/>
    <x v="0"/>
    <x v="0"/>
    <s v="Senior Executive"/>
    <s v="Female"/>
    <d v="1994-08-23T00:00:00"/>
    <s v="0706 768 238"/>
    <s v="nganchi.tran@hanwhalife.com.vn"/>
  </r>
  <r>
    <n v="224"/>
    <x v="0"/>
    <s v="12101281"/>
    <s v="Nguyễn Hữu Thọ"/>
    <x v="0"/>
    <d v="2021-10-25T00:00:00"/>
    <s v="South - HCM"/>
    <x v="0"/>
    <s v="Partnership Distribution"/>
    <s v="Sales Manager"/>
    <s v="Quản lý Kinh doanh (Đối tác Ngân hàng)"/>
    <x v="5"/>
    <x v="0"/>
    <s v="Officer"/>
    <s v="Male"/>
    <d v="1993-06-23T00:00:00"/>
    <s v="0908 801 099"/>
    <s v="huutho.nguyen@hanwhalife.com.vn"/>
  </r>
  <r>
    <n v="225"/>
    <x v="0"/>
    <s v="12101282"/>
    <s v="Nguyễn Thị Khánh Ngân"/>
    <x v="0"/>
    <d v="2021-11-01T00:00:00"/>
    <s v="South - HCM"/>
    <x v="0"/>
    <s v="Content of Digital App"/>
    <s v="Acting Head of Content of Digital App"/>
    <s v="Quyền Trưởng Bộ phận Nội dung trên Ứng dụng kỹ thuật số"/>
    <x v="1"/>
    <x v="1"/>
    <s v="Manager"/>
    <s v="Female"/>
    <d v="1991-10-20T00:00:00"/>
    <s v="0901 230 699"/>
    <s v="khanhngan.nguyen@hanwhalife.com.vn"/>
  </r>
  <r>
    <n v="226"/>
    <x v="0"/>
    <s v="12101288"/>
    <s v="Nguyễn Hoàng Anh"/>
    <x v="0"/>
    <d v="2021-11-01T00:00:00"/>
    <s v="South - HCM"/>
    <x v="0"/>
    <s v="Design &amp; Development"/>
    <s v="Photography &amp; Video Editing Senior Executive"/>
    <s v="Nhân viên Cấp Trung cao về Nhiếp ảnh và Sản xuất Nội dung Video"/>
    <x v="0"/>
    <x v="0"/>
    <s v="Senior Executive"/>
    <s v="Male"/>
    <d v="1992-09-12T00:00:00"/>
    <s v="0975 231 126"/>
    <s v="hoanganh.nguyen@hanwhalife.com.vn"/>
  </r>
  <r>
    <n v="227"/>
    <x v="0"/>
    <s v="12101289"/>
    <s v="Lê Đức Thọ"/>
    <x v="11"/>
    <d v="2021-11-01T00:00:00"/>
    <s v="Central"/>
    <x v="2"/>
    <s v="Sales Training Support"/>
    <s v="Agency Training Executive"/>
    <s v="Nhân viên Cấp trung Huấn luyện &amp; Hỗ trợ đại lý"/>
    <x v="4"/>
    <x v="0"/>
    <s v="Executive"/>
    <s v="Male"/>
    <d v="1996-01-06T00:00:00"/>
    <s v="0789 934 333"/>
    <s v="ductho.le@hanwhalife.com.vn"/>
  </r>
  <r>
    <n v="228"/>
    <x v="0"/>
    <s v="12101290"/>
    <s v="Nguyễn Tấn Vũ"/>
    <x v="17"/>
    <d v="2021-11-01T00:00:00"/>
    <s v="Central"/>
    <x v="2"/>
    <s v="Regional Sales - Tay Son"/>
    <s v="Zone Director"/>
    <s v="Giám đốc Kinh doanh Khu vực"/>
    <x v="3"/>
    <x v="0"/>
    <s v="Senior Executive"/>
    <s v="Male"/>
    <d v="1994-02-02T00:00:00"/>
    <s v="0974 751 253"/>
    <s v="tanvu.nguyen@hanwhalife.com.vn"/>
  </r>
  <r>
    <n v="229"/>
    <x v="0"/>
    <s v="12101296"/>
    <s v="Đặng Ngọc Minh Thy"/>
    <x v="0"/>
    <d v="2021-11-15T00:00:00"/>
    <s v="South - HCM"/>
    <x v="0"/>
    <s v="NBU &amp; Claim"/>
    <s v="Underwriter"/>
    <s v="Chuyên viên Thẩm định"/>
    <x v="0"/>
    <x v="0"/>
    <s v="Officer"/>
    <s v="Female"/>
    <d v="1994-05-05T00:00:00"/>
    <s v="0964 647 545"/>
    <s v="minhthy.dang@hanwhalife.com.vn"/>
  </r>
  <r>
    <n v="230"/>
    <x v="0"/>
    <s v="12101298"/>
    <s v="Phan Thị Đan Thùy"/>
    <x v="0"/>
    <d v="2021-11-15T00:00:00"/>
    <s v="South - HCM"/>
    <x v="0"/>
    <s v="Distribution Planning"/>
    <s v="Sales Activity Supporting Senior Executive"/>
    <s v="Nhân viên Cấp trung cao Hỗ trợ Kinh doanh"/>
    <x v="0"/>
    <x v="0"/>
    <s v="Senior Executive"/>
    <s v="Female"/>
    <d v="1993-04-10T00:00:00"/>
    <s v="0932 574 748"/>
    <s v="danthuy.phan@hanwhalife.com.vn"/>
  </r>
  <r>
    <n v="231"/>
    <x v="0"/>
    <s v="12101300"/>
    <s v="Nguyễn Thị Như Ngọc"/>
    <x v="0"/>
    <d v="2021-11-16T00:00:00"/>
    <s v="South - HCM"/>
    <x v="0"/>
    <s v="Finance &amp; Accounting"/>
    <s v="Insurance &amp; Investment Accounting Senior Executive"/>
    <s v="Nhân viên Cấp trung cao Kế toán Đầu tư &amp; Bảo hiểm"/>
    <x v="0"/>
    <x v="0"/>
    <s v="Senior Executive"/>
    <s v="Female"/>
    <d v="1989-10-15T00:00:00"/>
    <s v="0936 500 151"/>
    <s v="ngoc.nguyen2@hanwhalife.com.vn"/>
  </r>
  <r>
    <n v="232"/>
    <x v="0"/>
    <s v="12101304"/>
    <s v="Phan Thị Hòa"/>
    <x v="1"/>
    <d v="2021-11-22T00:00:00"/>
    <s v="North"/>
    <x v="1"/>
    <s v="Partnership Distribution"/>
    <s v="Sales Manager"/>
    <s v="Quản lý Kinh doanh (Đối tác Ngân hàng)"/>
    <x v="5"/>
    <x v="0"/>
    <s v="Officer"/>
    <s v="Female"/>
    <d v="1993-08-20T00:00:00"/>
    <s v="0354 484 818"/>
    <s v="hoa.phan@hanwhalife.com.vn"/>
  </r>
  <r>
    <n v="233"/>
    <x v="0"/>
    <s v="12101307"/>
    <s v="Cao Tuấn Linh"/>
    <x v="7"/>
    <d v="2021-12-01T00:00:00"/>
    <s v="South"/>
    <x v="2"/>
    <s v="Regional Sales - Gia Dinh"/>
    <s v="Regional Director"/>
    <s v="Giám đốc Kinh doanh Vùng"/>
    <x v="3"/>
    <x v="0"/>
    <s v="Director"/>
    <s v="Male"/>
    <d v="1977-11-30T00:00:00"/>
    <s v="0919 177 799"/>
    <s v="tuanlinh.cao@hanwhalife.com.vn"/>
  </r>
  <r>
    <n v="234"/>
    <x v="0"/>
    <s v="12101315"/>
    <s v="Hoàng Thị Phương"/>
    <x v="8"/>
    <d v="2021-12-06T00:00:00"/>
    <s v="North"/>
    <x v="1"/>
    <s v="Sales Training Support"/>
    <s v="Agency Training Executive"/>
    <s v="Nhân viên Cấp trung Huấn luyện &amp; Hỗ trợ đại lý"/>
    <x v="4"/>
    <x v="0"/>
    <s v="Executive"/>
    <s v="Female"/>
    <d v="1990-10-03T00:00:00"/>
    <s v="0948 706 747"/>
    <s v="phuong.hoang@hanwhalife.com.vn"/>
  </r>
  <r>
    <n v="235"/>
    <x v="0"/>
    <s v="12101319"/>
    <s v="Tạ Văn Tùng Linh"/>
    <x v="0"/>
    <d v="2021-12-07T00:00:00"/>
    <s v="South - HCM"/>
    <x v="0"/>
    <s v="IT"/>
    <s v="Business Analyst Officer"/>
    <s v="Chuyên viên Phát triển Hệ thống"/>
    <x v="0"/>
    <x v="0"/>
    <s v="Officer"/>
    <s v="Male"/>
    <d v="1993-10-31T00:00:00"/>
    <s v="0949 663 609"/>
    <s v="tunglinh.ta@hanwhalife.com.vn"/>
  </r>
  <r>
    <n v="236"/>
    <x v="0"/>
    <s v="12101324"/>
    <s v="Trần Thị Tuyết Nhung"/>
    <x v="0"/>
    <d v="2021-12-22T00:00:00"/>
    <s v="South - HCM"/>
    <x v="0"/>
    <s v="Human Resources"/>
    <s v="Talent Acquisition Business Partner Executive"/>
    <s v="Nhân viên Cấp trung Đối tác Thu hút Nhân tài"/>
    <x v="0"/>
    <x v="0"/>
    <s v="Executive"/>
    <s v="Female"/>
    <d v="1997-09-04T00:00:00"/>
    <s v="0332 009 188"/>
    <s v="tuyetnhung.tran@hanwhalife.com.vn"/>
  </r>
  <r>
    <n v="237"/>
    <x v="0"/>
    <s v="12201327"/>
    <s v="Nguyễn Đình Thắng"/>
    <x v="6"/>
    <d v="2022-01-04T00:00:00"/>
    <s v="Central"/>
    <x v="2"/>
    <s v="Regional Sales - Tay Son"/>
    <s v="Zone Director"/>
    <s v="Giám đốc Kinh doanh Khu vực"/>
    <x v="3"/>
    <x v="0"/>
    <s v="Executive"/>
    <s v="Male"/>
    <d v="1990-11-06T00:00:00"/>
    <s v="0977 413 269"/>
    <s v="dinhthang.nguyen@hanwhalife.com.vn"/>
  </r>
  <r>
    <n v="238"/>
    <x v="0"/>
    <s v="12201337"/>
    <s v="Diệp Kim Hằng"/>
    <x v="0"/>
    <d v="2022-01-04T00:00:00"/>
    <s v="South - HCM"/>
    <x v="0"/>
    <s v="Customer Services"/>
    <s v="Policy Owner Services Manager"/>
    <s v="Trưởng phòng Quản lý Hợp đồng"/>
    <x v="0"/>
    <x v="0"/>
    <s v="Manager"/>
    <s v="Female"/>
    <d v="1984-05-07T00:00:00"/>
    <s v="0906 008 694"/>
    <s v="kimhang.diep@hanwhalife.com.vn"/>
  </r>
  <r>
    <n v="239"/>
    <x v="1"/>
    <s v="12201340"/>
    <s v="Hwang Jun Hwan"/>
    <x v="0"/>
    <d v="2022-01-07T00:00:00"/>
    <s v="South - HCM"/>
    <x v="0"/>
    <s v="CEO"/>
    <s v="Chairman of Member Council cum CEO"/>
    <s v="Chủ Tịch Hội Đồng Thành viên kiêm Tổng Giám đốc"/>
    <x v="6"/>
    <x v="1"/>
    <s v="Chief Executive Officer"/>
    <s v="Male"/>
    <d v="1977-07-04T00:00:00"/>
    <n v="0"/>
    <s v="junhwan628@hanwhalife.com.vn"/>
  </r>
  <r>
    <n v="240"/>
    <x v="1"/>
    <s v="12201342"/>
    <s v="Baek Jin Wook"/>
    <x v="0"/>
    <d v="2022-01-16T00:00:00"/>
    <s v="South - HCM"/>
    <x v="0"/>
    <s v="Management Advisor"/>
    <s v="Management Advisor"/>
    <s v="Cố vấn quản lý kinh doanh bảo hiểm"/>
    <x v="6"/>
    <x v="1"/>
    <s v="Director"/>
    <s v="Male"/>
    <d v="1981-12-11T00:00:00"/>
    <n v="0"/>
    <s v="jinwook.baek@hanwhalife.com.vn"/>
  </r>
  <r>
    <n v="241"/>
    <x v="0"/>
    <s v="12201343"/>
    <s v="Phạm Nguyễn Thế Huy"/>
    <x v="4"/>
    <d v="2022-01-10T00:00:00"/>
    <s v="South"/>
    <x v="2"/>
    <s v="Regional Sales - Gia Dinh"/>
    <s v="Regional Director"/>
    <s v="Giám đốc Kinh doanh Vùng"/>
    <x v="3"/>
    <x v="0"/>
    <s v="Senior Manager"/>
    <s v="Male"/>
    <d v="1984-01-06T00:00:00"/>
    <s v="0909 076 467"/>
    <s v="thehuy.pham@hanwhalife.com.vn"/>
  </r>
  <r>
    <n v="242"/>
    <x v="0"/>
    <s v="12201346"/>
    <s v="Nguyễn Thị Thu Tâm"/>
    <x v="0"/>
    <d v="2022-01-10T00:00:00"/>
    <s v="South - HCM"/>
    <x v="0"/>
    <s v="NBU &amp; Claim"/>
    <s v="New Business Staff"/>
    <s v="Nhân viên Phát hành Hợp đồng"/>
    <x v="0"/>
    <x v="0"/>
    <s v="Staff"/>
    <s v="Female"/>
    <d v="1992-02-06T00:00:00"/>
    <s v="0937 791 741"/>
    <s v="thutam.nguyen@hanwhalife.com.vn"/>
  </r>
  <r>
    <n v="243"/>
    <x v="0"/>
    <s v="12201347"/>
    <s v="Lã Thị Trinh Thục"/>
    <x v="0"/>
    <d v="2022-01-17T00:00:00"/>
    <s v="South - HCM"/>
    <x v="0"/>
    <s v="Finance &amp; Accounting"/>
    <s v="Financial Reporting Officer"/>
    <s v="Chuyên viên Kế toán Lập báo cáo"/>
    <x v="0"/>
    <x v="0"/>
    <s v="Officer"/>
    <s v="Female"/>
    <d v="1989-07-25T00:00:00"/>
    <s v="0902 447 569"/>
    <s v="trinhthuc.la@hanwhalife.com.vn"/>
  </r>
  <r>
    <n v="244"/>
    <x v="0"/>
    <s v="12201350"/>
    <s v="Nguyễn Thái Hoàng"/>
    <x v="8"/>
    <d v="2022-02-07T00:00:00"/>
    <s v="North"/>
    <x v="1"/>
    <s v="Sales Training Support"/>
    <s v="Agency Training Manager"/>
    <s v="Trưởng phòng Huấn luyện &amp; Hỗ trợ đại lý"/>
    <x v="4"/>
    <x v="0"/>
    <s v="Manager"/>
    <s v="Male"/>
    <d v="1987-01-20T00:00:00"/>
    <s v="0974 251 878"/>
    <s v="thaihoang.nguyen@hanwhalife.com.vn"/>
  </r>
  <r>
    <n v="245"/>
    <x v="0"/>
    <s v="12201351"/>
    <s v="Nguyễn Thị Trúc Linh"/>
    <x v="0"/>
    <d v="2022-02-07T00:00:00"/>
    <s v="South - HCM"/>
    <x v="0"/>
    <s v="GA Partner"/>
    <s v="FTA Trainer"/>
    <s v="Chuyên viên Huấn luyện kênh FTA"/>
    <x v="0"/>
    <x v="0"/>
    <s v="Senior Officer"/>
    <s v="Female"/>
    <d v="1989-06-21T00:00:00"/>
    <s v="0931 773 951"/>
    <s v="truclinh.nguyen@hanwhalife.com.vn"/>
  </r>
  <r>
    <n v="246"/>
    <x v="0"/>
    <s v="12201356"/>
    <s v="Đỗ Thị Ngọc Minh"/>
    <x v="0"/>
    <d v="2022-02-11T00:00:00"/>
    <s v="South - HCM"/>
    <x v="0"/>
    <s v="Partnership Distribution"/>
    <s v="Sales Manager"/>
    <s v=" Quản lý Kinh doanh (Đối tác Ngân hàng)"/>
    <x v="5"/>
    <x v="0"/>
    <s v="Officer"/>
    <s v="Female"/>
    <d v="1992-12-26T00:00:00"/>
    <s v="0939 272 567"/>
    <s v="ngocminh.do@hanwhalife.com.vn"/>
  </r>
  <r>
    <n v="247"/>
    <x v="0"/>
    <s v="12201360"/>
    <s v="Đào Thị Hòa"/>
    <x v="1"/>
    <d v="2022-02-14T00:00:00"/>
    <s v="North"/>
    <x v="1"/>
    <s v="NBU &amp; Claim"/>
    <s v="Claim Executive"/>
    <s v="Nhân viên Cấp trung Giải quyết Quyền lợi Bảo hiểm"/>
    <x v="0"/>
    <x v="0"/>
    <s v="Executive"/>
    <s v="Female"/>
    <d v="1997-08-26T00:00:00"/>
    <s v="0334 999 564"/>
    <s v="hoa.dao@hanwhalife.com.vn"/>
  </r>
  <r>
    <n v="248"/>
    <x v="0"/>
    <s v="12201363"/>
    <s v="Bùi Hồng Ngọc"/>
    <x v="0"/>
    <d v="2022-02-15T00:00:00"/>
    <s v="South - HCM"/>
    <x v="0"/>
    <s v="NBU &amp; Claim"/>
    <s v="New Business &amp; Underwriting Senior Officer"/>
    <s v="Chuyên viên Cấp cao Thẩm định &amp; Phát hành Hợp đồng"/>
    <x v="0"/>
    <x v="0"/>
    <s v="Senior Officer"/>
    <s v="Female"/>
    <d v="1989-07-12T00:00:00"/>
    <s v="0902 326 475"/>
    <s v="hongngoc.bui@hanwhalife.com.vn"/>
  </r>
  <r>
    <n v="249"/>
    <x v="0"/>
    <s v="12201364"/>
    <s v="Nguyễn Thị An Thương"/>
    <x v="0"/>
    <d v="2022-02-15T00:00:00"/>
    <s v="South - HCM"/>
    <x v="0"/>
    <s v="Customer Services"/>
    <s v="Policy Owner Services Executive"/>
    <s v="Nhân viên Cấp trung Quản lý Hợp đồng"/>
    <x v="0"/>
    <x v="0"/>
    <s v="Executive"/>
    <s v="Female"/>
    <d v="1995-06-14T00:00:00"/>
    <s v="0778 985 372"/>
    <s v="anthuong.nguyen@hanwhalife.com.vn"/>
  </r>
  <r>
    <n v="250"/>
    <x v="0"/>
    <s v="12201366"/>
    <s v="Trần Thị Kim Ngọc"/>
    <x v="0"/>
    <d v="2022-02-21T00:00:00"/>
    <s v="South - HCM"/>
    <x v="0"/>
    <s v="Customer Services"/>
    <s v="Policy Owner Services Executive"/>
    <s v="Nhân viên Cấp trung Quản lý Hợp đồng"/>
    <x v="0"/>
    <x v="0"/>
    <s v="Executive"/>
    <s v="Female"/>
    <d v="1993-10-14T00:00:00"/>
    <s v="0932 651 517"/>
    <s v="ngoc.tran@hanwhalife.com.vn"/>
  </r>
  <r>
    <n v="251"/>
    <x v="0"/>
    <s v="12201370"/>
    <s v="Nguyễn Ngọc Cẩm Hương"/>
    <x v="0"/>
    <d v="2022-03-01T00:00:00"/>
    <s v="South - HCM"/>
    <x v="0"/>
    <s v="Content of Digital App"/>
    <s v="Content Translator"/>
    <s v="Chuyên viên Cấp cao Dịch thuật nội dung"/>
    <x v="0"/>
    <x v="0"/>
    <s v="Senior Officer"/>
    <s v="Female"/>
    <d v="1987-05-22T00:00:00"/>
    <s v="0988 485 753"/>
    <s v="camhuong.nguyen@hanwhalife.com.vn"/>
  </r>
  <r>
    <n v="252"/>
    <x v="0"/>
    <s v="12201378"/>
    <s v="Đỗ Thị Kim Anh"/>
    <x v="0"/>
    <d v="2022-03-09T00:00:00"/>
    <s v="South - HCM"/>
    <x v="0"/>
    <s v="Customer Services"/>
    <s v="Premium Control Senior Executive"/>
    <s v="Nhân viên Cấp trung cao Kiểm soát Phí"/>
    <x v="0"/>
    <x v="0"/>
    <s v="Senior Executive"/>
    <s v="Female"/>
    <d v="1992-03-01T00:00:00"/>
    <s v="0937 833 192"/>
    <s v="kimanh.do@hanwhalife.com.vn"/>
  </r>
  <r>
    <n v="253"/>
    <x v="0"/>
    <s v="12201382"/>
    <s v="Bùi Thị Thanh Hoa"/>
    <x v="1"/>
    <d v="2022-03-15T00:00:00"/>
    <s v="North"/>
    <x v="1"/>
    <s v="Sales Training Support"/>
    <s v="Agency Training Coordinator Staff"/>
    <s v="Nhân viên Điều phối Huấn luyện Kênh Đại lý"/>
    <x v="0"/>
    <x v="0"/>
    <s v="Staff"/>
    <s v="Female"/>
    <d v="1998-08-26T00:00:00"/>
    <s v="0336 964 829"/>
    <s v="thanhhoa.bui@hanwhalife.com.vn"/>
  </r>
  <r>
    <n v="254"/>
    <x v="0"/>
    <s v="12201385"/>
    <s v="Lê Thị Út Em"/>
    <x v="30"/>
    <d v="2022-03-21T00:00:00"/>
    <s v="South"/>
    <x v="2"/>
    <s v="Regional Sales - Gia Dinh"/>
    <s v="Zone Director"/>
    <s v="Giám đốc Kinh doanh Khu vực"/>
    <x v="3"/>
    <x v="0"/>
    <s v="Officer"/>
    <s v="Female"/>
    <d v="1983-01-01T00:00:00"/>
    <s v="0899 068 869"/>
    <s v="utem.le@hanwhalife.com.vn"/>
  </r>
  <r>
    <n v="255"/>
    <x v="0"/>
    <s v="12201391"/>
    <s v="Nguyễn Lê Hương Diệu"/>
    <x v="17"/>
    <d v="2022-03-23T00:00:00"/>
    <s v="Central"/>
    <x v="2"/>
    <s v="Sales Training Support"/>
    <s v="Agency Training Executive"/>
    <s v="Nhân viên Cấp trung Huấn luyện &amp; Hỗ trợ đại lý"/>
    <x v="4"/>
    <x v="0"/>
    <s v="Executive"/>
    <s v="Female"/>
    <d v="1994-05-10T00:00:00"/>
    <s v="0337 642 647"/>
    <s v="huongdieu.nguyen@hanwhalife.com.vn"/>
  </r>
  <r>
    <n v="256"/>
    <x v="0"/>
    <s v="12201393"/>
    <s v="Trần Thanh Vũ"/>
    <x v="0"/>
    <d v="2022-03-23T00:00:00"/>
    <s v="South - HCM"/>
    <x v="0"/>
    <s v="Customer Services"/>
    <s v="Policy Owner Services Senior Staff"/>
    <s v="Nhân viên Cấp cao Quản lý Hợp đồng"/>
    <x v="0"/>
    <x v="0"/>
    <s v="Senior Staff"/>
    <s v="Male"/>
    <d v="1984-11-24T00:00:00"/>
    <s v="0938 596 150"/>
    <s v="thanhvu.tran@hanwhalife.com.vn"/>
  </r>
  <r>
    <n v="257"/>
    <x v="0"/>
    <s v="12201395"/>
    <s v="Phan Thị Phương Giang"/>
    <x v="1"/>
    <d v="2022-03-28T00:00:00"/>
    <s v="North"/>
    <x v="1"/>
    <s v="Partnership Distribution"/>
    <s v="Partnership Distribution Training Officer"/>
    <s v="Chuyên viên Huấn luyện và Phát triển Kênh Đối tác Chiến lược"/>
    <x v="0"/>
    <x v="0"/>
    <s v="Officer"/>
    <s v="Female"/>
    <d v="1989-09-23T00:00:00"/>
    <s v="0984 003 289"/>
    <s v="phuonggiang.phan@hanwhalife.com.vn"/>
  </r>
  <r>
    <n v="258"/>
    <x v="0"/>
    <s v="12201403"/>
    <s v="Nguyễn Thị Như Lê"/>
    <x v="0"/>
    <d v="2022-04-12T00:00:00"/>
    <s v="South - HCM"/>
    <x v="0"/>
    <s v="General Administration"/>
    <s v="Head of General Administration"/>
    <s v="Trưởng bộ phận Hành Chánh"/>
    <x v="1"/>
    <x v="1"/>
    <s v="Senior Manager"/>
    <s v="Female"/>
    <d v="1985-04-21T00:00:00"/>
    <s v="0938 989 298"/>
    <s v="nhule.nguyen@hanwhalife.com.vn"/>
  </r>
  <r>
    <n v="259"/>
    <x v="0"/>
    <s v="12201410"/>
    <s v="Trần Thành Đạt"/>
    <x v="0"/>
    <d v="2022-04-12T00:00:00"/>
    <s v="South - HCM"/>
    <x v="0"/>
    <s v="Customer Services"/>
    <s v="Call Center Executive"/>
    <s v="Nhân viên Cấp trung trực Tổng đài"/>
    <x v="0"/>
    <x v="0"/>
    <s v="Executive"/>
    <s v="Male"/>
    <d v="1996-12-20T00:00:00"/>
    <s v="0935 431 250"/>
    <s v="thanhdat.tran@hanwhalife.com.vn"/>
  </r>
  <r>
    <n v="260"/>
    <x v="0"/>
    <s v="12201411"/>
    <s v="Trần Nguyễn Hùng"/>
    <x v="0"/>
    <d v="2022-04-12T00:00:00"/>
    <s v="South - HCM"/>
    <x v="0"/>
    <s v="Distribution Planning"/>
    <s v="Distribution Planning Executive"/>
    <s v="Nhân viên Cấp trung Kế hoạch Kinh doanh"/>
    <x v="0"/>
    <x v="0"/>
    <s v="Executive"/>
    <s v="Male"/>
    <d v="1994-02-28T00:00:00"/>
    <s v="0907 080 294"/>
    <s v="nguyenhung.tran@hanwhalife.com.vn"/>
  </r>
  <r>
    <n v="261"/>
    <x v="0"/>
    <s v="12201412"/>
    <s v="Trần Thanh Hiền"/>
    <x v="0"/>
    <d v="2022-04-12T00:00:00"/>
    <s v="South - HCM"/>
    <x v="0"/>
    <s v="Distribution Planning"/>
    <s v="Partnership Support Senior Staff"/>
    <s v="Nhân viên Cấp cao Hỗ trợ Kênh Đối tác Chiến lược"/>
    <x v="0"/>
    <x v="0"/>
    <s v="Senior Staff"/>
    <s v="Female"/>
    <d v="1995-10-28T00:00:00"/>
    <s v="0985 665 810"/>
    <s v="thanhhien.tran@hanwhalife.com.vn"/>
  </r>
  <r>
    <n v="262"/>
    <x v="0"/>
    <s v="12201413"/>
    <s v="Phạm Thúy Quỳnh"/>
    <x v="0"/>
    <d v="2022-04-12T00:00:00"/>
    <s v="South - HCM"/>
    <x v="0"/>
    <s v="Management Advisor"/>
    <s v="Management Advisor Assistant"/>
    <s v="Trợ lý Cố vấn Quản lý"/>
    <x v="0"/>
    <x v="0"/>
    <s v="Staff"/>
    <s v="Female"/>
    <d v="1999-03-19T00:00:00"/>
    <s v="0386 621 903"/>
    <s v="thuyquynh.pham@hanwhalife.com.vn"/>
  </r>
  <r>
    <n v="263"/>
    <x v="0"/>
    <s v="12201416"/>
    <s v="Nguyễn Ngọc Hải"/>
    <x v="0"/>
    <d v="2022-04-20T00:00:00"/>
    <s v="South - HCM"/>
    <x v="0"/>
    <s v="Distribution Admin"/>
    <s v="Distribution Report Senior Executive"/>
    <s v="Nhân viên Cấp trung cao Báo cáo kênh phân phối"/>
    <x v="0"/>
    <x v="0"/>
    <s v="Senior Executive"/>
    <s v="Male"/>
    <d v="1997-11-26T00:00:00"/>
    <s v="0931 814 945"/>
    <s v="ngochai.nguyen@hanwhalife.com.vn"/>
  </r>
  <r>
    <n v="264"/>
    <x v="0"/>
    <s v="12201419"/>
    <s v="Nguyễn Thị Hà Trang"/>
    <x v="0"/>
    <d v="2022-04-25T00:00:00"/>
    <s v="South - HCM"/>
    <x v="0"/>
    <s v="Agency Compliance"/>
    <s v="Agency Compliance Officer"/>
    <s v="Chuyên viên Pháp chế Đại lý"/>
    <x v="0"/>
    <x v="0"/>
    <s v="Officer"/>
    <s v="Female"/>
    <d v="1992-11-07T00:00:00"/>
    <s v="0972 585 107"/>
    <s v="hatrang.nguyen@hanwhalife.com.vn"/>
  </r>
  <r>
    <n v="265"/>
    <x v="0"/>
    <s v="12201421"/>
    <s v="Nguyễn Thị Thanh Thúy"/>
    <x v="0"/>
    <d v="2022-04-25T00:00:00"/>
    <s v="South - HCM"/>
    <x v="0"/>
    <s v="Sales Training Support"/>
    <s v="Agency Training Coordinator"/>
    <s v="Điều phối Huấn luyện Kênh Đại lý"/>
    <x v="0"/>
    <x v="0"/>
    <s v="Senior Staff"/>
    <s v="Female"/>
    <d v="1999-10-07T00:00:00"/>
    <s v="0974 459 264"/>
    <s v="thuy.nguyen1@hanwhalife.com.vn"/>
  </r>
  <r>
    <n v="266"/>
    <x v="0"/>
    <s v="12201425"/>
    <s v="Hồ Thị Kiều Trang"/>
    <x v="1"/>
    <d v="2022-05-04T00:00:00"/>
    <s v="North"/>
    <x v="1"/>
    <s v="Partnership Distribution"/>
    <s v="Partnership Distribution Recruitment Executive"/>
    <s v="Nhân viên Cấp trung Tuyển dụng kênh Đối tác Chiến lược"/>
    <x v="0"/>
    <x v="0"/>
    <s v="Executive"/>
    <s v="Female"/>
    <d v="1997-09-25T00:00:00"/>
    <s v="0963 789 612"/>
    <s v="kieutrang.ho@hanwhalife.com.vn"/>
  </r>
  <r>
    <n v="267"/>
    <x v="0"/>
    <s v="12201428"/>
    <s v="Lê Anh Thy"/>
    <x v="0"/>
    <d v="2022-05-04T00:00:00"/>
    <s v="South - HCM"/>
    <x v="0"/>
    <s v="Customer Services"/>
    <s v="Policy Owner Services Officer"/>
    <s v="Chuyên viên Quản lý Hợp đồng"/>
    <x v="0"/>
    <x v="0"/>
    <s v="Officer"/>
    <s v="Female"/>
    <d v="1994-08-13T00:00:00"/>
    <s v="0919 590 894"/>
    <s v="thy.le@hanwhalife.com.vn"/>
  </r>
  <r>
    <n v="268"/>
    <x v="0"/>
    <s v="12201429"/>
    <s v="Trần Đức Anh"/>
    <x v="0"/>
    <d v="2022-05-04T00:00:00"/>
    <s v="South - HCM"/>
    <x v="0"/>
    <s v="Actuary"/>
    <s v="Actuarial Analyst"/>
    <s v="Phân tích Định phí"/>
    <x v="0"/>
    <x v="0"/>
    <s v="Senior Executive"/>
    <s v="Male"/>
    <d v="1998-01-30T00:00:00"/>
    <s v="0869 604 330"/>
    <s v="ducanh.tran@hanwhalife.com.vn"/>
  </r>
  <r>
    <n v="269"/>
    <x v="0"/>
    <s v="12201431"/>
    <s v="Nguyễn Thị Diệu Hương"/>
    <x v="31"/>
    <d v="2022-05-05T00:00:00"/>
    <s v="South"/>
    <x v="2"/>
    <s v="Customer Services"/>
    <s v="Customer Services Senior Staff"/>
    <s v="Nhân viên Cấp cao Dịch vụ Khách hàng"/>
    <x v="0"/>
    <x v="0"/>
    <s v="Senior Staff"/>
    <s v="Female"/>
    <d v="1990-04-01T00:00:00"/>
    <s v="0932 983 577"/>
    <s v="dieuhuong.nguyen@hanwhalife.com.vn"/>
  </r>
  <r>
    <n v="270"/>
    <x v="0"/>
    <s v="12201433"/>
    <s v="Nguyễn Thái Thụy"/>
    <x v="9"/>
    <d v="2022-05-09T00:00:00"/>
    <s v="Central"/>
    <x v="2"/>
    <s v="Regional Sales - Hai Van"/>
    <s v="Zone Director"/>
    <s v="Giám đốc Kinh doanh Khu vực"/>
    <x v="3"/>
    <x v="0"/>
    <s v="Officer"/>
    <s v="Male"/>
    <d v="1987-12-21T00:00:00"/>
    <s v="0961 230 789"/>
    <s v="thaithuy.nguyen@hanwhalife.com.vn"/>
  </r>
  <r>
    <n v="271"/>
    <x v="0"/>
    <s v="12201434"/>
    <s v="Phạm Trần Phương Hằng"/>
    <x v="0"/>
    <d v="2022-05-09T00:00:00"/>
    <s v="South - HCM"/>
    <x v="0"/>
    <s v="Agency Compliance"/>
    <s v="Agency Compliance Executive"/>
    <s v="Nhân viên Cấp trung Pháp chế Đại lý"/>
    <x v="0"/>
    <x v="0"/>
    <s v="Executive"/>
    <s v="Female"/>
    <d v="1991-08-20T00:00:00"/>
    <s v="0356 180 391"/>
    <s v="phuonghang.pham@hanwhalife.com.vn"/>
  </r>
  <r>
    <n v="272"/>
    <x v="0"/>
    <s v="12201436"/>
    <s v="Bùi Thị Thu Hiền"/>
    <x v="0"/>
    <d v="2022-05-16T00:00:00"/>
    <s v="South - HCM"/>
    <x v="0"/>
    <s v="NBU &amp; Claim"/>
    <s v="Claim Admin Senior Staff"/>
    <s v="Nhân viên Cấp cao Hành chánh Giải quyết Quyền lợi Bảo hiểm"/>
    <x v="0"/>
    <x v="0"/>
    <s v="Senior Staff"/>
    <s v="Female"/>
    <d v="1989-02-18T00:00:00"/>
    <s v="0356 191 398"/>
    <s v="hien.bui@hanwhalife.com.vn"/>
  </r>
  <r>
    <n v="273"/>
    <x v="0"/>
    <s v="12201437"/>
    <s v="Tăng Kiến Luân"/>
    <x v="0"/>
    <d v="2022-05-17T00:00:00"/>
    <s v="South - HCM"/>
    <x v="0"/>
    <s v="IT"/>
    <s v="Digital Project Manager"/>
    <s v="Quản lý Dự án Kỹ thuật số"/>
    <x v="0"/>
    <x v="0"/>
    <s v="Senior Officer"/>
    <s v="Male"/>
    <d v="1987-01-31T00:00:00"/>
    <s v="0764 737 800"/>
    <s v="kienluan.tang@hanwhalife.com.vn"/>
  </r>
  <r>
    <n v="274"/>
    <x v="0"/>
    <s v="12201438"/>
    <s v="Nguyễn Lý Bửu Ngọc"/>
    <x v="0"/>
    <d v="2022-05-17T00:00:00"/>
    <s v="South - HCM"/>
    <x v="0"/>
    <s v="Customer Services"/>
    <s v="Premium Control Senior Executive"/>
    <s v="Nhân viên Cấp trung cao Kiểm soát Phí"/>
    <x v="0"/>
    <x v="0"/>
    <s v="Senior Executive"/>
    <s v="Female"/>
    <d v="1993-10-13T00:00:00"/>
    <s v="0767 372 113"/>
    <s v="buungoc.nguyen@hanwhalife.com.vn"/>
  </r>
  <r>
    <n v="275"/>
    <x v="0"/>
    <s v="12201440"/>
    <s v="Phạm Thị Mỹ Phượng"/>
    <x v="12"/>
    <d v="2022-05-23T00:00:00"/>
    <s v="South - HCM"/>
    <x v="0"/>
    <s v="Customer Services"/>
    <s v="Customer Services Assistant Manager"/>
    <s v="Phó phòng Dịch vụ khách hàng"/>
    <x v="0"/>
    <x v="0"/>
    <s v="Assistant Manager"/>
    <s v="Female"/>
    <d v="1983-08-18T00:00:00"/>
    <s v="0933 252 266"/>
    <s v="myphuong.pham@hanwhalife.com.vn"/>
  </r>
  <r>
    <n v="276"/>
    <x v="0"/>
    <s v="12201441"/>
    <s v="Nguyễn Thị Vân Anh"/>
    <x v="20"/>
    <d v="2022-05-23T00:00:00"/>
    <s v="North"/>
    <x v="1"/>
    <s v="Sales Training Support"/>
    <s v="Agency Training Executive"/>
    <s v="Nhân viên Cấp trung Huấn luyện &amp; Hỗ trợ đại lý"/>
    <x v="4"/>
    <x v="0"/>
    <s v="Executive"/>
    <s v="Female"/>
    <d v="1995-01-14T00:00:00"/>
    <s v="0363 267 886"/>
    <s v="vananh.nguyen1@hanwhalife.com.vn"/>
  </r>
  <r>
    <n v="277"/>
    <x v="0"/>
    <s v="12201442"/>
    <s v="Hoàng Văn Hiệu"/>
    <x v="1"/>
    <d v="2022-05-23T00:00:00"/>
    <s v="North"/>
    <x v="1"/>
    <s v="Customer Services"/>
    <s v="Complaint Handling Officer"/>
    <s v="Chuyên viên xử lý khiếu nại"/>
    <x v="0"/>
    <x v="0"/>
    <s v="Officer"/>
    <s v="Male"/>
    <d v="1991-09-29T00:00:00"/>
    <s v="0981 231 885"/>
    <s v="vanhieu.hoang@hanwhalife.com.vn"/>
  </r>
  <r>
    <n v="278"/>
    <x v="0"/>
    <s v="12201444"/>
    <s v="Mai Đặng Huyền Trang"/>
    <x v="0"/>
    <d v="2022-05-30T00:00:00"/>
    <s v="South - HCM"/>
    <x v="0"/>
    <s v="Human resources"/>
    <s v="Talent Acquisition Business Partner Part Leader"/>
    <s v="Phó Bộ phận Nhân sự phụ trách Đối tác Thu hút Nhân tài"/>
    <x v="1"/>
    <x v="1"/>
    <s v="Senior Manager"/>
    <s v="Female"/>
    <d v="1988-07-13T00:00:00"/>
    <s v="0903 444 134"/>
    <s v="huyentrang.mai@hanwhalife.com.vn"/>
  </r>
  <r>
    <n v="279"/>
    <x v="0"/>
    <s v="12201446"/>
    <s v="Trịnh Xuân Quỳnh"/>
    <x v="0"/>
    <d v="2022-05-30T00:00:00"/>
    <s v="South - HCM"/>
    <x v="0"/>
    <s v="NBU &amp; Claim"/>
    <s v="New Business Executive"/>
    <s v="Nhân viên Cấp trung Phát hành Hợp đồng"/>
    <x v="0"/>
    <x v="0"/>
    <s v="Executive"/>
    <s v="Male"/>
    <d v="1991-11-26T00:00:00"/>
    <s v="0796 081 238"/>
    <s v="xuanquynh.trinh@hanwhalife.com.vn"/>
  </r>
  <r>
    <n v="280"/>
    <x v="0"/>
    <s v="12201447"/>
    <s v="Nguyễn Danh Huy"/>
    <x v="0"/>
    <d v="2022-05-30T00:00:00"/>
    <s v="South - HCM"/>
    <x v="0"/>
    <s v="NBU &amp; Claim"/>
    <s v="New Business Executive"/>
    <s v="Nhân viên Cấp trung Phát hành Hợp đồng"/>
    <x v="0"/>
    <x v="0"/>
    <s v="Executive"/>
    <s v="Male"/>
    <d v="1992-04-03T00:00:00"/>
    <s v="0382 956 674"/>
    <s v="danhhuy.nguyen@hanwhalife.com.vn"/>
  </r>
  <r>
    <n v="281"/>
    <x v="0"/>
    <s v="12201453"/>
    <s v="Nguyễn Thị Ngọc Nhi"/>
    <x v="0"/>
    <d v="2022-06-02T00:00:00"/>
    <s v="South - HCM"/>
    <x v="0"/>
    <s v="Distribution Planning"/>
    <s v="Distribution Support Executive"/>
    <s v="Nhân viên Cấp trung Hỗ trợ Đại lý &amp; Kênh Phân phối"/>
    <x v="0"/>
    <x v="0"/>
    <s v="Executive"/>
    <s v="Female"/>
    <d v="1991-04-27T00:00:00"/>
    <s v="0906 197 417"/>
    <s v="ngocnhi.nguyen@hanwhalife.com.vn"/>
  </r>
  <r>
    <n v="282"/>
    <x v="0"/>
    <s v="12201457"/>
    <s v="Huỳnh Đức Khôi"/>
    <x v="0"/>
    <d v="2022-06-13T00:00:00"/>
    <s v="South - HCM"/>
    <x v="0"/>
    <s v="Distribution Admin"/>
    <s v="Distribution Compensation Officer"/>
    <s v="Chuyên viên Phụ trách Thu nhập Đại lý &amp; Kênh Phân phối"/>
    <x v="0"/>
    <x v="0"/>
    <s v="Officer"/>
    <s v="Male"/>
    <d v="1989-09-06T00:00:00"/>
    <s v="0902 791 570"/>
    <s v="duckhoi.huynh@hanwhalife.com.vn"/>
  </r>
  <r>
    <n v="283"/>
    <x v="0"/>
    <s v="12201458"/>
    <s v="Dương Đức Hải"/>
    <x v="1"/>
    <d v="2022-06-16T00:00:00"/>
    <s v="North"/>
    <x v="1"/>
    <s v="NBU &amp; Claim"/>
    <s v="Claim Senior Executive"/>
    <s v="Nhân viên Cấp trung cao Giải quyết Quyền lợi Bảo hiểm"/>
    <x v="0"/>
    <x v="0"/>
    <s v="Senior Executive"/>
    <s v="Male"/>
    <d v="1990-10-30T00:00:00"/>
    <s v="0388 666 886"/>
    <s v="duchai.duong@hanwhalife.com.vn"/>
  </r>
  <r>
    <n v="284"/>
    <x v="0"/>
    <s v="12201459"/>
    <s v="Nguyễn Công Minh Hoàng"/>
    <x v="0"/>
    <d v="2022-06-20T00:00:00"/>
    <s v="South - HCM"/>
    <x v="0"/>
    <s v="Actuary"/>
    <s v="Actuarial Analyst"/>
    <s v="Phân tích Định phí"/>
    <x v="0"/>
    <x v="0"/>
    <s v="Assistant Manager"/>
    <s v="Male"/>
    <d v="1996-01-24T00:00:00"/>
    <s v="0939 128 062"/>
    <s v="hoang.nguyen@hanwhalife.com.vn"/>
  </r>
  <r>
    <n v="285"/>
    <x v="0"/>
    <s v="12201460"/>
    <s v="Nguyễn Thị Phương Thảo"/>
    <x v="0"/>
    <d v="2022-06-20T00:00:00"/>
    <s v="South - HCM"/>
    <x v="0"/>
    <s v="NBU &amp; Claim"/>
    <s v="Underwriter"/>
    <s v="Thẩm định"/>
    <x v="0"/>
    <x v="0"/>
    <s v="Officer"/>
    <s v="Female"/>
    <d v="1988-09-05T00:00:00"/>
    <s v="0395 173 023"/>
    <s v="thao.nguyen3@hanwhalife.com.vn"/>
  </r>
  <r>
    <n v="286"/>
    <x v="0"/>
    <s v="12201461"/>
    <s v="Nguyễn Trần Tuấn Anh"/>
    <x v="0"/>
    <d v="2022-06-20T00:00:00"/>
    <s v="South - HCM"/>
    <x v="0"/>
    <s v="IT"/>
    <s v="IT Security Officer"/>
    <s v="Chuyên viên Bảo mật &amp; An toàn Thông tin"/>
    <x v="0"/>
    <x v="0"/>
    <s v="Officer"/>
    <s v="Male"/>
    <d v="1983-05-21T00:00:00"/>
    <s v="0907 252 183"/>
    <s v="anh.nguyen2@hanwhalife.com.vn"/>
  </r>
  <r>
    <n v="287"/>
    <x v="0"/>
    <s v="12201464"/>
    <s v="Khương Thanh Liêm"/>
    <x v="0"/>
    <d v="2022-06-22T00:00:00"/>
    <s v="South - HCM"/>
    <x v="0"/>
    <s v="Distribution Planning"/>
    <s v="Distribution Planning Senior Officer"/>
    <s v="Chuyên viên Cấp cao Lập Kế hoạch Kênh Đối tác"/>
    <x v="0"/>
    <x v="0"/>
    <s v="Senior Officer"/>
    <s v="Male"/>
    <d v="1994-03-20T00:00:00"/>
    <s v="0902 268 022"/>
    <s v="thanhliem.khuong@hanwhalife.com.vn"/>
  </r>
  <r>
    <n v="288"/>
    <x v="0"/>
    <s v="12201466"/>
    <s v="Trần Thị Năm Thanh"/>
    <x v="1"/>
    <d v="2022-06-24T00:00:00"/>
    <s v="North"/>
    <x v="1"/>
    <s v="Agency Compliance"/>
    <s v="Agency Compliance Assistant Manager"/>
    <s v="Phó phòng Pháp chế Đại lý "/>
    <x v="0"/>
    <x v="0"/>
    <s v="Assistant Manager"/>
    <s v="Female"/>
    <d v="1984-05-19T00:00:00"/>
    <s v="0989 655 599"/>
    <s v="namthanh.tran@hanwhalife.com.vn"/>
  </r>
  <r>
    <n v="289"/>
    <x v="0"/>
    <s v="12201477"/>
    <s v="Trần Phú Lập"/>
    <x v="0"/>
    <d v="2022-07-06T00:00:00"/>
    <s v="South - HCM"/>
    <x v="0"/>
    <s v="Distribution Admin"/>
    <s v="Distribution Admin Team Leader"/>
    <s v="Trưởng Nhóm phụ trách Hành chánh đại lý &amp; Kênh Phân phối"/>
    <x v="0"/>
    <x v="0"/>
    <s v="Officer"/>
    <s v="Male"/>
    <d v="1994-04-28T00:00:00"/>
    <s v="0567 217 843"/>
    <s v="phulap.tran@hanwhalife.com.vn"/>
  </r>
  <r>
    <n v="290"/>
    <x v="0"/>
    <s v="12201478"/>
    <s v="Nguyễn Huỳnh Thanh Thủy"/>
    <x v="0"/>
    <d v="2022-07-11T00:00:00"/>
    <s v="South - HCM"/>
    <x v="0"/>
    <s v="Marketing"/>
    <s v="Brand &amp; Marketing Senior Manager"/>
    <s v="Trưởng phòng Cấp cao Xây dựng &amp; Phát triển Thương hiệu&amp; Marketing"/>
    <x v="0"/>
    <x v="0"/>
    <s v="Senior Manager"/>
    <s v="Female"/>
    <d v="1989-10-08T00:00:00"/>
    <s v="0982 025 094"/>
    <s v="thanhthuy.nguyen1@hanwhalife.com.vn"/>
  </r>
  <r>
    <n v="291"/>
    <x v="0"/>
    <s v="12201484"/>
    <s v="Nguyễn Thị Thùy"/>
    <x v="32"/>
    <d v="2022-07-18T00:00:00"/>
    <s v="North"/>
    <x v="1"/>
    <s v="Sales Training Support"/>
    <s v="Agency Training Executive"/>
    <s v="Nhân viên Cấp trung Huấn luyện &amp; Hỗ trợ đại lý"/>
    <x v="4"/>
    <x v="0"/>
    <s v="Executive"/>
    <s v="Female"/>
    <d v="1987-02-16T00:00:00"/>
    <s v="0976 541 293"/>
    <s v="thuy.nguyen2@hanwhalife.com.vn"/>
  </r>
  <r>
    <n v="292"/>
    <x v="0"/>
    <s v="12201486"/>
    <s v="Trần Ngọc Thảo My"/>
    <x v="0"/>
    <d v="2022-07-27T00:00:00"/>
    <s v="South - HCM"/>
    <x v="0"/>
    <s v="NBU &amp; Claim"/>
    <s v="Claim Senior Executive"/>
    <s v="Nhân viên Cấp trung cao Giải quyết Quyền lợi Bảo hiểm"/>
    <x v="0"/>
    <x v="0"/>
    <s v="Senior Executive"/>
    <s v="Female"/>
    <d v="1987-09-01T00:00:00"/>
    <s v="0983 908 599"/>
    <s v="thaomy.tran@hanwhalife.com.vn"/>
  </r>
  <r>
    <n v="293"/>
    <x v="0"/>
    <s v="12201487"/>
    <s v="Huỳnh Vương Quốc"/>
    <x v="0"/>
    <d v="2022-08-01T00:00:00"/>
    <s v="South - HCM"/>
    <x v="0"/>
    <s v="Partnership Distribution"/>
    <s v="Head of South"/>
    <s v="Giám Đốc Kinh Doanh Miền Nam"/>
    <x v="0"/>
    <x v="0"/>
    <s v="Assistant Manager"/>
    <s v="Male"/>
    <d v="1986-04-04T00:00:00"/>
    <s v="0938 881 615"/>
    <s v="vuongquoc.huynh@hanwhalife.com.vn"/>
  </r>
  <r>
    <n v="294"/>
    <x v="0"/>
    <s v="12201488"/>
    <s v="Nguyễn Tấn Cường"/>
    <x v="0"/>
    <d v="2022-08-01T00:00:00"/>
    <s v="South - HCM"/>
    <x v="0"/>
    <s v="IT"/>
    <s v="Program Analyst Officer"/>
    <s v="Chuyên viên Lập trình"/>
    <x v="0"/>
    <x v="0"/>
    <s v="Officer"/>
    <s v="Male"/>
    <d v="1987-11-19T00:00:00"/>
    <s v="0902 333 064"/>
    <s v="tancuong.nguyen@hanwhalife.com.vn"/>
  </r>
  <r>
    <n v="295"/>
    <x v="0"/>
    <s v="12201489"/>
    <s v="Nguyễn Thị Thu Thảo"/>
    <x v="0"/>
    <d v="2022-08-01T00:00:00"/>
    <s v="South - HCM"/>
    <x v="0"/>
    <s v="NBU &amp; Claim"/>
    <s v="Underwriter"/>
    <s v="Thẩm định"/>
    <x v="0"/>
    <x v="0"/>
    <s v="Senior Executive"/>
    <s v="Female"/>
    <d v="1995-05-10T00:00:00"/>
    <s v="0778 884 532"/>
    <s v="thuthao.nguyen@hanwhalife.com.vn"/>
  </r>
  <r>
    <n v="296"/>
    <x v="0"/>
    <s v="12201490"/>
    <s v="Trần Thảo Nguyên"/>
    <x v="0"/>
    <d v="2022-08-08T00:00:00"/>
    <s v="South - HCM"/>
    <x v="0"/>
    <s v="Customer Services"/>
    <s v="Policy Owner Services Officer"/>
    <s v="Chuyên viên Quản lý Hợp đồng"/>
    <x v="0"/>
    <x v="0"/>
    <s v="Officer"/>
    <s v="Female"/>
    <d v="1992-01-11T00:00:00"/>
    <s v="0938 680 383"/>
    <s v="nguyen.tran@hanwhalife.com.vn"/>
  </r>
  <r>
    <n v="297"/>
    <x v="0"/>
    <s v="12201491"/>
    <s v="Trần Thị Như Tình"/>
    <x v="20"/>
    <d v="2022-08-08T00:00:00"/>
    <s v="North"/>
    <x v="1"/>
    <s v="Sales Training Support"/>
    <s v="Agency Training Executive"/>
    <s v="Nhân viên Cấp trung Huấn luyện &amp; Hỗ trợ đại lý"/>
    <x v="4"/>
    <x v="0"/>
    <s v="Executive"/>
    <s v="Female"/>
    <d v="1996-10-14T00:00:00"/>
    <s v="0935 040 075"/>
    <s v="nhutinh.tran@hanwhalife.com.vn"/>
  </r>
  <r>
    <n v="298"/>
    <x v="0"/>
    <s v="12201492"/>
    <s v="Cao Ngọc Ly"/>
    <x v="0"/>
    <d v="2022-08-08T00:00:00"/>
    <s v="South - HCM"/>
    <x v="0"/>
    <s v="Customer Services"/>
    <s v="Call Center Senior Staff"/>
    <s v="Nhân viên Cấp cao trực Tổng đài"/>
    <x v="0"/>
    <x v="0"/>
    <s v="Senior Staff"/>
    <s v="Female"/>
    <d v="1992-10-19T00:00:00"/>
    <s v="0912 423 455"/>
    <s v="ngocly.cao@hanwhalife.com.vn"/>
  </r>
  <r>
    <n v="299"/>
    <x v="0"/>
    <s v="12201497"/>
    <s v="Nguyễn Đinh Bảo Ngọc"/>
    <x v="0"/>
    <d v="2022-08-08T00:00:00"/>
    <s v="South - HCM"/>
    <x v="0"/>
    <s v="IT"/>
    <s v="Business Analyst Senior Executive"/>
    <s v="Nhân viên Cấp trung cao Phát triển Hệ thống"/>
    <x v="0"/>
    <x v="0"/>
    <s v="Senior Executive"/>
    <s v="Female"/>
    <d v="1995-11-08T00:00:00"/>
    <s v="0769 968 045"/>
    <s v="baongoc.nguyen1@hanwhalife.com.vn"/>
  </r>
  <r>
    <n v="300"/>
    <x v="0"/>
    <s v="12201498"/>
    <s v="Nguyễn Đức Trọng"/>
    <x v="0"/>
    <d v="2022-08-08T00:00:00"/>
    <s v="South - HCM"/>
    <x v="0"/>
    <s v="IT"/>
    <s v="Network Administrator Executive"/>
    <s v="Nhân viên Cấp trung Quản trị Hệ thống"/>
    <x v="0"/>
    <x v="0"/>
    <s v="Executive"/>
    <s v="Male"/>
    <d v="1985-04-01T00:00:00"/>
    <s v="0905 756 856"/>
    <s v="ductrong.nguyen@hanwhalife.com.vn"/>
  </r>
  <r>
    <n v="301"/>
    <x v="0"/>
    <s v="12201499"/>
    <s v="Nguyễn Thị Như Ý"/>
    <x v="0"/>
    <d v="2022-08-10T00:00:00"/>
    <s v="South - HCM"/>
    <x v="0"/>
    <s v="Distribution Admin"/>
    <s v="Report &amp; Compensation Part Leader"/>
    <s v="Phó Bộ phận Hành chánh đại lý &amp; Kênh Phân phối, Phụ trách Báo cáo &amp; Thu nhập Đại lý"/>
    <x v="1"/>
    <x v="1"/>
    <s v="Senior Manager"/>
    <s v="Female"/>
    <d v="1985-09-01T00:00:00"/>
    <s v="0989 044 861"/>
    <s v="nhuy.nguyen1@hanwhalife.com.vn"/>
  </r>
  <r>
    <n v="302"/>
    <x v="0"/>
    <s v="12201500"/>
    <s v="Phạm Ngọc Huyền Chi"/>
    <x v="0"/>
    <d v="2022-08-15T00:00:00"/>
    <s v="South - HCM"/>
    <x v="0"/>
    <s v="Distribution Admin"/>
    <s v="Distribution Report Senior Executive"/>
    <s v="Nhân viên cấp trung cao báo cáo kênh phân phối"/>
    <x v="0"/>
    <x v="0"/>
    <s v="Senior Executive"/>
    <s v="Female"/>
    <d v="1993-05-26T00:00:00"/>
    <s v="0962 725 331"/>
    <s v="huyenchi.pham@hanwhalife.com.vn"/>
  </r>
  <r>
    <n v="303"/>
    <x v="0"/>
    <s v="12201504"/>
    <s v="Nguyễn Lê Ngọc Huỳnh Hoa"/>
    <x v="0"/>
    <d v="2022-08-22T00:00:00"/>
    <s v="South - HCM"/>
    <x v="0"/>
    <s v="Distribution Planning"/>
    <s v="Partnership Support Senior Executive"/>
    <s v="Nhân viên Cấp trung cao Hỗ trợ Kênh Đối tác Chiến lược"/>
    <x v="0"/>
    <x v="0"/>
    <s v="Senior Executive"/>
    <s v="Female"/>
    <d v="1995-07-12T00:00:00"/>
    <s v="0777 044 744"/>
    <s v="huynhhoa.nguyen@hanwhalife.com.vn"/>
  </r>
  <r>
    <n v="304"/>
    <x v="0"/>
    <s v="12201505"/>
    <s v="Phạm Thị Dương Linh"/>
    <x v="1"/>
    <d v="2022-08-22T00:00:00"/>
    <s v="North"/>
    <x v="1"/>
    <s v="NBU &amp; Claim"/>
    <s v="Claim Executive"/>
    <s v="Nhân viên Cấp trung Giải quyết Quyền lợi Bảo hiểm"/>
    <x v="0"/>
    <x v="0"/>
    <s v="Executive"/>
    <s v="Female"/>
    <d v="1997-09-05T00:00:00"/>
    <s v="0355 790 874"/>
    <s v="duonglinh.pham@hanwhalife.com.vn"/>
  </r>
  <r>
    <n v="305"/>
    <x v="0"/>
    <s v="12201506"/>
    <s v="Nguyễn Thị Hương"/>
    <x v="0"/>
    <d v="2022-08-25T00:00:00"/>
    <s v="South - HCM"/>
    <x v="0"/>
    <s v="IT"/>
    <s v="Business Analyst Senior Executive"/>
    <s v="Nhân viên Cấp trung cao Phát triển Hệ thống"/>
    <x v="0"/>
    <x v="0"/>
    <s v="Senior Executive"/>
    <s v="Female"/>
    <d v="1994-06-12T00:00:00"/>
    <s v="0964 701 610"/>
    <s v="huong.nguyen3@hanwhalife.com.vn"/>
  </r>
  <r>
    <n v="306"/>
    <x v="0"/>
    <s v="12201509"/>
    <s v="Nguyễn Thị Hải Yên"/>
    <x v="17"/>
    <d v="2022-08-29T00:00:00"/>
    <s v="Central"/>
    <x v="2"/>
    <s v="Sales Training Support"/>
    <s v="Agency Training Executive"/>
    <s v="Nhân viên Cấp trung Huấn luyện &amp; Hỗ trợ đại lý"/>
    <x v="4"/>
    <x v="0"/>
    <s v="Executive"/>
    <s v="Female"/>
    <d v="1994-12-27T00:00:00"/>
    <s v="0987 383 342"/>
    <s v="haiyen.nguyen1@hanwhalife.com.vn"/>
  </r>
  <r>
    <n v="307"/>
    <x v="0"/>
    <s v="12201510"/>
    <s v="Tô Phạm Quỳnh Anh"/>
    <x v="0"/>
    <d v="2022-08-29T00:00:00"/>
    <s v="South - HCM"/>
    <x v="0"/>
    <s v="Distribution Planning"/>
    <s v="Partnership Support Senior Executive"/>
    <s v="Nhân viên Cấp trung cao Hỗ trợ Kênh Đối tác Chiến lược"/>
    <x v="0"/>
    <x v="0"/>
    <s v="Senior Executive"/>
    <s v="Female"/>
    <d v="1995-11-01T00:00:00"/>
    <s v="0902 862913"/>
    <s v="quynhanh.to@hanwhalife.com.vn"/>
  </r>
  <r>
    <n v="308"/>
    <x v="0"/>
    <s v="12201511"/>
    <s v="Nguyễn Vũ Tịnh Đan"/>
    <x v="0"/>
    <d v="2022-08-29T00:00:00"/>
    <s v="South - HCM"/>
    <x v="0"/>
    <s v="Sales Support Task Force"/>
    <s v="Sales Admin Executive"/>
    <s v="Nhân viên Cấp trung Hỗ trợ kinh doanh"/>
    <x v="0"/>
    <x v="0"/>
    <s v="Executive"/>
    <s v="Female"/>
    <d v="1995-04-12T00:00:00"/>
    <s v="0971 116 295"/>
    <s v="tinhdan.nguyen@hanwhalife.com.vn"/>
  </r>
  <r>
    <n v="309"/>
    <x v="0"/>
    <s v="12201512"/>
    <s v="Đặng Hồng Duyên"/>
    <x v="0"/>
    <d v="2022-08-29T00:00:00"/>
    <s v="South - HCM"/>
    <x v="0"/>
    <s v="Customer Services"/>
    <s v="Call Center Senior Staff"/>
    <s v="Nhân viên Cấp cao trực Tổng đài"/>
    <x v="0"/>
    <x v="0"/>
    <s v="Senior Staff"/>
    <s v="Female"/>
    <d v="1994-05-22T00:00:00"/>
    <s v="0833 063 278"/>
    <s v="hongduyen.dang@hanwhalife.com.vn"/>
  </r>
  <r>
    <n v="310"/>
    <x v="0"/>
    <s v="12201513"/>
    <s v="Nguyễn Đình Hưng"/>
    <x v="22"/>
    <d v="2022-08-31T00:00:00"/>
    <s v="North"/>
    <x v="1"/>
    <s v="Regional Sales - Thang Long"/>
    <s v="Zone Director"/>
    <s v="Giám đốc Kinh doanh Khu vực"/>
    <x v="3"/>
    <x v="0"/>
    <s v="Senior Executive"/>
    <s v="Male"/>
    <d v="1990-04-10T00:00:00"/>
    <s v="0948 975 050"/>
    <s v="dinhhung.nguyen@hanwhalife.com.vn"/>
  </r>
  <r>
    <n v="311"/>
    <x v="0"/>
    <s v="12201519"/>
    <s v="Đào Thị Vương"/>
    <x v="0"/>
    <d v="2022-09-05T00:00:00"/>
    <s v="South - HCM"/>
    <x v="0"/>
    <s v="Customer Services"/>
    <s v="Call Center Staff"/>
    <s v="Nhân viên trực Tổng đài"/>
    <x v="0"/>
    <x v="0"/>
    <s v="Staff"/>
    <s v="Female"/>
    <d v="1994-01-31T00:00:00"/>
    <s v="0909 600 526"/>
    <s v="vuong.dao@hanwhalife.com.vn"/>
  </r>
  <r>
    <n v="312"/>
    <x v="0"/>
    <s v="12201522"/>
    <s v="Mai Vạn Hạnh"/>
    <x v="0"/>
    <d v="2022-09-05T00:00:00"/>
    <s v="South - HCM"/>
    <x v="0"/>
    <s v="Customer Services"/>
    <s v="Call Center Assistant Manager"/>
    <s v="Phó phòng trực Tổng đài"/>
    <x v="0"/>
    <x v="0"/>
    <s v="Assistant Manager"/>
    <s v="Female"/>
    <d v="1988-05-13T00:00:00"/>
    <s v="0903 601 309"/>
    <s v="vanhanh.mai@hanwhalife.com.vn"/>
  </r>
  <r>
    <n v="313"/>
    <x v="0"/>
    <s v="12201524"/>
    <s v="Đào Nguyễn Xuân Phước"/>
    <x v="0"/>
    <d v="2022-09-05T00:00:00"/>
    <s v="South - HCM"/>
    <x v="0"/>
    <s v="Distribution Admin"/>
    <s v="Distribution Report Senior Officer"/>
    <s v="Chuyên viên Cấp cao Hành chánh Đại lý &amp; Kênh phân phối"/>
    <x v="0"/>
    <x v="0"/>
    <s v="Senior Officer"/>
    <s v="Male"/>
    <d v="1994-01-30T00:00:00"/>
    <s v="0327 695 141"/>
    <s v="xuanphuoc.dao@hanwhalife.com.vn"/>
  </r>
  <r>
    <n v="314"/>
    <x v="0"/>
    <s v="12201525"/>
    <s v="Lê Thị Bích Tiên"/>
    <x v="0"/>
    <d v="2022-09-05T00:00:00"/>
    <s v="South - HCM"/>
    <x v="0"/>
    <s v="Human resources"/>
    <s v="Employee Engagement &amp; Internal Communication Senior Executive"/>
    <s v="Nhân viên Cấp trung cao Hoạt Động Gắn Kết và Truyền Thông Nội Bộ"/>
    <x v="0"/>
    <x v="0"/>
    <s v="Senior Executive"/>
    <s v="Female"/>
    <d v="1994-12-12T00:00:00"/>
    <s v="0934 056 977"/>
    <s v="bichtien.le@hanwhalife.com.vn"/>
  </r>
  <r>
    <n v="315"/>
    <x v="0"/>
    <s v="12201531"/>
    <s v="Nguyễn Anh Tuấn"/>
    <x v="0"/>
    <d v="2022-09-12T00:00:00"/>
    <s v="South - HCM"/>
    <x v="0"/>
    <s v="Actuary"/>
    <s v="Actuarial Analyst"/>
    <s v="Phân tích Định phí"/>
    <x v="0"/>
    <x v="0"/>
    <s v="Manager"/>
    <s v="Male"/>
    <d v="1985-10-22T00:00:00"/>
    <s v="0982 378 285"/>
    <s v="anhtuan.nguyen4@hanwhalife.com.vn"/>
  </r>
  <r>
    <n v="316"/>
    <x v="0"/>
    <s v="12201532"/>
    <s v="Phạm Hải Huy"/>
    <x v="0"/>
    <d v="2022-09-12T00:00:00"/>
    <s v="South - HCM"/>
    <x v="0"/>
    <s v="NBU &amp; Claim"/>
    <s v="Claim Assistant Manager"/>
    <s v="Phó phòng Giải quyết Quyền lợi Bảo hiểm"/>
    <x v="0"/>
    <x v="0"/>
    <s v="Assistant Manager"/>
    <s v="Male"/>
    <d v="1983-10-20T00:00:00"/>
    <s v="0982 908 020"/>
    <s v="haihuy.pham@hanwhalife.com.vn"/>
  </r>
  <r>
    <n v="317"/>
    <x v="0"/>
    <s v="12201533"/>
    <s v="Mai Hữu Tín"/>
    <x v="0"/>
    <d v="2022-09-12T00:00:00"/>
    <s v="South - HCM"/>
    <x v="0"/>
    <s v="NBU &amp; Claim"/>
    <s v="Underwriter"/>
    <s v="Chuyên viên Thẩm định"/>
    <x v="0"/>
    <x v="0"/>
    <s v="Senior Executive"/>
    <s v="Male"/>
    <d v="1993-02-24T00:00:00"/>
    <s v=" 0983 790 609"/>
    <s v="huutin.mai@hanwhalife.com.vn"/>
  </r>
  <r>
    <n v="318"/>
    <x v="0"/>
    <s v="12201534"/>
    <s v="Phạm Thị Hằng"/>
    <x v="0"/>
    <d v="2022-09-12T00:00:00"/>
    <s v="South - HCM"/>
    <x v="0"/>
    <s v="Design &amp; Development"/>
    <s v="Design &amp; Development Officer"/>
    <s v="Chuyên viên Thiết Kế &amp; Phát triển Chương trình Huấn luyện Kinh doanh"/>
    <x v="0"/>
    <x v="0"/>
    <s v="Officer"/>
    <s v="Female"/>
    <d v="1984-10-10T00:00:00"/>
    <s v="0813 390 539"/>
    <s v="hang.pham@hanwhalife.com.vn"/>
  </r>
  <r>
    <n v="319"/>
    <x v="0"/>
    <s v="12201536"/>
    <s v="Tất An Đông Nghi"/>
    <x v="0"/>
    <d v="2022-09-13T00:00:00"/>
    <s v="South - HCM"/>
    <x v="0"/>
    <s v="Marketing"/>
    <s v="Corporate Brand Manager"/>
    <s v="Trưởng phòng Quản lý Thương hiệu"/>
    <x v="0"/>
    <x v="0"/>
    <s v="Manager"/>
    <s v="Male"/>
    <d v="1991-08-13T00:00:00"/>
    <s v="0965 266 718"/>
    <s v="dongnghi.tat@hanwhalife.com.vn"/>
  </r>
  <r>
    <n v="320"/>
    <x v="0"/>
    <s v="12201538"/>
    <s v="Nguyễn Thiên Hương"/>
    <x v="0"/>
    <d v="2022-09-15T00:00:00"/>
    <s v="South - HCM"/>
    <x v="0"/>
    <s v="Human resources"/>
    <s v="Corporate Learning &amp; Talent Development Manager"/>
    <s v="Trưởng phòng Đào tạo và Phát triển Nhân tài"/>
    <x v="0"/>
    <x v="0"/>
    <s v="Manager"/>
    <s v="Female"/>
    <d v="1992-04-11T00:00:00"/>
    <s v="0906 879 842"/>
    <s v="thienhuong.nguyen@hanwhalife.com.vn"/>
  </r>
  <r>
    <n v="321"/>
    <x v="0"/>
    <s v="12201539"/>
    <s v="Nguyễn Trà Nhật Trinh"/>
    <x v="0"/>
    <d v="2022-09-19T00:00:00"/>
    <s v="South - HCM"/>
    <x v="0"/>
    <s v="Distribution Admin"/>
    <s v="Distribution Compensation Manager"/>
    <s v="Trưởng phòng Phụ trách Thu nhập Đại lý &amp; Kênh Phân phối"/>
    <x v="0"/>
    <x v="0"/>
    <s v="Manager"/>
    <s v="Female"/>
    <d v="1987-08-28T00:00:00"/>
    <s v="0909 478 716"/>
    <s v="nhattrinh.nguyen@hanwhalife.com.vn"/>
  </r>
  <r>
    <n v="322"/>
    <x v="0"/>
    <s v="12201544"/>
    <s v="Phạm Thị Diệp Quỳnh"/>
    <x v="0"/>
    <d v="2022-09-26T00:00:00"/>
    <s v="South - HCM"/>
    <x v="0"/>
    <s v="Customer Services"/>
    <s v="Digital Customer Services Manager"/>
    <s v="Trưởng phòng Dịch vụ Kỹ thuật số"/>
    <x v="0"/>
    <x v="0"/>
    <s v="Manager"/>
    <s v="Female"/>
    <d v="1979-10-05T00:00:00"/>
    <s v="0916 798 389"/>
    <s v="diepquynh.pham@hanwhalife.com.vn"/>
  </r>
  <r>
    <n v="323"/>
    <x v="0"/>
    <s v="12201547"/>
    <s v="Nguyễn Thị Hoài Thu"/>
    <x v="0"/>
    <d v="2022-09-28T00:00:00"/>
    <s v="South - HCM"/>
    <x v="0"/>
    <s v="Customer Services"/>
    <s v="Customer Care Manager"/>
    <s v="Trưởng phòng Chăm sóc Khách Hàng"/>
    <x v="0"/>
    <x v="0"/>
    <s v="Manager"/>
    <s v="Female"/>
    <d v="1984-03-27T00:00:00"/>
    <s v="0932 493 481"/>
    <s v="hoaithu.nguyen@hanwhalife.com.vn"/>
  </r>
  <r>
    <n v="324"/>
    <x v="0"/>
    <s v="12201549"/>
    <s v="Du Gia Khang"/>
    <x v="0"/>
    <d v="2022-09-28T00:00:00"/>
    <s v="South - HCM"/>
    <x v="0"/>
    <s v="NBU &amp; Claim"/>
    <s v="New Business Staff"/>
    <s v="Nhân viên Phát hành Hợp đồng"/>
    <x v="0"/>
    <x v="0"/>
    <s v="Staff"/>
    <s v="Male"/>
    <d v="1996-11-15T00:00:00"/>
    <s v="0773 116 510"/>
    <s v="giakhang.du@hanwhalife.com.vn"/>
  </r>
  <r>
    <n v="325"/>
    <x v="0"/>
    <s v="12201550"/>
    <s v="Nguyễn Bùi Thanh An"/>
    <x v="0"/>
    <d v="2022-09-28T00:00:00"/>
    <s v="South - HCM"/>
    <x v="0"/>
    <s v="GA Partner"/>
    <s v="GA Development Senior Executive"/>
    <s v="Nhân viên Cấp trung Cao Phát triển Văn phòng Tổng đại lý"/>
    <x v="0"/>
    <x v="0"/>
    <s v="Senior Executive"/>
    <s v="Female"/>
    <d v="1995-03-29T00:00:00"/>
    <s v="0919 103 045"/>
    <s v="thanhan.nguyen@hanwhalife.com.vn"/>
  </r>
  <r>
    <n v="326"/>
    <x v="0"/>
    <s v="12201551"/>
    <s v="Nguyễn Thị Quyên"/>
    <x v="0"/>
    <d v="2022-09-28T00:00:00"/>
    <s v="South - HCM"/>
    <x v="0"/>
    <s v="Actuary"/>
    <s v="Actuarial Analyst"/>
    <s v="Phân tích Định phí"/>
    <x v="0"/>
    <x v="0"/>
    <s v="Senior Executive"/>
    <s v="Female"/>
    <d v="1995-05-19T00:00:00"/>
    <s v="0365 947 196"/>
    <s v="quyen.nguyen@hanwhalife.com.vn"/>
  </r>
  <r>
    <n v="327"/>
    <x v="0"/>
    <s v="12201553"/>
    <s v="Nguyễn Phụng Trí"/>
    <x v="2"/>
    <d v="2022-10-01T00:00:00"/>
    <s v="Central"/>
    <x v="2"/>
    <s v="Regional Sales - Tay Son"/>
    <s v="Regional Director"/>
    <s v="Giám đốc Kinh doanh Vùng"/>
    <x v="3"/>
    <x v="0"/>
    <s v="Vice Director"/>
    <s v="Male"/>
    <d v="1978-09-18T00:00:00"/>
    <s v="0917 985 225"/>
    <s v="phungtri.nguyen@hanwhalife.com.vn"/>
  </r>
  <r>
    <n v="328"/>
    <x v="0"/>
    <s v="12201556"/>
    <s v="Đoàn Ngọc Thanh Tâm"/>
    <x v="0"/>
    <d v="2022-10-03T00:00:00"/>
    <s v="South - HCM"/>
    <x v="0"/>
    <s v="Distribution Planning"/>
    <s v="Distribution Support Executive"/>
    <s v="Nhân viên Cấp trung Hỗ trợ Đại lý &amp; Kênh Phân phối"/>
    <x v="0"/>
    <x v="0"/>
    <s v="Executive"/>
    <s v="Female"/>
    <d v="2000-08-19T00:00:00"/>
    <s v="0589 798 647"/>
    <s v="thanhtam.doan@hanwhalife.com.vn"/>
  </r>
  <r>
    <n v="329"/>
    <x v="0"/>
    <s v="12201557"/>
    <s v="Nguyễn Văn Bảo"/>
    <x v="0"/>
    <d v="2022-10-03T00:00:00"/>
    <s v="South - HCM"/>
    <x v="0"/>
    <s v="IT"/>
    <s v="IT Helpdesk Staff"/>
    <s v="Nhân viên Hỗ trợ Mạng máy tính"/>
    <x v="0"/>
    <x v="0"/>
    <s v="Staff"/>
    <s v="Male"/>
    <d v="1996-02-20T00:00:00"/>
    <s v="0974 504 924"/>
    <s v="vanbao.nguyen@hanwhalife.com.vn"/>
  </r>
  <r>
    <n v="330"/>
    <x v="0"/>
    <s v="12201558"/>
    <s v="Nguyễn Duy Thanh"/>
    <x v="0"/>
    <d v="2022-10-10T00:00:00"/>
    <s v="South - HCM"/>
    <x v="0"/>
    <s v="IT"/>
    <s v="Program Analyst Senior Officer"/>
    <s v="Chuyên viên Cấp cao Lập trình"/>
    <x v="0"/>
    <x v="0"/>
    <s v="Senior Officer"/>
    <s v="Male"/>
    <d v="1990-04-11T00:00:00"/>
    <s v="0987 506 370"/>
    <s v="duythanh.nguyen1@hanwhalife.com.vn"/>
  </r>
  <r>
    <n v="331"/>
    <x v="0"/>
    <s v="12201562"/>
    <s v="Đỗ Thị Linh Nhạn"/>
    <x v="24"/>
    <d v="2022-10-19T00:00:00"/>
    <s v="North"/>
    <x v="1"/>
    <s v="Customer Services"/>
    <s v="Customer Services Senior Staff"/>
    <s v="Nhân viên Cấp cao Dịch vụ Khách hàng"/>
    <x v="0"/>
    <x v="0"/>
    <s v="Senior Staff"/>
    <s v="Female"/>
    <d v="1992-10-05T00:00:00"/>
    <s v="0398 558 689"/>
    <s v="linhnhan.do@hanwhalife.com.vn"/>
  </r>
  <r>
    <n v="332"/>
    <x v="0"/>
    <s v="12201563"/>
    <s v="Hoàng Minh Tú"/>
    <x v="0"/>
    <d v="2022-10-19T00:00:00"/>
    <s v="South - HCM"/>
    <x v="0"/>
    <s v="Actuary"/>
    <s v="Actuarial Analyst"/>
    <s v="Phân tích Định phí"/>
    <x v="0"/>
    <x v="0"/>
    <s v="Executive"/>
    <s v="Female"/>
    <d v="1998-10-28T00:00:00"/>
    <s v="0777 613 369"/>
    <s v="minhtu.hoang@hanwhalife.com.vn"/>
  </r>
  <r>
    <n v="333"/>
    <x v="0"/>
    <s v="12201565"/>
    <s v="Trương Mạnh Dũng"/>
    <x v="0"/>
    <d v="2022-10-20T00:00:00"/>
    <s v="South - HCM"/>
    <x v="0"/>
    <s v="IT"/>
    <s v="Program Analyst Officer"/>
    <s v="Chuyên viên Lập trình"/>
    <x v="0"/>
    <x v="0"/>
    <s v="Officer"/>
    <s v="Male"/>
    <d v="1986-12-02T00:00:00"/>
    <s v="0935 004 507"/>
    <s v="manhdung.truong@hanwhalife.com.vn"/>
  </r>
  <r>
    <n v="334"/>
    <x v="0"/>
    <s v="12201567"/>
    <s v="Lâm Vũ"/>
    <x v="0"/>
    <d v="2022-10-24T00:00:00"/>
    <s v="South - HCM"/>
    <x v="0"/>
    <s v="Product Development"/>
    <s v="Product Development Senior Executive"/>
    <s v="Nhân viên Cấp trung cao Phát triển Sản phẩm"/>
    <x v="0"/>
    <x v="0"/>
    <s v="Senior Executive"/>
    <s v="Male"/>
    <d v="1991-03-17T00:00:00"/>
    <s v="0908 803 939"/>
    <s v="vu.lam@hanwhalife.com.vn"/>
  </r>
  <r>
    <n v="335"/>
    <x v="0"/>
    <s v="12201569"/>
    <s v="Nguyễn Lê Tuyết Nhiên"/>
    <x v="0"/>
    <d v="2022-10-26T00:00:00"/>
    <s v="South - HCM"/>
    <x v="0"/>
    <s v="Sales Training Support"/>
    <s v="Agency Training Coordinator"/>
    <s v="Điều phối Huấn luyện Kênh Đại lý"/>
    <x v="0"/>
    <x v="0"/>
    <s v="Executive"/>
    <s v="Female"/>
    <d v="1995-01-14T00:00:00"/>
    <s v="0933 743 436"/>
    <s v="tuyetnhien.nguyen@hanwhalife.com.vn"/>
  </r>
  <r>
    <n v="336"/>
    <x v="0"/>
    <s v="12201570"/>
    <s v="Lê Nhật Hà Vy"/>
    <x v="0"/>
    <d v="2022-10-31T00:00:00"/>
    <s v="South - HCM"/>
    <x v="0"/>
    <s v="Marketing"/>
    <s v="PR &amp; CSR Manager"/>
    <s v="Trưởng phòng Truyền thông và CSR"/>
    <x v="0"/>
    <x v="0"/>
    <s v="Manager"/>
    <s v="Female"/>
    <d v="1991-12-11T00:00:00"/>
    <s v="0934 457 535"/>
    <s v="havy.le@hanwhalife.com.vn"/>
  </r>
  <r>
    <n v="337"/>
    <x v="0"/>
    <s v="12201571"/>
    <s v="Huỳnh Thị Hồng Gấm"/>
    <x v="0"/>
    <d v="2022-10-31T00:00:00"/>
    <s v="South - HCM"/>
    <x v="0"/>
    <s v="Distribution Admin"/>
    <s v="Distribution Compensation Executive"/>
    <s v="Nhân viên Cấp trung phụ trách Thu nhập Đại lý &amp; Kênh Phân phối"/>
    <x v="0"/>
    <x v="0"/>
    <s v="Executive"/>
    <s v="Female"/>
    <d v="1995-03-15T00:00:00"/>
    <s v="0388 552 912"/>
    <s v="honggam.huynh@hanwhalife.com.vn"/>
  </r>
  <r>
    <n v="338"/>
    <x v="0"/>
    <s v="12201572"/>
    <s v="Nguyễn Anh Tuấn"/>
    <x v="24"/>
    <d v="2022-11-01T00:00:00"/>
    <s v="North"/>
    <x v="1"/>
    <s v="Regional Sales - Thang Long"/>
    <s v="Zone Director"/>
    <s v="Giám đốc Kinh doanh Khu vực"/>
    <x v="3"/>
    <x v="0"/>
    <s v="Senior Officer"/>
    <s v="Male"/>
    <d v="1985-02-06T00:00:00"/>
    <s v="0928 336 999"/>
    <s v="tuan.nguyen1@hanwhalife.com.vn"/>
  </r>
  <r>
    <n v="339"/>
    <x v="0"/>
    <s v="12201575"/>
    <s v="Phạm Văn Chung"/>
    <x v="10"/>
    <d v="2022-11-02T00:00:00"/>
    <s v="North"/>
    <x v="1"/>
    <s v="Regional Sales - Thang Long"/>
    <s v="Zone Director"/>
    <s v="Giám đốc Kinh doanh Khu vực"/>
    <x v="3"/>
    <x v="0"/>
    <s v="Senior Executive"/>
    <s v="Male"/>
    <d v="1990-04-23T00:00:00"/>
    <s v="0961 625 788"/>
    <s v="vanchung.pham@hanwhalife.com.vn"/>
  </r>
  <r>
    <n v="340"/>
    <x v="0"/>
    <s v="12201577"/>
    <s v="Trần Minh Tâm"/>
    <x v="8"/>
    <d v="2022-11-02T00:00:00"/>
    <s v="North"/>
    <x v="1"/>
    <s v="Regional Sales - Lam Kinh"/>
    <s v="Zone Director"/>
    <s v="Giám đốc Kinh doanh Khu vực"/>
    <x v="3"/>
    <x v="0"/>
    <s v="Officer"/>
    <s v="Male"/>
    <d v="1990-05-19T00:00:00"/>
    <s v="0985 999 881"/>
    <s v="tam.tran@hanwhalife.com.vn"/>
  </r>
  <r>
    <n v="341"/>
    <x v="0"/>
    <s v="12201579"/>
    <s v="Nguyễn Bình An"/>
    <x v="0"/>
    <d v="2022-11-14T00:00:00"/>
    <s v="South - HCM"/>
    <x v="0"/>
    <s v="Product Development"/>
    <s v="Product Development Senior Executive"/>
    <s v="Nhân viên Cấp trung cao Phát triển Sản phẩm"/>
    <x v="0"/>
    <x v="0"/>
    <s v="Senior Executive"/>
    <s v="Male"/>
    <d v="1996-02-12T00:00:00"/>
    <s v="0379 362 759"/>
    <s v="binhan.nguyen@hanwhalife.com.vn"/>
  </r>
  <r>
    <n v="342"/>
    <x v="0"/>
    <s v="12201582"/>
    <s v="Lê Thị Hường"/>
    <x v="20"/>
    <d v="2022-11-14T00:00:00"/>
    <s v="North"/>
    <x v="1"/>
    <s v="Customer Services"/>
    <s v="Customer Services Senior Staff"/>
    <s v="Nhân viên Cấp cao Dịch vụ Khách hàng"/>
    <x v="0"/>
    <x v="0"/>
    <s v="Senior Staff"/>
    <s v="Female"/>
    <d v="1992-05-19T00:00:00"/>
    <s v="0981 431 074"/>
    <s v="huong.le2@hanwhalife.com.vn"/>
  </r>
  <r>
    <n v="343"/>
    <x v="0"/>
    <s v="12201584"/>
    <s v="Trương Thái Bão"/>
    <x v="2"/>
    <d v="2022-11-21T00:00:00"/>
    <s v="Central"/>
    <x v="2"/>
    <s v="Sales Training Support"/>
    <s v="Agency Training Senior Executive"/>
    <s v="Nhân viên Cấp trung cao Huấn luyện &amp; Hỗ trợ đại lý"/>
    <x v="4"/>
    <x v="0"/>
    <s v="Senior Executive"/>
    <s v="Male"/>
    <d v="1992-08-20T00:00:00"/>
    <s v="0941 430 707"/>
    <s v="thaibao.truong@hanwhalife.com.vn"/>
  </r>
  <r>
    <n v="344"/>
    <x v="0"/>
    <s v="12201585"/>
    <s v="Mai Hồng Phương Thảo"/>
    <x v="0"/>
    <d v="2022-11-21T00:00:00"/>
    <s v="South - HCM"/>
    <x v="0"/>
    <s v="Distribution Planning"/>
    <s v="Quality Control Senior Executive"/>
    <s v="Nhân viên Cấp trung cao Kiểm soát Chất lượng"/>
    <x v="0"/>
    <x v="0"/>
    <s v="Senior Executive"/>
    <s v="Female"/>
    <d v="1989-10-11T00:00:00"/>
    <s v="0355 551 520"/>
    <s v="phuongthao.mai@hanwhalife.com.vn"/>
  </r>
  <r>
    <n v="345"/>
    <x v="0"/>
    <s v="12201588"/>
    <s v="Lê Nguyễn Ngọc Trâm"/>
    <x v="25"/>
    <d v="2022-11-23T00:00:00"/>
    <s v="South"/>
    <x v="2"/>
    <s v="Customer Services"/>
    <s v="Customer Services Senior Staff"/>
    <s v="Nhân viên Cấp cao Dịch vụ Khách hàng"/>
    <x v="0"/>
    <x v="0"/>
    <s v="Senior Staff"/>
    <s v="Female"/>
    <d v="1994-06-15T00:00:00"/>
    <s v="0912 369 411"/>
    <s v="ngoctram.le@hanwhalife.com.vn"/>
  </r>
  <r>
    <n v="346"/>
    <x v="0"/>
    <s v="12201590"/>
    <s v="Nguyễn Quang Thiện"/>
    <x v="0"/>
    <d v="2022-11-28T00:00:00"/>
    <s v="South - HCM"/>
    <x v="0"/>
    <s v="IT"/>
    <s v="Program Analyst Executive"/>
    <s v="Nhân viên Cấp trung Lập trình"/>
    <x v="0"/>
    <x v="0"/>
    <s v="Executive"/>
    <s v="Male"/>
    <d v="1998-01-09T00:00:00"/>
    <s v="0829 900 345"/>
    <s v="quangthien.nguyen@hanwhalife.com.vn"/>
  </r>
  <r>
    <n v="347"/>
    <x v="0"/>
    <s v="12201593"/>
    <s v="Nguyễn Thị Quỳnh Nga"/>
    <x v="0"/>
    <d v="2022-12-01T00:00:00"/>
    <s v="South - HCM"/>
    <x v="0"/>
    <s v="Product Development"/>
    <s v="Product Development Officer"/>
    <s v="Chuyên viên Phát triển Sản Phẩm"/>
    <x v="0"/>
    <x v="0"/>
    <s v="Officer"/>
    <s v="Female"/>
    <d v="1987-04-28T00:00:00"/>
    <s v="0977 347 967"/>
    <s v="quynhnga.nguyen@hanwhalife.com.vn"/>
  </r>
  <r>
    <n v="348"/>
    <x v="0"/>
    <s v="12201594"/>
    <s v="Nguyễn Anh Tú"/>
    <x v="21"/>
    <d v="2022-12-01T00:00:00"/>
    <s v="North"/>
    <x v="1"/>
    <s v="Regional Sales - Thang Long"/>
    <s v="Zone Director"/>
    <s v="Giám đốc Kinh doanh Khu vực"/>
    <x v="3"/>
    <x v="0"/>
    <s v="Senior Executive"/>
    <s v="Male"/>
    <d v="1992-07-20T00:00:00"/>
    <s v="0962 480 526"/>
    <s v="anhtu.nguyen@hanwhalife.com.vn"/>
  </r>
  <r>
    <n v="349"/>
    <x v="0"/>
    <s v="12201596"/>
    <s v="Lê Thị Thanh Xuân"/>
    <x v="0"/>
    <d v="2022-12-05T00:00:00"/>
    <s v="South - HCM"/>
    <x v="0"/>
    <s v="COP"/>
    <s v="Chief Operations Principal"/>
    <s v="Giám Đốc Cấp cao Nghiệp vụ Bảo Hiểm"/>
    <x v="1"/>
    <x v="1"/>
    <s v="Senior Director"/>
    <s v="Female"/>
    <d v="1972-03-27T00:00:00"/>
    <s v="0916 758 841"/>
    <s v="thanhxuan.le1@hanwhalife.com.vn"/>
  </r>
  <r>
    <n v="350"/>
    <x v="0"/>
    <s v="12201597"/>
    <s v="Lê Nguyễn Bảo Thi"/>
    <x v="0"/>
    <d v="2022-12-05T00:00:00"/>
    <s v="South - HCM"/>
    <x v="0"/>
    <s v="Distribution Planning"/>
    <s v="Distribution Support Executive"/>
    <s v="Nhân viên Cấp trung Hỗ trợ Đại lý &amp; Kênh Phân phối"/>
    <x v="0"/>
    <x v="0"/>
    <s v="Executive"/>
    <s v="Female"/>
    <d v="1996-11-27T00:00:00"/>
    <s v="0359 264 829"/>
    <s v="baothi.le@hanwhalife.com.vn"/>
  </r>
  <r>
    <n v="351"/>
    <x v="0"/>
    <s v="12201598"/>
    <s v="Nguyễn Thị Thúy Hằng"/>
    <x v="21"/>
    <d v="2022-12-05T00:00:00"/>
    <s v="North"/>
    <x v="1"/>
    <s v="Regional Sales - Thang Long"/>
    <s v="Zone Director"/>
    <s v="Giám đốc Kinh doanh Khu vực"/>
    <x v="3"/>
    <x v="0"/>
    <s v="Executive"/>
    <s v="Female"/>
    <d v="1983-08-20T00:00:00"/>
    <s v="0986 517 083"/>
    <s v="thuyhang.nguyen@hanwhalife.com.vn"/>
  </r>
  <r>
    <n v="352"/>
    <x v="0"/>
    <s v="12201599"/>
    <s v="Trần Trung Nguyên"/>
    <x v="0"/>
    <d v="2022-12-05T00:00:00"/>
    <s v="South - HCM"/>
    <x v="0"/>
    <s v="IT"/>
    <s v="Program Analyst Senior Executive"/>
    <s v="Nhân viên Cấp trung cao Lập trình"/>
    <x v="0"/>
    <x v="0"/>
    <s v="Senior Executive"/>
    <s v="Male"/>
    <d v="1996-01-01T00:00:00"/>
    <s v="0969 981 853"/>
    <s v="trungnguyen.tran@hanwhalife.com.vn"/>
  </r>
  <r>
    <n v="353"/>
    <x v="0"/>
    <s v="12201601"/>
    <s v="Hồ Mẫn Trí"/>
    <x v="0"/>
    <d v="2022-12-12T00:00:00"/>
    <s v="South - HCM"/>
    <x v="0"/>
    <s v="IT"/>
    <s v="Business Analyst Senior Officer"/>
    <s v="Chuyên viên Cấp cao Phát triển Hệ thống"/>
    <x v="0"/>
    <x v="0"/>
    <s v="Senior Officer"/>
    <s v="Male"/>
    <d v="1982-05-22T00:00:00"/>
    <s v="0982 179 176"/>
    <s v="mantri.ho@hanwhalife.com.vn"/>
  </r>
  <r>
    <n v="354"/>
    <x v="0"/>
    <s v="12201602"/>
    <s v="Phạm Thị Thanh Tú"/>
    <x v="0"/>
    <d v="2022-12-12T00:00:00"/>
    <s v="South - HCM"/>
    <x v="0"/>
    <s v="Human Resources"/>
    <s v="Talent Development Senior Officer"/>
    <s v="Chuyên viên Cấp cao Phát triển Nhân tài"/>
    <x v="0"/>
    <x v="0"/>
    <s v="Senior Officer"/>
    <s v="Female"/>
    <d v="1997-02-01T00:00:00"/>
    <s v="0942 155 282"/>
    <s v="thanhtu.pham1@hanwhalife.com.vn"/>
  </r>
  <r>
    <n v="355"/>
    <x v="0"/>
    <s v="12201603"/>
    <s v="Văn Công Nho"/>
    <x v="33"/>
    <d v="2022-12-12T00:00:00"/>
    <s v="Central"/>
    <x v="2"/>
    <s v="Sales Training Support"/>
    <s v="Agency Training Executive"/>
    <s v="Nhân viên Cấp trung Huấn luyện &amp; Hỗ trợ đại lý"/>
    <x v="4"/>
    <x v="0"/>
    <s v="Executive"/>
    <s v="Male"/>
    <d v="1993-09-04T00:00:00"/>
    <s v="0903 543 006"/>
    <s v="congnho.van@hanwhalife.com.vn"/>
  </r>
  <r>
    <n v="356"/>
    <x v="0"/>
    <s v="12201605"/>
    <s v="Trần Thị Diệu Hằng"/>
    <x v="0"/>
    <d v="2022-12-14T00:00:00"/>
    <s v="South - HCM"/>
    <x v="0"/>
    <s v="Distribution Planning"/>
    <s v="Distribution Support Senior Executive"/>
    <s v="Nhân viên Cấp trung cao Đại lý &amp; Kênh Phân phối"/>
    <x v="0"/>
    <x v="0"/>
    <s v="Senior Executive"/>
    <s v="Female"/>
    <d v="1997-04-14T00:00:00"/>
    <s v="0367 340 943"/>
    <s v="dieuhang.tran@hanwhalife.com.vn"/>
  </r>
  <r>
    <n v="357"/>
    <x v="0"/>
    <s v="12201606"/>
    <s v="Ngô Thu Huyền"/>
    <x v="0"/>
    <d v="2022-12-19T00:00:00"/>
    <s v="South - HCM"/>
    <x v="0"/>
    <s v="NBU &amp; Claim"/>
    <s v="Claim Officer"/>
    <s v="Chuyên viên Giải quyết Quyền lợi Bảo hiểm"/>
    <x v="0"/>
    <x v="0"/>
    <s v="Officer"/>
    <s v="Female"/>
    <d v="1992-10-14T00:00:00"/>
    <s v="0974 339 529"/>
    <s v="thuhuyen.ngo@hanwhalife.com.vn"/>
  </r>
  <r>
    <n v="358"/>
    <x v="0"/>
    <s v="12201610"/>
    <s v="Đinh Nho Hoàng"/>
    <x v="0"/>
    <d v="2022-12-19T00:00:00"/>
    <s v="South - HCM"/>
    <x v="0"/>
    <s v="Distribution Admin"/>
    <s v="Distribution Report Senior Executive"/>
    <s v="Nhân viên cấp trung cao báo cáo kênh phân phối"/>
    <x v="0"/>
    <x v="0"/>
    <s v="Senior Executive"/>
    <s v="Male"/>
    <d v="1993-02-21T00:00:00"/>
    <s v="0854 549 245"/>
    <s v="nhohoang.dinh@hanwhalife.com.vn"/>
  </r>
  <r>
    <n v="359"/>
    <x v="0"/>
    <s v="12201612"/>
    <s v="Trần Lê Huyền Anh"/>
    <x v="0"/>
    <d v="2022-12-20T00:00:00"/>
    <s v="South - HCM"/>
    <x v="0"/>
    <s v="Marketing"/>
    <s v="PR &amp; CSR Senior Officer"/>
    <s v="Chuyên viên Cấp cao Truyền thông và CSR"/>
    <x v="0"/>
    <x v="0"/>
    <s v="Senior Officer"/>
    <s v="Female"/>
    <d v="1993-03-21T00:00:00"/>
    <s v="0937 210 393"/>
    <s v="huyenanh.tran@hanwhalife.com.vn"/>
  </r>
  <r>
    <n v="360"/>
    <x v="0"/>
    <s v="12301614"/>
    <s v="Diệp Tú Khanh"/>
    <x v="7"/>
    <d v="2023-01-03T00:00:00"/>
    <s v="South"/>
    <x v="2"/>
    <s v="Sales Training Support"/>
    <s v="Agency Training Officer"/>
    <s v="Chuyên viên Huấn luyện &amp; Hỗ trợ Đại lý"/>
    <x v="4"/>
    <x v="0"/>
    <s v="Officer"/>
    <s v="Female"/>
    <d v="1987-06-22T00:00:00"/>
    <s v="0907 769 008"/>
    <s v="tukhanh.diep@hanwhalife.com.vn"/>
  </r>
  <r>
    <n v="361"/>
    <x v="0"/>
    <s v="12301617"/>
    <s v="Vũ Thị Thịnh"/>
    <x v="0"/>
    <d v="2023-01-04T00:00:00"/>
    <s v="South - HCM"/>
    <x v="0"/>
    <s v="Internal Audit"/>
    <s v="Internal Audit Senior Executive"/>
    <s v="Nhân viên Cấp trung cao Kiểm toán Nội bộ"/>
    <x v="0"/>
    <x v="0"/>
    <s v="Senior Executive"/>
    <s v="Female"/>
    <d v="1998-11-28T00:00:00"/>
    <s v="0919 287 011"/>
    <s v="thinh.vu@hanwhalife.com.vn"/>
  </r>
  <r>
    <n v="362"/>
    <x v="0"/>
    <s v="12301618"/>
    <s v="Đặng Trung Dũng"/>
    <x v="1"/>
    <d v="2023-01-04T00:00:00"/>
    <s v="North"/>
    <x v="1"/>
    <s v="NBU &amp; Claim"/>
    <s v="Claim Senior Executive"/>
    <s v="Nhân viên Cấp trung cao Giải quyết Quyền lợi Bảo hiểm"/>
    <x v="0"/>
    <x v="0"/>
    <s v="Senior Executive"/>
    <s v="Male"/>
    <d v="1984-05-30T00:00:00"/>
    <s v="0904 198 484"/>
    <s v="trungdung.dang@hanwhalife.com.vn"/>
  </r>
  <r>
    <n v="363"/>
    <x v="0"/>
    <s v="12301619"/>
    <s v="Quách Thị Ngọc"/>
    <x v="0"/>
    <d v="2023-01-04T00:00:00"/>
    <s v="South - HCM"/>
    <x v="0"/>
    <s v="Legal &amp; Corporate Compliance"/>
    <s v="Corporate Compliance Senior Executive"/>
    <s v="Nhân viên cấp trung cao Kiểm soát tuân thủ"/>
    <x v="0"/>
    <x v="0"/>
    <s v="Senior Executive"/>
    <s v="Female"/>
    <d v="1996-06-06T00:00:00"/>
    <s v="0369 715 375"/>
    <s v="ngoc.quach@hanwhalife.com.vn"/>
  </r>
  <r>
    <n v="364"/>
    <x v="0"/>
    <s v="12301623"/>
    <s v="Nguyễn Thị Cẩm Thạch"/>
    <x v="22"/>
    <d v="2023-01-09T00:00:00"/>
    <s v="North"/>
    <x v="1"/>
    <s v="Sales Training Support"/>
    <s v="Agency Training Executive"/>
    <s v="Nhân viên Cấp trung Huấn luyện &amp; Hỗ trợ Đại lý"/>
    <x v="4"/>
    <x v="0"/>
    <s v="Executive"/>
    <s v="Female"/>
    <d v="1984-05-27T00:00:00"/>
    <s v="0945 627 218"/>
    <s v="camthach.nguyen@hanwhalife.com.vn"/>
  </r>
  <r>
    <n v="365"/>
    <x v="0"/>
    <s v="12301631"/>
    <s v="Nguyễn Ngọc Đan Vy"/>
    <x v="0"/>
    <d v="2023-02-01T00:00:00"/>
    <s v="South - HCM"/>
    <x v="0"/>
    <s v="Customer Services"/>
    <s v="Customer Services Senior Staff"/>
    <s v="Nhân viên Cấp cao Dịch vụ Khách hàng"/>
    <x v="0"/>
    <x v="0"/>
    <s v="Senior Staff"/>
    <s v="Female"/>
    <d v="1994-12-12T00:00:00"/>
    <s v="0397 275 343"/>
    <s v="danvy.nguyen@hanwhalife.com.vn"/>
  </r>
  <r>
    <n v="366"/>
    <x v="0"/>
    <s v="12301633"/>
    <s v="Phan Thị Hồng Gấm"/>
    <x v="0"/>
    <d v="2023-02-01T00:00:00"/>
    <s v="South - HCM"/>
    <x v="0"/>
    <s v="Customer Services"/>
    <s v="Call Center Senior Staff"/>
    <s v="Nhân viên Cấp cao trực Tổng đài"/>
    <x v="0"/>
    <x v="0"/>
    <s v="Senior Staff"/>
    <s v="Female"/>
    <d v="1995-02-06T00:00:00"/>
    <s v="0932 860 295"/>
    <s v="honggam.phan@hanwhalife.com.vn"/>
  </r>
  <r>
    <n v="367"/>
    <x v="0"/>
    <s v="12301635"/>
    <s v="Cao Đức Trọng"/>
    <x v="0"/>
    <d v="2023-02-06T00:00:00"/>
    <s v="South - HCM"/>
    <x v="0"/>
    <s v="IT"/>
    <s v="Program Analyst Senior Executive"/>
    <s v="Nhân viên Cấp trung cao Lập trình"/>
    <x v="0"/>
    <x v="0"/>
    <s v="Senior Executive"/>
    <s v="Male"/>
    <d v="1991-04-12T00:00:00"/>
    <s v="0349 775 906"/>
    <s v="ductrong.cao@hanwhalife.com.vn"/>
  </r>
  <r>
    <n v="368"/>
    <x v="0"/>
    <s v="12301639"/>
    <s v="Phạm Viết Đạt"/>
    <x v="4"/>
    <d v="2023-03-01T00:00:00"/>
    <s v="South"/>
    <x v="2"/>
    <s v="Sales Training Support"/>
    <s v="Agency Training Senior Officer"/>
    <s v="Chuyên viên Cấp cao Huấn luyện &amp; Hỗ trợ đại lý"/>
    <x v="4"/>
    <x v="0"/>
    <s v="Senior Officer"/>
    <s v="Male"/>
    <d v="1984-11-01T00:00:00"/>
    <s v="0329 102 828"/>
    <s v="vietdat.pham1@hanwhalife.com.vn"/>
  </r>
  <r>
    <n v="369"/>
    <x v="0"/>
    <s v="12301642"/>
    <s v="Phạm Thoại Mỹ"/>
    <x v="0"/>
    <d v="2023-03-01T00:00:00"/>
    <s v="South - HCM"/>
    <x v="0"/>
    <s v="Customer Services"/>
    <s v="Premium Control Staff"/>
    <s v="Nhân viên Kiểm soát Phí"/>
    <x v="0"/>
    <x v="0"/>
    <s v="Staff"/>
    <s v="Female"/>
    <d v="2000-03-21T00:00:00"/>
    <s v="0815 555 253"/>
    <s v="thoaimy.pham@hanwhalife.com.vn"/>
  </r>
  <r>
    <n v="370"/>
    <x v="0"/>
    <s v="12301647"/>
    <s v="Trần Đình Đố"/>
    <x v="0"/>
    <d v="2023-03-13T00:00:00"/>
    <s v="South - HCM"/>
    <x v="0"/>
    <s v="IT"/>
    <s v="Program Analyst Senior Executive"/>
    <s v="Nhân viên Cấp trung cao Lập trình"/>
    <x v="0"/>
    <x v="0"/>
    <s v="Senior Executive"/>
    <s v="Male"/>
    <d v="1993-06-04T00:00:00"/>
    <s v="0353 082 513"/>
    <s v="dinhdo.tran@hanwhalife.com.vn"/>
  </r>
  <r>
    <n v="371"/>
    <x v="0"/>
    <s v="12301648"/>
    <s v="Phạm Vi Quỳnh Trang"/>
    <x v="0"/>
    <d v="2023-03-13T00:00:00"/>
    <s v="South - HCM"/>
    <x v="0"/>
    <s v="Distribution Admin"/>
    <s v="Distribution Report Senior Executive"/>
    <s v="Nhân viên cấp trung cao báo cáo kênh phân phối"/>
    <x v="0"/>
    <x v="0"/>
    <s v="Senior Executive"/>
    <s v="Female"/>
    <d v="1994-10-20T00:00:00"/>
    <s v="0369 220 907"/>
    <s v="quynhtrang.pham@hanwhalife.com.vn"/>
  </r>
  <r>
    <n v="372"/>
    <x v="0"/>
    <s v="12301660"/>
    <s v="Phạm Ngọc Tân"/>
    <x v="0"/>
    <d v="2023-04-03T00:00:00"/>
    <s v="South - HCM"/>
    <x v="0"/>
    <s v="Investment"/>
    <s v="Investment Assistant Manager"/>
    <s v="Phó phòng Đầu tư"/>
    <x v="0"/>
    <x v="0"/>
    <s v="Assistant Manager"/>
    <s v="Male"/>
    <d v="1995-04-20T00:00:00"/>
    <s v="0906 792 478"/>
    <s v="ngoctan.pham@hanwhalife.com.vn"/>
  </r>
  <r>
    <n v="373"/>
    <x v="0"/>
    <s v="12301661"/>
    <s v="Trần Ngọc Kim Ngân"/>
    <x v="0"/>
    <d v="2023-04-03T00:00:00"/>
    <s v="South - HCM"/>
    <x v="0"/>
    <s v="General Administration"/>
    <s v="General Admin Staff"/>
    <s v="Nhân viên Hành chánh"/>
    <x v="0"/>
    <x v="0"/>
    <s v="Staff"/>
    <s v="Female"/>
    <d v="1990-01-29T00:00:00"/>
    <s v="0374 587 427"/>
    <s v="kimngan.tran@hanwhalife.com.vn"/>
  </r>
  <r>
    <n v="374"/>
    <x v="0"/>
    <s v="12301663"/>
    <s v="Lê Thị Mỹ Dung"/>
    <x v="0"/>
    <d v="2023-04-03T00:00:00"/>
    <s v="South - HCM"/>
    <x v="0"/>
    <s v="Distribution Admin"/>
    <s v="Distribution Admin Executive"/>
    <s v="Nhân viên Cấp trung Hành chánh Đại lý &amp; Kênh Phân phối"/>
    <x v="0"/>
    <x v="0"/>
    <s v="Executive"/>
    <s v="Female"/>
    <d v="1993-03-01T00:00:00"/>
    <s v="0909 497 793"/>
    <s v="mydung.le@hanwhalife.com.vn"/>
  </r>
  <r>
    <n v="375"/>
    <x v="0"/>
    <s v="12301665"/>
    <s v="Nguyễn Thị Giang"/>
    <x v="0"/>
    <d v="2023-04-06T00:00:00"/>
    <s v="South - HCM"/>
    <x v="0"/>
    <s v="Distribution Planning"/>
    <s v="Distribution Planning Manager"/>
    <s v="Trưởng phòng Kế hoạch Kinh doanh"/>
    <x v="0"/>
    <x v="0"/>
    <s v="Manager"/>
    <s v="Female"/>
    <d v="1989-08-16T00:00:00"/>
    <s v="0909 011 608"/>
    <s v="giang.nguyen1@hanwhalife.com.vn"/>
  </r>
  <r>
    <n v="376"/>
    <x v="0"/>
    <s v="12301666"/>
    <s v="Nguyễn Trường Mỹ Anh"/>
    <x v="30"/>
    <d v="2023-04-06T00:00:00"/>
    <s v="South"/>
    <x v="2"/>
    <s v="Customer Services"/>
    <s v="Customer Services Senior Staff"/>
    <s v="Nhân viên Cấp cao Dịch vụ Khách hàng"/>
    <x v="0"/>
    <x v="0"/>
    <s v="Senior Staff"/>
    <s v="Female"/>
    <d v="1994-10-10T00:00:00"/>
    <s v="0907 855 358"/>
    <s v="myanh.nguyen@hanwhalife.com.vn"/>
  </r>
  <r>
    <n v="377"/>
    <x v="0"/>
    <s v="12301667"/>
    <s v="Trần Thị Đăng Châu"/>
    <x v="0"/>
    <d v="2023-04-10T00:00:00"/>
    <s v="South - HCM"/>
    <x v="0"/>
    <s v="Corporate Planning &amp; Management"/>
    <s v="Corporate Planning &amp; Management Part Leader"/>
    <s v="Phó Bộ phận Quản trị và Kế hoạch Tổng hợp"/>
    <x v="1"/>
    <x v="1"/>
    <s v="Senior Manager"/>
    <s v="Female"/>
    <d v="1993-08-21T00:00:00"/>
    <s v="0942 909 893"/>
    <s v="dangchau.tran@hanwhalife.com.vn"/>
  </r>
  <r>
    <n v="378"/>
    <x v="0"/>
    <s v="12301669"/>
    <s v="Trần Thị Hoàng Oanh"/>
    <x v="0"/>
    <d v="2023-04-10T00:00:00"/>
    <s v="South - HCM"/>
    <x v="0"/>
    <s v="Marketing"/>
    <s v="Graphic Designer"/>
    <s v="Thiết kế Đồ họa"/>
    <x v="0"/>
    <x v="0"/>
    <s v="Executive"/>
    <s v="Female"/>
    <d v="1994-02-15T00:00:00"/>
    <s v="0961 135 267"/>
    <s v="hoangoanh.tran@hanwhalife.com.vn"/>
  </r>
  <r>
    <n v="379"/>
    <x v="0"/>
    <s v="12301671"/>
    <s v="Nguyễn Thị Quỳnh Hương"/>
    <x v="0"/>
    <d v="2023-04-11T00:00:00"/>
    <s v="South - HCM"/>
    <x v="0"/>
    <s v="NBU &amp; Claim"/>
    <s v="Underwriter"/>
    <s v="Thẩm định"/>
    <x v="0"/>
    <x v="0"/>
    <s v="Officer"/>
    <s v="Female"/>
    <d v="1993-03-29T00:00:00"/>
    <s v="0769 890 908"/>
    <s v="quynhhuong.nguyen@hanwhalife.com.vn"/>
  </r>
  <r>
    <n v="380"/>
    <x v="0"/>
    <s v="12301672"/>
    <s v="Phạm Thị Anh Thư"/>
    <x v="0"/>
    <d v="2023-04-11T00:00:00"/>
    <s v="South - HCM"/>
    <x v="0"/>
    <s v="Customer Services"/>
    <s v="Premium Control Officer"/>
    <s v="Chuyên viên Kiểm soát Phí"/>
    <x v="0"/>
    <x v="0"/>
    <s v="Officer"/>
    <s v="Female"/>
    <d v="1989-01-12T00:00:00"/>
    <s v="0774 983 635"/>
    <s v="anhthu.pham@hanwhalife.com.vn"/>
  </r>
  <r>
    <n v="381"/>
    <x v="0"/>
    <s v="12301674"/>
    <s v="Đào Phương Thúy"/>
    <x v="0"/>
    <d v="2023-04-17T00:00:00"/>
    <s v="South - HCM"/>
    <x v="0"/>
    <s v="CHGP"/>
    <s v="Chief HR &amp; GA Principal"/>
    <s v="Giám đốc Cấp cao Nhân sự &amp; Hành chánh"/>
    <x v="1"/>
    <x v="1"/>
    <s v="Director"/>
    <s v="Female"/>
    <d v="1983-10-26T00:00:00"/>
    <s v="0935 922 441"/>
    <s v="phuongthuy.dao@hanwhalife.com.vn"/>
  </r>
  <r>
    <n v="382"/>
    <x v="0"/>
    <s v="12301676"/>
    <s v="Nguyễn Quốc Nam"/>
    <x v="12"/>
    <d v="2023-04-17T00:00:00"/>
    <s v="South - HCM"/>
    <x v="0"/>
    <s v="Sales Training Support"/>
    <s v="Agency Training Executive"/>
    <s v="Nhân viên Cấp trung Huấn luyện &amp; Hỗ trợ đại lý"/>
    <x v="4"/>
    <x v="0"/>
    <s v="Executive"/>
    <s v="Male"/>
    <d v="1995-03-02T00:00:00"/>
    <s v="0867 997 613"/>
    <s v="quocnam.nguyen1@hanwhalife.com.vn"/>
  </r>
  <r>
    <n v="383"/>
    <x v="0"/>
    <s v="12301678"/>
    <s v="Khổng Tiến Mạnh"/>
    <x v="21"/>
    <d v="2023-05-04T00:00:00"/>
    <s v="North"/>
    <x v="1"/>
    <s v="Sales Training Support"/>
    <s v="Agency Training Senior Executive"/>
    <s v="Nhân viên Cấp trung cao Huấn luyện &amp; Hỗ trợ đại lý"/>
    <x v="4"/>
    <x v="0"/>
    <s v="Senior Executive"/>
    <s v="Male"/>
    <d v="1992-07-08T00:00:00"/>
    <s v="0368 080 792"/>
    <s v="tienmanh.khong@hanwhalife.com.vn"/>
  </r>
  <r>
    <n v="384"/>
    <x v="0"/>
    <s v="12301679"/>
    <s v="Hoàng Thị Tuyết"/>
    <x v="1"/>
    <d v="2023-05-08T00:00:00"/>
    <s v="North"/>
    <x v="1"/>
    <s v="Customer Services"/>
    <s v="Customer Services Executive"/>
    <s v="Nhân viên Cấp trung Dịch vụ Khách hàng"/>
    <x v="0"/>
    <x v="0"/>
    <s v="Executive"/>
    <s v="Female"/>
    <d v="1996-02-19T00:00:00"/>
    <s v="0333 739 178"/>
    <s v="tuyet.hoang@hanwhalife.com.vn"/>
  </r>
  <r>
    <n v="385"/>
    <x v="0"/>
    <s v="12301680"/>
    <s v="Đào Ngọc Linh"/>
    <x v="1"/>
    <d v="2023-05-08T00:00:00"/>
    <s v="North"/>
    <x v="1"/>
    <s v="Agency Compliance"/>
    <s v="Agency Compliance Executive"/>
    <s v="Nhân viên Cấp trung Pháp chế Đại lý"/>
    <x v="0"/>
    <x v="0"/>
    <s v="Executive"/>
    <s v="Male"/>
    <d v="1992-05-08T00:00:00"/>
    <s v="0335 508 685"/>
    <s v="ngoclinh.dao@hanwhalife.com.vn"/>
  </r>
  <r>
    <n v="386"/>
    <x v="0"/>
    <s v="12301684"/>
    <s v="Nguyễn Thị Ngọc Ánh"/>
    <x v="1"/>
    <d v="2023-05-10T00:00:00"/>
    <s v="North"/>
    <x v="1"/>
    <s v="Partnership Distribution"/>
    <s v="Sales Manager"/>
    <s v=" Quản lý Kinh doanh (Đối tác Ngân hàng)"/>
    <x v="5"/>
    <x v="0"/>
    <s v="Senior Executive"/>
    <s v="Female"/>
    <d v="1989-09-24T00:00:00"/>
    <s v="083 55 33 274"/>
    <s v="ngocanh.nguyen1@hanwhalife.com.vn"/>
  </r>
  <r>
    <n v="387"/>
    <x v="0"/>
    <s v="12301685"/>
    <s v="Nguyễn Thùy Trang"/>
    <x v="0"/>
    <d v="2023-05-15T00:00:00"/>
    <s v="South - HCM"/>
    <x v="0"/>
    <s v="Distribution Planning"/>
    <s v="Distribution Support Senior Officer"/>
    <s v="Chuyên viên Cấp cao Hỗ trợ Đại lý &amp; Kênh Phân phối"/>
    <x v="0"/>
    <x v="0"/>
    <s v="Senior Officer"/>
    <s v="Female"/>
    <d v="1995-11-28T00:00:00"/>
    <s v="0835 533 274"/>
    <s v="thuytrang.nguyen1@hanwhalife.com.vn"/>
  </r>
  <r>
    <n v="388"/>
    <x v="0"/>
    <s v="12301686"/>
    <s v="Trần Thị Kim Thanh"/>
    <x v="0"/>
    <d v="2023-05-15T00:00:00"/>
    <s v="South - HCM"/>
    <x v="0"/>
    <s v="Distribution Planning"/>
    <s v="Partnership Planning Officer"/>
    <s v="Chuyên viên Lập kế hoạch Kênh đối tác"/>
    <x v="0"/>
    <x v="0"/>
    <s v="Officer"/>
    <s v="Female"/>
    <d v="1991-07-09T00:00:00"/>
    <s v="0937 090 791"/>
    <s v="kimthanh.tran@hanwhalife.com.vn"/>
  </r>
  <r>
    <n v="389"/>
    <x v="0"/>
    <s v="12301687"/>
    <s v="Nguyễn Ngọc Hòa"/>
    <x v="33"/>
    <d v="2023-05-22T00:00:00"/>
    <s v="Central"/>
    <x v="2"/>
    <s v="Regional Sales - Hai Van"/>
    <s v="Zone Director"/>
    <s v="Giám đốc Kinh doanh Khu vực"/>
    <x v="3"/>
    <x v="0"/>
    <s v="Assistant Manager"/>
    <s v="Male"/>
    <d v="1983-10-20T00:00:00"/>
    <s v="0935 353 518"/>
    <s v="ngochoa.nguyen@hanwhalife.com.vn"/>
  </r>
  <r>
    <n v="390"/>
    <x v="0"/>
    <s v="12301689"/>
    <s v="Hoàng Trọng"/>
    <x v="12"/>
    <d v="2023-05-22T00:00:00"/>
    <s v="South - HCM"/>
    <x v="0"/>
    <s v="Customer Services"/>
    <s v="Customer Services Senior Staff"/>
    <s v="Nhân viên Cấp cao Dịch vụ Khách hàng"/>
    <x v="0"/>
    <x v="0"/>
    <s v="Senior Staff"/>
    <s v="Male"/>
    <d v="1990-04-15T00:00:00"/>
    <s v="0908 739 514"/>
    <s v="trong.hoang@hanwhalife.com.vn"/>
  </r>
  <r>
    <n v="391"/>
    <x v="0"/>
    <s v="12301690"/>
    <s v="Phạm Phương Đan Quyên"/>
    <x v="0"/>
    <d v="2023-05-24T00:00:00"/>
    <s v="South - HCM"/>
    <x v="0"/>
    <s v="Distribution Planning"/>
    <s v="Group Sales Support Executive"/>
    <s v="Nhân viên Cấp trung Hỗ trợ Phát triển Kinh Doanh - Khách hàng Doanh nghiệp"/>
    <x v="0"/>
    <x v="0"/>
    <s v="Executive"/>
    <s v="Female"/>
    <d v="1996-08-20T00:00:00"/>
    <s v="0978 893 111"/>
    <s v="danquyen.pham@hanwhalife.com.vn"/>
  </r>
  <r>
    <n v="392"/>
    <x v="0"/>
    <s v="12301693"/>
    <s v="Vương Trường Giang"/>
    <x v="0"/>
    <d v="2023-05-29T00:00:00"/>
    <s v="South - HCM"/>
    <x v="0"/>
    <s v="Sales Support Task Force"/>
    <s v="Task Force Senior Manager"/>
    <s v="Trưởng phòng Cấp cao Quản lý Dự án"/>
    <x v="0"/>
    <x v="0"/>
    <s v="Senior Manager"/>
    <s v="Male"/>
    <d v="1991-08-19T00:00:00"/>
    <s v="0901 354 456"/>
    <s v="truonggiang.vuong@hanwhalife.com.vn"/>
  </r>
  <r>
    <n v="393"/>
    <x v="0"/>
    <s v="12301695"/>
    <s v="Phạm Thị Ngát"/>
    <x v="1"/>
    <d v="2023-05-29T00:00:00"/>
    <s v="North"/>
    <x v="1"/>
    <s v="Customer Services"/>
    <s v="Customer Services Senior Staff"/>
    <s v="Nhân viên Cấp cao Dịch vụ Khách hàng"/>
    <x v="0"/>
    <x v="0"/>
    <s v="Senior Staff"/>
    <s v="Female"/>
    <d v="1995-02-23T00:00:00"/>
    <s v="0968 642 302"/>
    <s v="ngat.pham@hanwhalife.com.vn"/>
  </r>
  <r>
    <n v="394"/>
    <x v="0"/>
    <s v="12301697"/>
    <s v="Nguyễn Thị Mai"/>
    <x v="0"/>
    <d v="2023-06-01T00:00:00"/>
    <s v="South - HCM"/>
    <x v="0"/>
    <s v="Distribution Admin"/>
    <s v="Distribution Compensation Senior Executive"/>
    <s v="Nhân viên Cấp trung cao phụ trách Thu nhập Đại lý &amp; Kênh Phân phối"/>
    <x v="0"/>
    <x v="0"/>
    <s v="Senior Executive"/>
    <s v="Female"/>
    <d v="1992-10-19T00:00:00"/>
    <s v="0937 740 832"/>
    <s v="mai.nguyen@hanwhalife.com.vn"/>
  </r>
  <r>
    <n v="395"/>
    <x v="0"/>
    <s v="12301698"/>
    <s v="Nguyễn Phan Phương Thảo"/>
    <x v="10"/>
    <d v="2023-06-01T00:00:00"/>
    <s v="North"/>
    <x v="1"/>
    <s v="Sales Training Support"/>
    <s v="Agency Training Executive"/>
    <s v="Nhân viên Cấp trung Huấn luyện &amp; Hỗ trợ đại lý"/>
    <x v="4"/>
    <x v="0"/>
    <s v="Executive"/>
    <s v="Female"/>
    <d v="1991-09-16T00:00:00"/>
    <s v="0777 386 986"/>
    <s v="phuongthao.nguyen3@hanwhalife.com.vn"/>
  </r>
  <r>
    <n v="396"/>
    <x v="0"/>
    <s v="12301702"/>
    <s v="Phạm Thị Hải"/>
    <x v="20"/>
    <d v="2023-06-01T00:00:00"/>
    <s v="North"/>
    <x v="1"/>
    <s v="Customer Services"/>
    <s v="Customer Services Executive"/>
    <s v="Nhân viên Cấp trung Dịch vụ Khách hàng"/>
    <x v="0"/>
    <x v="0"/>
    <s v="Executive"/>
    <s v="Female"/>
    <d v="1988-10-03T00:00:00"/>
    <s v="0948 298 111"/>
    <s v="hai.pham@hanwhalife.com.vn"/>
  </r>
  <r>
    <n v="397"/>
    <x v="0"/>
    <s v="12301704"/>
    <s v="Lê Thùy Linh"/>
    <x v="0"/>
    <d v="2023-06-05T00:00:00"/>
    <s v="South - HCM"/>
    <x v="0"/>
    <s v="Customer Services"/>
    <s v="Policy Owner Services Senior Executive"/>
    <s v="Nhân viên Cấp trung cao Quản lý Hợp đồng"/>
    <x v="0"/>
    <x v="0"/>
    <s v="Senior Executive"/>
    <s v="Female"/>
    <d v="1991-07-25T00:00:00"/>
    <s v="0902 884 457"/>
    <s v="thuylinh.le@hanwhalife.com.vn"/>
  </r>
  <r>
    <n v="398"/>
    <x v="0"/>
    <s v="12301709"/>
    <s v="Trần Huỳnh Trang Đài"/>
    <x v="7"/>
    <d v="2023-06-12T00:00:00"/>
    <s v="South"/>
    <x v="2"/>
    <s v="Partnership Distribution"/>
    <s v="Sales Manager"/>
    <s v=" Quản lý Kinh doanh (Đối tác Ngân hàng)"/>
    <x v="5"/>
    <x v="0"/>
    <s v="Senior Executive"/>
    <s v="Female"/>
    <d v="1993-05-01T00:00:00"/>
    <s v="0327 877 855"/>
    <s v="trangdai.tran@hanwhalife.com.vn"/>
  </r>
  <r>
    <n v="399"/>
    <x v="0"/>
    <s v="12301711"/>
    <s v="Ông Thị Bích Thảo"/>
    <x v="9"/>
    <d v="2023-06-12T00:00:00"/>
    <s v="Central"/>
    <x v="2"/>
    <s v="Customer Services"/>
    <s v="Customer Services Executive"/>
    <s v="Nhân viên Cấp trung Dịch vụ Khách hàng"/>
    <x v="0"/>
    <x v="0"/>
    <s v="Executive"/>
    <s v="Female"/>
    <d v="1991-08-23T00:00:00"/>
    <s v="0905 973 449"/>
    <s v="bichthao.ong@hanwhalife.com.vn"/>
  </r>
  <r>
    <n v="400"/>
    <x v="0"/>
    <s v="12301712"/>
    <s v="Nguyễn Thị Lan"/>
    <x v="18"/>
    <d v="2023-06-12T00:00:00"/>
    <s v="South"/>
    <x v="2"/>
    <s v="Regional Sales - Gia Dinh"/>
    <s v="Zone Director"/>
    <s v="Giám đốc Kinh doanh Khu vực"/>
    <x v="3"/>
    <x v="0"/>
    <s v="Officer"/>
    <s v="Female"/>
    <d v="1981-01-26T00:00:00"/>
    <s v="0933 626 679"/>
    <s v="lan.nguyen2@hanwhalife.com.vn"/>
  </r>
  <r>
    <n v="401"/>
    <x v="0"/>
    <s v="12301714"/>
    <s v="Nguyễn Thu Hoài"/>
    <x v="0"/>
    <d v="2023-06-19T00:00:00"/>
    <s v="South - HCM"/>
    <x v="0"/>
    <s v="CEO Office"/>
    <s v="Assistant to CEO"/>
    <s v="Trợ lý Tổng Giám đốc"/>
    <x v="0"/>
    <x v="0"/>
    <s v="Staff"/>
    <s v="Female"/>
    <d v="2001-04-03T00:00:00"/>
    <s v="0352 707 858"/>
    <s v="thuhoai.nguyen@hanwhalife.com.vn"/>
  </r>
  <r>
    <n v="402"/>
    <x v="0"/>
    <s v="12301716"/>
    <s v="Hà Thị Thúy"/>
    <x v="34"/>
    <d v="2023-06-26T00:00:00"/>
    <s v="North"/>
    <x v="1"/>
    <s v="Customer Services"/>
    <s v="Customer Services Staff"/>
    <s v="Nhân viên Dịch vụ Khách hàng"/>
    <x v="0"/>
    <x v="0"/>
    <s v="Staff"/>
    <s v="Female"/>
    <d v="1984-12-15T00:00:00"/>
    <s v="0826 707 668"/>
    <s v="thuy.ha@hanwhalife.com.vn"/>
  </r>
  <r>
    <n v="403"/>
    <x v="0"/>
    <s v="12301720"/>
    <s v="Nguyễn Gia Huy"/>
    <x v="0"/>
    <d v="2023-07-03T00:00:00"/>
    <s v="South - HCM"/>
    <x v="0"/>
    <s v="Distribution Admin"/>
    <s v="Distribution Admin Executive"/>
    <s v="Nhân viên Cấp trung Hành chánh Đại lý &amp; Kênh Phân phối"/>
    <x v="0"/>
    <x v="0"/>
    <s v="Executive"/>
    <s v="Male"/>
    <d v="1996-10-20T00:00:00"/>
    <s v="0938 819 439"/>
    <s v="giahuy.nguyen1@hanwhalife.com.vn"/>
  </r>
  <r>
    <n v="404"/>
    <x v="0"/>
    <s v="12301721"/>
    <s v="Võ Nguyễn Kiều Minh"/>
    <x v="0"/>
    <d v="2023-07-03T00:00:00"/>
    <s v="South - HCM"/>
    <x v="0"/>
    <s v="NBU &amp; Claim"/>
    <s v="Claim Senior Officer"/>
    <s v="Chuyên viên Cấp cao Giải quyết Quyền lợi Bảo hiểm"/>
    <x v="0"/>
    <x v="0"/>
    <s v="Senior Officer"/>
    <s v="Female"/>
    <d v="1987-08-06T00:00:00"/>
    <s v="0932 083 350"/>
    <s v="kieuminh.vo@hanwhalife.com.vn"/>
  </r>
  <r>
    <n v="405"/>
    <x v="0"/>
    <s v="12301728"/>
    <s v="Đàm Phương Hoa"/>
    <x v="1"/>
    <d v="2023-07-17T00:00:00"/>
    <s v="North"/>
    <x v="1"/>
    <s v="Customer Services"/>
    <s v="Quality Assurance Officer"/>
    <s v="Chuyên viên Kiểm soát Chất lượng Dịch vụ Khách hàng"/>
    <x v="0"/>
    <x v="0"/>
    <s v="Officer"/>
    <s v="Female"/>
    <d v="1993-03-18T00:00:00"/>
    <s v="0966 047 173"/>
    <s v="phuonghoa.dam@hanwhalife.com.vn"/>
  </r>
  <r>
    <n v="406"/>
    <x v="0"/>
    <s v="12301729"/>
    <s v="Võ Thị Xuân Trang"/>
    <x v="0"/>
    <d v="2023-07-17T00:00:00"/>
    <s v="South - HCM"/>
    <x v="0"/>
    <s v="Customer Services"/>
    <s v="Policy Owner Services Officer"/>
    <s v="Chuyên viên Quản lý Hợp đồng"/>
    <x v="0"/>
    <x v="0"/>
    <s v="Officer"/>
    <s v="Female"/>
    <d v="1990-01-11T00:00:00"/>
    <s v="0973 776 616"/>
    <s v="xuantrang.vo@hanwhalife.com.vn"/>
  </r>
  <r>
    <n v="407"/>
    <x v="0"/>
    <s v="12301730"/>
    <s v="Trần Cẩm Tú"/>
    <x v="20"/>
    <d v="2023-07-17T00:00:00"/>
    <s v="North"/>
    <x v="1"/>
    <s v="Regional Sales - Lam Kinh"/>
    <s v="Zone Director"/>
    <s v="Giám đốc Kinh doanh Khu vực"/>
    <x v="3"/>
    <x v="0"/>
    <s v="Senior Executive"/>
    <s v="Female"/>
    <d v="1990-05-07T00:00:00"/>
    <s v="0986 186 978"/>
    <s v="camtu.tran@hanwhalife.com.vn"/>
  </r>
  <r>
    <n v="408"/>
    <x v="0"/>
    <s v="12301732"/>
    <s v="Nguyễn Thị Hoài"/>
    <x v="8"/>
    <d v="2023-07-19T00:00:00"/>
    <s v="North"/>
    <x v="1"/>
    <s v="Customer Services"/>
    <s v="Customer Services Senior Staff"/>
    <s v="Nhân viên Dịch vụ Khách hàng"/>
    <x v="0"/>
    <x v="0"/>
    <s v="Senior Staff"/>
    <s v="Female"/>
    <d v="1993-07-04T00:00:00"/>
    <s v="0963 001 034"/>
    <s v="hoai.nguyen@hanwhalife.com.vn"/>
  </r>
  <r>
    <n v="409"/>
    <x v="0"/>
    <s v="12301734"/>
    <s v="Đỗ Công Tiền"/>
    <x v="0"/>
    <d v="2023-07-31T00:00:00"/>
    <s v="South - HCM"/>
    <x v="0"/>
    <s v="IT"/>
    <s v="Program Analyst Officer"/>
    <s v="Chuyên viên Lập trình"/>
    <x v="0"/>
    <x v="0"/>
    <s v="Officer"/>
    <s v="Male"/>
    <d v="1993-04-30T00:00:00"/>
    <s v="0933 971 818"/>
    <s v="congtien.do@hanwhalife.com.vn"/>
  </r>
  <r>
    <n v="410"/>
    <x v="0"/>
    <s v="12301735"/>
    <s v="Nguyễn Thị Thu Trúc"/>
    <x v="0"/>
    <d v="2023-07-31T00:00:00"/>
    <s v="South - HCM"/>
    <x v="0"/>
    <s v="NBU &amp; Claim"/>
    <s v="Claim Senior Executive"/>
    <s v="Nhân viên Cấp trung cao Giải quyết Quyền lợi Bảo hiểm"/>
    <x v="0"/>
    <x v="0"/>
    <s v="Senior Executive"/>
    <s v="Female"/>
    <d v="1995-07-15T00:00:00"/>
    <s v="0902 449 272"/>
    <s v="thutruc.nguyen@hanwhalife.com.vn"/>
  </r>
  <r>
    <n v="411"/>
    <x v="0"/>
    <s v="12301736"/>
    <s v="Phạm Long Vinh"/>
    <x v="17"/>
    <d v="2023-08-01T00:00:00"/>
    <s v="Central"/>
    <x v="2"/>
    <s v="Regional Sales - Tay Son"/>
    <s v="Zone Director"/>
    <s v="Giám đốc Kinh doanh Khu vực"/>
    <x v="3"/>
    <x v="0"/>
    <s v="Senior Executive"/>
    <s v="Male"/>
    <d v="1987-05-28T00:00:00"/>
    <s v="0983 746 544"/>
    <s v="longvinh.pham@hanwhalife.com.vn"/>
  </r>
  <r>
    <n v="412"/>
    <x v="0"/>
    <s v="12301737"/>
    <s v="Nguyễn Thị Phương"/>
    <x v="1"/>
    <d v="2023-08-07T00:00:00"/>
    <s v="North"/>
    <x v="1"/>
    <s v="Customer Services"/>
    <s v="Quality Assurance Senior Executive"/>
    <s v="Nhân viên Cấp trung cao Kiểm soát Chất lượng Dịch vụ Khách hàng"/>
    <x v="0"/>
    <x v="0"/>
    <s v="Senior Executive"/>
    <s v="Female"/>
    <d v="1995-10-06T00:00:00"/>
    <s v="0987 424 615"/>
    <s v="phuong.nguyen2@hanwhalife.com.vn"/>
  </r>
  <r>
    <n v="413"/>
    <x v="0"/>
    <s v="12301739"/>
    <s v="Nguyễn Thị Đỗ An"/>
    <x v="0"/>
    <d v="2023-08-07T00:00:00"/>
    <s v="South - HCM"/>
    <x v="0"/>
    <s v="Actuary"/>
    <s v="Actuarial Analyst"/>
    <s v="Phân tích Định phí"/>
    <x v="0"/>
    <x v="0"/>
    <s v="Senior Executive"/>
    <s v="Female"/>
    <d v="1993-11-10T00:00:00"/>
    <s v="0938 652 655"/>
    <s v="doan.nguyen@hanwhalife.com.vn"/>
  </r>
  <r>
    <n v="414"/>
    <x v="0"/>
    <s v="12301742"/>
    <s v="Nguyễn Thị Thiện"/>
    <x v="0"/>
    <d v="2023-08-07T00:00:00"/>
    <s v="South - HCM"/>
    <x v="0"/>
    <s v="General Administration"/>
    <s v="General Admin Staff"/>
    <s v="Nhân viên Hành chánh"/>
    <x v="0"/>
    <x v="0"/>
    <s v="Staff"/>
    <s v="Female"/>
    <d v="1991-01-01T00:00:00"/>
    <s v="0932 131 538"/>
    <s v="thien.nguyen@hanwhalife.com.vn"/>
  </r>
  <r>
    <n v="415"/>
    <x v="0"/>
    <s v="12301744"/>
    <s v="Trần Thị Thường"/>
    <x v="0"/>
    <d v="2023-08-14T00:00:00"/>
    <s v="South - HCM"/>
    <x v="0"/>
    <s v="Distribution Planning"/>
    <s v="Distribution Quality Assurance Manager"/>
    <s v="Trưởng phòng Phân tích &amp; Kiểm soát Chất lượng Kinh doanh"/>
    <x v="0"/>
    <x v="0"/>
    <s v="Manager"/>
    <s v="Female"/>
    <d v="1991-09-25T00:00:00"/>
    <s v="0356 694 042"/>
    <s v="thuong.tran1@hanwhalife.com.vn"/>
  </r>
  <r>
    <n v="416"/>
    <x v="0"/>
    <s v="12301750"/>
    <s v="Phạm Minh Châu"/>
    <x v="0"/>
    <d v="2023-09-05T00:00:00"/>
    <s v="South - HCM"/>
    <x v="0"/>
    <s v="Design &amp; Development"/>
    <s v="Graphic Designer"/>
    <s v="Thiết kế Đồ họa"/>
    <x v="0"/>
    <x v="0"/>
    <s v="Executive"/>
    <s v="Male"/>
    <d v="1995-10-20T00:00:00"/>
    <s v="0909 483 961"/>
    <s v="minhchau.pham@hanwhalife.com.vn"/>
  </r>
  <r>
    <n v="417"/>
    <x v="0"/>
    <s v="12301751"/>
    <s v="Phạm Văn Thông"/>
    <x v="0"/>
    <d v="2023-09-05T00:00:00"/>
    <s v="South - HCM"/>
    <x v="0"/>
    <s v="Risk Management"/>
    <s v="Risk Officer"/>
    <s v="Chuyên viên Quản lý Rủi ro"/>
    <x v="0"/>
    <x v="0"/>
    <s v="Officer"/>
    <s v="Male"/>
    <d v="1996-09-16T00:00:00"/>
    <s v="0382 818 569"/>
    <s v="vanthong.pham@hanwhalife.com.vn"/>
  </r>
  <r>
    <n v="418"/>
    <x v="0"/>
    <s v="12301752"/>
    <s v="Hoàng Thị Thu Hương"/>
    <x v="4"/>
    <d v="2023-09-05T00:00:00"/>
    <s v="South"/>
    <x v="2"/>
    <s v="Partnership Distribution"/>
    <s v="Sales Manager"/>
    <s v=" Quản lý Kinh doanh (Đối tác Ngân hàng)"/>
    <x v="5"/>
    <x v="0"/>
    <s v="Senior Executive"/>
    <s v="Female"/>
    <d v="1995-10-12T00:00:00"/>
    <s v="0938 784 984"/>
    <s v="thuhuong.hoang@hanwhalife.com.vn"/>
  </r>
  <r>
    <n v="419"/>
    <x v="0"/>
    <s v="12301753"/>
    <s v="Nguyễn Ngọc Thùy Nguyên"/>
    <x v="12"/>
    <d v="2023-09-06T00:00:00"/>
    <s v="South - HCM"/>
    <x v="0"/>
    <s v="Customer Services"/>
    <s v="Customer Services Executive"/>
    <s v="Nhân viên Cấp trung Dịch vụ Khách hàng"/>
    <x v="0"/>
    <x v="0"/>
    <s v="Executive"/>
    <s v="Female"/>
    <d v="1996-12-25T00:00:00"/>
    <s v="0903 149 094"/>
    <s v="thuynguyen.nguyen@hanwhalife.com.vn"/>
  </r>
  <r>
    <n v="420"/>
    <x v="0"/>
    <s v="12301756"/>
    <s v="Đỗ Thị Minh Thư"/>
    <x v="0"/>
    <d v="2023-09-11T00:00:00"/>
    <s v="South - HCM"/>
    <x v="0"/>
    <s v="Distribution Admin"/>
    <s v="Distribution Compensation Executive"/>
    <s v="Nhân viên Cấp trung phụ trách Thu nhập Đại lý &amp; Kênh Phân phối"/>
    <x v="0"/>
    <x v="0"/>
    <s v="Executive"/>
    <s v="Female"/>
    <d v="1996-10-27T00:00:00"/>
    <s v="0909 102 796"/>
    <s v="minhthu.do1@hanwhalife.com.vn"/>
  </r>
  <r>
    <n v="421"/>
    <x v="0"/>
    <s v="12301758"/>
    <s v="Nguyễn Thị Thúy Vi"/>
    <x v="0"/>
    <d v="2023-09-18T00:00:00"/>
    <s v="South - HCM"/>
    <x v="0"/>
    <s v="Human Resources"/>
    <s v="HR Operations Officer"/>
    <s v="Chuyên viên Quản lý Vận hành Nhân sự"/>
    <x v="0"/>
    <x v="0"/>
    <s v="Officer"/>
    <s v="Female"/>
    <d v="1997-04-11T00:00:00"/>
    <s v="0932 010 352"/>
    <s v="thuyvi.nguyen@hanwhalife.com.vn"/>
  </r>
  <r>
    <n v="422"/>
    <x v="0"/>
    <s v="12301760"/>
    <s v="Lý Quí Thủy Chung"/>
    <x v="0"/>
    <d v="2023-09-18T00:00:00"/>
    <s v="South - HCM"/>
    <x v="0"/>
    <s v="Actuary"/>
    <s v="Actuarial Analyst"/>
    <s v="Phân tích Định phí"/>
    <x v="0"/>
    <x v="0"/>
    <s v="Senior Executive"/>
    <s v="Female"/>
    <d v="2001-04-27T00:00:00"/>
    <s v="0933 667 840"/>
    <s v="thuychung.ly@hanwhalife.com.vn"/>
  </r>
  <r>
    <n v="423"/>
    <x v="0"/>
    <s v="12301761"/>
    <s v="Nguyễn Duy Khánh Nam"/>
    <x v="0"/>
    <d v="2023-09-18T00:00:00"/>
    <s v="South - HCM"/>
    <x v="0"/>
    <s v="Distribution Planning"/>
    <s v="Partnership Planning Senior Executive"/>
    <s v="Nhân viên Cấp trung cao Kế hoạch Kinh doanh"/>
    <x v="0"/>
    <x v="0"/>
    <s v="Senior Executive"/>
    <s v="Male"/>
    <d v="1998-07-27T00:00:00"/>
    <s v="0794 894 498"/>
    <s v="khanhnam.nguyen@hanwhalife.com.vn"/>
  </r>
  <r>
    <n v="424"/>
    <x v="0"/>
    <s v="12301762"/>
    <s v="Lý Mỹ Anh"/>
    <x v="0"/>
    <d v="2023-09-20T00:00:00"/>
    <s v="South - HCM"/>
    <x v="0"/>
    <s v="Sales Advisor"/>
    <s v="Sales Advisor Assistant"/>
    <s v="Trợ lý Cố vấn Kinh doanh"/>
    <x v="0"/>
    <x v="0"/>
    <s v="Senior Staff"/>
    <s v="Female"/>
    <d v="1997-02-05T00:00:00"/>
    <s v="0769 895 009"/>
    <s v="myanh.ly@hanwhalife.com.vn"/>
  </r>
  <r>
    <n v="425"/>
    <x v="0"/>
    <s v="12301763"/>
    <s v="Bùi Thị Như Ngọc"/>
    <x v="0"/>
    <d v="2023-09-22T00:00:00"/>
    <s v="South - HCM"/>
    <x v="0"/>
    <s v="Partnership Distribution"/>
    <s v="Account Head"/>
    <s v="Giám đốc Phát triển Kinh doanh (Đối tác Ngân hàng)"/>
    <x v="5"/>
    <x v="0"/>
    <s v="Manager"/>
    <s v="Female"/>
    <d v="1990-08-23T00:00:00"/>
    <s v="0932 802 369"/>
    <s v="nhungoc.bui@hanwhalife.com.vn"/>
  </r>
  <r>
    <n v="426"/>
    <x v="0"/>
    <s v="12301764"/>
    <s v="Đoàn Thị Hương"/>
    <x v="26"/>
    <d v="2023-09-25T00:00:00"/>
    <s v="South"/>
    <x v="2"/>
    <s v="Partnership Distribution"/>
    <s v="Sales Manager"/>
    <s v=" Quản lý Kinh doanh (Đối tác Ngân hàng)"/>
    <x v="5"/>
    <x v="0"/>
    <s v="Officer"/>
    <s v="Female"/>
    <d v="1992-12-29T00:00:00"/>
    <s v="0939 741 740"/>
    <s v="huong.doan@hanwhalife.com.vn"/>
  </r>
  <r>
    <n v="427"/>
    <x v="0"/>
    <s v="12301765"/>
    <s v="Nguyễn Thị Hồng Diệp"/>
    <x v="7"/>
    <d v="2023-09-25T00:00:00"/>
    <s v="South"/>
    <x v="2"/>
    <s v="Partnership Distribution"/>
    <s v="Sales Manager"/>
    <s v=" Quản lý Kinh doanh (Đối tác Ngân hàng)"/>
    <x v="5"/>
    <x v="0"/>
    <s v="Officer"/>
    <s v="Female"/>
    <d v="1986-09-22T00:00:00"/>
    <s v="0916 249 900"/>
    <s v="hongdiep.nguyen@hanwhalife.com.vn"/>
  </r>
  <r>
    <n v="428"/>
    <x v="0"/>
    <s v="12301767"/>
    <s v="Lê Thị Kiên"/>
    <x v="20"/>
    <d v="2023-10-02T00:00:00"/>
    <s v="North"/>
    <x v="1"/>
    <s v="Regional Sales - Lam Kinh"/>
    <s v="Zone Director"/>
    <s v="Giám đốc Kinh doanh Khu vực"/>
    <x v="3"/>
    <x v="0"/>
    <s v="Executive"/>
    <s v="Female"/>
    <d v="1993-04-25T00:00:00"/>
    <s v="0948 056 448"/>
    <s v="kien.le@hanwhalife.com.vn"/>
  </r>
  <r>
    <n v="429"/>
    <x v="0"/>
    <s v="12301768"/>
    <s v="Huỳnh Võ Lan Vy"/>
    <x v="0"/>
    <d v="2023-10-02T00:00:00"/>
    <s v="South - HCM"/>
    <x v="0"/>
    <s v="Content of Digital App"/>
    <s v="Multimedia Designer"/>
    <s v="Thiết kế Đa phương tiện"/>
    <x v="0"/>
    <x v="0"/>
    <s v="Senior Executive"/>
    <s v="Female"/>
    <d v="1998-07-29T00:00:00"/>
    <s v="0906 432 798"/>
    <s v="lanvy.huynh@hanwhalife.com.vn"/>
  </r>
  <r>
    <n v="430"/>
    <x v="0"/>
    <s v="12301769"/>
    <s v="Nguyễn Thị Diễm Quỳnh"/>
    <x v="0"/>
    <d v="2023-10-09T00:00:00"/>
    <s v="South - HCM"/>
    <x v="0"/>
    <s v="Human Resources"/>
    <s v="HR Operations Assistant Manager"/>
    <s v="Phó phòng Quản lý Vận hành Nhân sự"/>
    <x v="0"/>
    <x v="0"/>
    <s v="Assistant Manager"/>
    <s v="Female"/>
    <d v="1991-12-20T00:00:00"/>
    <s v="0919 765 919"/>
    <s v="diemquynh.nguyen1@hanwhalife.com.vn"/>
  </r>
  <r>
    <n v="431"/>
    <x v="0"/>
    <s v="12301771"/>
    <s v="Nguyễn Thị Diệu Huyền"/>
    <x v="0"/>
    <d v="2023-10-09T00:00:00"/>
    <s v="South - HCM"/>
    <x v="0"/>
    <s v="Internal Audit"/>
    <s v="Internal Audit Executive"/>
    <s v="Nhân viên Cấp trung Kiểm toán Nội bộ"/>
    <x v="0"/>
    <x v="0"/>
    <s v="Executive"/>
    <s v="Female"/>
    <d v="1997-01-16T00:00:00"/>
    <s v="0350 242 958"/>
    <s v="dieuhuyen.nguyen@hanwhalife.com.vn"/>
  </r>
  <r>
    <n v="432"/>
    <x v="0"/>
    <s v="12301772"/>
    <s v="Nguyễn Văn Thái"/>
    <x v="35"/>
    <d v="2023-10-13T00:00:00"/>
    <s v="South"/>
    <x v="2"/>
    <s v="Partnership Distribution"/>
    <s v="Sales Manager"/>
    <s v="Quản lý Kinh doanh (Đối tác Ngân hàng)"/>
    <x v="5"/>
    <x v="0"/>
    <s v="Senior Officer"/>
    <s v="Male"/>
    <d v="1985-10-09T00:00:00"/>
    <s v="0916 992 061"/>
    <s v="vanthai.nguyen@hanwhalife.com.vn"/>
  </r>
  <r>
    <n v="433"/>
    <x v="0"/>
    <s v="12301774"/>
    <s v="Từ Châu Trúc Dân"/>
    <x v="0"/>
    <d v="2023-10-23T00:00:00"/>
    <s v="South - HCM"/>
    <x v="0"/>
    <s v="Customer Services"/>
    <s v="Call Center Senior Staff"/>
    <s v="Nhân viên Cấp cao trực Tổng đài"/>
    <x v="0"/>
    <x v="0"/>
    <s v="Senior Staff"/>
    <s v="Female"/>
    <d v="1997-11-14T00:00:00"/>
    <s v="0327 244 075"/>
    <s v="trucdan.tu@hanwhalife.com.vn"/>
  </r>
  <r>
    <n v="434"/>
    <x v="0"/>
    <s v="12301775"/>
    <s v="Lê Quang Hiệp"/>
    <x v="1"/>
    <d v="2023-10-24T00:00:00"/>
    <s v="North"/>
    <x v="1"/>
    <s v="Partnership Distribution"/>
    <s v="Sales Manager"/>
    <s v="Quản lý Kinh doanh (Đối tác Ngân hàng)"/>
    <x v="5"/>
    <x v="0"/>
    <s v="Officer"/>
    <s v="Male"/>
    <d v="1994-02-10T00:00:00"/>
    <s v="0985 222 669"/>
    <s v="quanghiep.le@hanwhalife.com.vn"/>
  </r>
  <r>
    <n v="435"/>
    <x v="0"/>
    <s v="12301777"/>
    <s v="Lê Thị Minh Tuyền"/>
    <x v="0"/>
    <d v="2023-11-01T00:00:00"/>
    <s v="South - HCM"/>
    <x v="0"/>
    <s v="Customer Services"/>
    <s v="Policy Owner Services Executive"/>
    <s v="Nhân viên Cấp trung Quản lý Hợp đồng"/>
    <x v="0"/>
    <x v="0"/>
    <s v="Executive"/>
    <s v="Female"/>
    <d v="1990-03-21T00:00:00"/>
    <s v="0934 093 880"/>
    <s v="minhtuyen.le@hanwhalife.com.vn"/>
  </r>
  <r>
    <n v="436"/>
    <x v="0"/>
    <s v="12301779"/>
    <s v="Lê Văn Quân"/>
    <x v="0"/>
    <d v="2023-11-13T00:00:00"/>
    <s v="South - HCM"/>
    <x v="0"/>
    <s v="Legal &amp; Corporate Compliance"/>
    <s v="Legal Officer"/>
    <s v="Chuyên viên Pháp lý"/>
    <x v="0"/>
    <x v="0"/>
    <s v="Officer"/>
    <s v="Male"/>
    <d v="1997-08-04T00:00:00"/>
    <s v="0362 355 984"/>
    <s v="vanquan.le@hanwhalife.com.vn"/>
  </r>
  <r>
    <n v="437"/>
    <x v="0"/>
    <s v="12301780"/>
    <s v="Đỗ Quỳnh Hương"/>
    <x v="0"/>
    <d v="2023-11-22T00:00:00"/>
    <s v="South - HCM"/>
    <x v="0"/>
    <s v="Corporate Planning &amp; Management"/>
    <s v="Management Reporting Analysis Senior Staff"/>
    <s v="Nhân viên Cấp cao Quản trị và Phân tích Báo cáo"/>
    <x v="0"/>
    <x v="0"/>
    <s v="Senior Staff"/>
    <s v="Female"/>
    <d v="2000-01-29T00:00:00"/>
    <s v="0816 046 328"/>
    <s v="quynhhuong.do@hanwhalife.com.vn"/>
  </r>
  <r>
    <n v="438"/>
    <x v="0"/>
    <s v="12301782"/>
    <s v="Nguyễn Phúc Thịnh"/>
    <x v="36"/>
    <d v="2023-12-01T00:00:00"/>
    <s v="Central"/>
    <x v="2"/>
    <s v="Partnership Distribution"/>
    <s v="Sales Manager"/>
    <s v="Quản lý Kinh doanh (Đối tác Ngân hàng)"/>
    <x v="5"/>
    <x v="0"/>
    <s v="Senior Executive"/>
    <s v="Male"/>
    <d v="1995-09-06T00:00:00"/>
    <s v="0935 961 896"/>
    <s v="phucthinh.nguyen1@hanwhalife.com.vn"/>
  </r>
  <r>
    <n v="439"/>
    <x v="0"/>
    <s v="12301785"/>
    <s v="Nguyễn Thị Mai"/>
    <x v="0"/>
    <d v="2023-12-11T00:00:00"/>
    <s v="South - HCM"/>
    <x v="0"/>
    <s v="Finance &amp; Accounting"/>
    <s v="Payable Accounting Senior Staff"/>
    <s v="Nhân viên Cấp cao Kế toán Thanh toán"/>
    <x v="0"/>
    <x v="0"/>
    <s v="Senior Staff"/>
    <s v="Female"/>
    <d v="1998-10-18T00:00:00"/>
    <s v="0906 902 357"/>
    <s v="mai.nguyen1@hanwhalife.com.vn"/>
  </r>
  <r>
    <n v="440"/>
    <x v="0"/>
    <s v="12301786"/>
    <s v="Trịnh Minh Nhật"/>
    <x v="0"/>
    <d v="2023-12-11T00:00:00"/>
    <s v="South - HCM"/>
    <x v="0"/>
    <s v="IT"/>
    <s v="Database Administrator Officer"/>
    <s v="Chuyên viên Dữ liệu"/>
    <x v="0"/>
    <x v="0"/>
    <s v="Officer"/>
    <s v="Male"/>
    <d v="1991-09-23T00:00:00"/>
    <s v="0356 155 762"/>
    <s v="minhnhat.trinh@hanwhalife.com.vn"/>
  </r>
  <r>
    <n v="441"/>
    <x v="0"/>
    <s v="12301788"/>
    <s v="Nguyễn Tường Vy"/>
    <x v="0"/>
    <d v="2023-12-18T00:00:00"/>
    <s v="South - HCM"/>
    <x v="0"/>
    <s v="IT"/>
    <s v="Business Analyst Senior Executive"/>
    <s v="Nhân viên Cấp trung cao Phát triển Hệ thống"/>
    <x v="0"/>
    <x v="0"/>
    <s v="Senior Executive"/>
    <s v="Female"/>
    <d v="1996-11-20T00:00:00"/>
    <s v="0906 809 657"/>
    <s v="tuongvy.nguyen1@hanwhalife.com.vn"/>
  </r>
  <r>
    <n v="442"/>
    <x v="0"/>
    <s v="12301789"/>
    <s v="Phạm Hữu Lợi"/>
    <x v="0"/>
    <d v="2023-12-27T00:00:00"/>
    <s v="South - HCM"/>
    <x v="0"/>
    <s v="IT"/>
    <s v="Program Analyst Senior Executive"/>
    <s v="Nhân viên Cấp trung cao Lập trình"/>
    <x v="0"/>
    <x v="0"/>
    <s v="Senior Executive"/>
    <s v="Male"/>
    <d v="1992-10-23T00:00:00"/>
    <s v="0799 007 138"/>
    <s v="huuloi.pham@hanwhalife.com.vn"/>
  </r>
  <r>
    <n v="443"/>
    <x v="0"/>
    <s v="12401790"/>
    <s v="Trương Thị Vân Anh"/>
    <x v="0"/>
    <d v="2024-01-08T00:00:00"/>
    <s v="South - HCM"/>
    <x v="0"/>
    <s v="Marketing"/>
    <s v="Head of Marketing"/>
    <s v="Trưởng Bộ phận Marketing"/>
    <x v="1"/>
    <x v="1"/>
    <s v="Director"/>
    <s v="Female"/>
    <d v="1982-08-04T00:00:00"/>
    <s v="0903 799 275"/>
    <s v="vananh.truong1@hanwhalife.com.vn"/>
  </r>
  <r>
    <n v="444"/>
    <x v="0"/>
    <s v="12401791"/>
    <s v="Nguyễn Phương Hưng"/>
    <x v="0"/>
    <d v="2024-01-08T00:00:00"/>
    <s v="South - HCM"/>
    <x v="0"/>
    <s v="IT"/>
    <s v="Program Analyst Officer"/>
    <s v="Chuyên viên Lập trình"/>
    <x v="0"/>
    <x v="0"/>
    <s v="Officer"/>
    <s v="Male"/>
    <d v="1994-04-18T00:00:00"/>
    <s v="0967 399 603"/>
    <s v="phuonghung.nguyen@hanwhalife.com.vn"/>
  </r>
  <r>
    <n v="445"/>
    <x v="0"/>
    <s v="12401792"/>
    <s v="Hồ Trịnh Ngọc Diễm"/>
    <x v="0"/>
    <d v="2024-01-15T00:00:00"/>
    <s v="South - HCM"/>
    <x v="0"/>
    <s v="Customer Services"/>
    <s v="Customer Care Assistant Manager"/>
    <s v="Phó phòng Chăm sóc Khách hàng"/>
    <x v="0"/>
    <x v="0"/>
    <s v="Assistant Manager"/>
    <s v="Female"/>
    <d v="1986-02-05T00:00:00"/>
    <s v="0963 781 109"/>
    <s v="ngocdiem.ho@hanwhalife.com.vn"/>
  </r>
  <r>
    <n v="446"/>
    <x v="0"/>
    <s v="12401793"/>
    <s v="Nguyễn Cẩm Dương"/>
    <x v="0"/>
    <d v="2024-01-22T00:00:00"/>
    <s v="South - HCM"/>
    <x v="0"/>
    <s v="Legal &amp; Corporate Compliance"/>
    <s v="Corporate Compliance Assistant Manager"/>
    <s v="Phó phòng Kiểm soát tuân thủ"/>
    <x v="0"/>
    <x v="0"/>
    <s v="Assistant Manager"/>
    <s v="Female"/>
    <d v="1993-05-04T00:00:00"/>
    <s v="0982 533 424"/>
    <s v="camduong.nguyen@hanwhalife.com.vn"/>
  </r>
  <r>
    <n v="447"/>
    <x v="0"/>
    <s v="12401796"/>
    <s v="Huỳnh Thị Phương Thảo"/>
    <x v="0"/>
    <d v="2024-02-01T00:00:00"/>
    <s v="South - HCM"/>
    <x v="0"/>
    <s v="Human Resources"/>
    <s v="Corporate Learning Officer"/>
    <s v="Chuyên viên Đào tạo"/>
    <x v="0"/>
    <x v="0"/>
    <s v="Officer"/>
    <s v="Female"/>
    <d v="1991-04-23T00:00:00"/>
    <s v="0908 300 183"/>
    <s v="phuongthao.huynh@hanwhalife.com.vn"/>
  </r>
  <r>
    <n v="448"/>
    <x v="0"/>
    <s v="12401799"/>
    <s v="Đặng Nguyễn Hoàng Tuấn"/>
    <x v="0"/>
    <d v="2024-02-15T00:00:00"/>
    <s v="South - HCM"/>
    <x v="0"/>
    <s v="Customer Services"/>
    <s v="Quality Assurance Officer"/>
    <s v="Chuyên viên Kiểm soát Chất lượng Dịch vụ Khách hàng"/>
    <x v="0"/>
    <x v="0"/>
    <s v="Officer"/>
    <s v="Male"/>
    <d v="1993-05-18T00:00:00"/>
    <s v="0942 263 613"/>
    <s v="hoangtuan.dang@hanwhalife.com.vn"/>
  </r>
  <r>
    <n v="449"/>
    <x v="0"/>
    <s v="12401800"/>
    <s v="Phan Thị Thu Hà"/>
    <x v="0"/>
    <d v="2024-02-19T00:00:00"/>
    <s v="South - HCM"/>
    <x v="0"/>
    <s v="Distribution Planning"/>
    <s v="Multimedia Designer"/>
    <s v="Thiết kế Đa phương tiện"/>
    <x v="0"/>
    <x v="0"/>
    <s v="Officer"/>
    <s v="Female"/>
    <d v="1991-06-12T00:00:00"/>
    <s v="0907 979 546"/>
    <s v="thuha.phan@hanwhalife.com.vn"/>
  </r>
  <r>
    <n v="450"/>
    <x v="0"/>
    <s v="12401801"/>
    <s v="Hà Xuân Huy"/>
    <x v="12"/>
    <d v="2024-02-19T00:00:00"/>
    <s v="South - HCM"/>
    <x v="0"/>
    <s v="Regional Sales - Gia Dinh"/>
    <s v="Zone Director"/>
    <s v="Giám đốc Kinh doanh Khu vực"/>
    <x v="3"/>
    <x v="0"/>
    <s v="Officer"/>
    <s v="Male"/>
    <d v="1980-08-25T00:00:00"/>
    <s v="0917 161 525"/>
    <s v="xuanhuy.ha@hanwhalife.com.vn"/>
  </r>
  <r>
    <n v="451"/>
    <x v="0"/>
    <s v="12401802"/>
    <s v="Nguyễn Thị Minh Nguyệt"/>
    <x v="0"/>
    <d v="2024-02-21T00:00:00"/>
    <s v="South - HCM"/>
    <x v="0"/>
    <s v="Human Resources"/>
    <s v="Employer Brand Officer"/>
    <s v="Chuyên viên Phát triển Thương hiệu Tuyển dụng"/>
    <x v="0"/>
    <x v="0"/>
    <s v="Officer"/>
    <s v="Female"/>
    <d v="2000-11-16T00:00:00"/>
    <s v="0843 467 367"/>
    <s v="minhnguyet.nguyen1@hanwhalife.com.vn"/>
  </r>
  <r>
    <n v="452"/>
    <x v="0"/>
    <s v="12401803"/>
    <s v="Trần Minh Thuận"/>
    <x v="37"/>
    <d v="2024-02-21T00:00:00"/>
    <s v="North"/>
    <x v="1"/>
    <s v="Regional Sales - Thang Long"/>
    <s v="Zone Director"/>
    <s v="Giám đốc Kinh doanh Khu vực"/>
    <x v="3"/>
    <x v="0"/>
    <s v="Executive"/>
    <s v="Male"/>
    <d v="1989-07-12T00:00:00"/>
    <s v="0913 338 689"/>
    <s v="minhthuan.tran@hanwhalife.com.vn"/>
  </r>
  <r>
    <n v="453"/>
    <x v="0"/>
    <s v="12401804"/>
    <s v="Trà Quốc Khanh"/>
    <x v="0"/>
    <d v="2024-02-26T00:00:00"/>
    <s v="South - HCM"/>
    <x v="0"/>
    <s v="Actuary"/>
    <s v="Actuarial Analyst"/>
    <s v="Phân tích Định phí"/>
    <x v="0"/>
    <x v="0"/>
    <s v="Manager"/>
    <s v="Male"/>
    <d v="1988-09-28T00:00:00"/>
    <s v="0947 418 735"/>
    <s v="quockhanh.tra@hanwhalife.com.vn"/>
  </r>
  <r>
    <n v="454"/>
    <x v="0"/>
    <s v="12401805"/>
    <s v="Lê Khánh Hoàng"/>
    <x v="30"/>
    <d v="2024-03-04T00:00:00"/>
    <s v="South"/>
    <x v="2"/>
    <s v="Partnership Distribution"/>
    <s v="Sales Manager"/>
    <s v="Quản lý Kinh doanh (Đối tác Ngân hàng)"/>
    <x v="5"/>
    <x v="0"/>
    <s v="Senior Executive"/>
    <s v="Male"/>
    <d v="1993-10-01T00:00:00"/>
    <s v="0327 432 402"/>
    <s v="khanhhoang.le@hanwhalife.com.vn"/>
  </r>
  <r>
    <n v="455"/>
    <x v="0"/>
    <s v="12401807"/>
    <s v="Nguyễn Hữu Thành"/>
    <x v="0"/>
    <d v="2024-03-25T00:00:00"/>
    <s v="South - HCM"/>
    <x v="0"/>
    <s v="Customer Services"/>
    <s v="Policy Owner Services Officer"/>
    <s v="Chuyên viên Quản lý Hợp đồng"/>
    <x v="0"/>
    <x v="0"/>
    <s v="g"/>
    <s v="Male"/>
    <d v="1993-05-15T00:00:00"/>
    <s v="0706 891 055"/>
    <s v="huuthanh.nguyen1@hanwhalife.com.vn"/>
  </r>
  <r>
    <n v="456"/>
    <x v="0"/>
    <s v="12401808"/>
    <s v="Trần Văn Vàng"/>
    <x v="0"/>
    <d v="2024-04-01T00:00:00"/>
    <s v="South - HCM"/>
    <x v="0"/>
    <s v="CAO"/>
    <s v="Chief Agency Officer"/>
    <s v="Phó Tổng Giám đốc Kinh doanh"/>
    <x v="1"/>
    <x v="1"/>
    <s v="Chief Officer"/>
    <s v="Male"/>
    <d v="1972-08-20T00:00:00"/>
    <s v="0903 975 429"/>
    <s v="vanvang.tran@hanwhalife.com.vn"/>
  </r>
  <r>
    <n v="457"/>
    <x v="0"/>
    <s v="12401809"/>
    <s v="Lê Minh Tuấn"/>
    <x v="1"/>
    <d v="2024-04-01T00:00:00"/>
    <s v="North"/>
    <x v="1"/>
    <s v="Regional Sales - Thang Long"/>
    <s v="Zone Director"/>
    <s v="Giám đốc Kinh doanh Khu vực"/>
    <x v="3"/>
    <x v="0"/>
    <s v="Assistant Manager"/>
    <s v="Male"/>
    <d v="1976-11-26T00:00:00"/>
    <s v="0975 248 688"/>
    <s v="minhtuan.le1@hanwhalife.com.vn"/>
  </r>
  <r>
    <n v="458"/>
    <x v="0"/>
    <s v="12401811"/>
    <s v="Phạm Thị Diễm My"/>
    <x v="0"/>
    <d v="2024-04-01T00:00:00"/>
    <s v="South - HCM"/>
    <x v="0"/>
    <s v="Sales Support Task Force"/>
    <s v="Task Force Senior Officer"/>
    <s v="Chuyên viên Cấp cao Quản lý Dự án"/>
    <x v="0"/>
    <x v="0"/>
    <s v="Senior Officer"/>
    <s v="Female"/>
    <d v="1994-08-27T00:00:00"/>
    <s v="0932 430 094"/>
    <s v="diemmy.pham@hanwhalife.com.vn"/>
  </r>
  <r>
    <n v="459"/>
    <x v="0"/>
    <s v="12401813"/>
    <s v="Tạ Hữu Phương"/>
    <x v="3"/>
    <d v="2024-04-03T00:00:00"/>
    <s v="North"/>
    <x v="1"/>
    <s v="Regional Sales - Thang Long"/>
    <s v="Zone Director"/>
    <s v="Giám đốc Kinh doanh Khu vực"/>
    <x v="3"/>
    <x v="0"/>
    <s v="Senior Officer"/>
    <s v="Male"/>
    <d v="1983-08-26T00:00:00"/>
    <s v="0943 989 389"/>
    <s v="huuphuong.ta@hanwhalife.com.vn"/>
  </r>
  <r>
    <n v="460"/>
    <x v="0"/>
    <s v="12401814"/>
    <s v="Trần Nhật Thảo Nguyên"/>
    <x v="0"/>
    <d v="2024-04-08T00:00:00"/>
    <s v="South - HCM"/>
    <x v="0"/>
    <s v="Human Resources"/>
    <s v="Talent Acquisition Business Partner Manager"/>
    <s v="Trưởng phòng Đối tác Thu hút Nhân tài"/>
    <x v="0"/>
    <x v="0"/>
    <s v="Manager"/>
    <s v="Female"/>
    <d v="1993-02-02T00:00:00"/>
    <s v="0949 314 399"/>
    <s v="thaonguyen.tran2@hanwhalife.com.vn"/>
  </r>
  <r>
    <n v="461"/>
    <x v="0"/>
    <s v="12401822"/>
    <s v="Huỳnh Nhật Huy"/>
    <x v="0"/>
    <d v="2024-04-15T00:00:00"/>
    <s v="South - HCM"/>
    <x v="0"/>
    <s v="Customer Services"/>
    <s v="Policy Owner Services Senior Executive"/>
    <s v="Nhân viên Cấp trung cao Quản lý Hợp đồng"/>
    <x v="0"/>
    <x v="0"/>
    <s v="Senior Executive"/>
    <s v="Male"/>
    <d v="1998-10-08T00:00:00"/>
    <s v="0903 721 875"/>
    <s v="nhathuy.huynh@hanwhalife.com.vn"/>
  </r>
  <r>
    <n v="462"/>
    <x v="0"/>
    <s v="12401823"/>
    <s v="Đoàn Ngọc Anh"/>
    <x v="12"/>
    <d v="2024-04-15T00:00:00"/>
    <s v="South - HCM"/>
    <x v="0"/>
    <s v="Regional Sales - Gia Dinh"/>
    <s v="Territory Director"/>
    <s v="Giám đốc Kinh doanh Miền"/>
    <x v="3"/>
    <x v="0"/>
    <s v="Director"/>
    <s v="Male"/>
    <d v="1984-05-20T00:00:00"/>
    <s v="0915 959 592"/>
    <s v="ngocanh.doan@hanwhalife.com.vn"/>
  </r>
  <r>
    <n v="463"/>
    <x v="0"/>
    <s v="12401824"/>
    <s v="Trần Hữu Lê Huỳnh Tâm"/>
    <x v="17"/>
    <d v="2024-04-15T00:00:00"/>
    <s v="Central"/>
    <x v="2"/>
    <s v="Regional Sales - Tay Son"/>
    <s v="Territory Director"/>
    <s v="Giám đốc Kinh doanh Miền"/>
    <x v="3"/>
    <x v="0"/>
    <s v="Director"/>
    <s v="Male"/>
    <d v="1982-08-16T00:00:00"/>
    <s v="0913 610 699"/>
    <s v="huynhtam.tran@hanwhalife.com.vn"/>
  </r>
  <r>
    <n v="464"/>
    <x v="0"/>
    <s v="12401825"/>
    <s v="Nguyễn Thị Cẩm Hà"/>
    <x v="0"/>
    <d v="2024-04-24T00:00:00"/>
    <s v="South - HCM"/>
    <x v="0"/>
    <s v="NBU &amp; Claim"/>
    <s v="Claim Assistant Manager"/>
    <s v="Phó phòng Giải quyết Quyền lợi Bảo hiểm"/>
    <x v="0"/>
    <x v="0"/>
    <s v="Assistant Manager"/>
    <s v="Female"/>
    <d v="1994-01-01T00:00:00"/>
    <s v="0974 905 926"/>
    <s v="camha.nguyen@hanwhalife.com.vn"/>
  </r>
  <r>
    <n v="465"/>
    <x v="0"/>
    <s v="12401826"/>
    <s v="Bùi Thị Xuân Diệu"/>
    <x v="0"/>
    <d v="2024-05-02T00:00:00"/>
    <s v="South - HCM"/>
    <x v="0"/>
    <s v="Customer Services"/>
    <s v="Complaint Handling Senior Officer"/>
    <s v="Chuyên viên Cấp cao Xử lí Khiếu nại"/>
    <x v="0"/>
    <x v="0"/>
    <s v="Senior Officer"/>
    <s v="Female"/>
    <d v="1995-11-15T00:00:00"/>
    <s v="0979 918 957"/>
    <s v="xuandieu.bui@hanwhalife.com.vn"/>
  </r>
  <r>
    <n v="466"/>
    <x v="0"/>
    <s v="12401831"/>
    <s v="Nguyễn Thị Phương Loan"/>
    <x v="36"/>
    <d v="2024-05-10T00:00:00"/>
    <s v="Central"/>
    <x v="2"/>
    <s v="Regional Sales - Tay Son"/>
    <s v="Zone Director"/>
    <s v="Giám đốc Kinh doanh khu vực"/>
    <x v="3"/>
    <x v="0"/>
    <s v="Assistant Manager"/>
    <s v="Female"/>
    <d v="1980-03-02T00:00:00"/>
    <s v="0942 568 113"/>
    <s v="phuongloan.nguyen1@hanwhalife.com.vn"/>
  </r>
  <r>
    <n v="467"/>
    <x v="0"/>
    <s v="12401834"/>
    <s v="Nguyễn Hoài Thương"/>
    <x v="0"/>
    <d v="2024-05-16T00:00:00"/>
    <s v="South - HCM"/>
    <x v="0"/>
    <s v="Human Resources"/>
    <s v="HR Operations Senior Executive"/>
    <s v="Nhân viên Cấp trung cao Quản lý Vận hành Nhân sự"/>
    <x v="0"/>
    <x v="0"/>
    <s v="Senior Executive"/>
    <s v="Female"/>
    <d v="2000-01-21T00:00:00"/>
    <s v="0334 618 399"/>
    <s v=" hoaithuong.nguyen@hanwhalife.com.vn"/>
  </r>
  <r>
    <n v="468"/>
    <x v="0"/>
    <s v="12401835"/>
    <s v="Lê Thị Như Quỳnh"/>
    <x v="0"/>
    <d v="2024-05-20T00:00:00"/>
    <s v="South - HCM"/>
    <x v="0"/>
    <s v="Marketing"/>
    <s v="Marketing Communications Manager"/>
    <s v="Trưởng phòng Truyền thông Tiếp thị"/>
    <x v="0"/>
    <x v="0"/>
    <s v="Manager"/>
    <s v="Female"/>
    <d v="1988-11-10T00:00:00"/>
    <s v="0933 308 672"/>
    <s v="nhuquynh.le@hanwhalife.com.vn"/>
  </r>
  <r>
    <n v="469"/>
    <x v="0"/>
    <s v="12401836"/>
    <s v="Lê Thị Ánh Vân"/>
    <x v="0"/>
    <d v="2024-05-22T00:00:00"/>
    <s v="South - HCM"/>
    <x v="0"/>
    <s v="Actuary"/>
    <s v="Actuarial Analyst"/>
    <s v="Phân tích Định phí"/>
    <x v="0"/>
    <x v="0"/>
    <s v="Assistant Manager"/>
    <s v="Female"/>
    <d v="1996-04-19T00:00:00"/>
    <s v="0906 355 695"/>
    <s v="anhvan.le@hanwhalife.com.vn"/>
  </r>
  <r>
    <n v="470"/>
    <x v="0"/>
    <s v="12401837"/>
    <s v="Lê Văn Bình"/>
    <x v="28"/>
    <d v="2024-05-23T00:00:00"/>
    <s v="North"/>
    <x v="1"/>
    <s v="Regional Sales - Hai Van"/>
    <s v="Zone Director"/>
    <s v="Giám đốc Kinh doanh khu vực"/>
    <x v="3"/>
    <x v="0"/>
    <s v="Officer"/>
    <s v="Male"/>
    <d v="1983-09-05T00:00:00"/>
    <s v="0905 915 868"/>
    <s v="vanbinh.le1@hanwhalife.com.vn"/>
  </r>
  <r>
    <n v="471"/>
    <x v="0"/>
    <s v="12401838"/>
    <s v="Mai Nguyên Anh Thư"/>
    <x v="0"/>
    <d v="2024-05-27T00:00:00"/>
    <s v="South - HCM"/>
    <x v="0"/>
    <s v="Content of Digital App"/>
    <s v="Content Creator"/>
    <s v="Chuyên viên Sáng tạo nội dung"/>
    <x v="0"/>
    <x v="0"/>
    <s v="Senior Staff"/>
    <s v="Female"/>
    <d v="2000-01-20T00:00:00"/>
    <s v="0388 063 220 "/>
    <s v="anhthu.mai@hanwhalife.com.vn"/>
  </r>
  <r>
    <n v="472"/>
    <x v="0"/>
    <s v="12401839"/>
    <s v="Võ Thị Quỳnh Nga"/>
    <x v="2"/>
    <d v="2024-05-27T00:00:00"/>
    <s v="Central"/>
    <x v="2"/>
    <s v="Customer Services"/>
    <s v="Customer Services Senior Staff"/>
    <s v="Nhân viên Cấp cao Dịch vụ Khách hàng"/>
    <x v="0"/>
    <x v="0"/>
    <s v="Senior Staff"/>
    <s v="Female"/>
    <d v="1989-03-06T00:00:00"/>
    <s v="0965 849 293 "/>
    <s v="quynhnga.vo@hanwhalife.com.vn"/>
  </r>
  <r>
    <n v="473"/>
    <x v="0"/>
    <s v="12401840"/>
    <s v="Nguyễn Thị Lê Hằng"/>
    <x v="0"/>
    <d v="2024-05-29T00:00:00"/>
    <s v="South - HCM"/>
    <x v="0"/>
    <s v="Marketing"/>
    <s v="Marketing Communications Executive"/>
    <s v="Nhân viên Cấp trung Truyền thông Tiếp thị"/>
    <x v="0"/>
    <x v="0"/>
    <s v="Executive"/>
    <s v="Female"/>
    <d v="1999-11-12T00:00:00"/>
    <s v="0388 013 118 "/>
    <s v="lehang.nguyen@hanwhalife.com.vn"/>
  </r>
  <r>
    <n v="474"/>
    <x v="0"/>
    <s v="12401842"/>
    <s v="Nguyễn Phước Cát Ngọc"/>
    <x v="0"/>
    <d v="2024-06-10T00:00:00"/>
    <s v="South - HCM"/>
    <x v="0"/>
    <s v="Customer Services"/>
    <s v="Digital Customer Services Officer"/>
    <s v="Chuyên viên Dịch vụ Kỹ thuật số"/>
    <x v="0"/>
    <x v="0"/>
    <s v="Officer"/>
    <s v="Female"/>
    <d v="1992-04-25T00:00:00"/>
    <s v="0932 566 254"/>
    <s v="catngoc.nguyen@hanwhalife.com.vn"/>
  </r>
  <r>
    <n v="475"/>
    <x v="0"/>
    <s v="12401843"/>
    <s v="Đỗ Anh Khoa"/>
    <x v="0"/>
    <d v="2024-06-12T00:00:00"/>
    <s v="South - HCM"/>
    <x v="0"/>
    <s v="General Administration"/>
    <s v="General Admin Assistant Manager"/>
    <s v="Phó phòng Hành chánh"/>
    <x v="0"/>
    <x v="0"/>
    <s v="Assistant Manager"/>
    <s v="Male"/>
    <d v="1987-03-22T00:00:00"/>
    <s v="0919 255 274"/>
    <s v="anhkhoa.do@hanwhalife.com.vn"/>
  </r>
  <r>
    <n v="476"/>
    <x v="0"/>
    <s v="12401844"/>
    <s v="Lâm Thái Ngọc"/>
    <x v="0"/>
    <d v="2024-06-12T00:00:00"/>
    <s v="South - HCM"/>
    <x v="0"/>
    <s v="Management Advisor"/>
    <s v="Management Advisor Assistant"/>
    <s v="Trợ lý Cố vấn Quản lý"/>
    <x v="0"/>
    <x v="0"/>
    <s v="Executive"/>
    <s v="Female"/>
    <d v="1999-01-07T00:00:00"/>
    <s v="0946 828 477"/>
    <s v="thaingoc.lam@hanwhalife.com.vn"/>
  </r>
  <r>
    <n v="477"/>
    <x v="0"/>
    <s v="12401845"/>
    <s v="Nguyễn Xuân Tấn"/>
    <x v="36"/>
    <d v="2024-06-12T00:00:00"/>
    <s v="Central"/>
    <x v="2"/>
    <s v="Regional Sales - Tay Son"/>
    <s v="Regional Director"/>
    <s v="Giám đốc Kinh doanh Vùng"/>
    <x v="3"/>
    <x v="0"/>
    <s v="Senior Manager"/>
    <s v="Male"/>
    <d v="1986-09-02T00:00:00"/>
    <s v="0914 717 749"/>
    <s v="xuantan.nguyen@hanwhalife.com.vn"/>
  </r>
  <r>
    <n v="478"/>
    <x v="0"/>
    <s v="12401846"/>
    <s v="Huỳnh Tăng Phú"/>
    <x v="12"/>
    <d v="2024-06-12T00:00:00"/>
    <s v="South - HCM"/>
    <x v="0"/>
    <s v="Regional Sales - Gia Dinh"/>
    <s v="Regional Director"/>
    <s v="Giám đốc Kinh doanh Vùng"/>
    <x v="3"/>
    <x v="0"/>
    <s v="Senior Manager"/>
    <s v="Male"/>
    <d v="1983-08-20T00:00:00"/>
    <s v="0907 713 556"/>
    <s v="tangphu.huynh@hanwhalife.com.vn"/>
  </r>
  <r>
    <n v="479"/>
    <x v="0"/>
    <s v="12401847"/>
    <s v="Võ Thị Hồng Na"/>
    <x v="0"/>
    <d v="2024-06-17T00:00:00"/>
    <s v="South - HCM"/>
    <x v="0"/>
    <s v="Human Resources"/>
    <s v="Rewards &amp; Data Analysis Manager "/>
    <s v="Trưởng phòng Phúc lợi và Phân tích dữ liệu"/>
    <x v="0"/>
    <x v="0"/>
    <s v="Manager"/>
    <s v="Female"/>
    <d v="1991-08-31T00:00:00"/>
    <s v="0985 528 843 "/>
    <s v="hongna.vo@hanwhalife.com.vn"/>
  </r>
  <r>
    <n v="480"/>
    <x v="0"/>
    <s v="12401848"/>
    <s v="Nguyễn Hoàng Yến"/>
    <x v="0"/>
    <d v="2024-06-17T00:00:00"/>
    <s v="South - HCM"/>
    <x v="0"/>
    <s v="Customer Services"/>
    <s v="Call Center Senior Staff"/>
    <s v="Nhân viên Cấp cao trực Tổng đài"/>
    <x v="0"/>
    <x v="0"/>
    <s v="Senior Staff"/>
    <s v="Female"/>
    <d v="1998-05-02T00:00:00"/>
    <s v="0708 289 969"/>
    <s v="hoangyen.nguyen2@hanwhalife.com.vn"/>
  </r>
  <r>
    <n v="481"/>
    <x v="0"/>
    <s v="12401849"/>
    <s v="Nguyễn Thị Bé"/>
    <x v="0"/>
    <d v="2024-06-17T00:00:00"/>
    <s v="South - HCM"/>
    <x v="0"/>
    <s v="Finance &amp; Accounting"/>
    <s v="Budgeting Senior Staff"/>
    <s v="Nhân viên Cấp cao Kế toán Ngân Sách"/>
    <x v="0"/>
    <x v="0"/>
    <s v="Senior Staff"/>
    <s v="Female"/>
    <d v="1991-04-29T00:00:00"/>
    <s v="0982 504 408 "/>
    <s v="be.nguyen@hanwhalife.com.vn"/>
  </r>
  <r>
    <n v="482"/>
    <x v="0"/>
    <s v="12401850"/>
    <s v="Lê Thị Ngọc Châu"/>
    <x v="0"/>
    <d v="2024-06-17T00:00:00"/>
    <s v="South - HCM"/>
    <x v="0"/>
    <s v="Sales Support Task Force"/>
    <s v="Sales Admin Senior Executive"/>
    <s v="Nhân viên Cấp trung cao Hỗ trợ Kinh doanh"/>
    <x v="0"/>
    <x v="0"/>
    <s v="Senior Executive"/>
    <s v="Female"/>
    <d v="1983-07-01T00:00:00"/>
    <s v="0909 721 766 "/>
    <s v="ngocchau.le@hanwhalife.com.vn"/>
  </r>
  <r>
    <n v="483"/>
    <x v="0"/>
    <s v="12401851"/>
    <s v="Lê Thị Minh Thư"/>
    <x v="12"/>
    <d v="2024-06-26T00:00:00"/>
    <s v="South - HCM"/>
    <x v="0"/>
    <s v="Regional Sales - Gia Dinh"/>
    <s v="Zone Director"/>
    <s v="Giám đốc Kinh doanh khu vực"/>
    <x v="3"/>
    <x v="0"/>
    <s v="Senior Officer"/>
    <s v="Female"/>
    <d v="1991-09-13T00:00:00"/>
    <s v="0969 870 008"/>
    <s v="minhthu.le@hanwhalife.com.vn"/>
  </r>
  <r>
    <n v="484"/>
    <x v="0"/>
    <s v="12401852"/>
    <s v="Lữ Phạm Quốc An"/>
    <x v="0"/>
    <d v="2024-07-01T00:00:00"/>
    <s v="South - HCM"/>
    <x v="0"/>
    <s v="Legal &amp; Corporate Compliance"/>
    <s v="Corporate Compliance Senior Officer"/>
    <s v="Chuyên viên Cấp cao Kiểm soát tuân thủ"/>
    <x v="0"/>
    <x v="0"/>
    <s v="Senior Officer"/>
    <s v="Male"/>
    <d v="1991-04-17T00:00:00"/>
    <s v="0907 104 775"/>
    <s v="quocan.lu@hanwhalife.com.vn"/>
  </r>
  <r>
    <n v="485"/>
    <x v="0"/>
    <s v="12401853"/>
    <s v="Thi Hoàng Khôi"/>
    <x v="12"/>
    <d v="2024-07-01T00:00:00"/>
    <s v="South - HCM"/>
    <x v="0"/>
    <s v="Regional Sales - Gia Dinh"/>
    <s v="Zone Director"/>
    <s v="Giám đốc Kinh doanh khu vực"/>
    <x v="3"/>
    <x v="0"/>
    <s v="Senior Officer"/>
    <s v="Male"/>
    <d v="1984-10-05T00:00:00"/>
    <s v="0909 401 084"/>
    <s v="hoangkhoi.thi@hanwhalife.com.vn"/>
  </r>
  <r>
    <n v="486"/>
    <x v="0"/>
    <s v="12401854"/>
    <s v="Nguyễn Lưu Hoàng Quân"/>
    <x v="12"/>
    <d v="2024-07-01T00:00:00"/>
    <s v="South - HCM"/>
    <x v="0"/>
    <s v="Regional Sales - Gia Dinh"/>
    <s v="Zone Director"/>
    <s v="Giám đốc Kinh doanh khu vực"/>
    <x v="3"/>
    <x v="0"/>
    <s v="Senior Officer"/>
    <s v="Male"/>
    <d v="1988-11-24T00:00:00"/>
    <s v="0902 692 118 "/>
    <s v="hoangquan.nguyen@hanwhalife.com.vn"/>
  </r>
  <r>
    <n v="487"/>
    <x v="0"/>
    <s v="12401855"/>
    <s v="Đặng Ngọc Trí"/>
    <x v="8"/>
    <d v="2024-07-01T00:00:00"/>
    <s v="North"/>
    <x v="1"/>
    <s v="Regional Sales - Lam Kinh"/>
    <s v="Territory Director"/>
    <s v="Giám đốc Kinh doanh Miền"/>
    <x v="3"/>
    <x v="0"/>
    <s v="Director"/>
    <s v="Male"/>
    <d v="1976-08-07T00:00:00"/>
    <s v=" 0916 232 225"/>
    <s v="ngoctri.dang@hanwhalife.com.vn"/>
  </r>
  <r>
    <n v="488"/>
    <x v="0"/>
    <s v="12401857"/>
    <s v="Phạm Ngọc Anh Thư"/>
    <x v="0"/>
    <d v="2024-07-08T00:00:00"/>
    <s v="South - HCM"/>
    <x v="0"/>
    <s v="Design &amp; Development"/>
    <s v="Design &amp; Development Senior Manager"/>
    <s v="Trưởng phòng Cấp cao Thiết Kế &amp; Phát triển Chương trình Huấn luyện Kinh doanh"/>
    <x v="0"/>
    <x v="0"/>
    <s v="Senior Manager"/>
    <s v="Female"/>
    <d v="1984-11-20T00:00:00"/>
    <s v="0908 010 081"/>
    <s v="anhthu.pham1@hanwhalife.com.vn"/>
  </r>
  <r>
    <n v="489"/>
    <x v="0"/>
    <s v="12401858"/>
    <s v="Đặng Tương Thuấn"/>
    <x v="0"/>
    <d v="2024-07-08T00:00:00"/>
    <s v="South - HCM"/>
    <x v="0"/>
    <s v="Investment"/>
    <s v="Investment Assistant Manager"/>
    <s v="Phó phòng đầu tư"/>
    <x v="0"/>
    <x v="0"/>
    <s v="Assistant Manager"/>
    <s v="Female"/>
    <d v="1991-08-11T00:00:00"/>
    <s v="0933 821 108"/>
    <s v="tuongthuan.dang@hanwhalife.com.vn"/>
  </r>
  <r>
    <n v="490"/>
    <x v="0"/>
    <s v="12401859"/>
    <s v="Trầm Minh Hoàng"/>
    <x v="0"/>
    <d v="2024-07-08T00:00:00"/>
    <s v="South - HCM"/>
    <x v="0"/>
    <s v="Customer Services"/>
    <s v="Call Center Senior Staff"/>
    <s v="Nhân viên Cấp cao trực Tổng đài"/>
    <x v="0"/>
    <x v="0"/>
    <s v="Senior Staff"/>
    <s v="Male"/>
    <d v="1995-04-05T00:00:00"/>
    <s v="0766 989 789"/>
    <s v="minhhoang.tram@hanwhalife.com.vn"/>
  </r>
  <r>
    <n v="491"/>
    <x v="0"/>
    <s v="12401862"/>
    <s v="Huỳnh Đức Duy"/>
    <x v="0"/>
    <d v="2024-07-17T00:00:00"/>
    <s v="South - HCM"/>
    <x v="0"/>
    <s v="IT"/>
    <s v="IT Security Assistant Manager"/>
    <s v="Phó phòng Bảo mật &amp; An toàn Thông tin"/>
    <x v="0"/>
    <x v="0"/>
    <s v="Assistant Manager"/>
    <s v="Male"/>
    <d v="1985-06-01T00:00:00"/>
    <s v="0918 844 944"/>
    <s v="ducduy.huynh@hanwhalife.com.vn"/>
  </r>
  <r>
    <n v="492"/>
    <x v="0"/>
    <s v="12401863"/>
    <s v="Đỗ Phương Nhung"/>
    <x v="0"/>
    <d v="2024-07-17T00:00:00"/>
    <s v="South - HCM"/>
    <x v="0"/>
    <s v="Human Resources"/>
    <s v="Talent Acquisition Business Partner Officer"/>
    <s v="Chuyên viên Đối tác Thu hút Nhân tài"/>
    <x v="0"/>
    <x v="0"/>
    <s v="Officer"/>
    <s v="Female"/>
    <d v="1996-09-16T00:00:00"/>
    <s v="0936 477 197 "/>
    <s v="phuongnhung.do@hanwhalife.com.vn"/>
  </r>
  <r>
    <n v="493"/>
    <x v="0"/>
    <s v="12401864"/>
    <s v="Nguyễn Thị Yến Nhi"/>
    <x v="0"/>
    <d v="2024-07-22T00:00:00"/>
    <s v="South - HCM"/>
    <x v="0"/>
    <s v="Actuary"/>
    <s v="Actuarial Analyst"/>
    <s v="Phân tích Định phí"/>
    <x v="0"/>
    <x v="0"/>
    <s v="Executive"/>
    <s v="Female"/>
    <d v="2002-09-25T00:00:00"/>
    <s v="0918 340 119"/>
    <s v="yennhi.nguyen1@hanwhalife.com.vn"/>
  </r>
  <r>
    <n v="494"/>
    <x v="0"/>
    <s v="12401866"/>
    <s v="Nguyễn Quốc Tuấn"/>
    <x v="0"/>
    <d v="2024-07-29T00:00:00"/>
    <s v="South - HCM"/>
    <x v="0"/>
    <s v="Marketing"/>
    <s v="Multimedia Designer"/>
    <s v="Thiết kế Đa phương tiện"/>
    <x v="0"/>
    <x v="0"/>
    <s v="Officer"/>
    <s v="Male"/>
    <d v="1994-04-25T00:00:00"/>
    <s v="0962 936 711"/>
    <s v="quoctuan.nguyen@hanwhalife.com.vn"/>
  </r>
  <r>
    <n v="495"/>
    <x v="0"/>
    <s v="12401867"/>
    <s v="Hứa Lê Thiên Bảo"/>
    <x v="12"/>
    <d v="2024-07-29T00:00:00"/>
    <s v="South - HCM"/>
    <x v="0"/>
    <s v="Sales Training Support"/>
    <s v="Agency Training Officer"/>
    <s v="Chuyên viên Huấn luyện &amp; Hỗ trợ Đại lý"/>
    <x v="4"/>
    <x v="0"/>
    <s v="Officer"/>
    <s v="Male"/>
    <d v="1995-11-19T00:00:00"/>
    <s v="0348 941 412"/>
    <s v="thienbao.hua@hanwhalife.com.vn"/>
  </r>
  <r>
    <n v="496"/>
    <x v="0"/>
    <s v="12401868"/>
    <s v="Huỳnh Sơn Phong"/>
    <x v="12"/>
    <d v="2024-08-01T00:00:00"/>
    <s v="South - HCM"/>
    <x v="0"/>
    <s v="Regional Sales - Gia Dinh"/>
    <s v="Zone Director"/>
    <s v="Giám đốc Kinh doanh khu vực"/>
    <x v="3"/>
    <x v="0"/>
    <s v="Senior Officer"/>
    <s v="Male"/>
    <d v="1989-11-30T00:00:00"/>
    <s v="0918 918 995 "/>
    <s v="sonphong.huynh@hanwhalife.com.vn"/>
  </r>
  <r>
    <n v="497"/>
    <x v="0"/>
    <s v="12401869"/>
    <s v="Trần Ngọc Hải"/>
    <x v="3"/>
    <d v="2024-08-02T00:00:00"/>
    <s v="North"/>
    <x v="1"/>
    <s v="Regional Sales - Thang Long"/>
    <s v="Regional Director "/>
    <s v="Giám đốc Kinh doanh Vùng"/>
    <x v="3"/>
    <x v="0"/>
    <s v="Senior Manager"/>
    <s v="Male"/>
    <d v="1976-04-13T00:00:00"/>
    <s v="0915 966 616 "/>
    <s v="ngochai.tran1@hanwhalife.com.vn"/>
  </r>
  <r>
    <n v="498"/>
    <x v="0"/>
    <s v="12401870"/>
    <s v="Đinh Đức Thắng"/>
    <x v="3"/>
    <d v="2024-08-02T00:00:00"/>
    <s v="North"/>
    <x v="1"/>
    <s v="Regional Sales - Thang Long_x0009_"/>
    <s v="Zone Director"/>
    <s v="Giám đốc Kinh doanh khu vực"/>
    <x v="3"/>
    <x v="0"/>
    <s v="Senior Officer"/>
    <s v="Male"/>
    <d v="1984-08-25T00:00:00"/>
    <s v="0985 830 304"/>
    <s v="ducthang.dinh@hanwhalife.com.vn"/>
  </r>
  <r>
    <n v="499"/>
    <x v="0"/>
    <s v="12401871"/>
    <s v="Trần Thúy Vy"/>
    <x v="0"/>
    <d v="2024-08-05T00:00:00"/>
    <s v="South - HCM"/>
    <x v="0"/>
    <s v="Agency Compliance"/>
    <s v="Agency Compliance Executive"/>
    <s v="Nhân viên Cấp trung Pháp chế Đại lý"/>
    <x v="0"/>
    <x v="0"/>
    <s v="Executive"/>
    <s v="Female"/>
    <d v="2000-03-28T00:00:00"/>
    <s v="0792 111 868 "/>
    <s v="thuyvy.tran@hanwhalife.com.vn"/>
  </r>
  <r>
    <n v="500"/>
    <x v="0"/>
    <s v="12401872"/>
    <s v="Lê Nhân Tín"/>
    <x v="0"/>
    <d v="2024-08-05T00:00:00"/>
    <s v="South - HCM"/>
    <x v="0"/>
    <s v="Agency Training Operations"/>
    <s v="Agency Training Operations Senior Manager"/>
    <s v="Trưởng phòng Cấp cao Vận hành Huấn luyện Kinh doanh"/>
    <x v="0"/>
    <x v="0"/>
    <s v="Senior Manager"/>
    <s v="Male"/>
    <d v="1987-09-09T00:00:00"/>
    <s v="0933 228 359"/>
    <s v="nhantin.le@hanwhalife.com.vn"/>
  </r>
  <r>
    <n v="501"/>
    <x v="0"/>
    <s v="12401873"/>
    <s v="Trần Phạm Hoàng Yến"/>
    <x v="0"/>
    <d v="2024-08-05T00:00:00"/>
    <s v="South - HCM"/>
    <x v="0"/>
    <s v="Customer Services"/>
    <s v="Call Center Senior Staff"/>
    <s v="Nhân viên Cấp cao trực Tổng đài"/>
    <x v="0"/>
    <x v="0"/>
    <s v="Senior Staff"/>
    <s v="Female"/>
    <d v="1994-12-26T00:00:00"/>
    <s v="0375 411 233"/>
    <s v="hoangyen.tran@hanwhalife.com.vn"/>
  </r>
  <r>
    <n v="502"/>
    <x v="0"/>
    <s v="12401874"/>
    <s v="Đỗ Thùy Dinh"/>
    <x v="3"/>
    <d v="2024-08-12T00:00:00"/>
    <s v="North"/>
    <x v="1"/>
    <s v="Sales Training Support"/>
    <s v="Agency Training Coordinator "/>
    <s v="Nhân viên Cấp trung Điều phối Huấn luyện Kênh Đại lý"/>
    <x v="0"/>
    <x v="0"/>
    <s v="Executive"/>
    <s v="Female"/>
    <d v="1994-03-24T00:00:00"/>
    <s v="0988 923 917 "/>
    <s v="thuydinh.do@hanwhalife.com.vn"/>
  </r>
  <r>
    <n v="503"/>
    <x v="0"/>
    <s v="12401875"/>
    <s v="Trần Thị Thanh Thảo"/>
    <x v="0"/>
    <d v="2024-08-12T00:00:00"/>
    <s v="South - HCM"/>
    <x v="0"/>
    <s v="Sales Advisor"/>
    <s v="Sales Advisor Assistant"/>
    <s v="Trợ lý Cố vấn Kinh doanh"/>
    <x v="0"/>
    <x v="0"/>
    <s v="Executive"/>
    <s v="Female"/>
    <d v="1999-01-27T00:00:00"/>
    <s v="039 638 2989 "/>
    <s v="thanhthao.tran@hanwhalife.com.vn"/>
  </r>
  <r>
    <n v="504"/>
    <x v="0"/>
    <s v="12401876"/>
    <s v="Dương Hà Thanh"/>
    <x v="0"/>
    <d v="2024-08-14T00:00:00"/>
    <s v="South - HCM"/>
    <x v="0"/>
    <s v="Human Resources"/>
    <s v="Talent Acquisition Business Partner Manager"/>
    <s v="Trưởng phòng Đối tác Thu hút Nhân tài"/>
    <x v="0"/>
    <x v="0"/>
    <s v="Manager"/>
    <s v="Female"/>
    <d v="1987-10-25T00:00:00"/>
    <s v="0908 507 706"/>
    <s v="hathanh.duong@hanwhalife.com.vn"/>
  </r>
  <r>
    <n v="505"/>
    <x v="0"/>
    <s v="12401877"/>
    <s v="Nguyễn Đại Đức"/>
    <x v="0"/>
    <d v="2024-08-19T00:00:00"/>
    <s v="South - HCM"/>
    <x v="0"/>
    <s v="Partnership Distribution"/>
    <s v="Sales Manager"/>
    <s v=" Quản lý Kinh doanh (Đối tác Ngân hàng)"/>
    <x v="5"/>
    <x v="0"/>
    <s v="Officer"/>
    <s v="Male"/>
    <d v="1995-08-04T00:00:00"/>
    <s v="0845 047 547"/>
    <s v="daiduc.nguyen@hanwhalife.com.vn"/>
  </r>
  <r>
    <n v="506"/>
    <x v="0"/>
    <s v="12401878"/>
    <s v="Mai Ngọc Thanh"/>
    <x v="0"/>
    <d v="2024-08-19T00:00:00"/>
    <s v="South - HCM"/>
    <x v="0"/>
    <s v="Agency Training Operations"/>
    <s v="Agency Training Operations Assistant Manager"/>
    <s v="Phó phòng Vận hành Huấn luyện Kinh doanh"/>
    <x v="0"/>
    <x v="0"/>
    <s v="Assistant Manager"/>
    <s v="Male"/>
    <d v="1994-01-07T00:00:00"/>
    <s v="0936 340 989"/>
    <s v="ngocthanh.mai@hanwhalife.com.vn"/>
  </r>
  <r>
    <n v="507"/>
    <x v="0"/>
    <s v="12401879"/>
    <s v="Trần Phú Lĩnh"/>
    <x v="0"/>
    <d v="2024-08-19T00:00:00"/>
    <s v="South - HCM"/>
    <x v="0"/>
    <s v="IT"/>
    <s v="Business Analyst Senior Officer"/>
    <s v="Chuyên viên Cấp cao Phát triển Hệ thống"/>
    <x v="0"/>
    <x v="0"/>
    <s v="Senior Officer"/>
    <s v="Male"/>
    <d v="1989-02-06T00:00:00"/>
    <s v="0906 990 602"/>
    <s v=" phulinh.tran@hanwhalife.com.vn"/>
  </r>
  <r>
    <n v="508"/>
    <x v="0"/>
    <s v="12401880"/>
    <s v="Trần Quang Hiếu"/>
    <x v="38"/>
    <d v="2024-08-19T00:00:00"/>
    <s v="Central"/>
    <x v="2"/>
    <s v="Regional Sales - Tay Son"/>
    <s v="Zone Director"/>
    <s v="Giám đốc Kinh doanh khu vực"/>
    <x v="3"/>
    <x v="0"/>
    <s v="Assistant Manager"/>
    <s v="Male"/>
    <d v="1982-02-03T00:00:00"/>
    <s v="0346 333 777"/>
    <s v="quanghieu.tran1@hanwhalife.com.vn"/>
  </r>
  <r>
    <n v="509"/>
    <x v="0"/>
    <s v="12401881"/>
    <s v="Trần Thị Thanh Lê"/>
    <x v="0"/>
    <d v="2024-08-21T00:00:00"/>
    <s v="South - HCM"/>
    <x v="0"/>
    <s v="Partnership Distribution"/>
    <s v="Partnership Distribution Design &amp; Development Assistant Manager"/>
    <s v="Phó phòng Thiết kế và Phát triển Chương trình Huấn luyện Kênh Đối tác "/>
    <x v="0"/>
    <x v="0"/>
    <s v="Assistant Manager"/>
    <s v="Female"/>
    <d v="1983-09-27T00:00:00"/>
    <s v="0909 177 882"/>
    <s v="thanhle.tran@hanwhalife.com.vn"/>
  </r>
  <r>
    <n v="510"/>
    <x v="0"/>
    <s v="12401882"/>
    <s v="Nguyễn Thái Nguyên"/>
    <x v="39"/>
    <d v="2024-08-26T00:00:00"/>
    <s v="North"/>
    <x v="1"/>
    <s v="Regional Sales - Thang Long_x0009_"/>
    <s v="Zone Director"/>
    <s v="Giám đốc Kinh doanh khu vực"/>
    <x v="3"/>
    <x v="0"/>
    <s v="Senior Officer"/>
    <s v="Male"/>
    <d v="1994-07-04T00:00:00"/>
    <s v="0395 515 444"/>
    <s v="thainguyen.nguyen@hanwhalife.com.vn"/>
  </r>
  <r>
    <n v="511"/>
    <x v="0"/>
    <s v="12401883"/>
    <s v="Huỳnh Ngọc Khánh Yên"/>
    <x v="0"/>
    <d v="2024-08-26T00:00:00"/>
    <s v="South - HCM"/>
    <x v="0"/>
    <s v="Marketing"/>
    <s v="PR &amp; CSR Senior Executive"/>
    <s v="Nhân viên Cấp trung cao Truyền thông và CSR"/>
    <x v="0"/>
    <x v="0"/>
    <s v="Senior Executive"/>
    <s v="Female"/>
    <d v="1997-10-04T00:00:00"/>
    <s v="0916 598 217 "/>
    <s v=" khanhyen.huynh@hanwhalife.com.vn"/>
  </r>
  <r>
    <n v="512"/>
    <x v="0"/>
    <s v="12401884"/>
    <s v="Nguyễn Thế Thiêm"/>
    <x v="12"/>
    <d v="2024-09-04T00:00:00"/>
    <s v="South - HCM"/>
    <x v="0"/>
    <s v="Regional Sales - Gia Dinh"/>
    <s v="Regional Director "/>
    <s v="Giám đốc Kinh doanh Vùng"/>
    <x v="3"/>
    <x v="0"/>
    <s v="Senior Manager"/>
    <s v="Male"/>
    <d v="1988-08-01T00:00:00"/>
    <s v="0904 054 151"/>
    <s v="thethiem.nguyen@hanwhalife.com.vn"/>
  </r>
  <r>
    <n v="513"/>
    <x v="0"/>
    <s v="12401885"/>
    <s v="Trương Thùy Trang"/>
    <x v="0"/>
    <d v="2024-09-09T00:00:00"/>
    <s v="South - HCM"/>
    <x v="0"/>
    <s v="Finance &amp; Accounting"/>
    <s v="General Ledger Accounting Assistant Manager"/>
    <s v="Phó phòng Kế toán Tổng hợp"/>
    <x v="0"/>
    <x v="0"/>
    <s v="Assistant Manager"/>
    <s v="Female"/>
    <d v="1983-03-23T00:00:00"/>
    <s v="0983 230 383"/>
    <s v="thuytrang.truong@hanwhalife.com.vn"/>
  </r>
  <r>
    <n v="514"/>
    <x v="0"/>
    <s v="12401886"/>
    <s v="Nguyễn Quỳnh Như"/>
    <x v="0"/>
    <d v="2024-09-09T00:00:00"/>
    <s v="South - HCM"/>
    <x v="0"/>
    <s v="Agency Training Operations"/>
    <s v="Agency Training Operations Officer"/>
    <s v="Chuyên viên Vận hành Huấn luyện Kinh doanh"/>
    <x v="0"/>
    <x v="0"/>
    <s v="Officer"/>
    <s v="Female"/>
    <d v="1997-05-01T00:00:00"/>
    <s v="0347 971 515"/>
    <s v="quynhnhu.nguyen1@hanwhalife.com.vn"/>
  </r>
  <r>
    <n v="515"/>
    <x v="0"/>
    <s v="12401887"/>
    <s v="Hồ Hoàng Lâm"/>
    <x v="12"/>
    <d v="2024-09-09T00:00:00"/>
    <s v="South - HCM"/>
    <x v="0"/>
    <s v="Regional Sales - Gia Dinh"/>
    <s v="Zone Director"/>
    <s v="Giám đốc Kinh doanh khu vực"/>
    <x v="3"/>
    <x v="0"/>
    <s v="Senior Officer"/>
    <s v="Male"/>
    <d v="1988-10-06T00:00:00"/>
    <s v="0937 166 556"/>
    <s v=" _x000a_hoanglam.ho@hanwhalife.com.vn"/>
  </r>
  <r>
    <n v="516"/>
    <x v="2"/>
    <s v="#N/A"/>
    <s v="Park Mi Sook"/>
    <x v="0"/>
    <d v="2012-04-03T00:00:00"/>
    <s v="South - HCM"/>
    <x v="0"/>
    <s v="Distribution Admin"/>
    <s v="Sales Manager - Korean Market"/>
    <m/>
    <x v="0"/>
    <x v="0"/>
    <s v="Senior Manager"/>
    <s v="Female"/>
    <m/>
    <m/>
    <s v="park.misook@hanwhalife.com.vn"/>
  </r>
  <r>
    <n v="517"/>
    <x v="2"/>
    <s v="159/HR - 2024"/>
    <s v="Thái Thị Thanh Xuân"/>
    <x v="0"/>
    <d v="2024-05-06T00:00:00"/>
    <s v="South - HCM"/>
    <x v="0"/>
    <s v="Human Resources"/>
    <s v="Talent Acquisition Business Partner Coordinator"/>
    <m/>
    <x v="0"/>
    <x v="0"/>
    <s v="Officer"/>
    <s v="Female"/>
    <m/>
    <s v="0342 747 399"/>
    <s v="thanhxuan.thai@hanwhalife.com.vn"/>
  </r>
  <r>
    <n v="518"/>
    <x v="1"/>
    <s v="#N/A"/>
    <s v="Mr. Lee"/>
    <x v="0"/>
    <m/>
    <s v="South - HCM"/>
    <x v="0"/>
    <m/>
    <m/>
    <m/>
    <x v="6"/>
    <x v="1"/>
    <m/>
    <s v="Male"/>
    <m/>
    <m/>
    <m/>
  </r>
  <r>
    <n v="519"/>
    <x v="1"/>
    <s v="#N/A"/>
    <s v="Mr. Yoo"/>
    <x v="0"/>
    <m/>
    <s v="South - HCM"/>
    <x v="0"/>
    <m/>
    <m/>
    <m/>
    <x v="6"/>
    <x v="1"/>
    <m/>
    <s v="Male"/>
    <m/>
    <m/>
    <m/>
  </r>
  <r>
    <n v="520"/>
    <x v="3"/>
    <n v="111922"/>
    <s v="Phạm Ngọc Phương Bình"/>
    <x v="0"/>
    <e v="#N/A"/>
    <s v="South - HCM"/>
    <x v="0"/>
    <s v="NBU &amp; Claim"/>
    <s v="Binding"/>
    <m/>
    <x v="9"/>
    <x v="0"/>
    <m/>
    <s v="Male"/>
    <m/>
    <m/>
    <m/>
  </r>
  <r>
    <n v="521"/>
    <x v="3"/>
    <n v="139191"/>
    <s v="Lâm Kim Linh"/>
    <x v="0"/>
    <e v="#N/A"/>
    <s v="South - HCM"/>
    <x v="0"/>
    <s v="NBU &amp; Claim"/>
    <s v="Key-in"/>
    <m/>
    <x v="9"/>
    <x v="0"/>
    <m/>
    <s v="Female"/>
    <m/>
    <m/>
    <m/>
  </r>
  <r>
    <n v="522"/>
    <x v="3"/>
    <n v="151608"/>
    <s v="Huỳnh Thị Mỹ Duyên"/>
    <x v="40"/>
    <e v="#N/A"/>
    <s v="South - HCM"/>
    <x v="0"/>
    <s v="NBU &amp; Claim"/>
    <s v="Key-in"/>
    <m/>
    <x v="9"/>
    <x v="0"/>
    <m/>
    <s v="Female"/>
    <m/>
    <m/>
    <m/>
  </r>
  <r>
    <n v="523"/>
    <x v="3"/>
    <n v="152853"/>
    <s v="Phạm Hồng Anh"/>
    <x v="0"/>
    <e v="#N/A"/>
    <s v="South - HCM"/>
    <x v="0"/>
    <s v="NBU &amp; Claim"/>
    <s v="Key-in"/>
    <m/>
    <x v="9"/>
    <x v="0"/>
    <m/>
    <s v="Female"/>
    <m/>
    <m/>
    <m/>
  </r>
  <r>
    <n v="524"/>
    <x v="3"/>
    <n v="152928"/>
    <s v="Võ Đan Phượng"/>
    <x v="0"/>
    <e v="#N/A"/>
    <s v="South - HCM"/>
    <x v="0"/>
    <s v="NBU &amp; Claim"/>
    <s v="Key-in"/>
    <m/>
    <x v="9"/>
    <x v="0"/>
    <m/>
    <s v="Male"/>
    <m/>
    <m/>
    <m/>
  </r>
  <r>
    <n v="525"/>
    <x v="3"/>
    <n v="153264"/>
    <s v="Đào Nguyễn Nhựt Nguyên"/>
    <x v="40"/>
    <e v="#N/A"/>
    <s v="South - HCM"/>
    <x v="0"/>
    <s v="NBU &amp; Claim"/>
    <s v="Admin claim"/>
    <m/>
    <x v="9"/>
    <x v="0"/>
    <m/>
    <s v="Female"/>
    <m/>
    <m/>
    <m/>
  </r>
  <r>
    <n v="526"/>
    <x v="3"/>
    <n v="158237"/>
    <s v="Đinh Ngọc Trân"/>
    <x v="0"/>
    <e v="#N/A"/>
    <s v="South - HCM"/>
    <x v="0"/>
    <s v="NBU &amp; Claim"/>
    <s v="Key-in"/>
    <m/>
    <x v="9"/>
    <x v="0"/>
    <m/>
    <s v="Female"/>
    <m/>
    <m/>
    <m/>
  </r>
  <r>
    <n v="527"/>
    <x v="3"/>
    <n v="163135"/>
    <s v="Nguyễn Ngọc Khánh Ly"/>
    <x v="0"/>
    <e v="#N/A"/>
    <s v="South - HCM"/>
    <x v="0"/>
    <s v="NBU &amp; Claim"/>
    <s v="Key-in"/>
    <m/>
    <x v="9"/>
    <x v="0"/>
    <m/>
    <s v="Male"/>
    <m/>
    <m/>
    <m/>
  </r>
  <r>
    <n v="528"/>
    <x v="3"/>
    <n v="170847"/>
    <s v="Nguyễn Thị Mỹ Hằng"/>
    <x v="0"/>
    <e v="#N/A"/>
    <s v="South - HCM"/>
    <x v="0"/>
    <s v="NBU &amp; Claim"/>
    <s v="Key-in"/>
    <m/>
    <x v="9"/>
    <x v="0"/>
    <m/>
    <s v="Female"/>
    <m/>
    <m/>
    <m/>
  </r>
  <r>
    <n v="529"/>
    <x v="3"/>
    <s v="160182"/>
    <s v="Tạ Ngọc Mẫn Uyên"/>
    <x v="0"/>
    <e v="#N/A"/>
    <s v="South - HCM"/>
    <x v="0"/>
    <s v="NBU &amp; Claim"/>
    <s v="Key-in"/>
    <m/>
    <x v="9"/>
    <x v="0"/>
    <m/>
    <s v="Female"/>
    <m/>
    <m/>
    <m/>
  </r>
  <r>
    <n v="530"/>
    <x v="3"/>
    <n v="175628"/>
    <s v="Trương Tường Vy"/>
    <x v="0"/>
    <e v="#N/A"/>
    <s v="South - HCM"/>
    <x v="0"/>
    <s v="NBU &amp; Claim"/>
    <s v="Admin Claim"/>
    <m/>
    <x v="9"/>
    <x v="0"/>
    <m/>
    <s v="Female"/>
    <m/>
    <m/>
    <m/>
  </r>
  <r>
    <n v="531"/>
    <x v="4"/>
    <s v="#N/A"/>
    <s v="Nguyễn Trung Kiên"/>
    <x v="0"/>
    <e v="#N/A"/>
    <s v="South - HCM"/>
    <x v="0"/>
    <s v="Content of Digital App"/>
    <s v="Graphic Designer"/>
    <m/>
    <x v="9"/>
    <x v="0"/>
    <m/>
    <m/>
    <m/>
    <m/>
    <s v="x"/>
  </r>
  <r>
    <n v="532"/>
    <x v="4"/>
    <s v="#N/A"/>
    <s v="Nguyen Phan Bao An"/>
    <x v="0"/>
    <e v="#N/A"/>
    <s v="South - HCM"/>
    <x v="0"/>
    <s v="Investment"/>
    <s v="Investment Assistant Manager"/>
    <d v="2024-09-23T00:00:00"/>
    <x v="0"/>
    <x v="0"/>
    <m/>
    <m/>
    <m/>
    <m/>
    <m/>
  </r>
  <r>
    <n v="533"/>
    <x v="4"/>
    <s v="#N/A"/>
    <s v="TBC"/>
    <x v="0"/>
    <e v="#N/A"/>
    <s v="South - HCM"/>
    <x v="0"/>
    <s v="Legal &amp; Corporate Compliance"/>
    <s v="Legal Manager"/>
    <d v="2024-09-30T00:00:00"/>
    <x v="0"/>
    <x v="0"/>
    <m/>
    <m/>
    <m/>
    <m/>
    <m/>
  </r>
  <r>
    <n v="534"/>
    <x v="4"/>
    <s v="#N/A"/>
    <s v="TBC"/>
    <x v="0"/>
    <e v="#N/A"/>
    <s v="South - HCM"/>
    <x v="0"/>
    <s v="Customer Services"/>
    <s v="Quality Assurance Officer"/>
    <s v="September"/>
    <x v="0"/>
    <x v="0"/>
    <m/>
    <m/>
    <m/>
    <m/>
    <m/>
  </r>
  <r>
    <n v="535"/>
    <x v="4"/>
    <s v="#N/A"/>
    <s v="TBC"/>
    <x v="0"/>
    <e v="#N/A"/>
    <s v="South - HCM"/>
    <x v="0"/>
    <s v="Customer Services"/>
    <s v="Quality Assurance Officer"/>
    <s v="September"/>
    <x v="0"/>
    <x v="0"/>
    <m/>
    <m/>
    <m/>
    <m/>
    <m/>
  </r>
  <r>
    <n v="537"/>
    <x v="4"/>
    <s v="#N/A"/>
    <s v="TBC"/>
    <x v="3"/>
    <e v="#N/A"/>
    <s v="North"/>
    <x v="1"/>
    <s v="Customer Services"/>
    <s v="CS Staff (Pacific)"/>
    <s v="September"/>
    <x v="0"/>
    <x v="0"/>
    <m/>
    <m/>
    <m/>
    <m/>
    <m/>
  </r>
  <r>
    <n v="538"/>
    <x v="4"/>
    <s v="#N/A"/>
    <s v="TBC"/>
    <x v="0"/>
    <e v="#N/A"/>
    <s v="South - HCM"/>
    <x v="0"/>
    <s v="IT"/>
    <s v="System &amp; Network Senior Executive"/>
    <s v="September"/>
    <x v="0"/>
    <x v="0"/>
    <m/>
    <m/>
    <m/>
    <m/>
    <m/>
  </r>
  <r>
    <n v="539"/>
    <x v="4"/>
    <s v="#N/A"/>
    <s v="TBC"/>
    <x v="0"/>
    <e v="#N/A"/>
    <s v="South - HCM"/>
    <x v="0"/>
    <s v="Agency Compliance"/>
    <s v="Agency Compliance Executive"/>
    <s v="September"/>
    <x v="0"/>
    <x v="0"/>
    <m/>
    <m/>
    <m/>
    <m/>
    <m/>
  </r>
  <r>
    <n v="540"/>
    <x v="4"/>
    <s v="#N/A"/>
    <s v="TBC"/>
    <x v="0"/>
    <e v="#N/A"/>
    <s v="South - HCM"/>
    <x v="0"/>
    <s v="Corporate Planning &amp; Management"/>
    <s v="Management Reporting Analysis Sr. Officer"/>
    <s v="September"/>
    <x v="0"/>
    <x v="0"/>
    <m/>
    <m/>
    <m/>
    <m/>
    <m/>
  </r>
  <r>
    <n v="541"/>
    <x v="4"/>
    <s v="#N/A"/>
    <s v="TBC"/>
    <x v="0"/>
    <e v="#N/A"/>
    <s v="South - HCM"/>
    <x v="0"/>
    <s v="Finance &amp; Accounting"/>
    <s v="General Ledger Accounting Assistant Manager"/>
    <s v="September"/>
    <x v="0"/>
    <x v="0"/>
    <m/>
    <m/>
    <m/>
    <m/>
    <m/>
  </r>
  <r>
    <n v="542"/>
    <x v="4"/>
    <s v="#N/A"/>
    <s v="TBC"/>
    <x v="0"/>
    <e v="#N/A"/>
    <s v="South - HCM"/>
    <x v="0"/>
    <s v="FTA"/>
    <s v="FTA Office Director "/>
    <s v="September"/>
    <x v="3"/>
    <x v="0"/>
    <m/>
    <m/>
    <m/>
    <m/>
    <m/>
  </r>
  <r>
    <n v="543"/>
    <x v="4"/>
    <s v="#N/A"/>
    <s v="TBC"/>
    <x v="12"/>
    <e v="#N/A"/>
    <s v="South - HCM"/>
    <x v="0"/>
    <s v="Customer Services"/>
    <s v="CS Officer"/>
    <s v="September"/>
    <x v="0"/>
    <x v="0"/>
    <m/>
    <m/>
    <m/>
    <m/>
    <m/>
  </r>
  <r>
    <n v="544"/>
    <x v="4"/>
    <s v="#N/A"/>
    <s v="TBC"/>
    <x v="0"/>
    <e v="#N/A"/>
    <s v="South - HCM"/>
    <x v="0"/>
    <s v="HR"/>
    <s v="CEO Assistant"/>
    <s v="September"/>
    <x v="0"/>
    <x v="0"/>
    <m/>
    <m/>
    <m/>
    <m/>
    <m/>
  </r>
  <r>
    <n v="545"/>
    <x v="4"/>
    <s v="#N/A"/>
    <s v="TBC"/>
    <x v="0"/>
    <e v="#N/A"/>
    <s v="South - HCM"/>
    <x v="0"/>
    <s v="FTA"/>
    <s v="FTA RD"/>
    <s v="September"/>
    <x v="3"/>
    <x v="0"/>
    <m/>
    <m/>
    <m/>
    <m/>
    <m/>
  </r>
  <r>
    <n v="546"/>
    <x v="4"/>
    <s v="#N/A"/>
    <s v="TBC"/>
    <x v="0"/>
    <e v="#N/A"/>
    <s v="South - HCM"/>
    <x v="0"/>
    <s v="Agency Training Operations"/>
    <s v="Agency Training Operations Officer"/>
    <s v="September"/>
    <x v="0"/>
    <x v="0"/>
    <m/>
    <m/>
    <m/>
    <m/>
    <m/>
  </r>
  <r>
    <n v="547"/>
    <x v="4"/>
    <s v="#N/A"/>
    <s v="TBC"/>
    <x v="0"/>
    <e v="#N/A"/>
    <s v="South - HCM"/>
    <x v="0"/>
    <s v="Agency Training Operations"/>
    <s v="Agency Training Operations Officer"/>
    <s v="September"/>
    <x v="0"/>
    <x v="0"/>
    <m/>
    <m/>
    <m/>
    <m/>
    <m/>
  </r>
  <r>
    <n v="548"/>
    <x v="4"/>
    <s v="#N/A"/>
    <s v="TBC"/>
    <x v="0"/>
    <e v="#N/A"/>
    <s v="South - HCM"/>
    <x v="0"/>
    <s v="Agency Compliance"/>
    <s v="Agency Compliance Assistant Manager"/>
    <s v="September"/>
    <x v="0"/>
    <x v="0"/>
    <m/>
    <m/>
    <m/>
    <m/>
    <m/>
  </r>
  <r>
    <n v="549"/>
    <x v="4"/>
    <s v="#N/A"/>
    <s v="TBC"/>
    <x v="0"/>
    <e v="#N/A"/>
    <s v="South - HCM"/>
    <x v="0"/>
    <s v="Customer Services"/>
    <s v="Policy Owner Services Senior Officer"/>
    <s v="September"/>
    <x v="0"/>
    <x v="0"/>
    <m/>
    <m/>
    <m/>
    <m/>
    <m/>
  </r>
  <r>
    <n v="550"/>
    <x v="4"/>
    <s v="#N/A"/>
    <s v="TBC"/>
    <x v="12"/>
    <e v="#N/A"/>
    <s v="South - HCM"/>
    <x v="0"/>
    <s v="Regional Sales - Gia Dinh"/>
    <s v="Zone Director"/>
    <s v="September"/>
    <x v="3"/>
    <x v="0"/>
    <m/>
    <m/>
    <m/>
    <m/>
    <m/>
  </r>
  <r>
    <n v="551"/>
    <x v="4"/>
    <s v="#N/A"/>
    <s v="TBC"/>
    <x v="9"/>
    <e v="#N/A"/>
    <s v="Central"/>
    <x v="2"/>
    <s v="Regional Sales - Hai Van"/>
    <s v="Regional Director"/>
    <s v="September"/>
    <x v="3"/>
    <x v="0"/>
    <m/>
    <m/>
    <m/>
    <m/>
    <m/>
  </r>
  <r>
    <n v="552"/>
    <x v="4"/>
    <s v="#N/A"/>
    <s v="TBC"/>
    <x v="8"/>
    <e v="#N/A"/>
    <s v="North"/>
    <x v="1"/>
    <s v="Regional Sales - Lam Kinh"/>
    <s v="Zone Director"/>
    <s v="September"/>
    <x v="3"/>
    <x v="0"/>
    <m/>
    <m/>
    <m/>
    <m/>
    <m/>
  </r>
  <r>
    <n v="553"/>
    <x v="4"/>
    <s v="#N/A"/>
    <s v="TBC"/>
    <x v="8"/>
    <e v="#N/A"/>
    <s v="North"/>
    <x v="1"/>
    <s v="Regional Sales - Lam Kinh"/>
    <s v="Zone Director"/>
    <s v="September"/>
    <x v="3"/>
    <x v="0"/>
    <m/>
    <m/>
    <m/>
    <m/>
    <m/>
  </r>
  <r>
    <n v="554"/>
    <x v="4"/>
    <s v="#N/A"/>
    <s v="TBC"/>
    <x v="8"/>
    <e v="#N/A"/>
    <s v="North"/>
    <x v="1"/>
    <s v="Regional Sales - Lam Kinh"/>
    <s v="Regional Director"/>
    <s v="September"/>
    <x v="3"/>
    <x v="0"/>
    <m/>
    <m/>
    <m/>
    <m/>
    <m/>
  </r>
  <r>
    <n v="555"/>
    <x v="4"/>
    <s v="#N/A"/>
    <s v="TBC"/>
    <x v="39"/>
    <e v="#N/A"/>
    <s v="North"/>
    <x v="1"/>
    <s v="Regional Sales - Thang Long"/>
    <s v="Zone Director"/>
    <s v="September"/>
    <x v="3"/>
    <x v="0"/>
    <m/>
    <m/>
    <m/>
    <m/>
    <m/>
  </r>
  <r>
    <n v="557"/>
    <x v="4"/>
    <s v="#N/A"/>
    <s v="TBC"/>
    <x v="10"/>
    <e v="#N/A"/>
    <s v="North"/>
    <x v="1"/>
    <s v="Regional Sales - Thang Long"/>
    <s v="Zone Director"/>
    <s v="September"/>
    <x v="3"/>
    <x v="0"/>
    <m/>
    <m/>
    <m/>
    <m/>
    <m/>
  </r>
  <r>
    <n v="558"/>
    <x v="4"/>
    <s v="#N/A"/>
    <s v="TBC"/>
    <x v="0"/>
    <e v="#N/A"/>
    <s v="South - HCM"/>
    <x v="0"/>
    <s v="Customer Services"/>
    <s v="Call Center Senior Staff"/>
    <s v="September"/>
    <x v="0"/>
    <x v="0"/>
    <m/>
    <m/>
    <m/>
    <m/>
    <m/>
  </r>
  <r>
    <n v="559"/>
    <x v="4"/>
    <s v="#N/A"/>
    <s v="TBC"/>
    <x v="0"/>
    <e v="#N/A"/>
    <s v="South - HCM"/>
    <x v="0"/>
    <s v="IT"/>
    <s v="IT System Administrator"/>
    <s v="October"/>
    <x v="0"/>
    <x v="0"/>
    <m/>
    <m/>
    <m/>
    <m/>
    <m/>
  </r>
  <r>
    <n v="560"/>
    <x v="4"/>
    <s v="#N/A"/>
    <s v="TBC"/>
    <x v="0"/>
    <e v="#N/A"/>
    <s v="South - HCM"/>
    <x v="0"/>
    <s v="Investment"/>
    <s v="Investment Operations Senior Officer"/>
    <s v="October"/>
    <x v="0"/>
    <x v="0"/>
    <m/>
    <m/>
    <m/>
    <m/>
    <m/>
  </r>
  <r>
    <n v="561"/>
    <x v="4"/>
    <s v="#N/A"/>
    <s v="TBC"/>
    <x v="0"/>
    <e v="#N/A"/>
    <s v="South - HCM"/>
    <x v="0"/>
    <s v="Customer Services"/>
    <s v="Complaint Handling Assistant Manager"/>
    <s v="October"/>
    <x v="0"/>
    <x v="0"/>
    <m/>
    <m/>
    <m/>
    <m/>
    <m/>
  </r>
  <r>
    <n v="562"/>
    <x v="4"/>
    <s v="#N/A"/>
    <s v="TBC"/>
    <x v="0"/>
    <e v="#N/A"/>
    <s v="South - HCM"/>
    <x v="0"/>
    <s v="Legal &amp; Corporate Compliance"/>
    <s v="Head of Legal &amp; Corporate Compliance"/>
    <s v="October"/>
    <x v="1"/>
    <x v="1"/>
    <m/>
    <m/>
    <m/>
    <m/>
    <m/>
  </r>
  <r>
    <n v="563"/>
    <x v="4"/>
    <s v="#N/A"/>
    <s v="TBC"/>
    <x v="0"/>
    <e v="#N/A"/>
    <s v="South - HCM"/>
    <x v="0"/>
    <s v="IT"/>
    <s v="Program Analyst Officer (Non-core)"/>
    <s v="October"/>
    <x v="0"/>
    <x v="0"/>
    <m/>
    <m/>
    <m/>
    <m/>
    <m/>
  </r>
  <r>
    <n v="564"/>
    <x v="4"/>
    <s v="#N/A"/>
    <s v="TBC"/>
    <x v="0"/>
    <e v="#N/A"/>
    <s v="South - HCM"/>
    <x v="0"/>
    <s v="Actuary"/>
    <s v="Actuarial Analyst "/>
    <s v="October"/>
    <x v="0"/>
    <x v="0"/>
    <m/>
    <m/>
    <m/>
    <m/>
    <m/>
  </r>
  <r>
    <n v="565"/>
    <x v="4"/>
    <s v="#N/A"/>
    <s v="TBC"/>
    <x v="0"/>
    <e v="#N/A"/>
    <s v="South - HCM"/>
    <x v="0"/>
    <s v="NBU &amp; Claim"/>
    <s v="Claim Part Leader"/>
    <s v="October"/>
    <x v="1"/>
    <x v="1"/>
    <m/>
    <m/>
    <m/>
    <m/>
    <m/>
  </r>
  <r>
    <n v="566"/>
    <x v="4"/>
    <s v="#N/A"/>
    <s v="TBC"/>
    <x v="25"/>
    <e v="#N/A"/>
    <s v="South"/>
    <x v="2"/>
    <s v="Regional Sales - Gia Dinh"/>
    <s v="Zone Director"/>
    <s v="October"/>
    <x v="3"/>
    <x v="0"/>
    <m/>
    <m/>
    <m/>
    <m/>
    <m/>
  </r>
  <r>
    <n v="567"/>
    <x v="4"/>
    <s v="#N/A"/>
    <s v="TBC"/>
    <x v="25"/>
    <e v="#N/A"/>
    <s v="South"/>
    <x v="2"/>
    <s v="Regional Sales - Gia Dinh"/>
    <s v="Zone Director"/>
    <s v="October"/>
    <x v="3"/>
    <x v="0"/>
    <m/>
    <m/>
    <m/>
    <m/>
    <m/>
  </r>
  <r>
    <n v="568"/>
    <x v="4"/>
    <s v="#N/A"/>
    <s v="TBC"/>
    <x v="35"/>
    <e v="#N/A"/>
    <s v="South"/>
    <x v="2"/>
    <s v="Regional Sales - Gia Dinh"/>
    <s v="Zone Director"/>
    <s v="October"/>
    <x v="3"/>
    <x v="0"/>
    <m/>
    <m/>
    <m/>
    <m/>
    <m/>
  </r>
  <r>
    <n v="569"/>
    <x v="4"/>
    <s v="#N/A"/>
    <s v="TBC"/>
    <x v="41"/>
    <e v="#N/A"/>
    <s v="South"/>
    <x v="2"/>
    <s v="Regional Sales - Gia Dinh"/>
    <s v="Zone Director"/>
    <s v="October"/>
    <x v="3"/>
    <x v="0"/>
    <m/>
    <m/>
    <m/>
    <m/>
    <m/>
  </r>
  <r>
    <n v="570"/>
    <x v="4"/>
    <s v="#N/A"/>
    <s v="TBC"/>
    <x v="42"/>
    <e v="#N/A"/>
    <s v="North"/>
    <x v="1"/>
    <s v="Regional Sales - Hai Van"/>
    <s v="Zone Director"/>
    <s v="October"/>
    <x v="3"/>
    <x v="0"/>
    <m/>
    <m/>
    <m/>
    <m/>
    <m/>
  </r>
  <r>
    <n v="571"/>
    <x v="4"/>
    <s v="#N/A"/>
    <s v="TBC"/>
    <x v="8"/>
    <e v="#N/A"/>
    <s v="North"/>
    <x v="1"/>
    <s v="Regional Sales - Lam Kinh"/>
    <s v="Regional Director"/>
    <s v="October"/>
    <x v="3"/>
    <x v="0"/>
    <m/>
    <m/>
    <m/>
    <m/>
    <m/>
  </r>
  <r>
    <n v="572"/>
    <x v="4"/>
    <s v="#N/A"/>
    <s v="TBC"/>
    <x v="8"/>
    <e v="#N/A"/>
    <s v="North"/>
    <x v="1"/>
    <s v="Regional Sales - Lam Kinh"/>
    <s v="Zone Director"/>
    <s v="October"/>
    <x v="3"/>
    <x v="0"/>
    <m/>
    <m/>
    <m/>
    <m/>
    <m/>
  </r>
  <r>
    <n v="573"/>
    <x v="4"/>
    <s v="#N/A"/>
    <s v="TBC"/>
    <x v="0"/>
    <e v="#N/A"/>
    <s v="South - HCM"/>
    <x v="0"/>
    <s v="Distribution Planning"/>
    <s v="Partnership Planning Executive "/>
    <s v="October"/>
    <x v="0"/>
    <x v="0"/>
    <m/>
    <m/>
    <m/>
    <m/>
    <m/>
  </r>
  <r>
    <n v="574"/>
    <x v="5"/>
    <n v="141876"/>
    <s v="Vũ Thúy Nga"/>
    <x v="43"/>
    <e v="#N/A"/>
    <s v="North"/>
    <x v="1"/>
    <s v="Regional Sales - Thang Long"/>
    <s v="Sales Admin"/>
    <m/>
    <x v="10"/>
    <x v="0"/>
    <m/>
    <s v="Female"/>
    <m/>
    <m/>
    <m/>
  </r>
  <r>
    <n v="575"/>
    <x v="5"/>
    <n v="146269"/>
    <s v="Bùi Thị Bảo Vi"/>
    <x v="44"/>
    <e v="#N/A"/>
    <s v="South"/>
    <x v="2"/>
    <s v="Regional Sales - Gia Dinh"/>
    <s v="Sales Admin"/>
    <m/>
    <x v="10"/>
    <x v="0"/>
    <m/>
    <s v="Female"/>
    <m/>
    <m/>
    <m/>
  </r>
  <r>
    <n v="576"/>
    <x v="5"/>
    <n v="155417"/>
    <s v="Phạm Thị Miền"/>
    <x v="45"/>
    <e v="#N/A"/>
    <s v="Central"/>
    <x v="2"/>
    <s v="Regional Sales - Tay Son"/>
    <s v="Sales Admin"/>
    <m/>
    <x v="10"/>
    <x v="0"/>
    <m/>
    <s v="Female"/>
    <m/>
    <m/>
    <m/>
  </r>
  <r>
    <n v="577"/>
    <x v="5"/>
    <n v="142398"/>
    <s v="Nguyễn Thị Hải"/>
    <x v="46"/>
    <e v="#N/A"/>
    <s v="North"/>
    <x v="1"/>
    <s v="Regional Sales - Lam Kinh"/>
    <s v="Sales Admin"/>
    <m/>
    <x v="10"/>
    <x v="0"/>
    <m/>
    <s v="Female"/>
    <m/>
    <m/>
    <m/>
  </r>
  <r>
    <n v="578"/>
    <x v="5"/>
    <n v="158582"/>
    <s v="Nguyễn Lan Anh"/>
    <x v="47"/>
    <e v="#N/A"/>
    <s v="North"/>
    <x v="1"/>
    <s v="Regional Sales - Lam Kinh"/>
    <s v="Sales Admin"/>
    <m/>
    <x v="10"/>
    <x v="0"/>
    <m/>
    <s v="Female"/>
    <m/>
    <m/>
    <m/>
  </r>
  <r>
    <n v="579"/>
    <x v="5"/>
    <n v="158958"/>
    <s v="Khương Thị Thu Quỳnh"/>
    <x v="48"/>
    <e v="#N/A"/>
    <s v="North"/>
    <x v="1"/>
    <s v="Regional Sales - Thang Long"/>
    <s v="Sales Admin"/>
    <m/>
    <x v="10"/>
    <x v="0"/>
    <m/>
    <s v="Female"/>
    <m/>
    <m/>
    <m/>
  </r>
  <r>
    <n v="580"/>
    <x v="5"/>
    <n v="164485"/>
    <s v="Nguyễn Thị Thùy"/>
    <x v="46"/>
    <e v="#N/A"/>
    <s v="North"/>
    <x v="1"/>
    <s v="Regional Sales - Lam Kinh"/>
    <s v="Sales Admin"/>
    <m/>
    <x v="10"/>
    <x v="0"/>
    <m/>
    <s v="Female"/>
    <m/>
    <m/>
    <m/>
  </r>
  <r>
    <n v="581"/>
    <x v="5"/>
    <s v="117401"/>
    <s v="Thái Trúc Khên"/>
    <x v="49"/>
    <e v="#N/A"/>
    <s v="South"/>
    <x v="2"/>
    <s v="Regional Sales - Gia Dinh"/>
    <s v="Sales Admin"/>
    <m/>
    <x v="10"/>
    <x v="0"/>
    <m/>
    <s v="Female"/>
    <m/>
    <m/>
    <m/>
  </r>
  <r>
    <n v="582"/>
    <x v="5"/>
    <n v="170492"/>
    <s v="Lê Thị Văn Thảo"/>
    <x v="50"/>
    <e v="#N/A"/>
    <s v="Central"/>
    <x v="2"/>
    <s v="Regional Sales - Hai Van"/>
    <s v="Sales Admin"/>
    <m/>
    <x v="10"/>
    <x v="0"/>
    <m/>
    <s v="Female"/>
    <m/>
    <m/>
    <m/>
  </r>
  <r>
    <n v="583"/>
    <x v="5"/>
    <n v="170424"/>
    <s v="Huỳnh Thị Mĩ Hạnh"/>
    <x v="51"/>
    <e v="#N/A"/>
    <s v="Central"/>
    <x v="2"/>
    <s v="Regional Sales - Tay Son"/>
    <s v="Sales Admin"/>
    <m/>
    <x v="10"/>
    <x v="0"/>
    <m/>
    <s v="Female"/>
    <m/>
    <m/>
    <m/>
  </r>
  <r>
    <n v="584"/>
    <x v="5"/>
    <n v="171978"/>
    <s v="Huỳnh Thị Lý"/>
    <x v="52"/>
    <e v="#N/A"/>
    <s v="Central"/>
    <x v="2"/>
    <s v="Regional Sales - Tay Son"/>
    <s v="Sales Admin"/>
    <m/>
    <x v="10"/>
    <x v="0"/>
    <m/>
    <s v="Female"/>
    <m/>
    <m/>
    <m/>
  </r>
  <r>
    <n v="585"/>
    <x v="5"/>
    <n v="175502"/>
    <s v="Vũ Ngọc Linh"/>
    <x v="1"/>
    <e v="#N/A"/>
    <s v="North"/>
    <x v="1"/>
    <s v="Regional Sales - Thang Long"/>
    <s v="Sales Admin"/>
    <m/>
    <x v="10"/>
    <x v="0"/>
    <m/>
    <s v="Female"/>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5">
  <r>
    <n v="1"/>
    <s v="FTE"/>
    <s v="10800025"/>
    <s v="Nguyễn Thị Thanh Lan"/>
    <x v="0"/>
    <d v="2008-11-03T00:00:00"/>
    <x v="0"/>
    <x v="0"/>
    <s v="Distribution Admin"/>
    <s v="Distribution Compensation Manager"/>
    <s v="Trưởng phòng Phụ trách Thu nhập Đại lý &amp; Kênh Phân phối"/>
    <x v="0"/>
    <s v="Double"/>
    <s v="Manager"/>
    <s v="Female"/>
    <d v="1977-10-24T00:00:00"/>
    <s v="0869 893 898"/>
    <s v="thanhlan.nguyen@hanwhalife.com.vn"/>
    <x v="0"/>
    <m/>
    <m/>
  </r>
  <r>
    <n v="2"/>
    <s v="FTE"/>
    <s v="10900044"/>
    <s v="Nguyễn Thị Bạch Huệ"/>
    <x v="0"/>
    <d v="2009-01-05T00:00:00"/>
    <x v="0"/>
    <x v="0"/>
    <s v="Agency Compliance"/>
    <s v="Agency Compliance Part Leader"/>
    <s v="Phó Bộ phận Pháp chế Đại lý"/>
    <x v="1"/>
    <s v="Single"/>
    <s v="Senior Manager"/>
    <s v="Female"/>
    <d v="1971-07-13T00:00:00"/>
    <s v="0903 750 919"/>
    <s v="bachhue.nguyen@hanwhalife.com.vn"/>
    <x v="0"/>
    <m/>
    <m/>
  </r>
  <r>
    <n v="3"/>
    <s v="FTE"/>
    <s v="10900057"/>
    <s v="Nguyễn Thanh Hà"/>
    <x v="1"/>
    <d v="2009-04-01T00:00:00"/>
    <x v="1"/>
    <x v="1"/>
    <s v="Customer Services"/>
    <s v="Customer Services Manager"/>
    <s v="Trưởng phòng Dịch vụ khách hàng"/>
    <x v="0"/>
    <s v="Double"/>
    <s v="Manager"/>
    <s v="Female"/>
    <d v="1982-07-05T00:00:00"/>
    <s v="0916 037 565"/>
    <s v="thanhhacs.nguyen@hanwhalife.com.vn"/>
    <x v="0"/>
    <m/>
    <m/>
  </r>
  <r>
    <n v="4"/>
    <s v="FTE"/>
    <s v="10900059"/>
    <s v="Nguyễn Thị Diễm Phúc"/>
    <x v="0"/>
    <d v="2009-04-01T00:00:00"/>
    <x v="0"/>
    <x v="0"/>
    <s v="Human Resources"/>
    <s v="Compensation &amp; Reward Part Leader"/>
    <s v="Phó Bộ phận Nhân sự phụ trách Lương thưởng &amp; Đãi ngộ"/>
    <x v="1"/>
    <s v="Single"/>
    <s v="Senior Manager"/>
    <s v="Female"/>
    <d v="1983-11-18T00:00:00"/>
    <s v="0935 010 934"/>
    <s v="diemphuc.nguyen@hanwhalife.com.vn"/>
    <x v="0"/>
    <s v="x"/>
    <m/>
  </r>
  <r>
    <n v="5"/>
    <s v="FTE"/>
    <s v="10900073"/>
    <s v="Ông Thị Hoàng Linh"/>
    <x v="0"/>
    <d v="2009-07-02T00:00:00"/>
    <x v="0"/>
    <x v="0"/>
    <s v="General Administration"/>
    <s v="Purchasing and Property Senior Manager"/>
    <s v="Trưởng phòng Cấp cao Mua hàng và Quản lý Tài sản"/>
    <x v="0"/>
    <s v="Double"/>
    <s v="Senior Manager"/>
    <s v="Female"/>
    <d v="1976-12-14T00:00:00"/>
    <s v="0908 337 925"/>
    <s v="hoanglinh.ong@hanwhalife.com.vn"/>
    <x v="0"/>
    <m/>
    <m/>
  </r>
  <r>
    <n v="6"/>
    <s v="FTE"/>
    <s v="10900082"/>
    <s v="Vũ Phi Hoài"/>
    <x v="1"/>
    <d v="2009-11-10T00:00:00"/>
    <x v="1"/>
    <x v="1"/>
    <s v="CEO"/>
    <s v="External Relations Vice Director"/>
    <s v="Phó Giám đốc Quan hệ Đối ngoại"/>
    <x v="2"/>
    <s v="Single"/>
    <s v="Vice Director"/>
    <s v="Male"/>
    <d v="1976-03-08T00:00:00"/>
    <s v="0772 362 222"/>
    <s v="phihoai.vu@hanwhalife.com.vn"/>
    <x v="0"/>
    <m/>
    <m/>
  </r>
  <r>
    <n v="7"/>
    <s v="FTE"/>
    <s v="10900083"/>
    <s v="Đoàn Thị Hồng Thơm"/>
    <x v="2"/>
    <d v="2009-12-01T00:00:00"/>
    <x v="2"/>
    <x v="2"/>
    <s v="Customer Services"/>
    <s v="Customer Services Senior Officer"/>
    <s v="Chuyên viên Cấp cao Dịch vụ khách hàng"/>
    <x v="0"/>
    <s v="Double"/>
    <s v="Senior Officer"/>
    <s v="Female"/>
    <d v="1985-03-14T00:00:00"/>
    <s v="0973 304 079"/>
    <s v="hongthom.doan@hanwhalife.com.vn"/>
    <x v="0"/>
    <m/>
    <m/>
  </r>
  <r>
    <n v="8"/>
    <s v="FTE"/>
    <s v="11000092"/>
    <s v="Hsiang Kau"/>
    <x v="0"/>
    <d v="2010-01-11T00:00:00"/>
    <x v="0"/>
    <x v="0"/>
    <s v="CRO"/>
    <s v="Chief Risk Officer cum. Appointed Actuary"/>
    <s v="Chuyên gia Tính toán"/>
    <x v="1"/>
    <s v="Single"/>
    <s v="Chief Officer"/>
    <s v="Male"/>
    <d v="1965-07-30T00:00:00"/>
    <s v="0903 835 528"/>
    <s v="sean.kau@hanwhalife.com.vn"/>
    <x v="0"/>
    <m/>
    <m/>
  </r>
  <r>
    <n v="9"/>
    <s v="FTE"/>
    <s v="11000095"/>
    <s v="Trần Quang Sơn"/>
    <x v="0"/>
    <d v="2010-03-01T00:00:00"/>
    <x v="0"/>
    <x v="0"/>
    <s v="IT"/>
    <s v="Network Administrator Assistant Manager"/>
    <s v="Phó phòng Quản trị Hệ thống"/>
    <x v="0"/>
    <s v="Double"/>
    <s v="Assistant Manager"/>
    <s v="Male"/>
    <d v="1981-06-09T00:00:00"/>
    <s v="0903 003 707"/>
    <s v="quangson.tran@hanwhalife.com.vn"/>
    <x v="0"/>
    <m/>
    <m/>
  </r>
  <r>
    <n v="10"/>
    <s v="FTE"/>
    <s v="11000107"/>
    <s v="Huỳnh Ngọc Quí Mai"/>
    <x v="0"/>
    <d v="2010-05-17T00:00:00"/>
    <x v="0"/>
    <x v="0"/>
    <s v="Customer Services"/>
    <s v="Policy Owner Services Officer"/>
    <s v="Chuyên viên Quản lý Hợp đồng"/>
    <x v="0"/>
    <s v="Double"/>
    <s v="Officer"/>
    <s v="Female"/>
    <d v="1987-06-14T00:00:00"/>
    <s v="0908 950 747"/>
    <s v="quimai.huynh@hanwhalife.com.vn"/>
    <x v="0"/>
    <m/>
    <m/>
  </r>
  <r>
    <n v="11"/>
    <s v="FTE"/>
    <s v="11000113"/>
    <s v="Ngô Duy Sỹ"/>
    <x v="3"/>
    <d v="2010-07-15T00:00:00"/>
    <x v="1"/>
    <x v="1"/>
    <s v="Regional Sales - Thang Long"/>
    <s v="Territory Director"/>
    <s v="Giám đốc Kinh doanh Miền"/>
    <x v="3"/>
    <s v="Double"/>
    <s v="Senior Director"/>
    <s v="Male"/>
    <d v="1971-02-23T00:00:00"/>
    <s v="0904 306 892"/>
    <s v="duysy.ngo@hanwhalife.com.vn"/>
    <x v="0"/>
    <s v="x"/>
    <m/>
  </r>
  <r>
    <n v="12"/>
    <s v="FTE"/>
    <s v="11000121"/>
    <s v="Đào Duy Ninh"/>
    <x v="0"/>
    <d v="2010-09-01T00:00:00"/>
    <x v="0"/>
    <x v="0"/>
    <s v="CDO"/>
    <s v="Chief Distribution Officer"/>
    <s v="Phó Tổng Giám đốc Phát triển Chiến lược và Kênh Phân phối"/>
    <x v="1"/>
    <s v="Single"/>
    <s v="Chief Officer"/>
    <s v="Male"/>
    <d v="1969-11-29T00:00:00"/>
    <s v="0966 662 911"/>
    <s v="duyninh.dao@hanwhalife.com.vn"/>
    <x v="0"/>
    <s v="x"/>
    <m/>
  </r>
  <r>
    <n v="13"/>
    <s v="FTE"/>
    <s v="11000122"/>
    <s v="Lê Thị Mộng Lưu"/>
    <x v="4"/>
    <d v="2010-09-06T00:00:00"/>
    <x v="3"/>
    <x v="2"/>
    <s v="Customer Services"/>
    <s v="Customer Services Officer"/>
    <s v="Chuyên viên Dịch vụ Khách hàng"/>
    <x v="0"/>
    <s v="Double"/>
    <s v="Officer"/>
    <s v="Female"/>
    <d v="1985-05-04T00:00:00"/>
    <s v="0822 537 698"/>
    <s v="mongluu.le@hanwhalife.com.vn"/>
    <x v="0"/>
    <m/>
    <m/>
  </r>
  <r>
    <n v="14"/>
    <s v="FTE"/>
    <s v="11000130"/>
    <s v="Nguyễn Tấn Duy"/>
    <x v="0"/>
    <d v="2010-10-04T00:00:00"/>
    <x v="0"/>
    <x v="0"/>
    <s v="Actuary"/>
    <s v="Actuarial Analyst"/>
    <s v="Phân tích Định phí"/>
    <x v="0"/>
    <s v="Double"/>
    <s v="Officer"/>
    <s v="Male"/>
    <d v="1985-04-04T00:00:00"/>
    <s v="0909 000 481"/>
    <s v="tanduy.nguyen@hanwhalife.com.vn"/>
    <x v="0"/>
    <m/>
    <m/>
  </r>
  <r>
    <n v="15"/>
    <s v="FTE"/>
    <s v="11000134"/>
    <s v="Nguyễn Phạm Quỳnh Thư"/>
    <x v="5"/>
    <d v="2010-10-27T00:00:00"/>
    <x v="2"/>
    <x v="2"/>
    <s v="Customer Services"/>
    <s v="Customer Services Officer"/>
    <s v="Chuyên viên Dịch vụ Khách hàng"/>
    <x v="0"/>
    <s v="Double"/>
    <s v="Officer"/>
    <s v="Female"/>
    <d v="1983-02-12T00:00:00"/>
    <s v="0906 099 673"/>
    <s v="quynhthu.nguyen@hanwhalife.com.vn"/>
    <x v="0"/>
    <m/>
    <m/>
  </r>
  <r>
    <n v="16"/>
    <s v="FTE"/>
    <s v="11100162"/>
    <s v="Vũ Thanh Phương"/>
    <x v="0"/>
    <d v="2011-04-25T00:00:00"/>
    <x v="0"/>
    <x v="0"/>
    <s v="IT"/>
    <s v="Infrastructure &amp; Security Part Leader"/>
    <s v="Phó Bộ phận Công nghệ Thông tin phụ trách Hạ tầng Công nghệ Thông tin"/>
    <x v="1"/>
    <s v="Single"/>
    <s v="Senior Manager"/>
    <s v="Male"/>
    <d v="1973-03-14T00:00:00"/>
    <s v="0908 155 149"/>
    <s v="thanhphuong.vu@hanwhalife.com.vn"/>
    <x v="0"/>
    <m/>
    <m/>
  </r>
  <r>
    <n v="17"/>
    <s v="FTE"/>
    <s v="11100174"/>
    <s v="Nguyễn Thanh Vân"/>
    <x v="0"/>
    <d v="2011-07-01T00:00:00"/>
    <x v="0"/>
    <x v="0"/>
    <s v="Finance &amp; Accounting"/>
    <s v="Head of Finance &amp; Accounting"/>
    <s v="Trưởng Bộ phận Tài chính kế toán"/>
    <x v="1"/>
    <s v="Single"/>
    <s v="Senior Manager"/>
    <s v="Female"/>
    <d v="1975-10-06T00:00:00"/>
    <s v="0909 772 778"/>
    <s v="thanhvan.nguyen@hanwhalife.com.vn"/>
    <x v="0"/>
    <m/>
    <m/>
  </r>
  <r>
    <n v="18"/>
    <s v="FTE"/>
    <s v="11100177"/>
    <s v="Lê Quang Khanh"/>
    <x v="0"/>
    <d v="2011-07-06T00:00:00"/>
    <x v="0"/>
    <x v="0"/>
    <s v="NBU &amp; Claim"/>
    <s v="Head of NBU &amp; Claim"/>
    <s v="Trưởng Bộ Phận Thẩm định &amp; Giải quyết Quyền lợi Bảo hiểm"/>
    <x v="1"/>
    <s v="Single"/>
    <s v="Senior Manager"/>
    <s v="Male"/>
    <d v="1977-03-08T00:00:00"/>
    <s v="0918 117 917"/>
    <s v="quangkhanh.le@hanwhalife.com.vn"/>
    <x v="0"/>
    <s v="x"/>
    <m/>
  </r>
  <r>
    <n v="19"/>
    <s v="FTE"/>
    <s v="11100200"/>
    <s v="Võ Thị Thanh Lan"/>
    <x v="0"/>
    <d v="2011-09-30T00:00:00"/>
    <x v="0"/>
    <x v="0"/>
    <s v="Customer Services"/>
    <s v="Quality Assurance Manager"/>
    <s v="Trưởng phòng Kiểm soát Chất lượng Dịch vụ khách hàng"/>
    <x v="0"/>
    <s v="Double"/>
    <s v="Manager"/>
    <s v="Female"/>
    <d v="1977-07-30T00:00:00"/>
    <s v="0906 812 646"/>
    <s v="thanhlan.vo@hanwhalife.com.vn"/>
    <x v="0"/>
    <m/>
    <m/>
  </r>
  <r>
    <n v="20"/>
    <s v="FTE"/>
    <s v="11100213"/>
    <s v="Trần Thị Thùy Linh"/>
    <x v="6"/>
    <d v="2011-12-19T00:00:00"/>
    <x v="2"/>
    <x v="2"/>
    <s v="Customer Services"/>
    <s v="Customer Services Senior Executive"/>
    <s v="Nhân viên Cấp trung cao Dịch vụ Khách hàng"/>
    <x v="0"/>
    <s v="Double"/>
    <s v="Senior Executive"/>
    <s v="Female"/>
    <d v="1984-10-14T00:00:00"/>
    <s v="0984 797 980"/>
    <s v="thuylinh.tran@hanwhalife.com.vn"/>
    <x v="0"/>
    <m/>
    <m/>
  </r>
  <r>
    <n v="21"/>
    <s v="FTE"/>
    <s v="11200216"/>
    <s v="Lê Hoàng Mạnh"/>
    <x v="7"/>
    <d v="2012-01-03T00:00:00"/>
    <x v="3"/>
    <x v="2"/>
    <s v="Customer Services"/>
    <s v="Customer Services Senior Officer"/>
    <s v="Chuyên viên Cấp cao Dịch vụ khách hàng"/>
    <x v="0"/>
    <s v="Double"/>
    <s v="Senior Officer"/>
    <s v="Male"/>
    <d v="1968-10-01T00:00:00"/>
    <s v="0989 797 968"/>
    <s v="hoangmanh.le@hanwhalife.com.vn"/>
    <x v="0"/>
    <m/>
    <m/>
  </r>
  <r>
    <n v="22"/>
    <s v="FTE"/>
    <s v="11200236"/>
    <s v="Nguyễn Thái Sơn"/>
    <x v="0"/>
    <d v="2012-05-15T00:00:00"/>
    <x v="0"/>
    <x v="0"/>
    <s v="IT"/>
    <s v="IT System cum Operator Senior Executive"/>
    <s v="Nhân viên Cấp trung cao Điều hành Hệ thống"/>
    <x v="0"/>
    <s v="Double"/>
    <s v="Senior Executive"/>
    <s v="Male"/>
    <d v="1987-09-15T00:00:00"/>
    <s v="0933 844 244"/>
    <s v="thaison.nguyen@hanwhalife.com.vn"/>
    <x v="0"/>
    <m/>
    <m/>
  </r>
  <r>
    <n v="23"/>
    <s v="FTE"/>
    <s v="11200242"/>
    <s v="Nguyễn Thị Phương Anh"/>
    <x v="0"/>
    <d v="2012-06-20T00:00:00"/>
    <x v="0"/>
    <x v="0"/>
    <s v="General Administration"/>
    <s v="General Admin Officer"/>
    <s v="Chuyên viên Hành chánh"/>
    <x v="0"/>
    <s v="Double"/>
    <s v="Officer"/>
    <s v="Female"/>
    <d v="1989-11-09T00:00:00"/>
    <s v="0938 971 189"/>
    <s v="phuonganh.nguyen@hanwhalife.com.vn"/>
    <x v="0"/>
    <m/>
    <m/>
  </r>
  <r>
    <n v="24"/>
    <s v="FTE"/>
    <s v="11200260"/>
    <s v="Bùi Thị Hải"/>
    <x v="8"/>
    <d v="2012-08-27T00:00:00"/>
    <x v="1"/>
    <x v="1"/>
    <s v="Customer Services"/>
    <s v="Customer Services Officer"/>
    <s v="Chuyên viên Dịch vụ Khách hàng"/>
    <x v="0"/>
    <s v="Double"/>
    <s v="Officer"/>
    <s v="Female"/>
    <d v="1990-05-06T00:00:00"/>
    <s v="0904 897 733"/>
    <s v="hai.bui@hanwhalife.com.vn"/>
    <x v="0"/>
    <m/>
    <m/>
  </r>
  <r>
    <n v="25"/>
    <s v="FTE"/>
    <s v="11200262"/>
    <s v="Phạm Hồng Lam"/>
    <x v="9"/>
    <d v="2012-09-14T00:00:00"/>
    <x v="2"/>
    <x v="2"/>
    <s v="Sales Training Support"/>
    <s v="Agency Training Director - Central"/>
    <s v="Giám đốc Huấn luyện &amp; Hỗ trợ đại lý  - Miền Trung"/>
    <x v="4"/>
    <s v="Double"/>
    <s v="Vice Director"/>
    <s v="Male"/>
    <d v="1977-10-26T00:00:00"/>
    <s v="0905 999 030"/>
    <s v="honglam.pham@hanwhalife.com.vn"/>
    <x v="0"/>
    <s v="x"/>
    <m/>
  </r>
  <r>
    <n v="26"/>
    <s v="FTE"/>
    <s v="11200263"/>
    <s v="Châu Văn Mười"/>
    <x v="0"/>
    <d v="2012-09-17T00:00:00"/>
    <x v="0"/>
    <x v="0"/>
    <s v="General Administration"/>
    <s v="Property Senior Executive"/>
    <s v="Nhân viên Cấp trung cao Quản lý Tài sản"/>
    <x v="0"/>
    <s v="Double"/>
    <s v="Senior Executive"/>
    <s v="Male"/>
    <d v="1988-09-30T00:00:00"/>
    <s v="0983 690 593"/>
    <s v="vanmuoi.chau@hanwhalife.com.vn"/>
    <x v="0"/>
    <m/>
    <m/>
  </r>
  <r>
    <n v="27"/>
    <s v="FTE"/>
    <s v="11200265"/>
    <s v="Phạm Thị Dung"/>
    <x v="8"/>
    <d v="2012-09-24T00:00:00"/>
    <x v="1"/>
    <x v="1"/>
    <s v="Customer Services"/>
    <s v="Customer Services Senior Officer"/>
    <s v="Chuyên viên Cấp cao Dịch vụ khách hàng"/>
    <x v="0"/>
    <s v="Double"/>
    <s v="Senior Officer"/>
    <s v="Female"/>
    <d v="1974-05-28T00:00:00"/>
    <s v="0913 360 677"/>
    <s v="dung.pham@hanwhalife.com.vn"/>
    <x v="0"/>
    <m/>
    <m/>
  </r>
  <r>
    <n v="28"/>
    <s v="FTE"/>
    <s v="11300328"/>
    <s v="Đỗ Huy Tùng"/>
    <x v="0"/>
    <d v="2013-09-23T00:00:00"/>
    <x v="0"/>
    <x v="0"/>
    <s v="General Administration"/>
    <s v="Property Senior Executive"/>
    <s v="Nhân viên Cấp trung cao Quản lý Tài sản"/>
    <x v="0"/>
    <s v="Double"/>
    <s v="Senior Executive"/>
    <s v="Male"/>
    <d v="1988-12-17T00:00:00"/>
    <s v="0357 330 165"/>
    <s v="huytung.do@hanwhalife.com.vn"/>
    <x v="0"/>
    <m/>
    <m/>
  </r>
  <r>
    <n v="29"/>
    <s v="FTE"/>
    <s v="11300337"/>
    <s v="Nguyễn Trường Sơn"/>
    <x v="10"/>
    <d v="2013-11-18T00:00:00"/>
    <x v="1"/>
    <x v="1"/>
    <s v="Regional Sales - Thang Long"/>
    <s v="Regional Director"/>
    <s v="Giám đốc Kinh doanh Vùng"/>
    <x v="3"/>
    <s v="Double"/>
    <s v="Manager"/>
    <s v="Male"/>
    <d v="1985-10-25T00:00:00"/>
    <s v="0963 483 686"/>
    <s v="truongson.nguyen@hanwhalife.com.vn"/>
    <x v="0"/>
    <s v="x"/>
    <m/>
  </r>
  <r>
    <n v="30"/>
    <s v="FTE"/>
    <s v="11400369"/>
    <s v="Đinh Thị Mỹ Phượng"/>
    <x v="0"/>
    <d v="2014-08-25T00:00:00"/>
    <x v="0"/>
    <x v="0"/>
    <s v="NBU &amp; Claim"/>
    <s v="New Business Assistant Manager"/>
    <s v="Phó phòng  Phát hành Hợp đồng"/>
    <x v="0"/>
    <s v="Double"/>
    <s v="Assistant Manager"/>
    <s v="Female"/>
    <d v="1984-10-23T00:00:00"/>
    <s v="0909 344 035"/>
    <s v="myphuong.dinh@hanwhalife.com.vn"/>
    <x v="0"/>
    <m/>
    <m/>
  </r>
  <r>
    <n v="31"/>
    <s v="FTE"/>
    <s v="11400370"/>
    <s v="Cao Thế Hà"/>
    <x v="6"/>
    <d v="2014-09-03T00:00:00"/>
    <x v="2"/>
    <x v="2"/>
    <s v="Sales Training Support"/>
    <s v="Agency Training Senior Officer"/>
    <s v="Chuyên viên Cấp cao Huấn luyện &amp; Hỗ trợ đại lý"/>
    <x v="4"/>
    <s v="Double"/>
    <s v="Senior Officer"/>
    <s v="Male"/>
    <d v="1982-07-24T00:00:00"/>
    <s v="0937 202 407"/>
    <s v="theha.cao@hanwhalife.com.vn"/>
    <x v="0"/>
    <m/>
    <m/>
  </r>
  <r>
    <n v="32"/>
    <s v="FTE"/>
    <s v="11400374"/>
    <s v="Lê Thị Diệu"/>
    <x v="11"/>
    <d v="2014-09-03T00:00:00"/>
    <x v="2"/>
    <x v="2"/>
    <s v="Customer Services"/>
    <s v="Customer Services Senior Executive"/>
    <s v="Nhân viên Cấp trung cao Dịch vụ Khách hàng"/>
    <x v="0"/>
    <s v="Double"/>
    <s v="Senior Executive"/>
    <s v="Female"/>
    <d v="1992-03-21T00:00:00"/>
    <s v="0946 938 001"/>
    <s v="dieu.le@hanwhalife.com.vn"/>
    <x v="0"/>
    <m/>
    <m/>
  </r>
  <r>
    <n v="33"/>
    <s v="FTE"/>
    <s v="11400394"/>
    <s v="Nguyễn Thị Kim Thúy"/>
    <x v="0"/>
    <d v="2014-10-23T00:00:00"/>
    <x v="0"/>
    <x v="0"/>
    <s v="General Administration"/>
    <s v="Purchasing Executive"/>
    <s v="Nhân viên Cấp trung Mua Hàng"/>
    <x v="0"/>
    <s v="Double"/>
    <s v="Executive"/>
    <s v="Female"/>
    <d v="1993-12-15T00:00:00"/>
    <s v="0909 133 707"/>
    <s v="kimthuy.nguyen@hanwhalife.com.vn"/>
    <x v="0"/>
    <m/>
    <m/>
  </r>
  <r>
    <n v="34"/>
    <s v="FTE"/>
    <s v="11400397"/>
    <s v="Hồ Phúc Đồng"/>
    <x v="8"/>
    <d v="2014-11-06T00:00:00"/>
    <x v="1"/>
    <x v="1"/>
    <s v="Regional Sales - Lam Kinh"/>
    <s v="Regional Director"/>
    <s v="Giám đốc Kinh doanh Vùng"/>
    <x v="3"/>
    <s v="Double"/>
    <s v="Senior Manager"/>
    <s v="Male"/>
    <d v="1984-02-05T00:00:00"/>
    <s v="0983 986 984"/>
    <s v="phucdong.ho@hanwhalife.com.vn"/>
    <x v="0"/>
    <s v="x"/>
    <m/>
  </r>
  <r>
    <n v="35"/>
    <s v="FTE"/>
    <s v="11400398"/>
    <s v="Bùi Thị Khánh Đoan"/>
    <x v="0"/>
    <d v="2014-11-17T00:00:00"/>
    <x v="0"/>
    <x v="0"/>
    <s v="CEO Office"/>
    <s v="CEO Office Part Leader"/>
    <s v="Phó Bộ phận phụ trách Văn phòng Tổng Giám đốc"/>
    <x v="1"/>
    <s v="Single"/>
    <s v="Assistant Manager"/>
    <s v="Female"/>
    <d v="1985-10-22T00:00:00"/>
    <s v="0906 792 788"/>
    <s v="khanhdoan.bui@hanwhalife.com.vn"/>
    <x v="0"/>
    <m/>
    <m/>
  </r>
  <r>
    <n v="36"/>
    <s v="FTE"/>
    <s v="11400399"/>
    <s v="Phùng Thị Kim Hào"/>
    <x v="3"/>
    <d v="2014-11-18T00:00:00"/>
    <x v="1"/>
    <x v="1"/>
    <s v="Sales Training Support"/>
    <s v="Agency Trainer"/>
    <s v="Chuyên viên Huấn luyện Đại lý"/>
    <x v="4"/>
    <s v="Double"/>
    <s v="Manager"/>
    <s v="Female"/>
    <d v="1978-12-16T00:00:00"/>
    <s v="0973 962 299"/>
    <s v="kimhao.phung@hanwhalife.com.vn"/>
    <x v="0"/>
    <m/>
    <m/>
  </r>
  <r>
    <n v="37"/>
    <s v="FTE"/>
    <s v="11400401"/>
    <s v="Nguyễn Văn Thắng"/>
    <x v="2"/>
    <d v="2014-11-25T00:00:00"/>
    <x v="2"/>
    <x v="2"/>
    <s v="Regional Sales - Tay Son"/>
    <s v="Zone Director"/>
    <s v="Giám đốc Kinh doanh Khu vực"/>
    <x v="3"/>
    <s v="Double"/>
    <s v="Assistant Manager"/>
    <s v="Male"/>
    <d v="1978-04-07T00:00:00"/>
    <s v="0935 854 567"/>
    <s v="vanthang.nguyen@hanwhalife.com.vn"/>
    <x v="0"/>
    <s v="x"/>
    <m/>
  </r>
  <r>
    <n v="38"/>
    <s v="FTE"/>
    <s v="11400407"/>
    <s v="Nguyễn Quốc Duy"/>
    <x v="0"/>
    <d v="2014-12-15T00:00:00"/>
    <x v="0"/>
    <x v="0"/>
    <s v="IT"/>
    <s v="Database Administrator Officer"/>
    <s v="Chuyên viên Dữ liệu"/>
    <x v="0"/>
    <s v="Double"/>
    <s v="Officer"/>
    <s v="Male"/>
    <d v="1985-11-06T00:00:00"/>
    <s v="0909 575 942"/>
    <s v="quocduy.nguyen@hanwhalife.com.vn"/>
    <x v="0"/>
    <m/>
    <m/>
  </r>
  <r>
    <n v="39"/>
    <s v="FTE"/>
    <s v="11400410"/>
    <s v="Ngôn Thị Dung"/>
    <x v="0"/>
    <d v="2014-12-22T00:00:00"/>
    <x v="0"/>
    <x v="0"/>
    <s v="NBU &amp; Claim"/>
    <s v="New Business Officer"/>
    <s v="Chuyên viên Phát hành Hợp đồng"/>
    <x v="0"/>
    <s v="Double"/>
    <s v="Officer"/>
    <s v="Female"/>
    <d v="1982-10-20T00:00:00"/>
    <s v="0978 242 292"/>
    <s v="dung.ngon@hanwhalife.com.vn"/>
    <x v="0"/>
    <m/>
    <m/>
  </r>
  <r>
    <n v="40"/>
    <s v="FTE"/>
    <s v="11400413"/>
    <s v="Lê Thị Thúy Ân"/>
    <x v="11"/>
    <d v="2015-01-05T00:00:00"/>
    <x v="2"/>
    <x v="2"/>
    <s v="Customer Services"/>
    <s v="Customer Services Officer"/>
    <s v="Chuyên viên Dịch vụ Khách hàng"/>
    <x v="0"/>
    <s v="Double"/>
    <s v="Officer"/>
    <s v="Female"/>
    <d v="1987-11-04T00:00:00"/>
    <s v="0906 388 995"/>
    <s v="thuyan.le@hanwhalife.com.vn"/>
    <x v="0"/>
    <m/>
    <m/>
  </r>
  <r>
    <n v="41"/>
    <s v="FTE"/>
    <s v="11500436"/>
    <s v="Trần Mỹ Hương"/>
    <x v="0"/>
    <d v="2015-06-11T00:00:00"/>
    <x v="0"/>
    <x v="0"/>
    <s v="NBU &amp; Claim"/>
    <s v="New Business Officer"/>
    <s v="Chuyên viên Phát hành Hợp đồng"/>
    <x v="0"/>
    <s v="Double"/>
    <s v="Officer"/>
    <s v="Female"/>
    <d v="1980-04-24T00:00:00"/>
    <s v="0908 504 487"/>
    <s v="myhuong.tran@hanwhalife.com.vn"/>
    <x v="0"/>
    <m/>
    <m/>
  </r>
  <r>
    <n v="42"/>
    <s v="FTE"/>
    <s v="11500438"/>
    <s v="Nguyễn Đức Mạnh"/>
    <x v="1"/>
    <d v="2015-07-03T00:00:00"/>
    <x v="1"/>
    <x v="1"/>
    <s v="NBU &amp; Claim"/>
    <s v="Claim Manager"/>
    <s v="Trưởng phòng Giải quyết Quyền lợi Bảo hiểm"/>
    <x v="0"/>
    <s v="Double"/>
    <s v="Manager"/>
    <s v="Male"/>
    <d v="1981-03-14T00:00:00"/>
    <s v="0907 686 179"/>
    <s v="ducmanh.nguyen@hanwhalife.com.vn"/>
    <x v="0"/>
    <m/>
    <m/>
  </r>
  <r>
    <n v="43"/>
    <s v="FTE"/>
    <s v="11500465"/>
    <s v="Phạm Phú Quí"/>
    <x v="0"/>
    <d v="2016-01-04T00:00:00"/>
    <x v="0"/>
    <x v="0"/>
    <s v="Distribution Planning"/>
    <s v="Head of Distribution Planning"/>
    <s v="Trưởng Bộ phận Kế hoạch Kinh doanh"/>
    <x v="1"/>
    <s v="Single"/>
    <s v="Senior Manager"/>
    <s v="Male"/>
    <d v="1983-07-25T00:00:00"/>
    <s v="0902 528 385"/>
    <s v="phuqui.pham@hanwhalife.com.vn"/>
    <x v="0"/>
    <s v="x"/>
    <m/>
  </r>
  <r>
    <n v="44"/>
    <s v="FTE"/>
    <s v="11500470"/>
    <s v="Nguyễn Văn Sỹ"/>
    <x v="1"/>
    <d v="2016-01-18T00:00:00"/>
    <x v="1"/>
    <x v="1"/>
    <s v="IT"/>
    <s v="IT Helpdesk Senior Executive (North)"/>
    <s v="Nhân viên Cấp trung cao Hỗ trợ Mạng máy tính"/>
    <x v="0"/>
    <s v="Double"/>
    <s v="Senior Executive"/>
    <s v="Male"/>
    <d v="1984-02-29T00:00:00"/>
    <s v="0979 174 589"/>
    <s v="vansy.nguyen@hanwhalife.com.vn"/>
    <x v="0"/>
    <m/>
    <m/>
  </r>
  <r>
    <n v="45"/>
    <s v="FTE"/>
    <s v="11600474"/>
    <s v="Nguyễn Thành Nhân"/>
    <x v="0"/>
    <d v="2016-02-22T00:00:00"/>
    <x v="0"/>
    <x v="0"/>
    <s v="General Administration"/>
    <s v="Purchasing Senior Executive"/>
    <s v="Nhân viên Cấp trung cao Mua Hàng"/>
    <x v="0"/>
    <s v="Double"/>
    <s v="Senior Executive"/>
    <s v="Male"/>
    <d v="1989-11-30T00:00:00"/>
    <s v="0938 346 489"/>
    <s v="nhan.nguyen@hanwhalife.com.vn"/>
    <x v="0"/>
    <m/>
    <m/>
  </r>
  <r>
    <n v="46"/>
    <s v="FTE"/>
    <s v="11600476"/>
    <s v="Nguyễn Thị Thuận"/>
    <x v="10"/>
    <d v="2016-03-01T00:00:00"/>
    <x v="1"/>
    <x v="1"/>
    <s v="Customer Services"/>
    <s v="Customer Services Officer"/>
    <s v="Chuyên viên Dịch vụ Khách hàng"/>
    <x v="0"/>
    <s v="Double"/>
    <s v="Officer"/>
    <s v="Female"/>
    <d v="1984-04-15T00:00:00"/>
    <s v="0936 868 196"/>
    <s v="thuan.nguyen@hanwhalife.com.vn"/>
    <x v="0"/>
    <m/>
    <m/>
  </r>
  <r>
    <n v="47"/>
    <s v="FTE"/>
    <s v="11600483"/>
    <s v="Phan Phương Thảo"/>
    <x v="0"/>
    <d v="2016-04-04T00:00:00"/>
    <x v="0"/>
    <x v="0"/>
    <s v="Distribution Planning"/>
    <s v="Distribution Support Senior Officer"/>
    <s v="Chuyên viên Cấp cao Hỗ trợ Đại lý &amp; Kênh Phân phối"/>
    <x v="0"/>
    <s v="Double"/>
    <s v="Senior Officer"/>
    <s v="Female"/>
    <d v="1988-12-24T00:00:00"/>
    <s v="0906752099 - 0902548880"/>
    <s v="phuongthao.phan@hanwhalife.com.vn"/>
    <x v="0"/>
    <m/>
    <m/>
  </r>
  <r>
    <n v="48"/>
    <s v="FTE"/>
    <s v="11600485"/>
    <s v="Lê Thị Phương Dung"/>
    <x v="0"/>
    <d v="2016-05-01T00:00:00"/>
    <x v="0"/>
    <x v="0"/>
    <s v="CAP"/>
    <s v="Chief Accounting Principal"/>
    <s v="Giám đốc Cấp cao Tài chính"/>
    <x v="1"/>
    <s v="Single"/>
    <s v="Vice Chief Officer"/>
    <s v="Female"/>
    <d v="1967-11-22T00:00:00"/>
    <s v="0918 333 083"/>
    <s v="phuongdung.le@hanwhalife.com.vn"/>
    <x v="0"/>
    <m/>
    <m/>
  </r>
  <r>
    <n v="49"/>
    <s v="FTE"/>
    <s v="11600489"/>
    <s v="Trần Nguyên Kiều Thanh"/>
    <x v="9"/>
    <d v="2016-05-04T00:00:00"/>
    <x v="2"/>
    <x v="2"/>
    <s v="Customer Services"/>
    <s v="Customer Services Assistant Manager"/>
    <s v="Phó phòng Dịch vụ Khách hàng"/>
    <x v="0"/>
    <s v="Double"/>
    <s v="Assistant Manager"/>
    <s v="Female"/>
    <d v="1978-06-11T00:00:00"/>
    <s v="0903 685 439"/>
    <s v="kieuthanh.tran@hanwhalife.com.vn"/>
    <x v="0"/>
    <m/>
    <m/>
  </r>
  <r>
    <n v="50"/>
    <s v="FTE"/>
    <s v="11600497"/>
    <s v="Phan Thanh Ngọc"/>
    <x v="1"/>
    <d v="2016-05-24T00:00:00"/>
    <x v="1"/>
    <x v="1"/>
    <s v="NBU &amp; Claim"/>
    <s v="Claim Executive"/>
    <s v="Nhân viên Cấp trung Giải quyết Quyền lợi Bảo hiểm"/>
    <x v="0"/>
    <s v="Double"/>
    <s v="Executive"/>
    <s v="Female"/>
    <d v="1987-12-05T00:00:00"/>
    <s v="0906 019 295"/>
    <s v="thanhngoc.phan@hanwhalife.com.vn"/>
    <x v="0"/>
    <m/>
    <m/>
  </r>
  <r>
    <n v="51"/>
    <s v="FTE"/>
    <s v="11600505"/>
    <s v="Dương Thị Hồng Ánh"/>
    <x v="0"/>
    <d v="2016-06-20T00:00:00"/>
    <x v="0"/>
    <x v="0"/>
    <s v="NBU &amp; Claim"/>
    <s v="Claim Admin Senior Executive"/>
    <s v="Nhân viên Cấp trung cao Hành chánh Giải quyết Quyền lợi Bảo hiểm"/>
    <x v="0"/>
    <s v="Double"/>
    <s v="Senior Executive"/>
    <s v="Female"/>
    <d v="1993-07-14T00:00:00"/>
    <s v="0932 007 352"/>
    <s v="honganh.duong@hanwhalife.com.vn"/>
    <x v="0"/>
    <m/>
    <m/>
  </r>
  <r>
    <n v="52"/>
    <s v="FTE"/>
    <s v="11600516"/>
    <s v="Lê Thanh Hoàng"/>
    <x v="12"/>
    <d v="2016-08-01T00:00:00"/>
    <x v="0"/>
    <x v="0"/>
    <s v="Regional Sales - Gia Dinh"/>
    <s v="Regional Director"/>
    <s v="Giám đốc Kinh doanh Vùng"/>
    <x v="3"/>
    <s v="Double"/>
    <s v="Director"/>
    <s v="Male"/>
    <d v="1973-05-08T00:00:00"/>
    <s v="0913 900 390"/>
    <s v="thanhhoang.le@hanwhalife.com.vn"/>
    <x v="0"/>
    <s v="x"/>
    <m/>
  </r>
  <r>
    <n v="53"/>
    <s v="FTE"/>
    <s v="11600521"/>
    <s v="Nguyễn Anh Tuấn"/>
    <x v="2"/>
    <d v="2016-08-01T00:00:00"/>
    <x v="2"/>
    <x v="2"/>
    <s v="Sales Training Support"/>
    <s v="Agency Training Senior Officer"/>
    <s v="Chuyên viên Cấp cao Huấn luyện &amp; Hỗ trợ đại lý"/>
    <x v="4"/>
    <s v="Double"/>
    <s v="Senior Officer"/>
    <s v="Male"/>
    <d v="1984-06-01T00:00:00"/>
    <s v="0903 592 737"/>
    <s v="anhtuan.nguyen@hanwhalife.com.vn"/>
    <x v="0"/>
    <m/>
    <m/>
  </r>
  <r>
    <n v="54"/>
    <s v="FTE"/>
    <s v="11600533"/>
    <s v="Ca Duy Đức"/>
    <x v="0"/>
    <d v="2016-09-12T00:00:00"/>
    <x v="0"/>
    <x v="0"/>
    <s v="NBU &amp; Claim"/>
    <s v="New Business Senior Executive"/>
    <s v="Nhân viên Cấp trung cao Phát hành Hợp đồng"/>
    <x v="0"/>
    <s v="Double"/>
    <s v="Senior Executive"/>
    <s v="Male"/>
    <d v="1989-11-20T00:00:00"/>
    <s v="0908 976 411"/>
    <s v="duyduc.ca@hanwhalife.com.vn"/>
    <x v="0"/>
    <m/>
    <m/>
  </r>
  <r>
    <n v="55"/>
    <s v="FTE"/>
    <s v="11600535"/>
    <s v="Hoàng Đình Toàn"/>
    <x v="0"/>
    <d v="2016-09-26T00:00:00"/>
    <x v="0"/>
    <x v="0"/>
    <s v="Distribution Admin"/>
    <s v="Debt Collection Assistant Manager"/>
    <s v="Phó phòng Thu hồi nợ"/>
    <x v="0"/>
    <s v="Double"/>
    <s v="Assistant Manager"/>
    <s v="Male"/>
    <d v="1974-01-15T00:00:00"/>
    <s v="0908 247 098"/>
    <s v="dinhtoan.hoang@hanwhalife.com.vn"/>
    <x v="0"/>
    <m/>
    <m/>
  </r>
  <r>
    <n v="56"/>
    <s v="FTE"/>
    <s v="11600537"/>
    <s v="Trần Thị Thanh Hoan"/>
    <x v="2"/>
    <d v="2016-10-03T00:00:00"/>
    <x v="2"/>
    <x v="2"/>
    <s v="Customer Services"/>
    <s v="Customer Services Executive"/>
    <s v="Nhân viên Cấp trung Dịch vụ Khách hàng"/>
    <x v="0"/>
    <s v="Double"/>
    <s v="Executive"/>
    <s v="Female"/>
    <d v="1988-10-02T00:00:00"/>
    <s v="0934 021 088"/>
    <s v="thanhhoan.tran@hanwhalife.com.vn"/>
    <x v="0"/>
    <m/>
    <m/>
  </r>
  <r>
    <n v="57"/>
    <s v="FTE"/>
    <s v="11600539"/>
    <s v="Nguyễn Thị Hồng Vân"/>
    <x v="0"/>
    <d v="2016-10-03T00:00:00"/>
    <x v="0"/>
    <x v="0"/>
    <s v="General Administration"/>
    <s v="General Admin Executive"/>
    <s v="Nhân viên Cấp trung Hành chánh"/>
    <x v="0"/>
    <s v="Double"/>
    <s v="Executive"/>
    <s v="Female"/>
    <d v="1987-01-15T00:00:00"/>
    <s v="0799 933 833"/>
    <s v="hongvan.nguyen@hanwhalife.com.vn"/>
    <x v="0"/>
    <m/>
    <m/>
  </r>
  <r>
    <n v="58"/>
    <s v="FTE"/>
    <s v="11700561"/>
    <s v="Trần Thị Hồng Hạnh"/>
    <x v="0"/>
    <d v="2017-02-20T00:00:00"/>
    <x v="0"/>
    <x v="0"/>
    <s v="Finance &amp; Accounting"/>
    <s v="General Ledger Accounting Senior Officer"/>
    <s v="Chuyên viên Cấp cao Kế toán Tổng hợp"/>
    <x v="0"/>
    <s v="Double"/>
    <s v="Senior Officer"/>
    <s v="Female"/>
    <d v="1980-11-30T00:00:00"/>
    <s v="0983 422 680"/>
    <s v="honghanh.tran@hanwhalife.com.vn"/>
    <x v="0"/>
    <m/>
    <m/>
  </r>
  <r>
    <n v="59"/>
    <s v="FTE"/>
    <s v="11700569"/>
    <s v="Trần Nguyễn Hồng Vân"/>
    <x v="0"/>
    <d v="2017-04-11T00:00:00"/>
    <x v="0"/>
    <x v="0"/>
    <s v="Partnership Distribution"/>
    <s v="Sales Manager"/>
    <s v="Quản lý Kinh doanh"/>
    <x v="5"/>
    <s v="Double"/>
    <s v="Senior Officer"/>
    <s v="Female"/>
    <d v="1984-01-07T00:00:00"/>
    <s v="0816 117 665"/>
    <s v="hongvan.tran@hanwhalife.com.vn"/>
    <x v="0"/>
    <m/>
    <m/>
  </r>
  <r>
    <n v="60"/>
    <s v="FTE"/>
    <s v="11700576"/>
    <s v="Danh Hoàng Long"/>
    <x v="0"/>
    <d v="2017-05-22T00:00:00"/>
    <x v="0"/>
    <x v="0"/>
    <s v="NBU &amp; Claim"/>
    <s v="Underwriter"/>
    <s v="Phó phòng Thẩm định"/>
    <x v="0"/>
    <s v="Double"/>
    <s v="Assistant Manager"/>
    <s v="Male"/>
    <d v="1990-04-26T00:00:00"/>
    <s v="0367 068 898"/>
    <s v="hoanglong.danh@hanwhalife.com.vn"/>
    <x v="0"/>
    <m/>
    <m/>
  </r>
  <r>
    <n v="61"/>
    <s v="FTE"/>
    <s v="11700583"/>
    <s v="Nguyễn Thị Băng Tâm"/>
    <x v="13"/>
    <d v="2017-06-12T00:00:00"/>
    <x v="1"/>
    <x v="1"/>
    <s v="Sales Training Support"/>
    <s v="Agency Training Senior Officer"/>
    <s v="Chuyên viên Cấp cao Huấn luyện &amp; Hỗ trợ đại lý"/>
    <x v="4"/>
    <s v="Double"/>
    <s v="Senior Officer"/>
    <s v="Female"/>
    <d v="1976-10-29T00:00:00"/>
    <s v="0904 781 118"/>
    <s v="bangtam.nguyen@hanwhalife.com.vn"/>
    <x v="0"/>
    <m/>
    <m/>
  </r>
  <r>
    <n v="62"/>
    <s v="FTE"/>
    <s v="11700595"/>
    <s v="Nguyễn Thành Hưng"/>
    <x v="11"/>
    <d v="2017-07-26T00:00:00"/>
    <x v="2"/>
    <x v="2"/>
    <s v="Regional Sales - Hai Van"/>
    <s v="Zone Director"/>
    <s v="Giám đốc Kinh doanh Khu vực"/>
    <x v="3"/>
    <s v="Double"/>
    <s v="Senior Officer"/>
    <s v="Male"/>
    <d v="1990-03-15T00:00:00"/>
    <s v="0914 137 575"/>
    <s v="thanhhung.nguyen@hanwhalife.com.vn"/>
    <x v="0"/>
    <s v="x"/>
    <m/>
  </r>
  <r>
    <n v="63"/>
    <s v="FTE"/>
    <s v="11700603"/>
    <s v="Nguyễn Thị Nhung"/>
    <x v="6"/>
    <d v="2017-08-07T00:00:00"/>
    <x v="2"/>
    <x v="2"/>
    <s v="Customer Services"/>
    <s v="Customer Services Executive"/>
    <s v="Nhân viên Cấp trung Dịch vụ Khách hàng"/>
    <x v="0"/>
    <s v="Double"/>
    <s v="Executive"/>
    <s v="Female"/>
    <d v="1986-01-23T00:00:00"/>
    <s v="0917 904 686"/>
    <s v="nhung.nguyen@hanwhalife.com.vn"/>
    <x v="0"/>
    <m/>
    <m/>
  </r>
  <r>
    <n v="64"/>
    <s v="FTE"/>
    <s v="11700616"/>
    <s v="Nguyễn Thị Thái Hòa"/>
    <x v="0"/>
    <d v="2017-09-18T00:00:00"/>
    <x v="0"/>
    <x v="0"/>
    <s v="NBU &amp; Claim"/>
    <s v="New Business Senior Executive"/>
    <s v="Nhân viên cấp trung cao Phát hành Hợp đồng"/>
    <x v="0"/>
    <s v="Double"/>
    <s v="Senior Executive"/>
    <s v="Female"/>
    <d v="1972-12-09T00:00:00"/>
    <s v="0909 227 215"/>
    <s v="thaihoa.nguyen@hanwhalife.com.vn"/>
    <x v="0"/>
    <m/>
    <m/>
  </r>
  <r>
    <n v="65"/>
    <s v="FTE"/>
    <s v="11700622"/>
    <s v="Hồ Ngọc Tiên"/>
    <x v="12"/>
    <d v="2017-10-05T00:00:00"/>
    <x v="0"/>
    <x v="0"/>
    <s v="Customer Services"/>
    <s v="Customer Services Senior Staff"/>
    <s v="Nhân viên Cấp cao Dịch vụ Khách hàng"/>
    <x v="0"/>
    <s v="Double"/>
    <s v="Senior Staff"/>
    <s v="Female"/>
    <d v="1988-10-23T00:00:00"/>
    <s v="0905 449 509"/>
    <s v="ngoctien.ho@hanwhalife.com.vn"/>
    <x v="0"/>
    <m/>
    <m/>
  </r>
  <r>
    <n v="66"/>
    <s v="FTE"/>
    <s v="11700634"/>
    <s v="Nguyễn Tuấn Duy"/>
    <x v="14"/>
    <d v="2017-12-06T00:00:00"/>
    <x v="3"/>
    <x v="2"/>
    <s v="Regional Sales - Gia Dinh"/>
    <s v="Zone Director"/>
    <s v="Giám đốc Kinh doanh Khu vực"/>
    <x v="3"/>
    <s v="Double"/>
    <s v="Senior Officer"/>
    <s v="Male"/>
    <d v="1989-03-02T00:00:00"/>
    <s v="0907 749 966"/>
    <s v="tuanduy.nguyen@hanwhalife.com.vn"/>
    <x v="0"/>
    <s v="x"/>
    <m/>
  </r>
  <r>
    <n v="67"/>
    <s v="FTE"/>
    <s v="11800647"/>
    <s v="Trần Huy Hùng"/>
    <x v="15"/>
    <d v="2018-02-01T00:00:00"/>
    <x v="1"/>
    <x v="1"/>
    <s v="Regional Sales - Lam Kinh"/>
    <s v="Zone Director"/>
    <s v="Giám đốc Kinh doanh Khu vực"/>
    <x v="3"/>
    <s v="Double"/>
    <s v="Senior Officer"/>
    <s v="Male"/>
    <d v="1986-05-02T00:00:00"/>
    <s v="0965 699 166"/>
    <s v="huyhung.tran@hanwhalife.com.vn"/>
    <x v="0"/>
    <s v="x"/>
    <m/>
  </r>
  <r>
    <n v="68"/>
    <s v="FTE"/>
    <s v="11800678"/>
    <s v="Phan Đông Nhi"/>
    <x v="0"/>
    <d v="2018-05-21T00:00:00"/>
    <x v="0"/>
    <x v="0"/>
    <s v="Distribution Admin"/>
    <s v="Distribution Admin Executive"/>
    <s v="Nhân viên Cấp trung Hành chánh Đại lý &amp; Kênh Phân phối"/>
    <x v="0"/>
    <s v="Double"/>
    <s v="Executive"/>
    <s v="Female"/>
    <d v="1994-09-24T00:00:00"/>
    <s v="0969 064 426"/>
    <s v="dongnhi.phan@hanwhalife.com.vn"/>
    <x v="0"/>
    <m/>
    <m/>
  </r>
  <r>
    <n v="69"/>
    <s v="FTE"/>
    <s v="11800680"/>
    <s v="Trần Văn Tư"/>
    <x v="2"/>
    <d v="2018-05-21T00:00:00"/>
    <x v="2"/>
    <x v="2"/>
    <s v="Regional Sales - Tay Son"/>
    <s v="Zone Director"/>
    <s v="Giám đốc Kinh doanh Khu vực"/>
    <x v="3"/>
    <s v="Double"/>
    <s v="Officer"/>
    <s v="Male"/>
    <d v="1987-08-13T00:00:00"/>
    <s v="0963 571 886"/>
    <s v="vantu.tran@hanwhalife.com.vn"/>
    <x v="0"/>
    <s v="x"/>
    <m/>
  </r>
  <r>
    <n v="70"/>
    <s v="FTE"/>
    <s v="11800689"/>
    <s v="Ngô Thụy Hoàng Oanh"/>
    <x v="0"/>
    <d v="2018-06-04T00:00:00"/>
    <x v="0"/>
    <x v="0"/>
    <s v="NBU &amp; Claim"/>
    <s v="New Business Senior Executive"/>
    <s v="Nhân viên Cấp trung cao Phát hành Hợp đồng"/>
    <x v="0"/>
    <s v="Double"/>
    <s v="Senior Executive"/>
    <s v="Female"/>
    <d v="1982-10-09T00:00:00"/>
    <s v="0909 704 292"/>
    <s v="hoangoanh.ngo@hanwhalife.com.vn"/>
    <x v="0"/>
    <m/>
    <m/>
  </r>
  <r>
    <n v="71"/>
    <s v="FTE"/>
    <s v="11800694"/>
    <s v="Trần Thị Thùy Dương"/>
    <x v="0"/>
    <d v="2018-06-18T00:00:00"/>
    <x v="0"/>
    <x v="0"/>
    <s v="NBU &amp; Claim"/>
    <s v="New Business Officer"/>
    <s v="Chuyên viên Phát hành Hợp đồng"/>
    <x v="0"/>
    <s v="Double"/>
    <s v="Officer"/>
    <s v="Female"/>
    <d v="1986-03-10T00:00:00"/>
    <s v="0986 226 657"/>
    <s v="thuyduong.tran@hanwhalife.com.vn"/>
    <x v="0"/>
    <m/>
    <m/>
  </r>
  <r>
    <n v="72"/>
    <s v="FTE"/>
    <s v="11800699"/>
    <s v="Đoàn Cao Sơn"/>
    <x v="16"/>
    <d v="2018-06-18T00:00:00"/>
    <x v="1"/>
    <x v="1"/>
    <s v="Regional Sales - Lam Kinh"/>
    <s v="Zone Director"/>
    <s v="Giám đốc Kinh doanh Khu vực"/>
    <x v="3"/>
    <s v="Double"/>
    <s v="Senior Executive"/>
    <s v="Male"/>
    <d v="1993-01-26T00:00:00"/>
    <s v="0969 994 333"/>
    <s v="caoson.doan@hanwhalife.com.vn"/>
    <x v="0"/>
    <s v="x"/>
    <m/>
  </r>
  <r>
    <n v="73"/>
    <s v="FTE"/>
    <s v="11800702"/>
    <s v="Phạm Trường Khánh"/>
    <x v="0"/>
    <d v="2018-07-02T00:00:00"/>
    <x v="0"/>
    <x v="0"/>
    <s v="GA Partner"/>
    <s v="Head of GA Partner"/>
    <s v="Trưởng Bộ phận Đối tác Tổng Đại lý"/>
    <x v="1"/>
    <s v="Single"/>
    <s v="Director"/>
    <s v="Male"/>
    <d v="1973-11-02T00:00:00"/>
    <s v="0903 926 873"/>
    <s v="truongkhanh.pham@hanwhalife.com.vn"/>
    <x v="0"/>
    <m/>
    <m/>
  </r>
  <r>
    <n v="74"/>
    <s v="FTE"/>
    <s v="11800704"/>
    <s v="Đinh Công Sa"/>
    <x v="17"/>
    <d v="2018-07-02T00:00:00"/>
    <x v="2"/>
    <x v="2"/>
    <s v="Regional Sales - Tay Son"/>
    <s v="Zone Director"/>
    <s v="Giám đốc Kinh doanh Khu vực"/>
    <x v="3"/>
    <s v="Double"/>
    <s v="Senior Officer"/>
    <s v="Male"/>
    <d v="1986-09-03T00:00:00"/>
    <s v="0977 190 677"/>
    <s v="congsa.dinh@hanwhalife.com.vn"/>
    <x v="0"/>
    <s v="x"/>
    <m/>
  </r>
  <r>
    <n v="75"/>
    <s v="FTE"/>
    <s v="11800713"/>
    <s v="Phạm Thanh Tú"/>
    <x v="0"/>
    <d v="2018-07-23T00:00:00"/>
    <x v="0"/>
    <x v="0"/>
    <s v="Customer Services"/>
    <s v="Premium Control Senior Officer"/>
    <s v="Chuyên viên Cấp cao Kiểm soát Phí"/>
    <x v="0"/>
    <s v="Double"/>
    <s v="Senior Officer"/>
    <s v="Female"/>
    <d v="1985-03-31T00:00:00"/>
    <s v="0904 277 348"/>
    <s v="thanhtu.pham@hanwhalife.com.vn"/>
    <x v="0"/>
    <m/>
    <m/>
  </r>
  <r>
    <n v="76"/>
    <s v="FTE"/>
    <s v="11800720"/>
    <s v="Nguyễn Thị Lê Na"/>
    <x v="18"/>
    <d v="2018-08-10T00:00:00"/>
    <x v="3"/>
    <x v="2"/>
    <s v="Customer Services"/>
    <s v="Customer Services Executive"/>
    <s v="Nhân viên Cấp trung Dịch vụ Khách hàng"/>
    <x v="0"/>
    <s v="Double"/>
    <s v="Executive"/>
    <s v="Female"/>
    <d v="1990-03-28T00:00:00"/>
    <s v="0977 497 757"/>
    <s v="lena.nguyen@hanwhalife.com.vn"/>
    <x v="0"/>
    <m/>
    <m/>
  </r>
  <r>
    <n v="77"/>
    <s v="FTE"/>
    <s v="11800724"/>
    <s v="Nguyễn Thanh Lập"/>
    <x v="0"/>
    <d v="2018-09-04T00:00:00"/>
    <x v="0"/>
    <x v="0"/>
    <s v="IT"/>
    <s v="Program Analyst Assistant Manager"/>
    <s v="Phó phòng Phân tích Ứng dụng"/>
    <x v="0"/>
    <s v="Double"/>
    <s v="Assistant Manager"/>
    <s v="Male"/>
    <d v="1983-02-25T00:00:00"/>
    <s v="0932 600 804"/>
    <s v="thanhlap.nguyen@hanwhalife.com.vn"/>
    <x v="0"/>
    <m/>
    <m/>
  </r>
  <r>
    <n v="78"/>
    <s v="FTE"/>
    <s v="11800735"/>
    <s v="Đoàn Kiều Ngọt"/>
    <x v="7"/>
    <d v="2018-10-01T00:00:00"/>
    <x v="3"/>
    <x v="2"/>
    <s v="Customer Services"/>
    <s v="Customer Services Executive"/>
    <s v="Nhân viên Cấp trung Dịch vụ Khách hàng"/>
    <x v="0"/>
    <s v="Double"/>
    <s v="Executive"/>
    <s v="Female"/>
    <d v="1990-02-20T00:00:00"/>
    <s v="0944 963 129"/>
    <s v="kieungot.doan@hanwhalife.com.vn"/>
    <x v="0"/>
    <m/>
    <m/>
  </r>
  <r>
    <n v="79"/>
    <s v="FTE"/>
    <s v="11800738"/>
    <s v="Lưu Vũ Minh Quân"/>
    <x v="1"/>
    <d v="2018-10-15T00:00:00"/>
    <x v="1"/>
    <x v="1"/>
    <s v="NBU &amp; Claim"/>
    <s v="Claim Admin Staff"/>
    <s v="Nhân viên Hành chánh Giải quyết Quyền lợi Bảo hiểm"/>
    <x v="0"/>
    <s v="Double"/>
    <s v="Staff"/>
    <s v="Male"/>
    <d v="1986-03-11T00:00:00"/>
    <s v="0906 315 569"/>
    <s v="minhquan.luu@hanwhalife.com.vn"/>
    <x v="0"/>
    <m/>
    <m/>
  </r>
  <r>
    <n v="80"/>
    <s v="FTE"/>
    <s v="11800739"/>
    <s v="Trương Quang Vỷ"/>
    <x v="0"/>
    <d v="2018-10-22T00:00:00"/>
    <x v="0"/>
    <x v="0"/>
    <s v="NBU &amp; Claim"/>
    <s v="New Business Executive"/>
    <s v="Nhân viên Cấp trung Phát hành Hợp đồng"/>
    <x v="0"/>
    <s v="Double"/>
    <s v="Executive"/>
    <s v="Male"/>
    <d v="1995-08-05T00:00:00"/>
    <s v="0343 563 136"/>
    <s v="quangvy.truong@hanwhalife.com.vn"/>
    <x v="0"/>
    <m/>
    <m/>
  </r>
  <r>
    <n v="81"/>
    <s v="FTE"/>
    <s v="11800740"/>
    <s v="Lê Thu Huyền"/>
    <x v="0"/>
    <d v="2018-10-22T00:00:00"/>
    <x v="0"/>
    <x v="0"/>
    <s v="NBU &amp; Claim"/>
    <s v="New Business Executive"/>
    <s v="Nhân viên Cấp trung Phát hành Hợp đồng"/>
    <x v="0"/>
    <s v="Double"/>
    <s v="Executive"/>
    <s v="Female"/>
    <d v="1993-09-03T00:00:00"/>
    <s v="0972 656 474"/>
    <s v="thuhuyen.le@hanwhalife.com.vn"/>
    <x v="0"/>
    <m/>
    <m/>
  </r>
  <r>
    <n v="82"/>
    <s v="FTE"/>
    <s v="11800741"/>
    <s v="Phạm Thị Hồng Phúc"/>
    <x v="0"/>
    <d v="2018-11-01T00:00:00"/>
    <x v="0"/>
    <x v="0"/>
    <s v="NBU &amp; Claim"/>
    <s v="Claim Admin Senior Staff"/>
    <s v="Nhân viên Cấp cao Hành chánh Giải quyết Quyền lợi Bảo hiểm"/>
    <x v="0"/>
    <s v="Double"/>
    <s v="Senior Staff"/>
    <s v="Female"/>
    <d v="1986-12-25T00:00:00"/>
    <s v="0909 361 688"/>
    <s v="hongphuc.pham@hanwhalife.com.vn"/>
    <x v="0"/>
    <m/>
    <m/>
  </r>
  <r>
    <n v="83"/>
    <s v="FTE"/>
    <s v="11800761"/>
    <s v="Phan Thị Diễm Quỳnh"/>
    <x v="0"/>
    <d v="2018-12-14T00:00:00"/>
    <x v="0"/>
    <x v="0"/>
    <s v="Distribution Planning"/>
    <s v="Distribution Support Manager"/>
    <s v="Trưởng phòng Hỗ trợ Đại lý &amp; Kênh Phân phối"/>
    <x v="0"/>
    <s v="Double"/>
    <s v="Manager"/>
    <s v="Female"/>
    <d v="1989-12-26T00:00:00"/>
    <s v="0933 891 226"/>
    <s v="diemquynh.phan@hanwhalife.com.vn"/>
    <x v="0"/>
    <m/>
    <m/>
  </r>
  <r>
    <n v="84"/>
    <s v="FTE"/>
    <s v="11900765"/>
    <s v="Lê Thị Thảo Nga"/>
    <x v="2"/>
    <d v="2019-01-01T00:00:00"/>
    <x v="2"/>
    <x v="2"/>
    <s v="Sales Training Support"/>
    <s v="Agency Training &amp; Development Admin Executive"/>
    <s v="Nhân viên Cấp trung Hành chánh Huấn luyện &amp; Phát triển Đại lý"/>
    <x v="0"/>
    <s v="Double"/>
    <s v="Executive"/>
    <s v="Female"/>
    <d v="1988-05-01T00:00:00"/>
    <s v="0905 684 774"/>
    <s v="thaonga.le@hanwhalife.com.vn"/>
    <x v="0"/>
    <m/>
    <m/>
  </r>
  <r>
    <n v="85"/>
    <s v="FTE"/>
    <s v="11900772"/>
    <s v="Phan Ngọc Thái Hậu"/>
    <x v="0"/>
    <d v="2019-01-07T00:00:00"/>
    <x v="0"/>
    <x v="0"/>
    <s v="Distribution Planning"/>
    <s v="Distribution Support Senior Executive"/>
    <s v="Nhân viên Cấp trung cao Hỗ trợ Đại lý &amp; Kênh Phân phối"/>
    <x v="0"/>
    <s v="Double"/>
    <s v="Senior Executive"/>
    <s v="Female"/>
    <d v="1989-03-18T00:00:00"/>
    <s v="0933 112 204"/>
    <s v="thaihau.phan@hanwhalife.com.vn"/>
    <x v="0"/>
    <m/>
    <m/>
  </r>
  <r>
    <n v="86"/>
    <s v="FTE"/>
    <s v="11900773"/>
    <s v="Lương Thị Mơ Thơm"/>
    <x v="8"/>
    <d v="2019-01-07T00:00:00"/>
    <x v="1"/>
    <x v="1"/>
    <s v="Customer Services"/>
    <s v="Customer Services Senior Staff"/>
    <s v="Nhân viên Cấp cao Dịch vụ Khách hàng"/>
    <x v="0"/>
    <s v="Double"/>
    <s v="Senior Staff"/>
    <s v="Female"/>
    <d v="1991-03-10T00:00:00"/>
    <s v="0904 741 737"/>
    <s v="mothom.luong@hanwhalife.com.vn"/>
    <x v="0"/>
    <m/>
    <m/>
  </r>
  <r>
    <n v="87"/>
    <s v="FTE"/>
    <s v="11900780"/>
    <s v="Nguyễn Ngọc Thanh Phong"/>
    <x v="0"/>
    <d v="2019-02-11T00:00:00"/>
    <x v="0"/>
    <x v="0"/>
    <s v="Partnership Distribution"/>
    <s v="Partnership Distribution Training Part Leader"/>
    <s v="Phó Bộ phận phụ trách Huấn luyện Kênh phân phối qua Đối tác"/>
    <x v="1"/>
    <s v="Single"/>
    <s v="Senior Manager"/>
    <s v="Male"/>
    <d v="1981-02-15T00:00:00"/>
    <s v="0937 609 357"/>
    <s v="thanhphong.nguyen@hanwhalife.com.vn"/>
    <x v="0"/>
    <m/>
    <m/>
  </r>
  <r>
    <n v="88"/>
    <s v="FTE"/>
    <s v="11900783"/>
    <s v="Lê Thị Thanh Hải"/>
    <x v="6"/>
    <d v="2019-02-11T00:00:00"/>
    <x v="2"/>
    <x v="2"/>
    <s v="Sales Training Support"/>
    <s v="Agency Training Senior Executive"/>
    <s v="Nhân viên Cấp trung cao Huấn luyện &amp; Hỗ trợ đại lý"/>
    <x v="4"/>
    <s v="Double"/>
    <s v="Senior Executive"/>
    <s v="Female"/>
    <d v="1984-03-24T00:00:00"/>
    <s v="0976 133 777"/>
    <s v="thanhhai.le@hanwhalife.com.vn"/>
    <x v="0"/>
    <m/>
    <m/>
  </r>
  <r>
    <n v="89"/>
    <s v="FTE"/>
    <s v="11900797"/>
    <s v="Đặng Thị Thùy Dung"/>
    <x v="8"/>
    <d v="2019-03-04T00:00:00"/>
    <x v="1"/>
    <x v="1"/>
    <s v="Sales Training Support"/>
    <s v="Agency Training Executive"/>
    <s v="Nhân viên Cấp trung Huấn luyện &amp; Hỗ trợ đại lý"/>
    <x v="4"/>
    <s v="Double"/>
    <s v="Executive"/>
    <s v="Female"/>
    <d v="1990-12-22T00:00:00"/>
    <s v="0986 547 005"/>
    <s v="thuydung.dang@hanwhalife.com.vn"/>
    <x v="0"/>
    <m/>
    <m/>
  </r>
  <r>
    <n v="90"/>
    <s v="FTE"/>
    <s v="11900804"/>
    <s v="Phan Thị Thùy Linh"/>
    <x v="5"/>
    <d v="2019-04-01T00:00:00"/>
    <x v="2"/>
    <x v="2"/>
    <s v="Customer Services"/>
    <s v="Customer Services Senior Staff"/>
    <s v="Nhân viên Cấp cao Dịch vụ Khách hàng"/>
    <x v="0"/>
    <s v="Double"/>
    <s v="Senior Staff"/>
    <s v="Female"/>
    <d v="1993-03-20T00:00:00"/>
    <s v="0989 725 447"/>
    <s v="thuylinh.phan@hanwhalife.com.vn"/>
    <x v="0"/>
    <m/>
    <m/>
  </r>
  <r>
    <n v="91"/>
    <s v="FTE"/>
    <s v="11900805"/>
    <s v="Đỗ Thị Trung Hòa"/>
    <x v="8"/>
    <d v="2019-04-01T00:00:00"/>
    <x v="1"/>
    <x v="1"/>
    <s v="Sales Training Support"/>
    <s v="Agency Training Officer"/>
    <s v="Chuyên viên Huấn luyện &amp; Hỗ trợ đại lý"/>
    <x v="4"/>
    <s v="Double"/>
    <s v="Officer"/>
    <s v="Female"/>
    <d v="1988-02-23T00:00:00"/>
    <s v="0934 468 567"/>
    <s v="trunghoa.do@hanwhalife.com.vn"/>
    <x v="0"/>
    <m/>
    <m/>
  </r>
  <r>
    <n v="92"/>
    <s v="FTE"/>
    <s v="11900808"/>
    <s v="Lưu Thị Xuân Trang"/>
    <x v="0"/>
    <d v="2019-04-08T00:00:00"/>
    <x v="0"/>
    <x v="0"/>
    <s v="Customer Services"/>
    <s v="Premium Control Executive"/>
    <s v="Nhân viên Cấp trung Kiểm soát Phí"/>
    <x v="0"/>
    <s v="Double"/>
    <s v="Executive"/>
    <s v="Female"/>
    <d v="1991-02-15T00:00:00"/>
    <s v="0933 383 401"/>
    <s v="xuantrang.luu@hanwhalife.com.vn"/>
    <x v="0"/>
    <m/>
    <m/>
  </r>
  <r>
    <n v="93"/>
    <s v="FTE"/>
    <s v="11900809"/>
    <s v="Lâm Ngọc Ái Như"/>
    <x v="0"/>
    <d v="2019-04-17T00:00:00"/>
    <x v="0"/>
    <x v="0"/>
    <s v="Partnership Distribution"/>
    <s v="Partnership Distribution Training Senior Officer"/>
    <s v="Chuyên viên Cấp cao Huấn luyện và Phát triển Kênh Đối tác Chiến lược"/>
    <x v="0"/>
    <s v="Double"/>
    <s v="Senior Officer"/>
    <s v="Female"/>
    <d v="1987-10-24T00:00:00"/>
    <s v="0932 802 007"/>
    <s v="ainhu.lam@hanwhalife.com.vn"/>
    <x v="0"/>
    <m/>
    <m/>
  </r>
  <r>
    <n v="94"/>
    <s v="FTE"/>
    <s v="11900814"/>
    <s v="Nguyễn Thị Linh Kiều"/>
    <x v="0"/>
    <d v="2019-04-24T00:00:00"/>
    <x v="0"/>
    <x v="0"/>
    <s v="Customer Services"/>
    <s v="Premium Control Executive"/>
    <s v="Nhân viên Cấp trung Kiểm soát Phí"/>
    <x v="0"/>
    <s v="Double"/>
    <s v="Executive"/>
    <s v="Female"/>
    <d v="1992-01-19T00:00:00"/>
    <s v="0903 600 857"/>
    <s v="linhkieu.nguyen@hanwhalife.com.vn"/>
    <x v="0"/>
    <m/>
    <m/>
  </r>
  <r>
    <n v="95"/>
    <s v="FTE"/>
    <s v="11900815"/>
    <s v="Phan Doành Ngân"/>
    <x v="4"/>
    <d v="2019-04-24T00:00:00"/>
    <x v="3"/>
    <x v="2"/>
    <s v="Customer Services"/>
    <s v="Customer Services Senior Staff"/>
    <s v="Nhân viên Cấp cao Dịch vụ Khách hàng"/>
    <x v="0"/>
    <s v="Double"/>
    <s v="Senior Staff"/>
    <s v="Female"/>
    <d v="1990-05-22T00:00:00"/>
    <s v="0908 456 922"/>
    <s v="doanhngan.phan@hanwhalife.com.vn"/>
    <x v="0"/>
    <m/>
    <m/>
  </r>
  <r>
    <n v="96"/>
    <s v="FTE"/>
    <s v="10900046"/>
    <s v="Vương Thị Lương"/>
    <x v="0"/>
    <d v="2009-02-02T00:00:00"/>
    <x v="0"/>
    <x v="0"/>
    <s v="Internal Audit"/>
    <s v="Internal Audit Part Leader"/>
    <s v="Phó Bộ phận Kiểm toán Nội bộ"/>
    <x v="1"/>
    <s v="Single"/>
    <s v="Senior Manager"/>
    <s v="Female"/>
    <d v="1975-10-16T00:00:00"/>
    <s v="0907 288 831"/>
    <s v="luong.vuong@hanwhalife.com.vn"/>
    <x v="0"/>
    <m/>
    <m/>
  </r>
  <r>
    <n v="97"/>
    <s v="Korean expat"/>
    <s v="11900825"/>
    <s v="Cho Tae Won"/>
    <x v="0"/>
    <d v="2019-05-01T00:00:00"/>
    <x v="0"/>
    <x v="0"/>
    <s v="Special Sales Task Force"/>
    <s v="Sales Advisor cum Head of Korean Customer Sales Team"/>
    <s v="Cố vấn Kinh doanh Bảo hiểm kiêm Trưởng Bộ phận Kinh doanh khách hàng Hàn Quốc"/>
    <x v="6"/>
    <s v="Single"/>
    <s v="Director"/>
    <s v="Male"/>
    <d v="1976-09-19T00:00:00"/>
    <s v="0903 377 967"/>
    <s v="taewon.cho@hanwhalife.com.vn"/>
    <x v="0"/>
    <s v="x"/>
    <m/>
  </r>
  <r>
    <n v="98"/>
    <s v="FTE"/>
    <s v="11900828"/>
    <s v="Quách Bảo Nguyên"/>
    <x v="0"/>
    <d v="2019-05-27T00:00:00"/>
    <x v="0"/>
    <x v="0"/>
    <s v="IT"/>
    <s v="Application Development Part Leader"/>
    <s v="Phó Bộ phận Công nghệ Thông tin phụ trách Phát triển Ứng dụng"/>
    <x v="1"/>
    <s v="Single"/>
    <s v="Senior Manager"/>
    <s v="Male"/>
    <d v="1977-12-03T00:00:00"/>
    <s v="0903 306 461"/>
    <s v="baonguyen.quach@hanwhalife.com.vn"/>
    <x v="0"/>
    <m/>
    <m/>
  </r>
  <r>
    <n v="99"/>
    <s v="FTE"/>
    <s v="11900842"/>
    <s v="Nguyễn Trần Phúc Thịnh"/>
    <x v="0"/>
    <d v="2019-06-21T00:00:00"/>
    <x v="0"/>
    <x v="0"/>
    <s v="Distribution Planning"/>
    <s v="Group Sales Manager"/>
    <s v="Trưởng phòng Phát triển Kinh Doanh - Khách hàng Doanh nghiệp"/>
    <x v="7"/>
    <s v="Double"/>
    <s v="Manager"/>
    <s v="Male"/>
    <d v="1985-08-22T00:00:00"/>
    <s v="0909 861 920"/>
    <s v="phucthinh.nguyen@hanwhalife.com.vn"/>
    <x v="0"/>
    <m/>
    <m/>
  </r>
  <r>
    <n v="100"/>
    <s v="FTE"/>
    <s v="11900845"/>
    <s v="Hoàng Thị Mỹ Linh"/>
    <x v="11"/>
    <d v="2019-07-08T00:00:00"/>
    <x v="2"/>
    <x v="2"/>
    <s v="Sales Training Support"/>
    <s v="Agency Training Senior Executive"/>
    <s v="Nhân viên Cấp trung cao Huấn luyện &amp; Hỗ trợ đại lý"/>
    <x v="4"/>
    <s v="Double"/>
    <s v="Senior Executive"/>
    <s v="Female"/>
    <d v="1993-01-06T00:00:00"/>
    <s v="0963 549 893"/>
    <s v="mylinh.hoang@hanwhalife.com.vn"/>
    <x v="0"/>
    <m/>
    <m/>
  </r>
  <r>
    <n v="101"/>
    <s v="FTE"/>
    <s v="11900847"/>
    <s v="Nguyễn Thị Thùy Nhiên"/>
    <x v="0"/>
    <d v="2019-07-08T00:00:00"/>
    <x v="0"/>
    <x v="0"/>
    <s v="Corporate Planning &amp; Management"/>
    <s v="Corporate Planning &amp; Management Executive"/>
    <s v="Nhân viên Cấp trung Quản trị &amp; Kế hoạch Tổng hợp"/>
    <x v="0"/>
    <s v="Double"/>
    <s v="Executive"/>
    <s v="Female"/>
    <d v="1994-03-19T00:00:00"/>
    <s v="0353 350 771"/>
    <s v="thuynhien.nguyen@hanwhalife.com.vn"/>
    <x v="0"/>
    <m/>
    <m/>
  </r>
  <r>
    <n v="102"/>
    <s v="FTE"/>
    <s v="11900851"/>
    <s v="Nguyễn Văn Thiên Phú"/>
    <x v="19"/>
    <d v="2019-07-17T00:00:00"/>
    <x v="3"/>
    <x v="2"/>
    <s v="Regional Sales - Gia Dinh"/>
    <s v="Zone Director"/>
    <s v="Giám đốc Kinh doanh Khu vực"/>
    <x v="3"/>
    <s v="Double"/>
    <s v="Senior Executive"/>
    <s v="Male"/>
    <d v="1989-03-24T00:00:00"/>
    <s v="0913 569 252"/>
    <s v="thienphu.nguyen@hanwhalife.com.vn"/>
    <x v="0"/>
    <s v="x"/>
    <m/>
  </r>
  <r>
    <n v="103"/>
    <s v="FTE"/>
    <s v="11900854"/>
    <s v="Hồ Lê Duy"/>
    <x v="0"/>
    <d v="2019-07-22T00:00:00"/>
    <x v="0"/>
    <x v="0"/>
    <s v="IT"/>
    <s v="Program Analyst Assistant Manager"/>
    <s v="Phó phòng Lập trình"/>
    <x v="0"/>
    <s v="Double"/>
    <s v="Assistant Manager"/>
    <s v="Male"/>
    <d v="1984-09-29T00:00:00"/>
    <s v="0908 465 584"/>
    <s v="leduy.ho@hanwhalife.com.vn"/>
    <x v="0"/>
    <m/>
    <m/>
  </r>
  <r>
    <n v="104"/>
    <s v="FTE"/>
    <s v="11900856"/>
    <s v="Đặng Thị Thu Giang"/>
    <x v="0"/>
    <d v="2019-07-22T00:00:00"/>
    <x v="0"/>
    <x v="0"/>
    <s v="NBU &amp; Claim"/>
    <s v="Underwriter"/>
    <s v="Nhân viên Cấp trung cao Thẩm định"/>
    <x v="0"/>
    <s v="Double"/>
    <s v="Senior Executive"/>
    <s v="Female"/>
    <d v="1993-10-25T00:00:00"/>
    <s v="0347 230 898"/>
    <s v="thugiang.dang@hanwhalife.com.vn"/>
    <x v="0"/>
    <m/>
    <m/>
  </r>
  <r>
    <n v="105"/>
    <s v="FTE"/>
    <s v="11900865"/>
    <s v="Mai Nguyễn Minh Hương"/>
    <x v="9"/>
    <d v="2019-08-05T00:00:00"/>
    <x v="2"/>
    <x v="2"/>
    <s v="Customer Services"/>
    <s v="Customer Services Executive"/>
    <s v="Nhân viên Cấp trung Dịch vụ Khách hàng"/>
    <x v="0"/>
    <s v="Double"/>
    <s v="Executive"/>
    <s v="Female"/>
    <d v="1991-08-01T00:00:00"/>
    <s v="0932 441 421"/>
    <s v="minhhuong.mai@hanwhalife.com.vn"/>
    <x v="0"/>
    <m/>
    <m/>
  </r>
  <r>
    <n v="106"/>
    <s v="FTE"/>
    <s v="11900880"/>
    <s v="Nguyễn Văn Thuyết"/>
    <x v="16"/>
    <d v="2019-08-28T00:00:00"/>
    <x v="1"/>
    <x v="1"/>
    <s v="Regional Sales - Lam Kinh"/>
    <s v="Zone Director"/>
    <s v="Giám đốc Kinh doanh Khu vực"/>
    <x v="3"/>
    <s v="Double"/>
    <s v="Senior Executive"/>
    <s v="Male"/>
    <d v="1988-02-18T00:00:00"/>
    <s v="0985 322 323"/>
    <s v="vanthuyet.nguyen@hanwhalife.com.vn"/>
    <x v="0"/>
    <s v="x"/>
    <m/>
  </r>
  <r>
    <n v="107"/>
    <s v="FTE"/>
    <s v="11900891"/>
    <s v="Nguyễn Phước Vĩnh Bảo"/>
    <x v="2"/>
    <d v="2019-09-09T00:00:00"/>
    <x v="2"/>
    <x v="2"/>
    <s v="IT"/>
    <s v="IT Helpdesk Staff (Central)"/>
    <s v="Nhân viên Hỗ trợ Mạng máy tính"/>
    <x v="0"/>
    <s v="Double"/>
    <s v="Staff"/>
    <s v="Male"/>
    <d v="1986-08-22T00:00:00"/>
    <s v="0942 211 911"/>
    <s v="vinhbao.nguyen@hanwhalife.com.vn"/>
    <x v="0"/>
    <m/>
    <m/>
  </r>
  <r>
    <n v="108"/>
    <s v="FTE"/>
    <s v="11900893"/>
    <s v="Nguyễn Thụy Ngọc Lan"/>
    <x v="0"/>
    <d v="2019-09-09T00:00:00"/>
    <x v="0"/>
    <x v="0"/>
    <s v="Customer Services"/>
    <s v="Premium Control Officer"/>
    <s v="Chuyên viên Kiểm soát Phí"/>
    <x v="0"/>
    <s v="Double"/>
    <s v="Officer"/>
    <s v="Female"/>
    <d v="1976-08-18T00:00:00"/>
    <s v="0901 383 193"/>
    <s v="ngoclan.nguyen@hanwhalife.com.vn"/>
    <x v="0"/>
    <m/>
    <m/>
  </r>
  <r>
    <n v="109"/>
    <s v="FTE"/>
    <s v="11900894"/>
    <s v="Phạm Thị Kim Phương"/>
    <x v="0"/>
    <d v="2019-09-16T00:00:00"/>
    <x v="0"/>
    <x v="0"/>
    <s v="Risk Management"/>
    <s v="Risk Manager"/>
    <s v="Trưởng phòng Quản lý Rủi ro"/>
    <x v="0"/>
    <s v="Double"/>
    <s v="Manager"/>
    <s v="Female"/>
    <d v="1985-03-20T00:00:00"/>
    <s v="0938 069 685"/>
    <s v="kimphuong.pham@hanwhalife.com.vn"/>
    <x v="0"/>
    <m/>
    <m/>
  </r>
  <r>
    <n v="110"/>
    <s v="FTE"/>
    <s v="11900898"/>
    <s v="Nguyễn Sơn Hải"/>
    <x v="1"/>
    <d v="2019-09-23T00:00:00"/>
    <x v="1"/>
    <x v="1"/>
    <s v="NBU &amp; Claim"/>
    <s v="Claim Officer"/>
    <s v="Chuyên viên Giải quyết Quyền lợi Bảo hiểm"/>
    <x v="0"/>
    <s v="Double"/>
    <s v="Officer"/>
    <s v="Male"/>
    <d v="1993-05-11T00:00:00"/>
    <s v="0879 866 693"/>
    <s v="sonhai.nguyen@hanwhalife.com.vn"/>
    <x v="0"/>
    <m/>
    <m/>
  </r>
  <r>
    <n v="111"/>
    <s v="FTE"/>
    <s v="11900911"/>
    <s v="Trần Thị Hương Ly"/>
    <x v="0"/>
    <d v="2019-10-21T00:00:00"/>
    <x v="0"/>
    <x v="0"/>
    <s v="Customer Services"/>
    <s v="Call Center Senior Executive"/>
    <s v="Nhân viên Cấp trung cao Trực Tổng đài"/>
    <x v="0"/>
    <s v="Double"/>
    <s v="Senior Executive "/>
    <s v="Female"/>
    <d v="1994-10-20T00:00:00"/>
    <s v="0349 795 339"/>
    <s v="huongly.tran@hanwhalife.com.vn"/>
    <x v="0"/>
    <m/>
    <m/>
  </r>
  <r>
    <n v="112"/>
    <s v="FTE"/>
    <s v="11900915"/>
    <s v="Lê Ta Chi"/>
    <x v="0"/>
    <d v="2019-11-05T00:00:00"/>
    <x v="0"/>
    <x v="0"/>
    <s v="NBU &amp; Claim"/>
    <s v="Claim Assistant Manager"/>
    <s v="Phó phòng Giải quyết Quyền lợi Bảo hiểm"/>
    <x v="0"/>
    <s v="Double"/>
    <s v="Assistant Manager"/>
    <s v="Male"/>
    <d v="1989-01-29T00:00:00"/>
    <s v="0903 877 391"/>
    <s v="tachi.le@hanwhalife.com.vn"/>
    <x v="0"/>
    <m/>
    <m/>
  </r>
  <r>
    <n v="113"/>
    <s v="FTE"/>
    <s v="11900917"/>
    <s v="Trương Phương Hậu"/>
    <x v="0"/>
    <d v="2019-11-05T00:00:00"/>
    <x v="0"/>
    <x v="0"/>
    <s v="Agency Compliance"/>
    <s v="Agency Compliance Senior Executive"/>
    <s v="Nhân viên Cấp trung cao Pháp chế Đại lý"/>
    <x v="0"/>
    <s v="Double"/>
    <s v="Senior Executive"/>
    <s v="Female"/>
    <d v="1994-12-13T00:00:00"/>
    <s v="0904 603 069"/>
    <s v="phuonghau.truong@hanwhalife.com.vn"/>
    <x v="0"/>
    <m/>
    <m/>
  </r>
  <r>
    <n v="114"/>
    <s v="FTE"/>
    <s v="11900920"/>
    <s v="Ngô Thị Đào"/>
    <x v="20"/>
    <d v="2019-11-18T00:00:00"/>
    <x v="1"/>
    <x v="1"/>
    <s v="Customer Services"/>
    <s v="Customer Services Senior Executive"/>
    <s v="Nhân viên Cấp trung cao Dịch vụ Khách hàng"/>
    <x v="0"/>
    <s v="Double"/>
    <s v="Senior Executive"/>
    <s v="Female"/>
    <d v="1986-05-10T00:00:00"/>
    <s v="0976 338 589"/>
    <s v="dao.ngo@hanwhalife.com.vn"/>
    <x v="0"/>
    <m/>
    <m/>
  </r>
  <r>
    <n v="115"/>
    <s v="FTE"/>
    <s v="11900924"/>
    <s v="Ngô Tuấn Trường"/>
    <x v="0"/>
    <d v="2019-11-25T00:00:00"/>
    <x v="0"/>
    <x v="0"/>
    <s v="IT"/>
    <s v="Program Analyst Officer"/>
    <s v="Chuyên viên Lập trình"/>
    <x v="0"/>
    <s v="Double"/>
    <s v="Officer"/>
    <s v="Male"/>
    <d v="1990-09-07T00:00:00"/>
    <s v="0978 151 255"/>
    <s v="tuantruong.ngo@hanwhalife.com.vn"/>
    <x v="0"/>
    <m/>
    <m/>
  </r>
  <r>
    <n v="116"/>
    <s v="FTE"/>
    <s v="12000947"/>
    <s v="Huỳnh Minh Nhựt"/>
    <x v="0"/>
    <d v="2020-02-03T00:00:00"/>
    <x v="0"/>
    <x v="0"/>
    <s v="Customer Services"/>
    <s v="Premium Control Senior Manager"/>
    <s v="Trưởng phòng Cấp cao Kiểm soát Phí"/>
    <x v="0"/>
    <s v="Double"/>
    <s v="Senior Manager"/>
    <s v="Male"/>
    <d v="1984-01-31T00:00:00"/>
    <s v="0987 473 791"/>
    <s v="minhnhut.huynh@hanwhalife.com.vn"/>
    <x v="0"/>
    <m/>
    <m/>
  </r>
  <r>
    <n v="117"/>
    <s v="FTE"/>
    <s v="12000951"/>
    <s v="Trần Thị Minh Huế"/>
    <x v="20"/>
    <d v="2020-02-10T00:00:00"/>
    <x v="1"/>
    <x v="1"/>
    <s v="Sales Training Support"/>
    <s v="Agency Training Senior Officer"/>
    <s v="Chuyên viên Cấp cao Huấn luyện &amp; Hỗ trợ đại lý"/>
    <x v="4"/>
    <s v="Double"/>
    <s v="Senior Officer"/>
    <s v="Female"/>
    <d v="1990-01-07T00:00:00"/>
    <s v="0911 398 898"/>
    <s v="minhhue.tran@hanwhalife.com.vn"/>
    <x v="0"/>
    <m/>
    <m/>
  </r>
  <r>
    <n v="118"/>
    <s v="FTE"/>
    <s v="12000952"/>
    <s v="Nguyễn Quốc Cường"/>
    <x v="0"/>
    <d v="2020-02-10T00:00:00"/>
    <x v="0"/>
    <x v="0"/>
    <s v="IT"/>
    <s v="Head of IT"/>
    <s v="Trưởng Bộ phận Công nghệ Thông tin"/>
    <x v="1"/>
    <s v="Single"/>
    <s v="Director"/>
    <s v="Male"/>
    <d v="1971-02-12T00:00:00"/>
    <s v="0903 711 013"/>
    <s v="cuong.nguyen@hanwhalife.com.vn"/>
    <x v="0"/>
    <m/>
    <m/>
  </r>
  <r>
    <n v="119"/>
    <s v="FTE"/>
    <s v="12000956"/>
    <s v="Nguyễn Thị Minh Nguyệt"/>
    <x v="3"/>
    <d v="2020-03-02T00:00:00"/>
    <x v="1"/>
    <x v="1"/>
    <s v="Sales Training Support"/>
    <s v="Agency Training Senior Executive"/>
    <s v="Nhân viên Cấp trung cao Huấn luyện &amp; Hỗ trợ đại lý"/>
    <x v="4"/>
    <s v="Double"/>
    <s v="Senior Executive"/>
    <s v="Female"/>
    <d v="1975-10-14T00:00:00"/>
    <s v="0983 422 366"/>
    <s v="minhnguyet.nguyen@hanwhalife.com.vn"/>
    <x v="0"/>
    <m/>
    <m/>
  </r>
  <r>
    <n v="120"/>
    <s v="FTE"/>
    <s v="12000958"/>
    <s v="Lê Văn Thiệp"/>
    <x v="1"/>
    <d v="2020-03-02T00:00:00"/>
    <x v="1"/>
    <x v="1"/>
    <s v="Partnership Distribution"/>
    <s v="Partnership Distribution Training Assistant Manager"/>
    <s v="Phó phòng Huấn luyện và Phát triển Kênh Đối tác Chiến lược"/>
    <x v="0"/>
    <s v="Double"/>
    <s v="Assistant Manager"/>
    <s v="Male"/>
    <d v="1969-10-08T00:00:00"/>
    <s v="0912 128 618"/>
    <s v="vanthiep.le@hanwhalife.com.vn"/>
    <x v="0"/>
    <m/>
    <m/>
  </r>
  <r>
    <n v="121"/>
    <s v="FTE"/>
    <s v="12000960"/>
    <s v="Đoàn Thị Thu Trang"/>
    <x v="21"/>
    <d v="2020-03-02T00:00:00"/>
    <x v="1"/>
    <x v="1"/>
    <s v="Sales Training Support"/>
    <s v="Agency Training Senior Officer"/>
    <s v="Chuyên viên Cấp cao Huấn luyện &amp; Hỗ trợ đại lý"/>
    <x v="4"/>
    <s v="Double"/>
    <s v="Senior Officer"/>
    <s v="Female"/>
    <d v="1987-11-04T00:00:00"/>
    <s v="0977 607 087"/>
    <s v="thutrang.doan@hanwhalife.com.vn"/>
    <x v="0"/>
    <m/>
    <m/>
  </r>
  <r>
    <n v="122"/>
    <s v="FTE"/>
    <s v="12000962"/>
    <s v="Nguyễn Tất Khang"/>
    <x v="3"/>
    <d v="2020-03-09T00:00:00"/>
    <x v="1"/>
    <x v="1"/>
    <s v="Sales Training Support"/>
    <s v="Agency Training Senior Executive"/>
    <s v="Nhân viên Cấp trung cao Huấn luyện &amp; Hỗ trợ đại lý"/>
    <x v="4"/>
    <s v="Double"/>
    <s v="Senior Executive"/>
    <s v="Male"/>
    <d v="1988-06-29T00:00:00"/>
    <s v="0983 756 605"/>
    <s v="tatkhang.nguyen@hanwhalife.com.vn"/>
    <x v="0"/>
    <m/>
    <m/>
  </r>
  <r>
    <n v="123"/>
    <s v="FTE"/>
    <s v="12000964"/>
    <s v="Lê Trọng Lợi"/>
    <x v="20"/>
    <d v="2020-03-12T00:00:00"/>
    <x v="1"/>
    <x v="1"/>
    <s v="Regional Sales - Lam Kinh"/>
    <s v="Regional Director"/>
    <s v="Giám đốc Kinh doanh Vùng"/>
    <x v="3"/>
    <s v="Double"/>
    <s v="Vice Director"/>
    <s v="Male"/>
    <d v="1979-10-09T00:00:00"/>
    <s v="0977 668 866"/>
    <s v="trongloi.le@hanwhalife.com.vn"/>
    <x v="0"/>
    <s v="x"/>
    <m/>
  </r>
  <r>
    <n v="124"/>
    <s v="FTE"/>
    <s v="12000966"/>
    <s v="Trương Thị Mỹ Linh"/>
    <x v="0"/>
    <d v="2020-03-23T00:00:00"/>
    <x v="0"/>
    <x v="0"/>
    <s v="Partnership Distribution"/>
    <s v="Partnership Distribution Training Admin Senior Staff"/>
    <s v="Nhân viên Cấp cao Hành chánh Huấn luyện và Phát triển Kênh Đối tác Chiến lược"/>
    <x v="0"/>
    <s v="Double"/>
    <s v="Senior Staff"/>
    <s v="Female"/>
    <d v="1990-02-03T00:00:00"/>
    <s v="0785 832 077"/>
    <s v="mylinh.truong@hanwhalife.com.vn"/>
    <x v="0"/>
    <m/>
    <m/>
  </r>
  <r>
    <n v="125"/>
    <s v="FTE"/>
    <s v="12000967"/>
    <s v="Đặng Thanh Tuân"/>
    <x v="8"/>
    <d v="2020-03-23T00:00:00"/>
    <x v="1"/>
    <x v="1"/>
    <s v="Sales Training Support"/>
    <s v="Agency Training Senior Executive"/>
    <s v="Nhân viên Cấp trung cao Huấn luyện &amp; Hỗ trợ đại lý"/>
    <x v="4"/>
    <s v="Double"/>
    <s v="Senior Executive"/>
    <s v="Male"/>
    <d v="1990-03-12T00:00:00"/>
    <s v="0989 820 552"/>
    <s v="thanhtuan.dang@hanwhalife.com.vn"/>
    <x v="0"/>
    <m/>
    <m/>
  </r>
  <r>
    <n v="126"/>
    <s v="FTE"/>
    <s v="12000968"/>
    <s v="Nguyễn Văn Hiền"/>
    <x v="22"/>
    <d v="2020-03-23T00:00:00"/>
    <x v="1"/>
    <x v="1"/>
    <s v="Regional Sales - Thang Long"/>
    <s v="Zone Director"/>
    <s v="Giám đốc Kinh doanh Khu vực"/>
    <x v="3"/>
    <s v="Double"/>
    <s v="Senior Executive"/>
    <s v="Male"/>
    <d v="1990-08-11T00:00:00"/>
    <s v="0981 205 828"/>
    <s v="vanhien.nguyen@hanwhalife.com.vn"/>
    <x v="0"/>
    <s v="x"/>
    <m/>
  </r>
  <r>
    <n v="127"/>
    <s v="FTE"/>
    <s v="12000973"/>
    <s v="Vũ Thị Hoàng Yến"/>
    <x v="23"/>
    <d v="2020-04-06T00:00:00"/>
    <x v="2"/>
    <x v="2"/>
    <s v="Regional Sales - Tay Son"/>
    <s v="Zone Director"/>
    <s v="Giám đốc Kinh doanh Khu vực"/>
    <x v="3"/>
    <s v="Double"/>
    <s v="Senior Executive"/>
    <s v="Female"/>
    <d v="1994-11-15T00:00:00"/>
    <s v="0984 054 732"/>
    <s v="hoangyen.vu@hanwhalife.com.vn"/>
    <x v="0"/>
    <s v="x"/>
    <m/>
  </r>
  <r>
    <n v="128"/>
    <s v="FTE"/>
    <s v="12000978"/>
    <s v="Trần Thị Kim Dung"/>
    <x v="1"/>
    <d v="2020-04-21T00:00:00"/>
    <x v="1"/>
    <x v="1"/>
    <s v="Customer Services"/>
    <s v="Customer Services Senior Officer"/>
    <s v="Chuyên viên Cấp cao Dịch vụ Khách hàng"/>
    <x v="0"/>
    <s v="Double"/>
    <s v="Senior Officer"/>
    <s v="Female"/>
    <d v="1988-06-13T00:00:00"/>
    <s v="0935 725 555"/>
    <s v="kimdung.tran@hanwhalife.com.vn"/>
    <x v="0"/>
    <m/>
    <m/>
  </r>
  <r>
    <n v="129"/>
    <s v="FTE"/>
    <s v="12000980"/>
    <s v="Võ Thị Diễm My"/>
    <x v="0"/>
    <d v="2020-04-27T00:00:00"/>
    <x v="0"/>
    <x v="0"/>
    <s v="Customer Services"/>
    <s v="Policy Owner Services Senior Officer"/>
    <s v="Chuyên viên Cấp cao Quản lý Hợp đồng"/>
    <x v="0"/>
    <s v="Double"/>
    <s v="Senior Officer"/>
    <s v="Female"/>
    <d v="1987-08-28T00:00:00"/>
    <s v="0917 720 170"/>
    <s v="diemmy.vo@hanwhalife.com.vn"/>
    <x v="0"/>
    <m/>
    <m/>
  </r>
  <r>
    <n v="130"/>
    <s v="FTE"/>
    <s v="12000983"/>
    <s v="Lê Thanh Quang Vinh"/>
    <x v="0"/>
    <d v="2020-05-04T00:00:00"/>
    <x v="0"/>
    <x v="0"/>
    <s v="Finance &amp; Accounting"/>
    <s v="Payable Accounting Senior Staff"/>
    <s v="Nhân viên Cấp cao Kế toán Thanh toán"/>
    <x v="0"/>
    <s v="Double"/>
    <s v="Senior Staff"/>
    <s v="Male"/>
    <d v="1997-02-13T00:00:00"/>
    <s v="0833 130 297"/>
    <s v="quangvinh.le@hanwhalife.com.vn"/>
    <x v="0"/>
    <m/>
    <m/>
  </r>
  <r>
    <n v="131"/>
    <s v="FTE"/>
    <s v="12000984"/>
    <s v="Hồ Thị Tú Oanh"/>
    <x v="16"/>
    <d v="2020-05-04T00:00:00"/>
    <x v="1"/>
    <x v="1"/>
    <s v="Sales Training Support"/>
    <s v="Agency Training Senior Executive"/>
    <s v="Nhân viên Cấp trung cao Huấn luyện &amp; Hỗ trợ đại lý"/>
    <x v="4"/>
    <s v="Double"/>
    <s v="Senior Executive"/>
    <s v="Female"/>
    <d v="1991-07-29T00:00:00"/>
    <s v="0987 689 509"/>
    <s v="tuoanh.ho@hanwhalife.com.vn"/>
    <x v="0"/>
    <m/>
    <m/>
  </r>
  <r>
    <n v="132"/>
    <s v="FTE"/>
    <s v="12000987"/>
    <s v="Nguyễn Ngọc Hân"/>
    <x v="0"/>
    <d v="2020-05-11T00:00:00"/>
    <x v="0"/>
    <x v="0"/>
    <s v="NBU &amp; Claim"/>
    <s v="New Business Senior Executive"/>
    <s v="Nhân viên Cấp trung cao Phát hành Hợp đồng"/>
    <x v="0"/>
    <s v="Double"/>
    <s v="Senior Executive"/>
    <s v="Male"/>
    <d v="1995-03-21T00:00:00"/>
    <s v="0345 672 455"/>
    <s v="ngochan.nguyen@hanwhalife.com.vn"/>
    <x v="0"/>
    <m/>
    <m/>
  </r>
  <r>
    <n v="133"/>
    <s v="FTE"/>
    <s v="12000988"/>
    <s v="Nguyễn Hà Thảo Hương"/>
    <x v="0"/>
    <d v="2020-05-11T00:00:00"/>
    <x v="0"/>
    <x v="0"/>
    <s v="NBU &amp; Claim"/>
    <s v="New Business Officer"/>
    <s v="Chuyên viên Phát hành Hợp đồng"/>
    <x v="0"/>
    <s v="Double"/>
    <s v="Officer"/>
    <s v="Female"/>
    <d v="1983-06-07T00:00:00"/>
    <s v="0938 530 355"/>
    <s v="thaohuong.nguyen@hanwhalife.com.vn"/>
    <x v="0"/>
    <m/>
    <m/>
  </r>
  <r>
    <n v="134"/>
    <s v="FTE"/>
    <s v="12000990"/>
    <s v="Võ Thanh Phú"/>
    <x v="0"/>
    <d v="2020-05-18T00:00:00"/>
    <x v="0"/>
    <x v="0"/>
    <s v="NBU &amp; Claim"/>
    <s v="New Business Staff"/>
    <s v="Nhân viên Phát hành Hợp đồng"/>
    <x v="0"/>
    <s v="Double"/>
    <s v="Staff"/>
    <s v="Male"/>
    <d v="1993-10-13T00:00:00"/>
    <s v="0938 847 429"/>
    <s v="thanhphu.vo@hanwhalife.com.vn"/>
    <x v="0"/>
    <m/>
    <m/>
  </r>
  <r>
    <n v="135"/>
    <s v="FTE"/>
    <s v="12000992"/>
    <s v="Vũ Lê Quỳnh Phương"/>
    <x v="0"/>
    <d v="2020-05-18T00:00:00"/>
    <x v="0"/>
    <x v="0"/>
    <s v="NBU &amp; Claim"/>
    <s v="Underwriter"/>
    <s v="Phó phòng Thẩm định"/>
    <x v="0"/>
    <s v="Double"/>
    <s v="Assistant Manager"/>
    <s v="Female"/>
    <d v="1985-01-07T00:00:00"/>
    <s v="0907 735 143"/>
    <s v="quynhphuong.vu@hanwhalife.com.vn"/>
    <x v="0"/>
    <m/>
    <m/>
  </r>
  <r>
    <n v="136"/>
    <s v="FTE"/>
    <s v="12001001"/>
    <s v="Nguyễn Hữu Duy Đức"/>
    <x v="0"/>
    <d v="2020-06-08T00:00:00"/>
    <x v="0"/>
    <x v="0"/>
    <s v="IT"/>
    <s v="Program Analyst Officer"/>
    <s v="Chuyên viên Lập trình"/>
    <x v="0"/>
    <s v="Double"/>
    <s v="Officer"/>
    <s v="Male"/>
    <d v="1987-10-15T00:00:00"/>
    <s v="0903 874 359"/>
    <s v="duyduc.nguyen@hanwhalife.com.vn"/>
    <x v="0"/>
    <m/>
    <m/>
  </r>
  <r>
    <n v="137"/>
    <s v="FTE"/>
    <s v="12001004"/>
    <s v="Đặng Thanh Phú"/>
    <x v="17"/>
    <d v="2020-06-15T00:00:00"/>
    <x v="2"/>
    <x v="2"/>
    <s v="Regional Sales - Tay Son"/>
    <s v="Zone Director"/>
    <s v="Giám đốc Kinh doanh Khu vực"/>
    <x v="3"/>
    <s v="Double"/>
    <s v="Senior Executive"/>
    <s v="Male"/>
    <d v="1994-01-18T00:00:00"/>
    <s v="0961 910 788"/>
    <s v="thanhphu.dang@hanwhalife.com.vn"/>
    <x v="0"/>
    <s v="x"/>
    <m/>
  </r>
  <r>
    <n v="138"/>
    <s v="FTE"/>
    <s v="12001007"/>
    <s v="Đào Công Thắng"/>
    <x v="17"/>
    <d v="2020-06-22T00:00:00"/>
    <x v="2"/>
    <x v="2"/>
    <s v="Regional Sales - Tay Son"/>
    <s v="Zone Director"/>
    <s v="Giám đốc Kinh doanh Khu vực"/>
    <x v="3"/>
    <s v="Double"/>
    <s v="Executive"/>
    <s v="Male"/>
    <d v="1993-04-02T00:00:00"/>
    <s v="0375 610 236"/>
    <s v="congthang.dao@hanwhalife.com.vn"/>
    <x v="0"/>
    <s v="x"/>
    <m/>
  </r>
  <r>
    <n v="139"/>
    <s v="FTE"/>
    <s v="12001011"/>
    <s v="Đoàn Vĩ Gia Khánh"/>
    <x v="0"/>
    <d v="2020-07-06T00:00:00"/>
    <x v="0"/>
    <x v="0"/>
    <s v="CSP"/>
    <s v="Chief Strategy Principal"/>
    <s v="Giám đốc Cấp cao Chiến lược"/>
    <x v="1"/>
    <s v="Single"/>
    <s v="Director"/>
    <s v="Male"/>
    <d v="1971-11-29T00:00:00"/>
    <s v="0903 739 699"/>
    <s v="giakhanh.doan@hanwhalife.com.vn"/>
    <x v="0"/>
    <s v="x"/>
    <m/>
  </r>
  <r>
    <n v="140"/>
    <s v="FTE"/>
    <s v="12001013"/>
    <s v="Trương Thị Ánh Hồng"/>
    <x v="0"/>
    <d v="2020-07-06T00:00:00"/>
    <x v="0"/>
    <x v="0"/>
    <s v="NBU &amp; Claim"/>
    <s v="Claim Officer"/>
    <s v="Chuyên viên Giải quyết Quyền lợi Bảo hiểm"/>
    <x v="0"/>
    <s v="Double"/>
    <s v="Officer"/>
    <s v="Female"/>
    <d v="1991-05-17T00:00:00"/>
    <s v="0908 879 943"/>
    <s v="anhhong.truong@hanwhalife.com.vn"/>
    <x v="0"/>
    <m/>
    <m/>
  </r>
  <r>
    <n v="141"/>
    <s v="FTE"/>
    <s v="12001017"/>
    <s v="Châu Quế Anh"/>
    <x v="0"/>
    <d v="2020-07-06T00:00:00"/>
    <x v="0"/>
    <x v="0"/>
    <s v="Customer Services"/>
    <s v="Premium Control Executive"/>
    <s v="Nhân viên Cấp trung Kiểm soát Phí"/>
    <x v="0"/>
    <s v="Double"/>
    <s v="Executive"/>
    <s v="Female"/>
    <d v="1993-04-20T00:00:00"/>
    <s v="0938 933 196"/>
    <s v="queanh.chau@hanwhalife.com.vn"/>
    <x v="0"/>
    <m/>
    <m/>
  </r>
  <r>
    <n v="142"/>
    <s v="FTE"/>
    <s v="12001020"/>
    <s v="Nguyễn Vũ Ngọc Anh Trang"/>
    <x v="0"/>
    <d v="2020-07-20T00:00:00"/>
    <x v="0"/>
    <x v="0"/>
    <s v="Customer Services"/>
    <s v="Head of Customer Services"/>
    <s v="Trưởng Bộ phận Dịch vụ Khách hàng"/>
    <x v="1"/>
    <s v="Single"/>
    <s v="Vice Director"/>
    <s v="Female"/>
    <d v="1979-02-06T00:00:00"/>
    <s v="0918 650 360"/>
    <s v="anhtrang.nguyen@hanwhalife.com.vn"/>
    <x v="0"/>
    <s v="x"/>
    <m/>
  </r>
  <r>
    <n v="143"/>
    <s v="FTE"/>
    <s v="12001024"/>
    <s v="Trương Đạt Minh"/>
    <x v="0"/>
    <d v="2020-08-03T00:00:00"/>
    <x v="0"/>
    <x v="0"/>
    <s v="IT"/>
    <s v="Program Analyst Senior Officer"/>
    <s v="Chuyên viên Cấp cao Lập trình"/>
    <x v="0"/>
    <s v="Double"/>
    <s v="Senior Officer"/>
    <s v="Male"/>
    <d v="1990-06-03T00:00:00"/>
    <s v="0989 086 670"/>
    <s v="datminh.truong@hanwhalife.com.vn"/>
    <x v="0"/>
    <m/>
    <m/>
  </r>
  <r>
    <n v="144"/>
    <s v="FTE"/>
    <s v="12001031"/>
    <s v="Lê Thị Mỹ Diễm"/>
    <x v="0"/>
    <d v="2020-08-17T00:00:00"/>
    <x v="0"/>
    <x v="0"/>
    <s v="Actuary"/>
    <s v="Head of Actuary"/>
    <s v="Trưởng Bộ phận Định phí"/>
    <x v="1"/>
    <s v="Single"/>
    <s v="Senior Manager"/>
    <s v="Female"/>
    <d v="1985-03-15T00:00:00"/>
    <s v="0985 255 312"/>
    <s v="mydiem.le@hanwhalife.com.vn"/>
    <x v="0"/>
    <m/>
    <m/>
  </r>
  <r>
    <n v="145"/>
    <s v="FTE"/>
    <s v="12001034"/>
    <s v="Nguyễn Ngọc Ánh"/>
    <x v="10"/>
    <d v="2020-08-22T00:00:00"/>
    <x v="1"/>
    <x v="1"/>
    <s v="Customer Services"/>
    <s v="Customer Services Senior Staff"/>
    <s v="Nhân viên Cấp cao Dịch vụ Khách hàng"/>
    <x v="0"/>
    <s v="Double"/>
    <s v="Senior Staff"/>
    <s v="Female"/>
    <d v="1984-04-16T00:00:00"/>
    <s v="0978 801 869"/>
    <s v="ngocanh.nguyen@hanwhalife.com.vn"/>
    <x v="0"/>
    <m/>
    <m/>
  </r>
  <r>
    <n v="146"/>
    <s v="FTE"/>
    <s v="12001035"/>
    <s v="Lê Nhật Nhung"/>
    <x v="0"/>
    <d v="2020-08-24T00:00:00"/>
    <x v="0"/>
    <x v="0"/>
    <s v="GA Partner"/>
    <s v="GA Management Assistant Manager"/>
    <s v="Phó phòng Hỗ trợ Văn phòng Tổng Đại lý"/>
    <x v="0"/>
    <s v="Double"/>
    <s v="Assistant Manager"/>
    <s v="Female"/>
    <d v="1988-10-27T00:00:00"/>
    <s v="0707 576 276"/>
    <s v="nhatnhung.le@hanwhalife.com.vn"/>
    <x v="0"/>
    <m/>
    <m/>
  </r>
  <r>
    <n v="147"/>
    <s v="FTE"/>
    <s v="12001036"/>
    <s v="Võ Hoàng Yến"/>
    <x v="0"/>
    <d v="2020-08-27T00:00:00"/>
    <x v="0"/>
    <x v="0"/>
    <s v="Product Development"/>
    <s v="Product Development Executive"/>
    <s v="Nhân viên Cấp trung Phát triển Sản phẩm"/>
    <x v="0"/>
    <s v="Double"/>
    <s v="Executive"/>
    <s v="Female"/>
    <d v="1990-01-08T00:00:00"/>
    <s v="0916 317 777"/>
    <s v="hoangyen.vo@hanwhalife.com.vn"/>
    <x v="0"/>
    <m/>
    <m/>
  </r>
  <r>
    <n v="148"/>
    <s v="FTE"/>
    <s v="12001039"/>
    <s v="Nguyễn Văn Nghĩa"/>
    <x v="0"/>
    <d v="2020-08-31T00:00:00"/>
    <x v="0"/>
    <x v="0"/>
    <s v="IT"/>
    <s v="Program Analyst Senior Officer"/>
    <s v="Chuyên viên Cấp cao Lập trình"/>
    <x v="0"/>
    <s v="Double"/>
    <s v="Senior Officer"/>
    <s v="Male"/>
    <d v="1985-06-24T00:00:00"/>
    <s v="0937 575 106"/>
    <s v="nghia.nguyen@hanwhalife.com.vn"/>
    <x v="0"/>
    <m/>
    <m/>
  </r>
  <r>
    <n v="149"/>
    <s v="FTE"/>
    <s v="12001040"/>
    <s v="Nguyễn Thị Minh Thư"/>
    <x v="18"/>
    <d v="2020-08-31T00:00:00"/>
    <x v="3"/>
    <x v="2"/>
    <s v="Customer Services"/>
    <s v="Customer Services Staff"/>
    <s v="Nhân viên Dịch vụ Khách hàng"/>
    <x v="0"/>
    <s v="Double"/>
    <s v="Staff"/>
    <s v="Female"/>
    <d v="1995-02-18T00:00:00"/>
    <s v="0364 424 502"/>
    <s v="minhthu.nguyen@hanwhalife.com.vn"/>
    <x v="0"/>
    <m/>
    <m/>
  </r>
  <r>
    <n v="150"/>
    <s v="FTE"/>
    <s v="12001047"/>
    <s v="Nguyễn Thị Cẩm Loan"/>
    <x v="0"/>
    <d v="2020-09-14T00:00:00"/>
    <x v="0"/>
    <x v="0"/>
    <s v="IT"/>
    <s v="Program Analyst Officer"/>
    <s v="Chuyên viên Lập trình"/>
    <x v="0"/>
    <s v="Double"/>
    <s v="Officer"/>
    <s v="Female"/>
    <d v="1985-11-24T00:00:00"/>
    <s v="0987 691 896"/>
    <s v="camloan.nguyen@hanwhalife.com.vn"/>
    <x v="0"/>
    <m/>
    <m/>
  </r>
  <r>
    <n v="151"/>
    <s v="FTE"/>
    <s v="12001053"/>
    <s v="Bùi Thị Hường"/>
    <x v="19"/>
    <d v="2020-09-28T00:00:00"/>
    <x v="3"/>
    <x v="2"/>
    <s v="Customer Services"/>
    <s v="Customer Services Staff"/>
    <s v="Nhân viên Dịch vụ Khách hàng"/>
    <x v="0"/>
    <s v="Double"/>
    <s v="Staff"/>
    <s v="Female"/>
    <d v="1992-08-16T00:00:00"/>
    <s v="0968 807 607"/>
    <s v="huong.bui@hanwhalife.com.vn"/>
    <x v="0"/>
    <m/>
    <m/>
  </r>
  <r>
    <n v="152"/>
    <s v="FTE"/>
    <s v="12001055"/>
    <s v="Hoàng Hoài Giang"/>
    <x v="0"/>
    <d v="2020-10-01T00:00:00"/>
    <x v="0"/>
    <x v="0"/>
    <s v="CIP"/>
    <s v="Chief Investment Principal"/>
    <s v="Giám đốc Cấp cao Đầu tư"/>
    <x v="1"/>
    <s v="Single"/>
    <s v="Senior Director"/>
    <s v="Female"/>
    <d v="1974-01-03T00:00:00"/>
    <s v="0913 514 356"/>
    <s v="hoaigiang.hoang@hanwhalife.com.vn"/>
    <x v="0"/>
    <m/>
    <m/>
  </r>
  <r>
    <n v="153"/>
    <s v="FTE"/>
    <s v="12001056"/>
    <s v="Chu Văn Sơn"/>
    <x v="8"/>
    <d v="2020-10-01T00:00:00"/>
    <x v="1"/>
    <x v="1"/>
    <s v="Regional Sales - Lam Kinh"/>
    <s v="Zone Director"/>
    <s v="Giám đốc Kinh doanh Khu vực"/>
    <x v="3"/>
    <s v="Double"/>
    <s v="Assistant Manager"/>
    <s v="Male"/>
    <d v="1978-11-26T00:00:00"/>
    <s v="0979 282 698"/>
    <s v="vanson.chu@hanwhalife.com.vn"/>
    <x v="0"/>
    <s v="x"/>
    <m/>
  </r>
  <r>
    <n v="154"/>
    <s v="FTE"/>
    <s v="12001059"/>
    <s v="Nguyễn Thị Thùy Dương"/>
    <x v="0"/>
    <d v="2020-10-01T00:00:00"/>
    <x v="0"/>
    <x v="0"/>
    <s v="IT"/>
    <s v="Business Analyst Assistant Manager"/>
    <s v="Phó phòng Phân tích Nghiệp vụ"/>
    <x v="0"/>
    <s v="Double"/>
    <s v="Assistant Manager"/>
    <s v="Female"/>
    <d v="1983-07-06T00:00:00"/>
    <s v="0908 339 558"/>
    <s v="thuyduong.nguyen@hanwhalife.com.vn"/>
    <x v="0"/>
    <m/>
    <m/>
  </r>
  <r>
    <n v="155"/>
    <s v="FTE"/>
    <s v="12001065"/>
    <s v="Võ Thị Xuân Việt"/>
    <x v="0"/>
    <d v="2020-10-20T00:00:00"/>
    <x v="0"/>
    <x v="0"/>
    <s v="Sales Training Support"/>
    <s v="Head of Sales Training Support"/>
    <s v="Trưởng Bộ phận Huấn luyện &amp; Hỗ trợ Kinh doanh"/>
    <x v="1"/>
    <s v="Single"/>
    <s v="Director"/>
    <s v="Female"/>
    <d v="1977-07-15T00:00:00"/>
    <s v="0908 804 009"/>
    <s v="xuanviet.vo@hanwhalife.com.vn"/>
    <x v="0"/>
    <s v="x"/>
    <m/>
  </r>
  <r>
    <n v="156"/>
    <s v="FTE"/>
    <s v="12001066"/>
    <s v="Văn Thị Thu Hiền"/>
    <x v="0"/>
    <d v="2020-10-26T00:00:00"/>
    <x v="0"/>
    <x v="0"/>
    <s v="Customer Services"/>
    <s v="Customer Care Officer"/>
    <s v="Chuyên viên Chăm sóc Khách hàng"/>
    <x v="0"/>
    <s v="Double"/>
    <s v="Officer"/>
    <s v="Female"/>
    <d v="1989-03-15T00:00:00"/>
    <s v="0907 946 369"/>
    <s v="thuhien.van@hanwhalife.com.vn"/>
    <x v="0"/>
    <m/>
    <m/>
  </r>
  <r>
    <n v="157"/>
    <s v="FTE"/>
    <s v="12001069"/>
    <s v="Trương Thị Thanh Nguyệt"/>
    <x v="0"/>
    <d v="2020-11-02T00:00:00"/>
    <x v="0"/>
    <x v="0"/>
    <s v="Customer Services"/>
    <s v="Premium Control Executive"/>
    <s v="Nhân viên Cấp trung Kiểm soát Phí"/>
    <x v="0"/>
    <s v="Double"/>
    <s v="Executive"/>
    <s v="Female"/>
    <d v="1991-04-05T00:00:00"/>
    <s v="0909 768 006"/>
    <s v="thanhnguyet.truong@hanwhalife.com.vn"/>
    <x v="0"/>
    <m/>
    <m/>
  </r>
  <r>
    <n v="158"/>
    <s v="FTE"/>
    <s v="12001071"/>
    <s v="Huỳnh Phúc Bích Tuyền"/>
    <x v="0"/>
    <d v="2020-11-16T00:00:00"/>
    <x v="0"/>
    <x v="0"/>
    <s v="Partnership Distribution"/>
    <s v="Acting Head of Partnership Distribution"/>
    <s v="Quyền Trưởng bộ phận Kênh phân phối qua Đối tác"/>
    <x v="1"/>
    <s v="Single"/>
    <s v="Senior Manager"/>
    <s v="Female"/>
    <d v="1982-06-15T00:00:00"/>
    <s v="0906 624 568"/>
    <s v="bichtuyen.huynh@hanwhalife.com.vn"/>
    <x v="0"/>
    <m/>
    <m/>
  </r>
  <r>
    <n v="159"/>
    <s v="FTE"/>
    <s v="12001077"/>
    <s v="Võ Ngọc Thạch"/>
    <x v="0"/>
    <d v="2020-11-23T00:00:00"/>
    <x v="0"/>
    <x v="0"/>
    <s v="IT"/>
    <s v="Program Analyst Senior Officer"/>
    <s v="Chuyên viên Cấp cao Lập trình"/>
    <x v="0"/>
    <s v="Double"/>
    <s v="Senior Officer"/>
    <s v="Male"/>
    <d v="1982-02-28T00:00:00"/>
    <s v="0911 755 898"/>
    <s v="ngocthach.vo@hanwhalife.com.vn"/>
    <x v="0"/>
    <m/>
    <m/>
  </r>
  <r>
    <n v="160"/>
    <s v="FTE"/>
    <s v="12001082"/>
    <s v="Lê Dũng Ngọc"/>
    <x v="0"/>
    <d v="2020-11-30T00:00:00"/>
    <x v="0"/>
    <x v="0"/>
    <s v="IT"/>
    <s v="Program Analyst Senior Officer"/>
    <s v="Chuyên viên Cấp cao Lập trình"/>
    <x v="0"/>
    <s v="Double"/>
    <s v="Senior Officer"/>
    <s v="Male"/>
    <d v="1985-03-03T00:00:00"/>
    <s v="0385 200 455"/>
    <s v="dungngoc.le@hanwhalife.com.vn"/>
    <x v="0"/>
    <m/>
    <m/>
  </r>
  <r>
    <n v="161"/>
    <s v="FTE"/>
    <s v="12001084"/>
    <s v="Dương Văn Hiệp"/>
    <x v="24"/>
    <d v="2020-12-01T00:00:00"/>
    <x v="1"/>
    <x v="1"/>
    <s v="Regional Sales - Thang Long"/>
    <s v="Regional Director"/>
    <s v="Giám đốc Kinh doanh Vùng"/>
    <x v="3"/>
    <s v="Double"/>
    <s v="Director"/>
    <s v="Male"/>
    <d v="1982-08-18T00:00:00"/>
    <s v="0984 001 411"/>
    <s v="vanhiep.duong@hanwhalife.com.vn"/>
    <x v="0"/>
    <s v="x"/>
    <m/>
  </r>
  <r>
    <n v="162"/>
    <s v="FTE"/>
    <s v="12001085"/>
    <s v="Lê Minh Hải"/>
    <x v="0"/>
    <d v="2020-12-01T00:00:00"/>
    <x v="0"/>
    <x v="0"/>
    <s v="Product Development"/>
    <s v="Product Development Assistant Manager"/>
    <s v="Phó phòng Phát triển Sản phẩm"/>
    <x v="0"/>
    <s v="Double"/>
    <s v="Assistant Manager"/>
    <s v="Male"/>
    <d v="1990-04-25T00:00:00"/>
    <s v="0902 367 716"/>
    <s v="minhhai.le@hanwhalife.com.vn"/>
    <x v="0"/>
    <m/>
    <m/>
  </r>
  <r>
    <n v="163"/>
    <s v="FTE"/>
    <s v="12001086"/>
    <s v="Cao Hồ Quang"/>
    <x v="1"/>
    <d v="2020-12-01T00:00:00"/>
    <x v="1"/>
    <x v="1"/>
    <s v="NBU &amp; Claim"/>
    <s v="Claim Officer"/>
    <s v="Chuyên viên Giải quyết Quyền lợi Bảo hiểm"/>
    <x v="0"/>
    <s v="Double"/>
    <s v="Officer"/>
    <s v="Male"/>
    <d v="1993-07-19T00:00:00"/>
    <s v="0334 698 617"/>
    <s v="hoquang.cao@hanwhalife.com.vn"/>
    <x v="0"/>
    <m/>
    <m/>
  </r>
  <r>
    <n v="164"/>
    <s v="FTE"/>
    <s v="12001089"/>
    <s v="Lê Tuấn Anh"/>
    <x v="0"/>
    <d v="2020-12-14T00:00:00"/>
    <x v="0"/>
    <x v="0"/>
    <s v="Design &amp; Development"/>
    <s v="Sales Training Multimedia Design Team Leader"/>
    <s v="Phó phòng Thiết kế Đa phương tiện"/>
    <x v="0"/>
    <s v="Double"/>
    <s v="Assistant Manager"/>
    <s v="Male"/>
    <d v="1994-08-19T00:00:00"/>
    <s v="0982 099 912"/>
    <s v="anh.le@hanwhalife.com.vn"/>
    <x v="0"/>
    <m/>
    <m/>
  </r>
  <r>
    <n v="165"/>
    <s v="FTE"/>
    <s v="12001090"/>
    <s v="Nguyễn Thị Mỹ Dung"/>
    <x v="0"/>
    <d v="2020-12-14T00:00:00"/>
    <x v="0"/>
    <x v="0"/>
    <s v="NBU &amp; Claim"/>
    <s v="Underwriter"/>
    <s v="Chuyên viên Thẩm định"/>
    <x v="0"/>
    <s v="Double"/>
    <s v="Officer"/>
    <s v="Female"/>
    <d v="1995-02-20T00:00:00"/>
    <s v="0376 093 089"/>
    <s v="mydung.nguyen@hanwhalife.com.vn"/>
    <x v="0"/>
    <m/>
    <m/>
  </r>
  <r>
    <n v="166"/>
    <s v="FTE"/>
    <s v="12101095"/>
    <s v="Ngô Đình An Hải"/>
    <x v="9"/>
    <d v="2021-01-04T00:00:00"/>
    <x v="2"/>
    <x v="2"/>
    <s v="Regional Sales - Hai Van"/>
    <s v="Regional Chief Agency Officer"/>
    <s v="Phó Tổng Kinh doanh Miền"/>
    <x v="8"/>
    <s v="Single"/>
    <s v="Senior Director"/>
    <s v="Male"/>
    <d v="1972-05-28T00:00:00"/>
    <s v="0903 555 077"/>
    <s v="anhai.ngo@hanwhalife.com.vn"/>
    <x v="0"/>
    <s v="x"/>
    <m/>
  </r>
  <r>
    <n v="167"/>
    <s v="FTE"/>
    <s v="12101098"/>
    <s v="Nguyễn Thị Tuyết Nhung"/>
    <x v="1"/>
    <d v="2021-01-11T00:00:00"/>
    <x v="1"/>
    <x v="1"/>
    <s v="Partnership Distribution"/>
    <s v="Partnership Distribution Training Officer"/>
    <s v="Chuyên viên Huấn luyện và Phát triển Kênh Đối tác Chiến lược"/>
    <x v="0"/>
    <s v="Double"/>
    <s v="Officer"/>
    <s v="Female"/>
    <d v="1987-06-01T00:00:00"/>
    <s v="0977 325 936"/>
    <s v="tuyetnhung.nguyen@hanwhalife.com.vn"/>
    <x v="0"/>
    <m/>
    <m/>
  </r>
  <r>
    <n v="168"/>
    <s v="FTE"/>
    <s v="12101101"/>
    <s v="Trần Phúc Duy"/>
    <x v="0"/>
    <d v="2021-01-25T00:00:00"/>
    <x v="0"/>
    <x v="0"/>
    <s v="NBU &amp; Claim"/>
    <s v="Claim Officer"/>
    <s v="Chuyên viên Giải quyết Quyền lợi Bảo hiểm"/>
    <x v="0"/>
    <s v="Double"/>
    <s v="Officer"/>
    <s v="Male"/>
    <d v="1987-09-19T00:00:00"/>
    <s v="0902 818 214"/>
    <s v="phucduy.tran@hanwhalife.com.vn"/>
    <x v="0"/>
    <m/>
    <m/>
  </r>
  <r>
    <n v="169"/>
    <s v="FTE"/>
    <s v="12101103"/>
    <s v="Lê Diễm My"/>
    <x v="25"/>
    <d v="2021-01-25T00:00:00"/>
    <x v="3"/>
    <x v="2"/>
    <s v="Customer Services"/>
    <s v="Customer Services Senior Staff"/>
    <s v="Nhân viên Cấp cao Dịch vụ Khách hàng"/>
    <x v="0"/>
    <s v="Double"/>
    <s v="Senior Staff"/>
    <s v="Female"/>
    <d v="1989-04-11T00:00:00"/>
    <s v="0945 515 916"/>
    <s v="my.le@hanwhalife.com.vn"/>
    <x v="0"/>
    <m/>
    <m/>
  </r>
  <r>
    <n v="170"/>
    <s v="FTE"/>
    <s v="12101106"/>
    <s v="Phan Chí Khang"/>
    <x v="12"/>
    <d v="2021-02-17T00:00:00"/>
    <x v="0"/>
    <x v="0"/>
    <s v="Sales Training Support"/>
    <s v="Agency Training Director - South"/>
    <s v="Giám đốc Huấn luyện &amp; Hỗ trợ đại lý - Miền Nam"/>
    <x v="4"/>
    <s v="Double"/>
    <s v="Senior Manager"/>
    <s v="Male"/>
    <d v="1987-02-25T00:00:00"/>
    <s v="0933 809 038"/>
    <s v="chikhang.phan@hanwhalife.com.vn"/>
    <x v="0"/>
    <s v="x"/>
    <m/>
  </r>
  <r>
    <n v="171"/>
    <s v="FTE"/>
    <s v="12101109"/>
    <s v="Đào Thị Huyền Trâm"/>
    <x v="26"/>
    <d v="2021-03-01T00:00:00"/>
    <x v="3"/>
    <x v="2"/>
    <s v="Customer Services"/>
    <s v="Customer Services Staff"/>
    <s v="Nhân viên Dịch vụ Khách hàng"/>
    <x v="0"/>
    <s v="Double"/>
    <s v="Staff"/>
    <s v="Female"/>
    <d v="1997-02-28T00:00:00"/>
    <s v="0353 272 653"/>
    <s v="huyentram.dao@hanwhalife.com.vn"/>
    <x v="0"/>
    <m/>
    <m/>
  </r>
  <r>
    <n v="172"/>
    <s v="FTE"/>
    <s v="12101114"/>
    <s v="Nguyễn Khánh Long"/>
    <x v="0"/>
    <d v="2021-03-08T00:00:00"/>
    <x v="0"/>
    <x v="0"/>
    <s v="IT"/>
    <s v="IT Helpdesk Staff (South)"/>
    <s v="Nhân viên Hỗ trợ Mạng máy tính"/>
    <x v="0"/>
    <s v="Double"/>
    <s v="Staff"/>
    <s v="Male"/>
    <d v="1998-08-25T00:00:00"/>
    <s v="0967 257 506"/>
    <s v="khanhlong.nguyen@hanwhalife.com.vn"/>
    <x v="0"/>
    <m/>
    <m/>
  </r>
  <r>
    <n v="173"/>
    <s v="FTE"/>
    <s v="12101115"/>
    <s v="Đặng Quỳnh Như"/>
    <x v="0"/>
    <d v="2021-03-15T00:00:00"/>
    <x v="0"/>
    <x v="0"/>
    <s v="Product Development"/>
    <s v="Product Development Part Leader"/>
    <s v="Phó Bộ phận Phát triển Sản phẩm"/>
    <x v="1"/>
    <s v="Single"/>
    <s v="Senior Manager"/>
    <s v="Female"/>
    <d v="1990-10-17T00:00:00"/>
    <s v="0931 833 283"/>
    <s v="quynhnhu.dang@hanwhalife.com.vn"/>
    <x v="0"/>
    <s v="x"/>
    <m/>
  </r>
  <r>
    <n v="174"/>
    <s v="FTE"/>
    <s v="12101125"/>
    <s v="Trịnh Thị Ngọc Hà"/>
    <x v="9"/>
    <d v="2021-04-05T00:00:00"/>
    <x v="2"/>
    <x v="2"/>
    <s v="Sales Training Support"/>
    <s v="Agency Training Senior Executive"/>
    <s v="Nhân viên Cấp trung cao Huấn luyện &amp; Hỗ trợ đại lý"/>
    <x v="4"/>
    <s v="Double"/>
    <s v="Senior Executive"/>
    <s v="Female"/>
    <d v="1987-09-03T00:00:00"/>
    <s v="0905 887 400"/>
    <s v="ngocha.trinh@hanwhalife.com.vn"/>
    <x v="0"/>
    <m/>
    <m/>
  </r>
  <r>
    <n v="175"/>
    <s v="FTE"/>
    <s v="12101126"/>
    <s v="Nguyễn Anh Tuấn"/>
    <x v="11"/>
    <d v="2021-04-06T00:00:00"/>
    <x v="2"/>
    <x v="2"/>
    <s v="Regional Sales - Hai Van"/>
    <s v="Regional Director"/>
    <s v="Giám đốc Kinh doanh Vùng"/>
    <x v="3"/>
    <s v="Double"/>
    <s v="Senior Manager"/>
    <s v="Male"/>
    <d v="1978-12-26T00:00:00"/>
    <s v="0947 531 199"/>
    <s v="anhtuan.nguyen1@hanwhalife.com.vn"/>
    <x v="0"/>
    <s v="x"/>
    <m/>
  </r>
  <r>
    <n v="176"/>
    <s v="FTE"/>
    <s v="12101132"/>
    <s v="Trần Thị Kim Liên"/>
    <x v="14"/>
    <d v="2021-04-19T00:00:00"/>
    <x v="3"/>
    <x v="2"/>
    <s v="Customer Services"/>
    <s v="Customer Services Staff"/>
    <s v="Nhân viên Dịch vụ Khách hàng"/>
    <x v="0"/>
    <s v="Double"/>
    <s v="Staff"/>
    <s v="Female"/>
    <d v="1983-04-20T00:00:00"/>
    <s v="0772 074 429"/>
    <s v="kimlien.tran@hanwhalife.com.vn"/>
    <x v="0"/>
    <m/>
    <m/>
  </r>
  <r>
    <n v="177"/>
    <s v="FTE"/>
    <s v="12101135"/>
    <s v="Phan Quỳnh Như"/>
    <x v="0"/>
    <d v="2021-04-26T00:00:00"/>
    <x v="0"/>
    <x v="0"/>
    <s v="Finance &amp; Accounting"/>
    <s v="Budgeting Senior Executive"/>
    <s v="Nhân viên Cấp trung cao Kế toán Ngân sách"/>
    <x v="0"/>
    <s v="Double"/>
    <s v="Senior Executive"/>
    <s v="Female"/>
    <d v="1995-04-27T00:00:00"/>
    <s v="0909 315 487"/>
    <s v="quynhnhu.phan@hanwhalife.com.vn"/>
    <x v="0"/>
    <m/>
    <m/>
  </r>
  <r>
    <n v="178"/>
    <s v="FTE"/>
    <s v="12101139"/>
    <s v="Đỗ Thị Thu Hằng"/>
    <x v="24"/>
    <d v="2021-05-04T00:00:00"/>
    <x v="1"/>
    <x v="1"/>
    <s v="Customer Services"/>
    <s v="Customer Services Executive"/>
    <s v="Nhân viên Cấp trung Dịch vụ Khách hàng"/>
    <x v="0"/>
    <s v="Double"/>
    <s v="Executive"/>
    <s v="Female"/>
    <d v="1981-05-13T00:00:00"/>
    <s v="0379 162 872"/>
    <s v="thuhang.do@hanwhalife.com.vn"/>
    <x v="0"/>
    <m/>
    <m/>
  </r>
  <r>
    <n v="179"/>
    <s v="FTE"/>
    <s v="12101140"/>
    <s v="Lê Thị Ngọc Ánh"/>
    <x v="0"/>
    <d v="2021-05-04T00:00:00"/>
    <x v="0"/>
    <x v="0"/>
    <s v="Product Development"/>
    <s v="Product Development Executive"/>
    <s v="Nhân viên Cấp trung Phát triển Sản phẩm"/>
    <x v="0"/>
    <s v="Double"/>
    <s v="Executive"/>
    <s v="Female"/>
    <d v="1994-10-16T00:00:00"/>
    <s v="0985 168 246"/>
    <s v="ngocanh.le@hanwhalife.com.vn"/>
    <x v="0"/>
    <m/>
    <m/>
  </r>
  <r>
    <n v="180"/>
    <s v="FTE"/>
    <s v="12101145"/>
    <s v="Lê Thanh Đạo"/>
    <x v="8"/>
    <d v="2021-05-11T00:00:00"/>
    <x v="1"/>
    <x v="1"/>
    <s v="Regional Sales - Lam Kinh"/>
    <s v="Zone Director"/>
    <s v="Giám đốc Kinh doanh Khu vực"/>
    <x v="3"/>
    <s v="Double"/>
    <s v="Officer"/>
    <s v="Male"/>
    <d v="1987-04-30T00:00:00"/>
    <s v="0979 098 262"/>
    <s v="thanhdao.le@hanwhalife.com.vn"/>
    <x v="0"/>
    <s v="x"/>
    <m/>
  </r>
  <r>
    <n v="181"/>
    <s v="FTE"/>
    <s v="12101148"/>
    <s v="Phương Kim Oanh"/>
    <x v="27"/>
    <d v="2021-05-17T00:00:00"/>
    <x v="2"/>
    <x v="2"/>
    <s v="Regional Sales - Tay Son"/>
    <s v="Zone Director"/>
    <s v="Giám đốc Kinh doanh Khu vực"/>
    <x v="3"/>
    <s v="Double"/>
    <s v="Officer"/>
    <s v="Female"/>
    <d v="1984-07-02T00:00:00"/>
    <s v="0905 949 364"/>
    <s v="kimoanh.phuong@hanwhalife.com.vn"/>
    <x v="0"/>
    <s v="x"/>
    <m/>
  </r>
  <r>
    <n v="182"/>
    <s v="FTE"/>
    <s v="12101151"/>
    <s v="Nguyễn Thảo Nhung"/>
    <x v="0"/>
    <d v="2021-05-17T00:00:00"/>
    <x v="0"/>
    <x v="0"/>
    <s v="Marketing"/>
    <s v="Digital Task Force Senior Executive"/>
    <s v="Nhân viên Cấp trung cao Dự án Chuyển đổi Kỹ thuật số"/>
    <x v="0"/>
    <s v="Double"/>
    <s v="Senior Executive"/>
    <s v="Female"/>
    <d v="1994-01-07T00:00:00"/>
    <s v="0773 069 393"/>
    <s v="thaonhung.nguyen@hanwhalife.com.vn"/>
    <x v="0"/>
    <s v="x"/>
    <m/>
  </r>
  <r>
    <n v="183"/>
    <s v="FTE"/>
    <s v="12101154"/>
    <s v="Nguyễn Hải Hưng"/>
    <x v="8"/>
    <d v="2021-05-24T00:00:00"/>
    <x v="1"/>
    <x v="1"/>
    <s v="Regional Sales - Lam Kinh"/>
    <s v="Zone Director"/>
    <s v="Giám đốc Kinh doanh Khu vực"/>
    <x v="3"/>
    <s v="Double"/>
    <s v="Officer"/>
    <s v="Male"/>
    <d v="1985-01-25T00:00:00"/>
    <s v="0983 705 206"/>
    <s v="haihung.nguyen@hanwhalife.com.vn"/>
    <x v="0"/>
    <m/>
    <m/>
  </r>
  <r>
    <n v="184"/>
    <s v="FTE"/>
    <s v="12101160"/>
    <s v="Trần Minh Nhật"/>
    <x v="0"/>
    <d v="2021-05-31T00:00:00"/>
    <x v="0"/>
    <x v="0"/>
    <s v="Design &amp; Development"/>
    <s v="Design &amp; Development Executive"/>
    <s v="Nhân viên Cấp trung Thiết Kế &amp; Phát triển Chương trình Huấn luyện Kinh doanh"/>
    <x v="0"/>
    <s v="Double"/>
    <s v="Executive"/>
    <s v="Male"/>
    <d v="1992-11-27T00:00:00"/>
    <s v="0909 004 822"/>
    <s v="minhnhat.tran@hanwhalife.com.vn"/>
    <x v="0"/>
    <s v="x"/>
    <m/>
  </r>
  <r>
    <n v="185"/>
    <s v="FTE"/>
    <s v="12101166"/>
    <s v="Lê Thị Thương"/>
    <x v="0"/>
    <d v="2021-06-01T00:00:00"/>
    <x v="0"/>
    <x v="0"/>
    <s v="Customer Services"/>
    <s v="Call Center Senior Staff"/>
    <s v="Nhân viên Cấp cao trực Tổng đài"/>
    <x v="0"/>
    <s v="Double"/>
    <s v="Senior Staff"/>
    <s v="Female"/>
    <d v="1995-08-29T00:00:00"/>
    <s v="0779 027 794"/>
    <s v="thuong.le@hanwhalife.com.vn"/>
    <x v="0"/>
    <m/>
    <m/>
  </r>
  <r>
    <n v="186"/>
    <s v="FTE"/>
    <s v="12101169"/>
    <s v="Nguyễn Ngọc Thanh Thảo"/>
    <x v="0"/>
    <d v="2021-06-01T00:00:00"/>
    <x v="0"/>
    <x v="0"/>
    <s v="Distribution Admin"/>
    <s v="Distribution Admin Executive"/>
    <s v="Nhân viên Cấp trung Hành chánh Đại lý &amp; Kênh Phân phối"/>
    <x v="0"/>
    <s v="Double"/>
    <s v="Executive"/>
    <s v="Female"/>
    <d v="1997-02-04T00:00:00"/>
    <s v="0906 693 932"/>
    <s v="thanhthao.nguyen@hanwhalife.com.vn"/>
    <x v="0"/>
    <m/>
    <m/>
  </r>
  <r>
    <n v="187"/>
    <s v="FTE"/>
    <s v="12101172"/>
    <s v="Nguyễn Như Thúy Uyên"/>
    <x v="0"/>
    <d v="2021-06-07T00:00:00"/>
    <x v="0"/>
    <x v="0"/>
    <s v="Customer Services"/>
    <s v="Call Center Senior Staff"/>
    <s v="Nhân viên Cấp cao trực Tổng đài"/>
    <x v="0"/>
    <s v="Double"/>
    <s v="Senior Staff"/>
    <s v="Female"/>
    <d v="1989-11-15T00:00:00"/>
    <s v="0902 586 199"/>
    <s v="thuyuyen.nguyen@hanwhalife.com.vn"/>
    <x v="0"/>
    <m/>
    <m/>
  </r>
  <r>
    <n v="188"/>
    <s v="FTE"/>
    <s v="12101183"/>
    <s v="Phan Anh Thiên"/>
    <x v="16"/>
    <d v="2021-07-01T00:00:00"/>
    <x v="1"/>
    <x v="1"/>
    <s v="Regional Sales - Lam Kinh"/>
    <s v="Zone Director"/>
    <s v="Giám đốc Kinh doanh Khu vực"/>
    <x v="3"/>
    <s v="Double"/>
    <s v="Officer"/>
    <s v="Male"/>
    <d v="1986-10-13T00:00:00"/>
    <s v="0367 507 777"/>
    <s v="anhthien.phan@hanwhalife.com.vn"/>
    <x v="0"/>
    <m/>
    <m/>
  </r>
  <r>
    <n v="189"/>
    <s v="FTE"/>
    <s v="12101184"/>
    <s v="Nguyễn Đức Anh Tuấn"/>
    <x v="8"/>
    <d v="2021-07-01T00:00:00"/>
    <x v="1"/>
    <x v="1"/>
    <s v="Regional Sales - Lam Kinh"/>
    <s v="Zone Director"/>
    <s v="Giám đốc Kinh doanh Khu vực"/>
    <x v="3"/>
    <s v="Double"/>
    <s v="Executive"/>
    <s v="Male"/>
    <d v="1985-06-19T00:00:00"/>
    <s v="0962 222 297"/>
    <s v="anhtuan.nguyen2@hanwhalife.com.vn"/>
    <x v="0"/>
    <s v="x"/>
    <m/>
  </r>
  <r>
    <n v="190"/>
    <s v="FTE"/>
    <s v="12101185"/>
    <s v="Nguyễn Đức Thắng"/>
    <x v="28"/>
    <d v="2021-07-01T00:00:00"/>
    <x v="1"/>
    <x v="1"/>
    <s v="Sales Training Support"/>
    <s v="Agency Training Senior Executive"/>
    <s v="Nhân viên Cấp trung cao Huấn luyện &amp; Hỗ trợ đại lý"/>
    <x v="4"/>
    <s v="Double"/>
    <s v="Senior Executive"/>
    <s v="Male"/>
    <d v="1991-09-09T00:00:00"/>
    <s v="0869 173 650"/>
    <s v="thang.nguyen@hanwhalife.com.vn"/>
    <x v="0"/>
    <s v="x"/>
    <m/>
  </r>
  <r>
    <n v="191"/>
    <s v="FTE"/>
    <s v="12101187"/>
    <s v="Nguyễn Đình Tuấn"/>
    <x v="1"/>
    <d v="2021-07-05T00:00:00"/>
    <x v="1"/>
    <x v="1"/>
    <s v="Sales Training Support"/>
    <s v="Agency Training Director - North"/>
    <s v="Giám đốc Huấn luyện &amp; Hỗ trợ đại lý - Miền Bắc"/>
    <x v="4"/>
    <s v="Double"/>
    <s v="Vice Director"/>
    <s v="Male"/>
    <d v="1979-10-10T00:00:00"/>
    <s v="0915 037 868"/>
    <s v="dinhtuan.nguyen@hanwhalife.com.vn"/>
    <x v="0"/>
    <m/>
    <m/>
  </r>
  <r>
    <n v="192"/>
    <s v="FTE"/>
    <s v="12101189"/>
    <s v="Huỳnh Thị Thúy Lai"/>
    <x v="0"/>
    <d v="2021-07-05T00:00:00"/>
    <x v="0"/>
    <x v="0"/>
    <s v="Legal &amp; Corporate Compliance"/>
    <s v="Legal Senior Executive"/>
    <s v="Nhân viên Cấp trung cao Pháp lý"/>
    <x v="0"/>
    <s v="Double"/>
    <s v="Senior Executive"/>
    <s v="Female"/>
    <d v="1996-03-27T00:00:00"/>
    <s v="0984 344 921"/>
    <s v="thuylai.huynh@hanwhalife.com.vn"/>
    <x v="0"/>
    <s v="x"/>
    <m/>
  </r>
  <r>
    <n v="193"/>
    <s v="FTE"/>
    <s v="12101192"/>
    <s v="Trần Thị Thiên Kim"/>
    <x v="0"/>
    <d v="2021-07-08T00:00:00"/>
    <x v="0"/>
    <x v="0"/>
    <s v="Distribution Planning"/>
    <s v="Distribution Support Officer"/>
    <s v="Chuyên viên Hỗ trợ Đại lý &amp; Kênh Phân phối"/>
    <x v="0"/>
    <s v="Double"/>
    <s v="Officer"/>
    <s v="Female"/>
    <d v="1993-11-17T00:00:00"/>
    <s v="0937 864 777"/>
    <s v="thienkim.tran@hanwhalife.com.vn"/>
    <x v="0"/>
    <m/>
    <m/>
  </r>
  <r>
    <n v="194"/>
    <s v="FTE"/>
    <s v="12101195"/>
    <s v="Trần Thị Thùy Trang"/>
    <x v="0"/>
    <d v="2021-07-12T00:00:00"/>
    <x v="0"/>
    <x v="0"/>
    <s v="Design &amp; Development"/>
    <s v="Design &amp; Development Assistant Manager"/>
    <s v="Phó phòng Thiết Kế &amp; Phát triển Chương trình Huấn luyện Kinh doanh"/>
    <x v="0"/>
    <s v="Double"/>
    <s v="Assistant Manager"/>
    <s v="Female"/>
    <d v="1989-04-24T00:00:00"/>
    <s v="0939 043 368"/>
    <s v="thuytrang.tran@hanwhalife.com.vn"/>
    <x v="0"/>
    <m/>
    <m/>
  </r>
  <r>
    <n v="195"/>
    <s v="FTE"/>
    <s v="12101201"/>
    <s v="Nguyễn Hồng Hạ Anh"/>
    <x v="0"/>
    <d v="2021-07-19T00:00:00"/>
    <x v="0"/>
    <x v="0"/>
    <s v="NBU &amp; Claim"/>
    <s v="Claim Senior Officer"/>
    <s v="Chuyên viên Cấp cao Giải quyết Quyền lợi Bảo hiểm"/>
    <x v="0"/>
    <s v="Double"/>
    <s v="Senior Officer"/>
    <s v="Female"/>
    <d v="1993-12-21T00:00:00"/>
    <s v="0378 369 260"/>
    <s v="haanh.nguyen@hanwhalife.com.vn"/>
    <x v="0"/>
    <m/>
    <m/>
  </r>
  <r>
    <n v="196"/>
    <s v="FTE"/>
    <s v="12101204"/>
    <s v="Nguyễn Hữu Hồng Phương"/>
    <x v="11"/>
    <d v="2021-07-26T00:00:00"/>
    <x v="2"/>
    <x v="2"/>
    <s v="Regional Sales - Hai Van"/>
    <s v="Zone Director"/>
    <s v="Giám đốc Kinh doanh Khu vực"/>
    <x v="3"/>
    <s v="Double"/>
    <s v="Senior Officer"/>
    <s v="Male"/>
    <d v="1985-08-26T00:00:00"/>
    <s v="0935 541 268"/>
    <s v="hongphuong.nguyen@hanwhalife.com.vn"/>
    <x v="0"/>
    <m/>
    <m/>
  </r>
  <r>
    <n v="197"/>
    <s v="FTE"/>
    <s v="12101205"/>
    <s v="Hoàng Anh"/>
    <x v="0"/>
    <d v="2021-07-26T00:00:00"/>
    <x v="0"/>
    <x v="0"/>
    <s v="NBU &amp; Claim"/>
    <s v="Claim Senior Officer"/>
    <s v="Chuyên viên Cấp cao Giải quyết Quyền lợi Bảo hiểm"/>
    <x v="0"/>
    <s v="Double"/>
    <s v="Senior Officer"/>
    <s v="Female"/>
    <d v="1993-12-14T00:00:00"/>
    <s v="0359 463 638"/>
    <s v="anh.hoang@hanwhalife.com.vn"/>
    <x v="0"/>
    <s v="x"/>
    <m/>
  </r>
  <r>
    <n v="198"/>
    <s v="FTE"/>
    <s v="12101207"/>
    <s v="Lê Văn Tình"/>
    <x v="28"/>
    <d v="2021-08-02T00:00:00"/>
    <x v="1"/>
    <x v="1"/>
    <s v="Regional Sales - Hai Van"/>
    <s v="Zone Director"/>
    <s v="Giám đốc Kinh doanh Khu vực"/>
    <x v="3"/>
    <s v="Double"/>
    <s v="Officer"/>
    <s v="Male"/>
    <d v="1990-06-02T00:00:00"/>
    <s v="0915 966 768"/>
    <s v="vantinh.le@hanwhalife.com.vn"/>
    <x v="0"/>
    <m/>
    <m/>
  </r>
  <r>
    <n v="199"/>
    <s v="FTE"/>
    <s v="12101208"/>
    <s v="Huỳnh Quốc Đại"/>
    <x v="0"/>
    <d v="2021-08-02T00:00:00"/>
    <x v="0"/>
    <x v="0"/>
    <s v="IT"/>
    <s v="Business Analyst Senior Executive"/>
    <s v="Nhân viên Cấp trung cao Phát triển Hệ thống"/>
    <x v="0"/>
    <s v="Double"/>
    <s v="Senior Executive"/>
    <s v="Male"/>
    <d v="1996-10-20T00:00:00"/>
    <s v="0389 383 061"/>
    <s v="quocdai.huynh@hanwhalife.com.vn"/>
    <x v="0"/>
    <s v="x"/>
    <m/>
  </r>
  <r>
    <n v="200"/>
    <s v="FTE"/>
    <s v="12101212"/>
    <s v="Trần Lê Dương"/>
    <x v="20"/>
    <d v="2021-08-09T00:00:00"/>
    <x v="1"/>
    <x v="1"/>
    <s v="Regional Sales - Lam Kinh"/>
    <s v="Zone Director"/>
    <s v="Giám đốc Kinh doanh Khu vực"/>
    <x v="3"/>
    <s v="Double"/>
    <s v="Executive"/>
    <s v="Male"/>
    <d v="1988-05-19T00:00:00"/>
    <s v="0919 274 360"/>
    <s v="leduong.tran@hanwhalife.com.vn"/>
    <x v="0"/>
    <m/>
    <m/>
  </r>
  <r>
    <n v="201"/>
    <s v="FTE"/>
    <s v="12101218"/>
    <s v="Nguyễn Thị Phương"/>
    <x v="1"/>
    <d v="2021-08-09T00:00:00"/>
    <x v="1"/>
    <x v="1"/>
    <s v="NBU &amp; Claim"/>
    <s v="Claim Staff"/>
    <s v="Nhân viên Giải quyết Quyền lợi Bảo hiểm"/>
    <x v="0"/>
    <s v="Double"/>
    <s v="Staff"/>
    <s v="Female"/>
    <d v="1990-09-10T00:00:00"/>
    <s v="0977 085 513"/>
    <s v="phuong.nguyen@hanwhalife.com.vn"/>
    <x v="0"/>
    <s v="x"/>
    <m/>
  </r>
  <r>
    <n v="202"/>
    <s v="FTE"/>
    <s v="12101220"/>
    <s v="Nguyễn Việt Dũng"/>
    <x v="0"/>
    <d v="2021-08-16T00:00:00"/>
    <x v="0"/>
    <x v="0"/>
    <s v="IT"/>
    <s v="Program Analyst Officer"/>
    <s v="Chuyên viên Lập trình"/>
    <x v="0"/>
    <s v="Double"/>
    <s v="Officer"/>
    <s v="Male"/>
    <d v="1988-04-30T00:00:00"/>
    <s v="0907 986 391"/>
    <s v="vietdung.nguyen@hanwhalife.com.vn"/>
    <x v="0"/>
    <m/>
    <m/>
  </r>
  <r>
    <n v="203"/>
    <s v="FTE"/>
    <s v="12101223"/>
    <s v="Trần Thị Thanh Huệ"/>
    <x v="0"/>
    <d v="2021-08-18T00:00:00"/>
    <x v="0"/>
    <x v="0"/>
    <s v="Finance &amp; Accounting"/>
    <s v="General Ledger Accounting Officer"/>
    <s v="Chuyên viên Kế toán Tổng hợp"/>
    <x v="0"/>
    <s v="Double"/>
    <s v="Officer"/>
    <s v="Female"/>
    <d v="1992-05-13T00:00:00"/>
    <s v="0932 324 235"/>
    <s v="thanhhue.tran@hanwhalife.com.vn"/>
    <x v="0"/>
    <m/>
    <m/>
  </r>
  <r>
    <n v="204"/>
    <s v="FTE"/>
    <s v="12101226"/>
    <s v="Bùi Đăng Khoa"/>
    <x v="0"/>
    <d v="2021-08-23T00:00:00"/>
    <x v="0"/>
    <x v="0"/>
    <s v="NBU &amp; Claim"/>
    <s v="Claim Officer"/>
    <s v="Chuyên viên Giải quyết Quyền lợi Bảo hiểm"/>
    <x v="0"/>
    <s v="Double"/>
    <s v="Officer"/>
    <s v="Male"/>
    <d v="1990-06-05T00:00:00"/>
    <s v="0912 109 108"/>
    <s v="dangkhoa.bui@hanwhalife.com.vn"/>
    <x v="0"/>
    <m/>
    <m/>
  </r>
  <r>
    <n v="205"/>
    <s v="FTE"/>
    <s v="12101228"/>
    <s v="Bùi Ngọc Sang"/>
    <x v="0"/>
    <d v="2021-08-23T00:00:00"/>
    <x v="0"/>
    <x v="0"/>
    <s v="Actuary"/>
    <s v="Actuarial Analyst"/>
    <s v="Phân tích Định phí"/>
    <x v="0"/>
    <s v="Double"/>
    <s v="Senior Executive"/>
    <s v="Female"/>
    <d v="1999-12-28T00:00:00"/>
    <s v="0377 808 019"/>
    <s v="ngocsang.bui@hanwhalife.com.vn"/>
    <x v="0"/>
    <m/>
    <m/>
  </r>
  <r>
    <n v="206"/>
    <s v="FTE"/>
    <s v="12101231"/>
    <s v="Đinh Thị Thu Hà"/>
    <x v="1"/>
    <d v="2021-08-25T00:00:00"/>
    <x v="1"/>
    <x v="1"/>
    <s v="NBU &amp; Claim"/>
    <s v="Claim Assistant Manager"/>
    <s v="Phó phòng Giải quyết Quyền lợi Bảo hiểm"/>
    <x v="0"/>
    <s v="Double"/>
    <s v="Assistant Manager"/>
    <s v="Female"/>
    <d v="1982-04-12T00:00:00"/>
    <s v="0936 196 776"/>
    <s v="thuha.dinh@hanwhalife.com.vn"/>
    <x v="0"/>
    <m/>
    <m/>
  </r>
  <r>
    <n v="207"/>
    <s v="FTE"/>
    <s v="12101234"/>
    <s v="Nguyễn Thị Thảnh"/>
    <x v="0"/>
    <d v="2021-08-30T00:00:00"/>
    <x v="0"/>
    <x v="0"/>
    <s v="Design &amp; Development"/>
    <s v="Design &amp; Development Senior Manager"/>
    <s v="Trưởng phòng Cấp cao Thiết Kế &amp; Phát triển Chương trình Huấn luyện Kinh doanh"/>
    <x v="0"/>
    <s v="Double"/>
    <s v="Senior Manager"/>
    <s v="Female"/>
    <d v="1975-06-03T00:00:00"/>
    <s v="0985 243 989"/>
    <s v="thanh.nguyen1@hanwhalife.com.vn"/>
    <x v="0"/>
    <m/>
    <m/>
  </r>
  <r>
    <n v="208"/>
    <s v="FTE"/>
    <s v="12101236"/>
    <s v="Võ Trung Hưng"/>
    <x v="0"/>
    <d v="2021-09-01T00:00:00"/>
    <x v="0"/>
    <x v="0"/>
    <s v="Marketing"/>
    <s v="Designer"/>
    <s v="Thiết kế"/>
    <x v="0"/>
    <s v="Double"/>
    <s v="Senior Executive"/>
    <s v="Male"/>
    <d v="1986-09-17T00:00:00"/>
    <s v="0968 223 237"/>
    <s v="trunghung.vo@hanwhalife.com.vn"/>
    <x v="0"/>
    <m/>
    <m/>
  </r>
  <r>
    <n v="209"/>
    <s v="FTE"/>
    <s v="12101238"/>
    <s v="Trần Văn Tuấn"/>
    <x v="0"/>
    <d v="2021-09-06T00:00:00"/>
    <x v="0"/>
    <x v="0"/>
    <s v="Distribution Admin"/>
    <s v="Debt Collection Officer"/>
    <s v="Chuyên viên Thu hồi nợ"/>
    <x v="0"/>
    <s v="Double"/>
    <s v="Officer"/>
    <s v="Male"/>
    <d v="1989-07-17T00:00:00"/>
    <s v="0906 035 526"/>
    <s v="vantuan.tran@hanwhalife.com.vn"/>
    <x v="0"/>
    <m/>
    <m/>
  </r>
  <r>
    <n v="210"/>
    <s v="FTE"/>
    <s v="12101243"/>
    <s v="Nguyễn Thị Thu Phương"/>
    <x v="0"/>
    <d v="2021-09-13T00:00:00"/>
    <x v="0"/>
    <x v="0"/>
    <s v="Legal &amp; Corporate Compliance"/>
    <s v="Corporate Compliance Officer"/>
    <s v="Chuyên viên Kiểm soát tuân thủ"/>
    <x v="0"/>
    <s v="Double"/>
    <s v="Officer"/>
    <s v="Female"/>
    <d v="1995-03-08T00:00:00"/>
    <s v="0932 154 871"/>
    <s v="thuphuong.nguyen@hanwhalife.com.vn"/>
    <x v="0"/>
    <m/>
    <m/>
  </r>
  <r>
    <n v="211"/>
    <s v="FTE"/>
    <s v="12101245"/>
    <s v="Ngô Thị Thảo Hiền"/>
    <x v="0"/>
    <d v="2021-09-15T00:00:00"/>
    <x v="0"/>
    <x v="0"/>
    <s v="Finance &amp; Accounting"/>
    <s v="General Ledger Accounting Assistant Manager - IFRS Project"/>
    <s v="Phó phòng Kế toán Tổng hợp - dự án IFRS"/>
    <x v="0"/>
    <s v="Double"/>
    <s v="Assistant Manager"/>
    <s v="Female"/>
    <d v="1986-06-17T00:00:00"/>
    <s v="0908 087 106"/>
    <s v="thaohien.ngo@hanwhalife.com.vn"/>
    <x v="0"/>
    <m/>
    <m/>
  </r>
  <r>
    <n v="212"/>
    <s v="FTE"/>
    <s v="12101249"/>
    <s v="Nguyễn Quang Minh"/>
    <x v="0"/>
    <d v="2021-09-20T00:00:00"/>
    <x v="0"/>
    <x v="0"/>
    <s v="Partnership Distribution"/>
    <s v="Account Head"/>
    <s v="Giám đốc Phát triển Kinh doanh (Đối tác Ngân hàng)"/>
    <x v="5"/>
    <s v="Double"/>
    <s v="Manager"/>
    <s v="Male"/>
    <d v="1990-10-31T00:00:00"/>
    <s v="0935 713 246"/>
    <s v="quangminh.nguyen@hanwhalife.com.vn"/>
    <x v="0"/>
    <m/>
    <m/>
  </r>
  <r>
    <n v="213"/>
    <s v="FTE"/>
    <s v="12101252"/>
    <s v="Lê Thị Ngọc Yến"/>
    <x v="0"/>
    <d v="2021-09-27T00:00:00"/>
    <x v="0"/>
    <x v="0"/>
    <s v="IT"/>
    <s v="Program Analyst Officer"/>
    <s v="Chuyên viên Lập trình"/>
    <x v="0"/>
    <s v="Double"/>
    <s v="Officer"/>
    <s v="Female"/>
    <d v="1983-01-06T00:00:00"/>
    <s v="0937 210 709"/>
    <s v="ngocyen.le@hanwhalife.com.vn"/>
    <x v="0"/>
    <m/>
    <m/>
  </r>
  <r>
    <n v="214"/>
    <s v="FTE"/>
    <s v="12101257"/>
    <s v="Chung Triển Nghiệp"/>
    <x v="0"/>
    <d v="2021-09-27T00:00:00"/>
    <x v="0"/>
    <x v="0"/>
    <s v="IT"/>
    <s v="Program Analyst Officer"/>
    <s v="Chuyên viên Lập trình"/>
    <x v="0"/>
    <s v="Double"/>
    <s v="Officer"/>
    <s v="Male"/>
    <d v="1987-12-13T00:00:00"/>
    <s v="0972 440 603"/>
    <s v="triennghiep.chung@hanwhalife.com.vn"/>
    <x v="0"/>
    <m/>
    <m/>
  </r>
  <r>
    <n v="215"/>
    <s v="FTE"/>
    <s v="12101262"/>
    <s v="Văn Anh Khoa"/>
    <x v="4"/>
    <d v="2021-10-01T00:00:00"/>
    <x v="3"/>
    <x v="2"/>
    <s v="Partnership Distribution"/>
    <s v="Sales Manager"/>
    <s v=" Quản lý Kinh doanh (Đối tác Ngân hàng)"/>
    <x v="5"/>
    <s v="Double"/>
    <s v="Officer"/>
    <s v="Male"/>
    <d v="1993-05-01T00:00:00"/>
    <s v="0944 221 621"/>
    <s v="anhkhoa.van@hanwhalife.com.vn"/>
    <x v="0"/>
    <m/>
    <m/>
  </r>
  <r>
    <n v="216"/>
    <s v="FTE"/>
    <s v="12101263"/>
    <s v="Đỗ Thị Trang"/>
    <x v="9"/>
    <d v="2021-10-01T00:00:00"/>
    <x v="2"/>
    <x v="2"/>
    <s v="Partnership Distribution"/>
    <s v="Sales Manager"/>
    <s v="Quản lý Kinh doanh (Đối tác Ngân hàng)"/>
    <x v="5"/>
    <s v="Double"/>
    <s v="Senior Executive"/>
    <s v="Female"/>
    <d v="1988-09-25T00:00:00"/>
    <s v="0905 001 129"/>
    <s v="trang.do@hanwhalife.com.vn"/>
    <x v="0"/>
    <m/>
    <m/>
  </r>
  <r>
    <n v="217"/>
    <s v="FTE"/>
    <s v="12101266"/>
    <s v="Nguyễn Hữu Thành"/>
    <x v="29"/>
    <d v="2021-10-06T00:00:00"/>
    <x v="1"/>
    <x v="1"/>
    <s v="Regional Sales - Thang Long"/>
    <s v="Zone Director"/>
    <s v="Giám đốc Kinh doanh Khu vực"/>
    <x v="3"/>
    <s v="Double"/>
    <s v="Assistant Manager"/>
    <s v="Male"/>
    <d v="1978-11-14T00:00:00"/>
    <s v="0968 265 656"/>
    <s v="huuthanh.nguyen@hanwhalife.com.vn"/>
    <x v="0"/>
    <m/>
    <m/>
  </r>
  <r>
    <n v="218"/>
    <s v="FTE"/>
    <s v="12101268"/>
    <s v="Võ Thị Thảo Nguyên"/>
    <x v="0"/>
    <d v="2021-10-11T00:00:00"/>
    <x v="0"/>
    <x v="0"/>
    <s v="Distribution Admin"/>
    <s v="Distribution Admin Executive"/>
    <s v="Nhân viên Cấp trung Hành chánh Đại lý &amp; Kênh Phân phối"/>
    <x v="0"/>
    <s v="Double"/>
    <s v="Executive"/>
    <s v="Female"/>
    <d v="1993-04-17T00:00:00"/>
    <s v="0852 929 292"/>
    <s v="thaonguyen.vo@hanwhalife.com.vn"/>
    <x v="0"/>
    <s v="x"/>
    <m/>
  </r>
  <r>
    <n v="219"/>
    <s v="FTE"/>
    <s v="12101269"/>
    <s v="Nguyễn Thị Minh Tâm"/>
    <x v="1"/>
    <d v="2021-10-11T00:00:00"/>
    <x v="1"/>
    <x v="1"/>
    <s v="NBU &amp; Claim"/>
    <s v="Claim Executive"/>
    <s v="Nhân viên Cấp trung Giải quyết Quyền lợi Bảo hiểm"/>
    <x v="0"/>
    <s v="Double"/>
    <s v="Executive"/>
    <s v="Female"/>
    <d v="1997-05-27T00:00:00"/>
    <s v="0984 159 085"/>
    <s v="tam.nguyen@hanwhalife.com.vn"/>
    <x v="0"/>
    <m/>
    <m/>
  </r>
  <r>
    <n v="220"/>
    <s v="FTE"/>
    <s v="12101270"/>
    <s v="Lê Thị Ngọc Minh"/>
    <x v="0"/>
    <d v="2021-10-18T00:00:00"/>
    <x v="0"/>
    <x v="0"/>
    <s v="Finance &amp; Accounting"/>
    <s v="Payable Accounting Senior Staff"/>
    <s v="Nhân viên Cấp cao Kế toán Thanh toán"/>
    <x v="0"/>
    <s v="Double"/>
    <s v="Senior Staff"/>
    <s v="Female"/>
    <d v="1995-04-18T00:00:00"/>
    <s v="0774 690 045"/>
    <s v="ngocminh.le@hanwhalife.com.vn"/>
    <x v="0"/>
    <m/>
    <m/>
  </r>
  <r>
    <n v="221"/>
    <s v="FTE"/>
    <s v="12101274"/>
    <s v="Nguyễn Bá Huy"/>
    <x v="0"/>
    <d v="2021-10-18T00:00:00"/>
    <x v="0"/>
    <x v="0"/>
    <s v="Distribution Admin"/>
    <s v="Distribution Admin Senior Executive"/>
    <s v="Nhân viên Cấp trung cao Hành chánh Đại lý &amp; Kênh Phân phối"/>
    <x v="0"/>
    <s v="Double"/>
    <s v="Senior Executive"/>
    <s v="Male"/>
    <d v="1995-10-15T00:00:00"/>
    <s v="0388 224 834"/>
    <s v="bahuy.nguyen@hanwhalife.com.vn"/>
    <x v="0"/>
    <m/>
    <m/>
  </r>
  <r>
    <n v="222"/>
    <s v="FTE"/>
    <s v="12101278"/>
    <s v="Đoàn Văn Dũng"/>
    <x v="1"/>
    <d v="2021-10-25T00:00:00"/>
    <x v="1"/>
    <x v="1"/>
    <s v="Partnership Distribution"/>
    <s v="Sales Manager"/>
    <s v="Quản lý Kinh doanh (Đối tác Ngân hàng)"/>
    <x v="5"/>
    <s v="Double"/>
    <s v="Officer"/>
    <s v="Male"/>
    <d v="1992-01-13T00:00:00"/>
    <s v="0989 523 514"/>
    <s v="vandung.doan@hanwhalife.com.vn"/>
    <x v="0"/>
    <m/>
    <m/>
  </r>
  <r>
    <n v="223"/>
    <s v="FTE"/>
    <s v="12101279"/>
    <s v="Trần Lâm Ngân Chi"/>
    <x v="0"/>
    <d v="2021-10-25T00:00:00"/>
    <x v="0"/>
    <x v="0"/>
    <s v="NBU &amp; Claim"/>
    <s v="Claim Senior Executive"/>
    <s v="Nhân viên Cấp trung cao Giải quyết Quyền lợi Bảo hiểm"/>
    <x v="0"/>
    <s v="Double"/>
    <s v="Senior Executive"/>
    <s v="Female"/>
    <d v="1994-08-23T00:00:00"/>
    <s v="0706 768 238"/>
    <s v="nganchi.tran@hanwhalife.com.vn"/>
    <x v="0"/>
    <m/>
    <m/>
  </r>
  <r>
    <n v="224"/>
    <s v="FTE"/>
    <s v="12101281"/>
    <s v="Nguyễn Hữu Thọ"/>
    <x v="0"/>
    <d v="2021-10-25T00:00:00"/>
    <x v="0"/>
    <x v="0"/>
    <s v="Partnership Distribution"/>
    <s v="Sales Manager"/>
    <s v="Quản lý Kinh doanh (Đối tác Ngân hàng)"/>
    <x v="5"/>
    <s v="Double"/>
    <s v="Officer"/>
    <s v="Male"/>
    <d v="1993-06-23T00:00:00"/>
    <s v="0908 801 099"/>
    <s v="huutho.nguyen@hanwhalife.com.vn"/>
    <x v="0"/>
    <m/>
    <m/>
  </r>
  <r>
    <n v="225"/>
    <s v="FTE"/>
    <s v="12101282"/>
    <s v="Nguyễn Thị Khánh Ngân"/>
    <x v="0"/>
    <d v="2021-11-01T00:00:00"/>
    <x v="0"/>
    <x v="0"/>
    <s v="Content of Digital App"/>
    <s v="Acting Head of Content of Digital App"/>
    <s v="Quyền Trưởng Bộ phận Nội dung trên Ứng dụng kỹ thuật số"/>
    <x v="1"/>
    <s v="Single"/>
    <s v="Manager"/>
    <s v="Female"/>
    <d v="1991-10-20T00:00:00"/>
    <s v="0901 230 699"/>
    <s v="khanhngan.nguyen@hanwhalife.com.vn"/>
    <x v="0"/>
    <m/>
    <m/>
  </r>
  <r>
    <n v="226"/>
    <s v="FTE"/>
    <s v="12101288"/>
    <s v="Nguyễn Hoàng Anh"/>
    <x v="0"/>
    <d v="2021-11-01T00:00:00"/>
    <x v="0"/>
    <x v="0"/>
    <s v="Design &amp; Development"/>
    <s v="Photography &amp; Video Editing Senior Executive"/>
    <s v="Nhân viên Cấp Trung cao về Nhiếp ảnh và Sản xuất Nội dung Video"/>
    <x v="0"/>
    <s v="Double"/>
    <s v="Senior Executive"/>
    <s v="Male"/>
    <d v="1992-09-12T00:00:00"/>
    <s v="0975 231 126"/>
    <s v="hoanganh.nguyen@hanwhalife.com.vn"/>
    <x v="0"/>
    <m/>
    <m/>
  </r>
  <r>
    <n v="227"/>
    <s v="FTE"/>
    <s v="12101289"/>
    <s v="Lê Đức Thọ"/>
    <x v="11"/>
    <d v="2021-11-01T00:00:00"/>
    <x v="2"/>
    <x v="2"/>
    <s v="Sales Training Support"/>
    <s v="Agency Training Executive"/>
    <s v="Nhân viên Cấp trung Huấn luyện &amp; Hỗ trợ đại lý"/>
    <x v="4"/>
    <s v="Double"/>
    <s v="Executive"/>
    <s v="Male"/>
    <d v="1996-01-06T00:00:00"/>
    <s v="0789 934 333"/>
    <s v="ductho.le@hanwhalife.com.vn"/>
    <x v="0"/>
    <m/>
    <m/>
  </r>
  <r>
    <n v="228"/>
    <s v="FTE"/>
    <s v="12101290"/>
    <s v="Nguyễn Tấn Vũ"/>
    <x v="17"/>
    <d v="2021-11-01T00:00:00"/>
    <x v="2"/>
    <x v="2"/>
    <s v="Regional Sales - Tay Son"/>
    <s v="Zone Director"/>
    <s v="Giám đốc Kinh doanh Khu vực"/>
    <x v="3"/>
    <s v="Double"/>
    <s v="Senior Executive"/>
    <s v="Male"/>
    <d v="1994-02-02T00:00:00"/>
    <s v="0974 751 253"/>
    <s v="tanvu.nguyen@hanwhalife.com.vn"/>
    <x v="0"/>
    <m/>
    <m/>
  </r>
  <r>
    <n v="229"/>
    <s v="FTE"/>
    <s v="12101296"/>
    <s v="Đặng Ngọc Minh Thy"/>
    <x v="0"/>
    <d v="2021-11-15T00:00:00"/>
    <x v="0"/>
    <x v="0"/>
    <s v="NBU &amp; Claim"/>
    <s v="Underwriter"/>
    <s v="Chuyên viên Thẩm định"/>
    <x v="0"/>
    <s v="Double"/>
    <s v="Officer"/>
    <s v="Female"/>
    <d v="1994-05-05T00:00:00"/>
    <s v="0964 647 545"/>
    <s v="minhthy.dang@hanwhalife.com.vn"/>
    <x v="0"/>
    <s v="x"/>
    <m/>
  </r>
  <r>
    <n v="230"/>
    <s v="FTE"/>
    <s v="12101298"/>
    <s v="Phan Thị Đan Thùy"/>
    <x v="0"/>
    <d v="2021-11-15T00:00:00"/>
    <x v="0"/>
    <x v="0"/>
    <s v="Distribution Planning"/>
    <s v="Sales Activity Supporting Senior Executive"/>
    <s v="Nhân viên Cấp trung cao Hỗ trợ Kinh doanh"/>
    <x v="0"/>
    <s v="Double"/>
    <s v="Senior Executive"/>
    <s v="Female"/>
    <d v="1993-04-10T00:00:00"/>
    <s v="0932 574 748"/>
    <s v="danthuy.phan@hanwhalife.com.vn"/>
    <x v="0"/>
    <m/>
    <m/>
  </r>
  <r>
    <n v="231"/>
    <s v="FTE"/>
    <s v="12101300"/>
    <s v="Nguyễn Thị Như Ngọc"/>
    <x v="0"/>
    <d v="2021-11-16T00:00:00"/>
    <x v="0"/>
    <x v="0"/>
    <s v="Finance &amp; Accounting"/>
    <s v="Insurance &amp; Investment Accounting Senior Executive"/>
    <s v="Nhân viên Cấp trung cao Kế toán Đầu tư &amp; Bảo hiểm"/>
    <x v="0"/>
    <s v="Double"/>
    <s v="Senior Executive"/>
    <s v="Female"/>
    <d v="1989-10-15T00:00:00"/>
    <s v="0936 500 151"/>
    <s v="ngoc.nguyen2@hanwhalife.com.vn"/>
    <x v="0"/>
    <m/>
    <m/>
  </r>
  <r>
    <n v="232"/>
    <s v="FTE"/>
    <s v="12101304"/>
    <s v="Phan Thị Hòa"/>
    <x v="1"/>
    <d v="2021-11-22T00:00:00"/>
    <x v="1"/>
    <x v="1"/>
    <s v="Partnership Distribution"/>
    <s v="Sales Manager"/>
    <s v="Quản lý Kinh doanh (Đối tác Ngân hàng)"/>
    <x v="5"/>
    <s v="Double"/>
    <s v="Officer"/>
    <s v="Female"/>
    <d v="1993-08-20T00:00:00"/>
    <s v="0354 484 818"/>
    <s v="hoa.phan@hanwhalife.com.vn"/>
    <x v="0"/>
    <m/>
    <m/>
  </r>
  <r>
    <n v="233"/>
    <s v="FTE"/>
    <s v="12101307"/>
    <s v="Cao Tuấn Linh"/>
    <x v="7"/>
    <d v="2021-12-01T00:00:00"/>
    <x v="3"/>
    <x v="2"/>
    <s v="Regional Sales - Gia Dinh"/>
    <s v="Regional Director"/>
    <s v="Giám đốc Kinh doanh Vùng"/>
    <x v="3"/>
    <s v="Double"/>
    <s v="Director"/>
    <s v="Male"/>
    <d v="1977-11-30T00:00:00"/>
    <s v="0919 177 799"/>
    <s v="tuanlinh.cao@hanwhalife.com.vn"/>
    <x v="0"/>
    <m/>
    <m/>
  </r>
  <r>
    <n v="234"/>
    <s v="FTE"/>
    <s v="12101315"/>
    <s v="Hoàng Thị Phương"/>
    <x v="8"/>
    <d v="2021-12-06T00:00:00"/>
    <x v="1"/>
    <x v="1"/>
    <s v="Sales Training Support"/>
    <s v="Agency Training Executive"/>
    <s v="Nhân viên Cấp trung Huấn luyện &amp; Hỗ trợ đại lý"/>
    <x v="4"/>
    <s v="Double"/>
    <s v="Executive"/>
    <s v="Female"/>
    <d v="1990-10-03T00:00:00"/>
    <s v="0948 706 747"/>
    <s v="phuong.hoang@hanwhalife.com.vn"/>
    <x v="0"/>
    <s v="x"/>
    <m/>
  </r>
  <r>
    <n v="235"/>
    <s v="FTE"/>
    <s v="12101319"/>
    <s v="Tạ Văn Tùng Linh"/>
    <x v="0"/>
    <d v="2021-12-07T00:00:00"/>
    <x v="0"/>
    <x v="0"/>
    <s v="IT"/>
    <s v="Business Analyst Officer"/>
    <s v="Chuyên viên Phát triển Hệ thống"/>
    <x v="0"/>
    <s v="Double"/>
    <s v="Officer"/>
    <s v="Male"/>
    <d v="1993-10-31T00:00:00"/>
    <s v="0949 663 609"/>
    <s v="tunglinh.ta@hanwhalife.com.vn"/>
    <x v="0"/>
    <m/>
    <m/>
  </r>
  <r>
    <n v="236"/>
    <s v="FTE"/>
    <s v="12101324"/>
    <s v="Trần Thị Tuyết Nhung"/>
    <x v="0"/>
    <d v="2021-12-22T00:00:00"/>
    <x v="0"/>
    <x v="0"/>
    <s v="Human Resources"/>
    <s v="Talent Acquisition Business Partner Executive"/>
    <s v="Nhân viên Cấp trung Đối tác Thu hút Nhân tài"/>
    <x v="0"/>
    <s v="Double"/>
    <s v="Executive"/>
    <s v="Female"/>
    <d v="1997-09-04T00:00:00"/>
    <s v="0332 009 188"/>
    <s v="tuyetnhung.tran@hanwhalife.com.vn"/>
    <x v="0"/>
    <m/>
    <m/>
  </r>
  <r>
    <n v="237"/>
    <s v="FTE"/>
    <s v="12201327"/>
    <s v="Nguyễn Đình Thắng"/>
    <x v="6"/>
    <d v="2022-01-04T00:00:00"/>
    <x v="2"/>
    <x v="2"/>
    <s v="Regional Sales - Tay Son"/>
    <s v="Zone Director"/>
    <s v="Giám đốc Kinh doanh Khu vực"/>
    <x v="3"/>
    <s v="Double"/>
    <s v="Executive"/>
    <s v="Male"/>
    <d v="1990-11-06T00:00:00"/>
    <s v="0977 413 269"/>
    <s v="dinhthang.nguyen@hanwhalife.com.vn"/>
    <x v="0"/>
    <m/>
    <m/>
  </r>
  <r>
    <n v="238"/>
    <s v="FTE"/>
    <s v="12201337"/>
    <s v="Diệp Kim Hằng"/>
    <x v="0"/>
    <d v="2022-01-04T00:00:00"/>
    <x v="0"/>
    <x v="0"/>
    <s v="Customer Services"/>
    <s v="Policy Owner Services Manager"/>
    <s v="Trưởng phòng Quản lý Hợp đồng"/>
    <x v="0"/>
    <s v="Double"/>
    <s v="Manager"/>
    <s v="Female"/>
    <d v="1984-05-07T00:00:00"/>
    <s v="0906 008 694"/>
    <s v="kimhang.diep@hanwhalife.com.vn"/>
    <x v="0"/>
    <s v="x"/>
    <m/>
  </r>
  <r>
    <n v="239"/>
    <s v="Korean expat"/>
    <s v="12201340"/>
    <s v="Hwang Jun Hwan"/>
    <x v="0"/>
    <d v="2022-01-07T00:00:00"/>
    <x v="0"/>
    <x v="0"/>
    <s v="CEO"/>
    <s v="Chairman of Member Council cum CEO"/>
    <s v="Chủ Tịch Hội Đồng Thành viên kiêm Tổng Giám đốc"/>
    <x v="6"/>
    <s v="Single"/>
    <s v="Chief Executive Officer"/>
    <s v="Male"/>
    <d v="1977-07-04T00:00:00"/>
    <n v="0"/>
    <s v="junhwan628@hanwhalife.com.vn"/>
    <x v="0"/>
    <m/>
    <m/>
  </r>
  <r>
    <n v="240"/>
    <s v="Korean expat"/>
    <s v="12201342"/>
    <s v="Baek Jin Wook"/>
    <x v="0"/>
    <d v="2022-01-16T00:00:00"/>
    <x v="0"/>
    <x v="0"/>
    <s v="Management Advisor"/>
    <s v="Management Advisor"/>
    <s v="Cố vấn quản lý kinh doanh bảo hiểm"/>
    <x v="6"/>
    <s v="Single"/>
    <s v="Director"/>
    <s v="Male"/>
    <d v="1981-12-11T00:00:00"/>
    <n v="0"/>
    <s v="jinwook.baek@hanwhalife.com.vn"/>
    <x v="0"/>
    <s v="x"/>
    <m/>
  </r>
  <r>
    <n v="241"/>
    <s v="FTE"/>
    <s v="12201343"/>
    <s v="Phạm Nguyễn Thế Huy"/>
    <x v="4"/>
    <d v="2022-01-10T00:00:00"/>
    <x v="3"/>
    <x v="2"/>
    <s v="Regional Sales - Gia Dinh"/>
    <s v="Regional Director"/>
    <s v="Giám đốc Kinh doanh Vùng"/>
    <x v="3"/>
    <s v="Double"/>
    <s v="Senior Manager"/>
    <s v="Male"/>
    <d v="1984-01-06T00:00:00"/>
    <s v="0909 076 467"/>
    <s v="thehuy.pham@hanwhalife.com.vn"/>
    <x v="0"/>
    <m/>
    <m/>
  </r>
  <r>
    <n v="242"/>
    <s v="FTE"/>
    <s v="12201346"/>
    <s v="Nguyễn Thị Thu Tâm"/>
    <x v="0"/>
    <d v="2022-01-10T00:00:00"/>
    <x v="0"/>
    <x v="0"/>
    <s v="NBU &amp; Claim"/>
    <s v="New Business Staff"/>
    <s v="Nhân viên Phát hành Hợp đồng"/>
    <x v="0"/>
    <s v="Double"/>
    <s v="Staff"/>
    <s v="Female"/>
    <d v="1992-02-06T00:00:00"/>
    <s v="0937 791 741"/>
    <s v="thutam.nguyen@hanwhalife.com.vn"/>
    <x v="0"/>
    <s v="x"/>
    <m/>
  </r>
  <r>
    <n v="243"/>
    <s v="FTE"/>
    <s v="12201347"/>
    <s v="Lã Thị Trinh Thục"/>
    <x v="0"/>
    <d v="2022-01-17T00:00:00"/>
    <x v="0"/>
    <x v="0"/>
    <s v="Finance &amp; Accounting"/>
    <s v="Financial Reporting Officer"/>
    <s v="Chuyên viên Kế toán Lập báo cáo"/>
    <x v="0"/>
    <s v="Double"/>
    <s v="Officer"/>
    <s v="Female"/>
    <d v="1989-07-25T00:00:00"/>
    <s v="0902 447 569"/>
    <s v="trinhthuc.la@hanwhalife.com.vn"/>
    <x v="0"/>
    <m/>
    <m/>
  </r>
  <r>
    <n v="244"/>
    <s v="FTE"/>
    <s v="12201350"/>
    <s v="Nguyễn Thái Hoàng"/>
    <x v="8"/>
    <d v="2022-02-07T00:00:00"/>
    <x v="1"/>
    <x v="1"/>
    <s v="Sales Training Support"/>
    <s v="Agency Training Manager"/>
    <s v="Trưởng phòng Huấn luyện &amp; Hỗ trợ đại lý"/>
    <x v="4"/>
    <s v="Double"/>
    <s v="Manager"/>
    <s v="Male"/>
    <d v="1987-01-20T00:00:00"/>
    <s v="0974 251 878"/>
    <s v="thaihoang.nguyen@hanwhalife.com.vn"/>
    <x v="0"/>
    <m/>
    <m/>
  </r>
  <r>
    <n v="245"/>
    <s v="FTE"/>
    <s v="12201351"/>
    <s v="Nguyễn Thị Trúc Linh"/>
    <x v="0"/>
    <d v="2022-02-07T00:00:00"/>
    <x v="0"/>
    <x v="0"/>
    <s v="GA Partner"/>
    <s v="FTA Trainer"/>
    <s v="Chuyên viên Huấn luyện kênh FTA"/>
    <x v="0"/>
    <s v="Double"/>
    <s v="Senior Officer"/>
    <s v="Female"/>
    <d v="1989-06-21T00:00:00"/>
    <s v="0931 773 951"/>
    <s v="truclinh.nguyen@hanwhalife.com.vn"/>
    <x v="0"/>
    <s v="x"/>
    <m/>
  </r>
  <r>
    <n v="246"/>
    <s v="FTE"/>
    <s v="12201356"/>
    <s v="Đỗ Thị Ngọc Minh"/>
    <x v="0"/>
    <d v="2022-02-11T00:00:00"/>
    <x v="0"/>
    <x v="0"/>
    <s v="Partnership Distribution"/>
    <s v="Sales Manager"/>
    <s v=" Quản lý Kinh doanh (Đối tác Ngân hàng)"/>
    <x v="5"/>
    <s v="Double"/>
    <s v="Officer"/>
    <s v="Female"/>
    <d v="1992-12-26T00:00:00"/>
    <s v="0939 272 567"/>
    <s v="ngocminh.do@hanwhalife.com.vn"/>
    <x v="0"/>
    <m/>
    <m/>
  </r>
  <r>
    <n v="247"/>
    <s v="FTE"/>
    <s v="12201360"/>
    <s v="Đào Thị Hòa"/>
    <x v="1"/>
    <d v="2022-02-14T00:00:00"/>
    <x v="1"/>
    <x v="1"/>
    <s v="NBU &amp; Claim"/>
    <s v="Claim Executive"/>
    <s v="Nhân viên Cấp trung Giải quyết Quyền lợi Bảo hiểm"/>
    <x v="0"/>
    <s v="Double"/>
    <s v="Executive"/>
    <s v="Female"/>
    <d v="1997-08-26T00:00:00"/>
    <s v="0334 999 564"/>
    <s v="hoa.dao@hanwhalife.com.vn"/>
    <x v="0"/>
    <m/>
    <m/>
  </r>
  <r>
    <n v="248"/>
    <s v="FTE"/>
    <s v="12201363"/>
    <s v="Bùi Hồng Ngọc"/>
    <x v="0"/>
    <d v="2022-02-15T00:00:00"/>
    <x v="0"/>
    <x v="0"/>
    <s v="NBU &amp; Claim"/>
    <s v="New Business &amp; Underwriting Senior Officer"/>
    <s v="Chuyên viên Cấp cao Thẩm định &amp; Phát hành Hợp đồng"/>
    <x v="0"/>
    <s v="Double"/>
    <s v="Senior Officer"/>
    <s v="Female"/>
    <d v="1989-07-12T00:00:00"/>
    <s v="0902 326 475"/>
    <s v="hongngoc.bui@hanwhalife.com.vn"/>
    <x v="0"/>
    <m/>
    <m/>
  </r>
  <r>
    <n v="249"/>
    <s v="FTE"/>
    <s v="12201364"/>
    <s v="Nguyễn Thị An Thương"/>
    <x v="0"/>
    <d v="2022-02-15T00:00:00"/>
    <x v="0"/>
    <x v="0"/>
    <s v="Customer Services"/>
    <s v="Policy Owner Services Executive"/>
    <s v="Nhân viên Cấp trung Quản lý Hợp đồng"/>
    <x v="0"/>
    <s v="Double"/>
    <s v="Executive"/>
    <s v="Female"/>
    <d v="1995-06-14T00:00:00"/>
    <s v="0778 985 372"/>
    <s v="anthuong.nguyen@hanwhalife.com.vn"/>
    <x v="0"/>
    <m/>
    <m/>
  </r>
  <r>
    <n v="250"/>
    <s v="FTE"/>
    <s v="12201366"/>
    <s v="Trần Thị Kim Ngọc"/>
    <x v="0"/>
    <d v="2022-02-21T00:00:00"/>
    <x v="0"/>
    <x v="0"/>
    <s v="Customer Services"/>
    <s v="Policy Owner Services Executive"/>
    <s v="Nhân viên Cấp trung Quản lý Hợp đồng"/>
    <x v="0"/>
    <s v="Double"/>
    <s v="Executive"/>
    <s v="Female"/>
    <d v="1993-10-14T00:00:00"/>
    <s v="0932 651 517"/>
    <s v="ngoc.tran@hanwhalife.com.vn"/>
    <x v="0"/>
    <m/>
    <m/>
  </r>
  <r>
    <n v="251"/>
    <s v="FTE"/>
    <s v="12201370"/>
    <s v="Nguyễn Ngọc Cẩm Hương"/>
    <x v="0"/>
    <d v="2022-03-01T00:00:00"/>
    <x v="0"/>
    <x v="0"/>
    <s v="Content of Digital App"/>
    <s v="Content Translator"/>
    <s v="Chuyên viên Cấp cao Dịch thuật nội dung"/>
    <x v="0"/>
    <s v="Double"/>
    <s v="Senior Officer"/>
    <s v="Female"/>
    <d v="1987-05-22T00:00:00"/>
    <s v="0988 485 753"/>
    <s v="camhuong.nguyen@hanwhalife.com.vn"/>
    <x v="0"/>
    <m/>
    <m/>
  </r>
  <r>
    <n v="252"/>
    <s v="FTE"/>
    <s v="12201378"/>
    <s v="Đỗ Thị Kim Anh"/>
    <x v="0"/>
    <d v="2022-03-09T00:00:00"/>
    <x v="0"/>
    <x v="0"/>
    <s v="Customer Services"/>
    <s v="Premium Control Senior Executive"/>
    <s v="Nhân viên Cấp trung cao Kiểm soát Phí"/>
    <x v="0"/>
    <s v="Double"/>
    <s v="Senior Executive"/>
    <s v="Female"/>
    <d v="1992-03-01T00:00:00"/>
    <s v="0937 833 192"/>
    <s v="kimanh.do@hanwhalife.com.vn"/>
    <x v="0"/>
    <m/>
    <m/>
  </r>
  <r>
    <n v="253"/>
    <s v="FTE"/>
    <s v="12201382"/>
    <s v="Bùi Thị Thanh Hoa"/>
    <x v="1"/>
    <d v="2022-03-15T00:00:00"/>
    <x v="1"/>
    <x v="1"/>
    <s v="Sales Training Support"/>
    <s v="Agency Training Coordinator Staff"/>
    <s v="Nhân viên Điều phối Huấn luyện Kênh Đại lý"/>
    <x v="0"/>
    <s v="Double"/>
    <s v="Staff"/>
    <s v="Female"/>
    <d v="1998-08-26T00:00:00"/>
    <s v="0336 964 829"/>
    <s v="thanhhoa.bui@hanwhalife.com.vn"/>
    <x v="0"/>
    <m/>
    <m/>
  </r>
  <r>
    <n v="254"/>
    <s v="FTE"/>
    <s v="12201385"/>
    <s v="Lê Thị Út Em"/>
    <x v="30"/>
    <d v="2022-03-21T00:00:00"/>
    <x v="3"/>
    <x v="2"/>
    <s v="Regional Sales - Gia Dinh"/>
    <s v="Zone Director"/>
    <s v="Giám đốc Kinh doanh Khu vực"/>
    <x v="3"/>
    <s v="Double"/>
    <s v="Officer"/>
    <s v="Female"/>
    <d v="1983-01-01T00:00:00"/>
    <s v="0899 068 869"/>
    <s v="utem.le@hanwhalife.com.vn"/>
    <x v="0"/>
    <m/>
    <m/>
  </r>
  <r>
    <n v="255"/>
    <s v="FTE"/>
    <s v="12201391"/>
    <s v="Nguyễn Lê Hương Diệu"/>
    <x v="17"/>
    <d v="2022-03-23T00:00:00"/>
    <x v="2"/>
    <x v="2"/>
    <s v="Sales Training Support"/>
    <s v="Agency Training Executive"/>
    <s v="Nhân viên Cấp trung Huấn luyện &amp; Hỗ trợ đại lý"/>
    <x v="4"/>
    <s v="Double"/>
    <s v="Executive"/>
    <s v="Female"/>
    <d v="1994-05-10T00:00:00"/>
    <s v="0337 642 647"/>
    <s v="huongdieu.nguyen@hanwhalife.com.vn"/>
    <x v="0"/>
    <s v="x"/>
    <m/>
  </r>
  <r>
    <n v="256"/>
    <s v="FTE"/>
    <s v="12201393"/>
    <s v="Trần Thanh Vũ"/>
    <x v="0"/>
    <d v="2022-03-23T00:00:00"/>
    <x v="0"/>
    <x v="0"/>
    <s v="Customer Services"/>
    <s v="Policy Owner Services Senior Staff"/>
    <s v="Nhân viên Cấp cao Quản lý Hợp đồng"/>
    <x v="0"/>
    <s v="Double"/>
    <s v="Senior Staff"/>
    <s v="Male"/>
    <d v="1984-11-24T00:00:00"/>
    <s v="0938 596 150"/>
    <s v="thanhvu.tran@hanwhalife.com.vn"/>
    <x v="0"/>
    <m/>
    <m/>
  </r>
  <r>
    <n v="257"/>
    <s v="FTE"/>
    <s v="12201395"/>
    <s v="Phan Thị Phương Giang"/>
    <x v="1"/>
    <d v="2022-03-28T00:00:00"/>
    <x v="1"/>
    <x v="1"/>
    <s v="Partnership Distribution"/>
    <s v="Partnership Distribution Training Officer"/>
    <s v="Chuyên viên Huấn luyện và Phát triển Kênh Đối tác Chiến lược"/>
    <x v="0"/>
    <s v="Double"/>
    <s v="Officer"/>
    <s v="Female"/>
    <d v="1989-09-23T00:00:00"/>
    <s v="0984 003 289"/>
    <s v="phuonggiang.phan@hanwhalife.com.vn"/>
    <x v="0"/>
    <m/>
    <m/>
  </r>
  <r>
    <n v="258"/>
    <s v="FTE"/>
    <s v="12201403"/>
    <s v="Nguyễn Thị Như Lê"/>
    <x v="0"/>
    <d v="2022-04-12T00:00:00"/>
    <x v="0"/>
    <x v="0"/>
    <s v="General Administration"/>
    <s v="Head of General Administration"/>
    <s v="Trưởng bộ phận Hành Chánh"/>
    <x v="1"/>
    <s v="Single"/>
    <s v="Senior Manager"/>
    <s v="Female"/>
    <d v="1985-04-21T00:00:00"/>
    <s v="0938 989 298"/>
    <s v="nhule.nguyen@hanwhalife.com.vn"/>
    <x v="0"/>
    <s v="x"/>
    <m/>
  </r>
  <r>
    <n v="259"/>
    <s v="FTE"/>
    <s v="12201410"/>
    <s v="Trần Thành Đạt"/>
    <x v="0"/>
    <d v="2022-04-12T00:00:00"/>
    <x v="0"/>
    <x v="0"/>
    <s v="Customer Services"/>
    <s v="Call Center Executive"/>
    <s v="Nhân viên Cấp trung trực Tổng đài"/>
    <x v="0"/>
    <s v="Double"/>
    <s v="Executive"/>
    <s v="Male"/>
    <d v="1996-12-20T00:00:00"/>
    <s v="0935 431 250"/>
    <s v="thanhdat.tran@hanwhalife.com.vn"/>
    <x v="0"/>
    <m/>
    <m/>
  </r>
  <r>
    <n v="260"/>
    <s v="FTE"/>
    <s v="12201411"/>
    <s v="Trần Nguyễn Hùng"/>
    <x v="0"/>
    <d v="2022-04-12T00:00:00"/>
    <x v="0"/>
    <x v="0"/>
    <s v="Distribution Planning"/>
    <s v="Distribution Planning Executive"/>
    <s v="Nhân viên Cấp trung Kế hoạch Kinh doanh"/>
    <x v="0"/>
    <s v="Double"/>
    <s v="Executive"/>
    <s v="Male"/>
    <d v="1994-02-28T00:00:00"/>
    <s v="0907 080 294"/>
    <s v="nguyenhung.tran@hanwhalife.com.vn"/>
    <x v="0"/>
    <m/>
    <m/>
  </r>
  <r>
    <n v="261"/>
    <s v="FTE"/>
    <s v="12201412"/>
    <s v="Trần Thanh Hiền"/>
    <x v="0"/>
    <d v="2022-04-12T00:00:00"/>
    <x v="0"/>
    <x v="0"/>
    <s v="Distribution Planning"/>
    <s v="Partnership Support Senior Staff"/>
    <s v="Nhân viên Cấp cao Hỗ trợ Kênh Đối tác Chiến lược"/>
    <x v="0"/>
    <s v="Double"/>
    <s v="Senior Staff"/>
    <s v="Female"/>
    <d v="1995-10-28T00:00:00"/>
    <s v="0985 665 810"/>
    <s v="thanhhien.tran@hanwhalife.com.vn"/>
    <x v="0"/>
    <m/>
    <m/>
  </r>
  <r>
    <n v="262"/>
    <s v="FTE"/>
    <s v="12201413"/>
    <s v="Phạm Thúy Quỳnh"/>
    <x v="0"/>
    <d v="2022-04-12T00:00:00"/>
    <x v="0"/>
    <x v="0"/>
    <s v="Management Advisor"/>
    <s v="Management Advisor Assistant"/>
    <s v="Trợ lý Cố vấn Quản lý"/>
    <x v="0"/>
    <s v="Double"/>
    <s v="Staff"/>
    <s v="Female"/>
    <d v="1999-03-19T00:00:00"/>
    <s v="0386 621 903"/>
    <s v="thuyquynh.pham@hanwhalife.com.vn"/>
    <x v="0"/>
    <m/>
    <m/>
  </r>
  <r>
    <n v="263"/>
    <s v="FTE"/>
    <s v="12201416"/>
    <s v="Nguyễn Ngọc Hải"/>
    <x v="0"/>
    <d v="2022-04-20T00:00:00"/>
    <x v="0"/>
    <x v="0"/>
    <s v="Distribution Admin"/>
    <s v="Distribution Report Senior Executive"/>
    <s v="Nhân viên Cấp trung cao Báo cáo kênh phân phối"/>
    <x v="0"/>
    <s v="Double"/>
    <s v="Senior Executive"/>
    <s v="Male"/>
    <d v="1997-11-26T00:00:00"/>
    <s v="0931 814 945"/>
    <s v="ngochai.nguyen@hanwhalife.com.vn"/>
    <x v="0"/>
    <m/>
    <m/>
  </r>
  <r>
    <n v="264"/>
    <s v="FTE"/>
    <s v="12201419"/>
    <s v="Nguyễn Thị Hà Trang"/>
    <x v="0"/>
    <d v="2022-04-25T00:00:00"/>
    <x v="0"/>
    <x v="0"/>
    <s v="Agency Compliance"/>
    <s v="Agency Compliance Officer"/>
    <s v="Chuyên viên Pháp chế Đại lý"/>
    <x v="0"/>
    <s v="Double"/>
    <s v="Officer"/>
    <s v="Female"/>
    <d v="1992-11-07T00:00:00"/>
    <s v="0972 585 107"/>
    <s v="hatrang.nguyen@hanwhalife.com.vn"/>
    <x v="0"/>
    <s v="x"/>
    <m/>
  </r>
  <r>
    <n v="265"/>
    <s v="FTE"/>
    <s v="12201421"/>
    <s v="Nguyễn Thị Thanh Thúy"/>
    <x v="0"/>
    <d v="2022-04-25T00:00:00"/>
    <x v="0"/>
    <x v="0"/>
    <s v="Sales Training Support"/>
    <s v="Agency Training Coordinator"/>
    <s v="Điều phối Huấn luyện Kênh Đại lý"/>
    <x v="0"/>
    <s v="Double"/>
    <s v="Senior Staff"/>
    <s v="Female"/>
    <d v="1999-10-07T00:00:00"/>
    <s v="0974 459 264"/>
    <s v="thuy.nguyen1@hanwhalife.com.vn"/>
    <x v="0"/>
    <m/>
    <m/>
  </r>
  <r>
    <n v="266"/>
    <s v="FTE"/>
    <s v="12201425"/>
    <s v="Hồ Thị Kiều Trang"/>
    <x v="1"/>
    <d v="2022-05-04T00:00:00"/>
    <x v="1"/>
    <x v="1"/>
    <s v="Partnership Distribution"/>
    <s v="Partnership Distribution Recruitment Executive"/>
    <s v="Nhân viên Cấp trung Tuyển dụng kênh Đối tác Chiến lược"/>
    <x v="0"/>
    <s v="Double"/>
    <s v="Executive"/>
    <s v="Female"/>
    <d v="1997-09-25T00:00:00"/>
    <s v="0963 789 612"/>
    <s v="kieutrang.ho@hanwhalife.com.vn"/>
    <x v="0"/>
    <m/>
    <m/>
  </r>
  <r>
    <n v="267"/>
    <s v="FTE"/>
    <s v="12201428"/>
    <s v="Lê Anh Thy"/>
    <x v="0"/>
    <d v="2022-05-04T00:00:00"/>
    <x v="0"/>
    <x v="0"/>
    <s v="Customer Services"/>
    <s v="Policy Owner Services Officer"/>
    <s v="Chuyên viên Quản lý Hợp đồng"/>
    <x v="0"/>
    <s v="Double"/>
    <s v="Officer"/>
    <s v="Female"/>
    <d v="1994-08-13T00:00:00"/>
    <s v="0919 590 894"/>
    <s v="thy.le@hanwhalife.com.vn"/>
    <x v="0"/>
    <m/>
    <m/>
  </r>
  <r>
    <n v="268"/>
    <s v="FTE"/>
    <s v="12201429"/>
    <s v="Trần Đức Anh"/>
    <x v="0"/>
    <d v="2022-05-04T00:00:00"/>
    <x v="0"/>
    <x v="0"/>
    <s v="Actuary"/>
    <s v="Actuarial Analyst"/>
    <s v="Phân tích Định phí"/>
    <x v="0"/>
    <s v="Double"/>
    <s v="Senior Executive"/>
    <s v="Male"/>
    <d v="1998-01-30T00:00:00"/>
    <s v="0869 604 330"/>
    <s v="ducanh.tran@hanwhalife.com.vn"/>
    <x v="0"/>
    <m/>
    <m/>
  </r>
  <r>
    <n v="269"/>
    <s v="FTE"/>
    <s v="12201431"/>
    <s v="Nguyễn Thị Diệu Hương"/>
    <x v="31"/>
    <d v="2022-05-05T00:00:00"/>
    <x v="3"/>
    <x v="2"/>
    <s v="Customer Services"/>
    <s v="Customer Services Senior Staff"/>
    <s v="Nhân viên Cấp cao Dịch vụ Khách hàng"/>
    <x v="0"/>
    <s v="Double"/>
    <s v="Senior Staff"/>
    <s v="Female"/>
    <d v="1990-04-01T00:00:00"/>
    <s v="0932 983 577"/>
    <s v="dieuhuong.nguyen@hanwhalife.com.vn"/>
    <x v="0"/>
    <m/>
    <m/>
  </r>
  <r>
    <n v="270"/>
    <s v="FTE"/>
    <s v="12201433"/>
    <s v="Nguyễn Thái Thụy"/>
    <x v="9"/>
    <d v="2022-05-09T00:00:00"/>
    <x v="2"/>
    <x v="2"/>
    <s v="Regional Sales - Hai Van"/>
    <s v="Zone Director"/>
    <s v="Giám đốc Kinh doanh Khu vực"/>
    <x v="3"/>
    <s v="Double"/>
    <s v="Officer"/>
    <s v="Male"/>
    <d v="1987-12-21T00:00:00"/>
    <s v="0961 230 789"/>
    <s v="thaithuy.nguyen@hanwhalife.com.vn"/>
    <x v="0"/>
    <m/>
    <m/>
  </r>
  <r>
    <n v="271"/>
    <s v="FTE"/>
    <s v="12201434"/>
    <s v="Phạm Trần Phương Hằng"/>
    <x v="0"/>
    <d v="2022-05-09T00:00:00"/>
    <x v="0"/>
    <x v="0"/>
    <s v="Agency Compliance"/>
    <s v="Agency Compliance Executive"/>
    <s v="Nhân viên Cấp trung Pháp chế Đại lý"/>
    <x v="0"/>
    <s v="Double"/>
    <s v="Executive"/>
    <s v="Female"/>
    <d v="1991-08-20T00:00:00"/>
    <s v="0356 180 391"/>
    <s v="phuonghang.pham@hanwhalife.com.vn"/>
    <x v="0"/>
    <m/>
    <m/>
  </r>
  <r>
    <n v="272"/>
    <s v="FTE"/>
    <s v="12201436"/>
    <s v="Bùi Thị Thu Hiền"/>
    <x v="0"/>
    <d v="2022-05-16T00:00:00"/>
    <x v="0"/>
    <x v="0"/>
    <s v="NBU &amp; Claim"/>
    <s v="Claim Admin Senior Staff"/>
    <s v="Nhân viên Cấp cao Hành chánh Giải quyết Quyền lợi Bảo hiểm"/>
    <x v="0"/>
    <s v="Double"/>
    <s v="Senior Staff"/>
    <s v="Female"/>
    <d v="1989-02-18T00:00:00"/>
    <s v="0356 191 398"/>
    <s v="hien.bui@hanwhalife.com.vn"/>
    <x v="0"/>
    <s v="x"/>
    <m/>
  </r>
  <r>
    <n v="273"/>
    <s v="FTE"/>
    <s v="12201437"/>
    <s v="Tăng Kiến Luân"/>
    <x v="0"/>
    <d v="2022-05-17T00:00:00"/>
    <x v="0"/>
    <x v="0"/>
    <s v="IT"/>
    <s v="Digital Project Manager"/>
    <s v="Quản lý Dự án Kỹ thuật số"/>
    <x v="0"/>
    <s v="Double"/>
    <s v="Senior Officer"/>
    <s v="Male"/>
    <d v="1987-01-31T00:00:00"/>
    <s v="0764 737 800"/>
    <s v="kienluan.tang@hanwhalife.com.vn"/>
    <x v="0"/>
    <m/>
    <m/>
  </r>
  <r>
    <n v="274"/>
    <s v="FTE"/>
    <s v="12201438"/>
    <s v="Nguyễn Lý Bửu Ngọc"/>
    <x v="0"/>
    <d v="2022-05-17T00:00:00"/>
    <x v="0"/>
    <x v="0"/>
    <s v="Customer Services"/>
    <s v="Premium Control Senior Executive"/>
    <s v="Nhân viên Cấp trung cao Kiểm soát Phí"/>
    <x v="0"/>
    <s v="Double"/>
    <s v="Senior Executive"/>
    <s v="Female"/>
    <d v="1993-10-13T00:00:00"/>
    <s v="0767 372 113"/>
    <s v="buungoc.nguyen@hanwhalife.com.vn"/>
    <x v="0"/>
    <m/>
    <m/>
  </r>
  <r>
    <n v="275"/>
    <s v="FTE"/>
    <s v="12201440"/>
    <s v="Phạm Thị Mỹ Phượng"/>
    <x v="12"/>
    <d v="2022-05-23T00:00:00"/>
    <x v="0"/>
    <x v="0"/>
    <s v="Customer Services"/>
    <s v="Customer Services Assistant Manager"/>
    <s v="Phó phòng Dịch vụ khách hàng"/>
    <x v="0"/>
    <s v="Double"/>
    <s v="Assistant Manager"/>
    <s v="Female"/>
    <d v="1983-08-18T00:00:00"/>
    <s v="0933 252 266"/>
    <s v="myphuong.pham@hanwhalife.com.vn"/>
    <x v="0"/>
    <m/>
    <m/>
  </r>
  <r>
    <n v="276"/>
    <s v="FTE"/>
    <s v="12201441"/>
    <s v="Nguyễn Thị Vân Anh"/>
    <x v="20"/>
    <d v="2022-05-23T00:00:00"/>
    <x v="1"/>
    <x v="1"/>
    <s v="Sales Training Support"/>
    <s v="Agency Training Executive"/>
    <s v="Nhân viên Cấp trung Huấn luyện &amp; Hỗ trợ đại lý"/>
    <x v="4"/>
    <s v="Double"/>
    <s v="Executive"/>
    <s v="Female"/>
    <d v="1995-01-14T00:00:00"/>
    <s v="0363 267 886"/>
    <s v="vananh.nguyen1@hanwhalife.com.vn"/>
    <x v="0"/>
    <m/>
    <m/>
  </r>
  <r>
    <n v="277"/>
    <s v="FTE"/>
    <s v="12201442"/>
    <s v="Hoàng Văn Hiệu"/>
    <x v="1"/>
    <d v="2022-05-23T00:00:00"/>
    <x v="1"/>
    <x v="1"/>
    <s v="Customer Services"/>
    <s v="Complaint Handling Officer"/>
    <s v="Chuyên viên xử lý khiếu nại"/>
    <x v="0"/>
    <s v="Double"/>
    <s v="Officer"/>
    <s v="Male"/>
    <d v="1991-09-29T00:00:00"/>
    <s v="0981 231 885"/>
    <s v="vanhieu.hoang@hanwhalife.com.vn"/>
    <x v="0"/>
    <m/>
    <m/>
  </r>
  <r>
    <n v="278"/>
    <s v="FTE"/>
    <s v="12201444"/>
    <s v="Mai Đặng Huyền Trang"/>
    <x v="0"/>
    <d v="2022-05-30T00:00:00"/>
    <x v="0"/>
    <x v="0"/>
    <s v="Human resources"/>
    <s v="Talent Acquisition Business Partner Part Leader"/>
    <s v="Phó Bộ phận Nhân sự phụ trách Đối tác Thu hút Nhân tài"/>
    <x v="1"/>
    <s v="Single"/>
    <s v="Senior Manager"/>
    <s v="Female"/>
    <d v="1988-07-13T00:00:00"/>
    <s v="0903 444 134"/>
    <s v="huyentrang.mai@hanwhalife.com.vn"/>
    <x v="0"/>
    <m/>
    <m/>
  </r>
  <r>
    <n v="279"/>
    <s v="FTE"/>
    <s v="12201446"/>
    <s v="Trịnh Xuân Quỳnh"/>
    <x v="0"/>
    <d v="2022-05-30T00:00:00"/>
    <x v="0"/>
    <x v="0"/>
    <s v="NBU &amp; Claim"/>
    <s v="New Business Executive"/>
    <s v="Nhân viên Cấp trung Phát hành Hợp đồng"/>
    <x v="0"/>
    <s v="Double"/>
    <s v="Executive"/>
    <s v="Male"/>
    <d v="1991-11-26T00:00:00"/>
    <s v="0796 081 238"/>
    <s v="xuanquynh.trinh@hanwhalife.com.vn"/>
    <x v="0"/>
    <m/>
    <m/>
  </r>
  <r>
    <n v="280"/>
    <s v="FTE"/>
    <s v="12201447"/>
    <s v="Nguyễn Danh Huy"/>
    <x v="0"/>
    <d v="2022-05-30T00:00:00"/>
    <x v="0"/>
    <x v="0"/>
    <s v="NBU &amp; Claim"/>
    <s v="New Business Executive"/>
    <s v="Nhân viên Cấp trung Phát hành Hợp đồng"/>
    <x v="0"/>
    <s v="Double"/>
    <s v="Executive"/>
    <s v="Male"/>
    <d v="1992-04-03T00:00:00"/>
    <s v="0382 956 674"/>
    <s v="danhhuy.nguyen@hanwhalife.com.vn"/>
    <x v="0"/>
    <s v="x"/>
    <m/>
  </r>
  <r>
    <n v="281"/>
    <s v="FTE"/>
    <s v="12201453"/>
    <s v="Nguyễn Thị Ngọc Nhi"/>
    <x v="0"/>
    <d v="2022-06-02T00:00:00"/>
    <x v="0"/>
    <x v="0"/>
    <s v="Distribution Planning"/>
    <s v="Distribution Support Executive"/>
    <s v="Nhân viên Cấp trung Hỗ trợ Đại lý &amp; Kênh Phân phối"/>
    <x v="0"/>
    <s v="Double"/>
    <s v="Executive"/>
    <s v="Female"/>
    <d v="1991-04-27T00:00:00"/>
    <s v="0906 197 417"/>
    <s v="ngocnhi.nguyen@hanwhalife.com.vn"/>
    <x v="0"/>
    <m/>
    <m/>
  </r>
  <r>
    <n v="282"/>
    <s v="FTE"/>
    <s v="12201457"/>
    <s v="Huỳnh Đức Khôi"/>
    <x v="0"/>
    <d v="2022-06-13T00:00:00"/>
    <x v="0"/>
    <x v="0"/>
    <s v="Distribution Admin"/>
    <s v="Distribution Compensation Officer"/>
    <s v="Chuyên viên Phụ trách Thu nhập Đại lý &amp; Kênh Phân phối"/>
    <x v="0"/>
    <s v="Double"/>
    <s v="Officer"/>
    <s v="Male"/>
    <d v="1989-09-06T00:00:00"/>
    <s v="0902 791 570"/>
    <s v="duckhoi.huynh@hanwhalife.com.vn"/>
    <x v="0"/>
    <m/>
    <m/>
  </r>
  <r>
    <n v="283"/>
    <s v="FTE"/>
    <s v="12201458"/>
    <s v="Dương Đức Hải"/>
    <x v="1"/>
    <d v="2022-06-16T00:00:00"/>
    <x v="1"/>
    <x v="1"/>
    <s v="NBU &amp; Claim"/>
    <s v="Claim Senior Executive"/>
    <s v="Nhân viên Cấp trung cao Giải quyết Quyền lợi Bảo hiểm"/>
    <x v="0"/>
    <s v="Double"/>
    <s v="Senior Executive"/>
    <s v="Male"/>
    <d v="1990-10-30T00:00:00"/>
    <s v="0388 666 886"/>
    <s v="duchai.duong@hanwhalife.com.vn"/>
    <x v="0"/>
    <m/>
    <m/>
  </r>
  <r>
    <n v="284"/>
    <s v="FTE"/>
    <s v="12201459"/>
    <s v="Nguyễn Công Minh Hoàng"/>
    <x v="0"/>
    <d v="2022-06-20T00:00:00"/>
    <x v="0"/>
    <x v="0"/>
    <s v="Actuary"/>
    <s v="Actuarial Analyst"/>
    <s v="Phân tích Định phí"/>
    <x v="0"/>
    <s v="Double"/>
    <s v="Assistant Manager"/>
    <s v="Male"/>
    <d v="1996-01-24T00:00:00"/>
    <s v="0939 128 062"/>
    <s v="hoang.nguyen@hanwhalife.com.vn"/>
    <x v="0"/>
    <m/>
    <m/>
  </r>
  <r>
    <n v="285"/>
    <s v="FTE"/>
    <s v="12201460"/>
    <s v="Nguyễn Thị Phương Thảo"/>
    <x v="0"/>
    <d v="2022-06-20T00:00:00"/>
    <x v="0"/>
    <x v="0"/>
    <s v="NBU &amp; Claim"/>
    <s v="Underwriter"/>
    <s v="Thẩm định"/>
    <x v="0"/>
    <s v="Double"/>
    <s v="Officer"/>
    <s v="Female"/>
    <d v="1988-09-05T00:00:00"/>
    <s v="0395 173 023"/>
    <s v="thao.nguyen3@hanwhalife.com.vn"/>
    <x v="0"/>
    <m/>
    <m/>
  </r>
  <r>
    <n v="286"/>
    <s v="FTE"/>
    <s v="12201461"/>
    <s v="Nguyễn Trần Tuấn Anh"/>
    <x v="0"/>
    <d v="2022-06-20T00:00:00"/>
    <x v="0"/>
    <x v="0"/>
    <s v="IT"/>
    <s v="IT Security Officer"/>
    <s v="Chuyên viên Bảo mật &amp; An toàn Thông tin"/>
    <x v="0"/>
    <s v="Double"/>
    <s v="Officer"/>
    <s v="Male"/>
    <d v="1983-05-21T00:00:00"/>
    <s v="0907 252 183"/>
    <s v="anh.nguyen2@hanwhalife.com.vn"/>
    <x v="0"/>
    <m/>
    <m/>
  </r>
  <r>
    <n v="287"/>
    <s v="FTE"/>
    <s v="12201464"/>
    <s v="Khương Thanh Liêm"/>
    <x v="0"/>
    <d v="2022-06-22T00:00:00"/>
    <x v="0"/>
    <x v="0"/>
    <s v="Distribution Planning"/>
    <s v="Distribution Planning Senior Officer"/>
    <s v="Chuyên viên Cấp cao Lập Kế hoạch Kênh Đối tác"/>
    <x v="0"/>
    <s v="Double"/>
    <s v="Senior Officer"/>
    <s v="Male"/>
    <d v="1994-03-20T00:00:00"/>
    <s v="0902 268 022"/>
    <s v="thanhliem.khuong@hanwhalife.com.vn"/>
    <x v="0"/>
    <m/>
    <m/>
  </r>
  <r>
    <n v="288"/>
    <s v="FTE"/>
    <s v="12201466"/>
    <s v="Trần Thị Năm Thanh"/>
    <x v="1"/>
    <d v="2022-06-24T00:00:00"/>
    <x v="1"/>
    <x v="1"/>
    <s v="Agency Compliance"/>
    <s v="Agency Compliance Assistant Manager"/>
    <s v="Phó phòng Pháp chế Đại lý "/>
    <x v="0"/>
    <s v="Double"/>
    <s v="Assistant Manager"/>
    <s v="Female"/>
    <d v="1984-05-19T00:00:00"/>
    <s v="0989 655 599"/>
    <s v="namthanh.tran@hanwhalife.com.vn"/>
    <x v="0"/>
    <m/>
    <m/>
  </r>
  <r>
    <n v="289"/>
    <s v="FTE"/>
    <s v="12201477"/>
    <s v="Trần Phú Lập"/>
    <x v="0"/>
    <d v="2022-07-06T00:00:00"/>
    <x v="0"/>
    <x v="0"/>
    <s v="Distribution Admin"/>
    <s v="Distribution Admin Team Leader"/>
    <s v="Trưởng Nhóm phụ trách Hành chánh đại lý &amp; Kênh Phân phối"/>
    <x v="0"/>
    <s v="Double"/>
    <s v="Officer"/>
    <s v="Male"/>
    <d v="1994-04-28T00:00:00"/>
    <s v="0567 217 843"/>
    <s v="phulap.tran@hanwhalife.com.vn"/>
    <x v="0"/>
    <m/>
    <m/>
  </r>
  <r>
    <n v="290"/>
    <s v="FTE"/>
    <s v="12201478"/>
    <s v="Nguyễn Huỳnh Thanh Thủy"/>
    <x v="0"/>
    <d v="2022-07-11T00:00:00"/>
    <x v="0"/>
    <x v="0"/>
    <s v="Marketing"/>
    <s v="Brand &amp; Marketing Senior Manager"/>
    <s v="Trưởng phòng Cấp cao Xây dựng &amp; Phát triển Thương hiệu&amp; Marketing"/>
    <x v="0"/>
    <s v="Double"/>
    <s v="Senior Manager"/>
    <s v="Female"/>
    <d v="1989-10-08T00:00:00"/>
    <s v="0982 025 094"/>
    <s v="thanhthuy.nguyen1@hanwhalife.com.vn"/>
    <x v="0"/>
    <m/>
    <m/>
  </r>
  <r>
    <n v="291"/>
    <s v="FTE"/>
    <s v="12201484"/>
    <s v="Nguyễn Thị Thùy"/>
    <x v="32"/>
    <d v="2022-07-18T00:00:00"/>
    <x v="1"/>
    <x v="1"/>
    <s v="Sales Training Support"/>
    <s v="Agency Training Executive"/>
    <s v="Nhân viên Cấp trung Huấn luyện &amp; Hỗ trợ đại lý"/>
    <x v="4"/>
    <s v="Double"/>
    <s v="Executive"/>
    <s v="Female"/>
    <d v="1987-02-16T00:00:00"/>
    <s v="0976 541 293"/>
    <s v="thuy.nguyen2@hanwhalife.com.vn"/>
    <x v="0"/>
    <m/>
    <m/>
  </r>
  <r>
    <n v="292"/>
    <s v="FTE"/>
    <s v="12201486"/>
    <s v="Trần Ngọc Thảo My"/>
    <x v="0"/>
    <d v="2022-07-27T00:00:00"/>
    <x v="0"/>
    <x v="0"/>
    <s v="NBU &amp; Claim"/>
    <s v="Claim Senior Executive"/>
    <s v="Nhân viên Cấp trung cao Giải quyết Quyền lợi Bảo hiểm"/>
    <x v="0"/>
    <s v="Double"/>
    <s v="Senior Executive"/>
    <s v="Female"/>
    <d v="1987-09-01T00:00:00"/>
    <s v="0983 908 599"/>
    <s v="thaomy.tran@hanwhalife.com.vn"/>
    <x v="0"/>
    <m/>
    <m/>
  </r>
  <r>
    <n v="293"/>
    <s v="FTE"/>
    <s v="12201487"/>
    <s v="Huỳnh Vương Quốc"/>
    <x v="0"/>
    <d v="2022-08-01T00:00:00"/>
    <x v="0"/>
    <x v="0"/>
    <s v="Partnership Distribution"/>
    <s v="Head of South"/>
    <s v="Giám Đốc Kinh Doanh Miền Nam"/>
    <x v="0"/>
    <s v="Double"/>
    <s v="Assistant Manager"/>
    <s v="Male"/>
    <d v="1986-04-04T00:00:00"/>
    <s v="0938 881 615"/>
    <s v="vuongquoc.huynh@hanwhalife.com.vn"/>
    <x v="0"/>
    <m/>
    <m/>
  </r>
  <r>
    <n v="294"/>
    <s v="FTE"/>
    <s v="12201488"/>
    <s v="Nguyễn Tấn Cường"/>
    <x v="0"/>
    <d v="2022-08-01T00:00:00"/>
    <x v="0"/>
    <x v="0"/>
    <s v="IT"/>
    <s v="Program Analyst Officer"/>
    <s v="Chuyên viên Lập trình"/>
    <x v="0"/>
    <s v="Double"/>
    <s v="Officer"/>
    <s v="Male"/>
    <d v="1987-11-19T00:00:00"/>
    <s v="0902 333 064"/>
    <s v="tancuong.nguyen@hanwhalife.com.vn"/>
    <x v="0"/>
    <m/>
    <m/>
  </r>
  <r>
    <n v="295"/>
    <s v="FTE"/>
    <s v="12201489"/>
    <s v="Nguyễn Thị Thu Thảo"/>
    <x v="0"/>
    <d v="2022-08-01T00:00:00"/>
    <x v="0"/>
    <x v="0"/>
    <s v="NBU &amp; Claim"/>
    <s v="Underwriter"/>
    <s v="Thẩm định"/>
    <x v="0"/>
    <s v="Double"/>
    <s v="Senior Executive"/>
    <s v="Female"/>
    <d v="1995-05-10T00:00:00"/>
    <s v="0778 884 532"/>
    <s v="thuthao.nguyen@hanwhalife.com.vn"/>
    <x v="0"/>
    <m/>
    <m/>
  </r>
  <r>
    <n v="296"/>
    <s v="FTE"/>
    <s v="12201490"/>
    <s v="Trần Thảo Nguyên"/>
    <x v="0"/>
    <d v="2022-08-08T00:00:00"/>
    <x v="0"/>
    <x v="0"/>
    <s v="Customer Services"/>
    <s v="Policy Owner Services Officer"/>
    <s v="Chuyên viên Quản lý Hợp đồng"/>
    <x v="0"/>
    <s v="Double"/>
    <s v="Officer"/>
    <s v="Female"/>
    <d v="1992-01-11T00:00:00"/>
    <s v="0938 680 383"/>
    <s v="nguyen.tran@hanwhalife.com.vn"/>
    <x v="0"/>
    <m/>
    <m/>
  </r>
  <r>
    <n v="297"/>
    <s v="FTE"/>
    <s v="12201491"/>
    <s v="Trần Thị Như Tình"/>
    <x v="20"/>
    <d v="2022-08-08T00:00:00"/>
    <x v="1"/>
    <x v="1"/>
    <s v="Sales Training Support"/>
    <s v="Agency Training Executive"/>
    <s v="Nhân viên Cấp trung Huấn luyện &amp; Hỗ trợ đại lý"/>
    <x v="4"/>
    <s v="Double"/>
    <s v="Executive"/>
    <s v="Female"/>
    <d v="1996-10-14T00:00:00"/>
    <s v="0935 040 075"/>
    <s v="nhutinh.tran@hanwhalife.com.vn"/>
    <x v="0"/>
    <m/>
    <m/>
  </r>
  <r>
    <n v="298"/>
    <s v="FTE"/>
    <s v="12201492"/>
    <s v="Cao Ngọc Ly"/>
    <x v="0"/>
    <d v="2022-08-08T00:00:00"/>
    <x v="0"/>
    <x v="0"/>
    <s v="Customer Services"/>
    <s v="Call Center Senior Staff"/>
    <s v="Nhân viên Cấp cao trực Tổng đài"/>
    <x v="0"/>
    <s v="Double"/>
    <s v="Senior Staff"/>
    <s v="Female"/>
    <d v="1992-10-19T00:00:00"/>
    <s v="0912 423 455"/>
    <s v="ngocly.cao@hanwhalife.com.vn"/>
    <x v="0"/>
    <m/>
    <m/>
  </r>
  <r>
    <n v="299"/>
    <s v="FTE"/>
    <s v="12201497"/>
    <s v="Nguyễn Đinh Bảo Ngọc"/>
    <x v="0"/>
    <d v="2022-08-08T00:00:00"/>
    <x v="0"/>
    <x v="0"/>
    <s v="IT"/>
    <s v="Business Analyst Senior Executive"/>
    <s v="Nhân viên Cấp trung cao Phát triển Hệ thống"/>
    <x v="0"/>
    <s v="Double"/>
    <s v="Senior Executive"/>
    <s v="Female"/>
    <d v="1995-11-08T00:00:00"/>
    <s v="0769 968 045"/>
    <s v="baongoc.nguyen1@hanwhalife.com.vn"/>
    <x v="0"/>
    <m/>
    <m/>
  </r>
  <r>
    <n v="300"/>
    <s v="FTE"/>
    <s v="12201498"/>
    <s v="Nguyễn Đức Trọng"/>
    <x v="0"/>
    <d v="2022-08-08T00:00:00"/>
    <x v="0"/>
    <x v="0"/>
    <s v="IT"/>
    <s v="Network Administrator Executive"/>
    <s v="Nhân viên Cấp trung Quản trị Hệ thống"/>
    <x v="0"/>
    <s v="Double"/>
    <s v="Executive"/>
    <s v="Male"/>
    <d v="1985-04-01T00:00:00"/>
    <s v="0905 756 856"/>
    <s v="ductrong.nguyen@hanwhalife.com.vn"/>
    <x v="0"/>
    <m/>
    <m/>
  </r>
  <r>
    <n v="301"/>
    <s v="FTE"/>
    <s v="12201499"/>
    <s v="Nguyễn Thị Như Ý"/>
    <x v="0"/>
    <d v="2022-08-10T00:00:00"/>
    <x v="0"/>
    <x v="0"/>
    <s v="Distribution Admin"/>
    <s v="Report &amp; Compensation Part Leader"/>
    <s v="Phó Bộ phận Hành chánh đại lý &amp; Kênh Phân phối, Phụ trách Báo cáo &amp; Thu nhập Đại lý"/>
    <x v="1"/>
    <s v="Single"/>
    <s v="Senior Manager"/>
    <s v="Female"/>
    <d v="1985-09-01T00:00:00"/>
    <s v="0989 044 861"/>
    <s v="nhuy.nguyen1@hanwhalife.com.vn"/>
    <x v="0"/>
    <m/>
    <m/>
  </r>
  <r>
    <n v="302"/>
    <s v="FTE"/>
    <s v="12201500"/>
    <s v="Phạm Ngọc Huyền Chi"/>
    <x v="0"/>
    <d v="2022-08-15T00:00:00"/>
    <x v="0"/>
    <x v="0"/>
    <s v="Distribution Admin"/>
    <s v="Distribution Report Senior Executive"/>
    <s v="Nhân viên cấp trung cao báo cáo kênh phân phối"/>
    <x v="0"/>
    <s v="Double"/>
    <s v="Senior Executive"/>
    <s v="Female"/>
    <d v="1993-05-26T00:00:00"/>
    <s v="0962 725 331"/>
    <s v="huyenchi.pham@hanwhalife.com.vn"/>
    <x v="0"/>
    <m/>
    <m/>
  </r>
  <r>
    <n v="303"/>
    <s v="FTE"/>
    <s v="12201504"/>
    <s v="Nguyễn Lê Ngọc Huỳnh Hoa"/>
    <x v="0"/>
    <d v="2022-08-22T00:00:00"/>
    <x v="0"/>
    <x v="0"/>
    <s v="Distribution Planning"/>
    <s v="Partnership Support Senior Executive"/>
    <s v="Nhân viên Cấp trung cao Hỗ trợ Kênh Đối tác Chiến lược"/>
    <x v="0"/>
    <s v="Double"/>
    <s v="Senior Executive"/>
    <s v="Female"/>
    <d v="1995-07-12T00:00:00"/>
    <s v="0777 044 744"/>
    <s v="huynhhoa.nguyen@hanwhalife.com.vn"/>
    <x v="0"/>
    <s v="x"/>
    <m/>
  </r>
  <r>
    <n v="304"/>
    <s v="FTE"/>
    <s v="12201505"/>
    <s v="Phạm Thị Dương Linh"/>
    <x v="1"/>
    <d v="2022-08-22T00:00:00"/>
    <x v="1"/>
    <x v="1"/>
    <s v="NBU &amp; Claim"/>
    <s v="Claim Executive"/>
    <s v="Nhân viên Cấp trung Giải quyết Quyền lợi Bảo hiểm"/>
    <x v="0"/>
    <s v="Double"/>
    <s v="Executive"/>
    <s v="Female"/>
    <d v="1997-09-05T00:00:00"/>
    <s v="0355 790 874"/>
    <s v="duonglinh.pham@hanwhalife.com.vn"/>
    <x v="0"/>
    <m/>
    <m/>
  </r>
  <r>
    <n v="305"/>
    <s v="FTE"/>
    <s v="12201506"/>
    <s v="Nguyễn Thị Hương"/>
    <x v="0"/>
    <d v="2022-08-25T00:00:00"/>
    <x v="0"/>
    <x v="0"/>
    <s v="IT"/>
    <s v="Business Analyst Senior Executive"/>
    <s v="Nhân viên Cấp trung cao Phát triển Hệ thống"/>
    <x v="0"/>
    <s v="Double"/>
    <s v="Senior Executive"/>
    <s v="Female"/>
    <d v="1994-06-12T00:00:00"/>
    <s v="0964 701 610"/>
    <s v="huong.nguyen3@hanwhalife.com.vn"/>
    <x v="0"/>
    <m/>
    <m/>
  </r>
  <r>
    <n v="306"/>
    <s v="FTE"/>
    <s v="12201509"/>
    <s v="Nguyễn Thị Hải Yên"/>
    <x v="17"/>
    <d v="2022-08-29T00:00:00"/>
    <x v="2"/>
    <x v="2"/>
    <s v="Sales Training Support"/>
    <s v="Agency Training Executive"/>
    <s v="Nhân viên Cấp trung Huấn luyện &amp; Hỗ trợ đại lý"/>
    <x v="4"/>
    <s v="Double"/>
    <s v="Executive"/>
    <s v="Female"/>
    <d v="1994-12-27T00:00:00"/>
    <s v="0987 383 342"/>
    <s v="haiyen.nguyen1@hanwhalife.com.vn"/>
    <x v="0"/>
    <m/>
    <m/>
  </r>
  <r>
    <n v="307"/>
    <s v="FTE"/>
    <s v="12201510"/>
    <s v="Tô Phạm Quỳnh Anh"/>
    <x v="0"/>
    <d v="2022-08-29T00:00:00"/>
    <x v="0"/>
    <x v="0"/>
    <s v="Distribution Planning"/>
    <s v="Partnership Support Senior Executive"/>
    <s v="Nhân viên Cấp trung cao Hỗ trợ Kênh Đối tác Chiến lược"/>
    <x v="0"/>
    <s v="Double"/>
    <s v="Senior Executive"/>
    <s v="Female"/>
    <d v="1995-11-01T00:00:00"/>
    <s v="0902 862913"/>
    <s v="quynhanh.to@hanwhalife.com.vn"/>
    <x v="0"/>
    <m/>
    <m/>
  </r>
  <r>
    <n v="308"/>
    <s v="FTE"/>
    <s v="12201511"/>
    <s v="Nguyễn Vũ Tịnh Đan"/>
    <x v="0"/>
    <d v="2022-08-29T00:00:00"/>
    <x v="0"/>
    <x v="0"/>
    <s v="Sales Support Task Force"/>
    <s v="Sales Admin Executive"/>
    <s v="Nhân viên Cấp trung Hỗ trợ kinh doanh"/>
    <x v="0"/>
    <s v="Double"/>
    <s v="Executive"/>
    <s v="Female"/>
    <d v="1995-04-12T00:00:00"/>
    <s v="0971 116 295"/>
    <s v="tinhdan.nguyen@hanwhalife.com.vn"/>
    <x v="0"/>
    <m/>
    <m/>
  </r>
  <r>
    <n v="309"/>
    <s v="FTE"/>
    <s v="12201512"/>
    <s v="Đặng Hồng Duyên"/>
    <x v="0"/>
    <d v="2022-08-29T00:00:00"/>
    <x v="0"/>
    <x v="0"/>
    <s v="Customer Services"/>
    <s v="Call Center Senior Staff"/>
    <s v="Nhân viên Cấp cao trực Tổng đài"/>
    <x v="0"/>
    <s v="Double"/>
    <s v="Senior Staff"/>
    <s v="Female"/>
    <d v="1994-05-22T00:00:00"/>
    <s v="0833 063 278"/>
    <s v="hongduyen.dang@hanwhalife.com.vn"/>
    <x v="0"/>
    <m/>
    <m/>
  </r>
  <r>
    <n v="310"/>
    <s v="FTE"/>
    <s v="12201513"/>
    <s v="Nguyễn Đình Hưng"/>
    <x v="22"/>
    <d v="2022-08-31T00:00:00"/>
    <x v="1"/>
    <x v="1"/>
    <s v="Regional Sales - Thang Long"/>
    <s v="Zone Director"/>
    <s v="Giám đốc Kinh doanh Khu vực"/>
    <x v="3"/>
    <s v="Double"/>
    <s v="Senior Executive"/>
    <s v="Male"/>
    <d v="1990-04-10T00:00:00"/>
    <s v="0948 975 050"/>
    <s v="dinhhung.nguyen@hanwhalife.com.vn"/>
    <x v="0"/>
    <m/>
    <m/>
  </r>
  <r>
    <n v="311"/>
    <s v="FTE"/>
    <s v="12201519"/>
    <s v="Đào Thị Vương"/>
    <x v="0"/>
    <d v="2022-09-05T00:00:00"/>
    <x v="0"/>
    <x v="0"/>
    <s v="Customer Services"/>
    <s v="Call Center Staff"/>
    <s v="Nhân viên trực Tổng đài"/>
    <x v="0"/>
    <s v="Double"/>
    <s v="Staff"/>
    <s v="Female"/>
    <d v="1994-01-31T00:00:00"/>
    <s v="0909 600 526"/>
    <s v="vuong.dao@hanwhalife.com.vn"/>
    <x v="0"/>
    <m/>
    <m/>
  </r>
  <r>
    <n v="312"/>
    <s v="FTE"/>
    <s v="12201522"/>
    <s v="Mai Vạn Hạnh"/>
    <x v="0"/>
    <d v="2022-09-05T00:00:00"/>
    <x v="0"/>
    <x v="0"/>
    <s v="Customer Services"/>
    <s v="Call Center Assistant Manager"/>
    <s v="Phó phòng trực Tổng đài"/>
    <x v="0"/>
    <s v="Double"/>
    <s v="Assistant Manager"/>
    <s v="Female"/>
    <d v="1988-05-13T00:00:00"/>
    <s v="0903 601 309"/>
    <s v="vanhanh.mai@hanwhalife.com.vn"/>
    <x v="0"/>
    <m/>
    <m/>
  </r>
  <r>
    <n v="313"/>
    <s v="FTE"/>
    <s v="12201524"/>
    <s v="Đào Nguyễn Xuân Phước"/>
    <x v="0"/>
    <d v="2022-09-05T00:00:00"/>
    <x v="0"/>
    <x v="0"/>
    <s v="Distribution Admin"/>
    <s v="Distribution Report Senior Officer"/>
    <s v="Chuyên viên Cấp cao Hành chánh Đại lý &amp; Kênh phân phối"/>
    <x v="0"/>
    <s v="Double"/>
    <s v="Senior Officer"/>
    <s v="Male"/>
    <d v="1994-01-30T00:00:00"/>
    <s v="0327 695 141"/>
    <s v="xuanphuoc.dao@hanwhalife.com.vn"/>
    <x v="0"/>
    <s v="x"/>
    <m/>
  </r>
  <r>
    <n v="314"/>
    <s v="FTE"/>
    <s v="12201525"/>
    <s v="Lê Thị Bích Tiên"/>
    <x v="0"/>
    <d v="2022-09-05T00:00:00"/>
    <x v="0"/>
    <x v="0"/>
    <s v="Human resources"/>
    <s v="Employee Engagement &amp; Internal Communication Senior Executive"/>
    <s v="Nhân viên Cấp trung cao Hoạt Động Gắn Kết và Truyền Thông Nội Bộ"/>
    <x v="0"/>
    <s v="Double"/>
    <s v="Senior Executive"/>
    <s v="Female"/>
    <d v="1994-12-12T00:00:00"/>
    <s v="0934 056 977"/>
    <s v="bichtien.le@hanwhalife.com.vn"/>
    <x v="0"/>
    <m/>
    <m/>
  </r>
  <r>
    <n v="315"/>
    <s v="FTE"/>
    <s v="12201531"/>
    <s v="Nguyễn Anh Tuấn"/>
    <x v="0"/>
    <d v="2022-09-12T00:00:00"/>
    <x v="0"/>
    <x v="0"/>
    <s v="Actuary"/>
    <s v="Actuarial Analyst"/>
    <s v="Phân tích Định phí"/>
    <x v="0"/>
    <s v="Double"/>
    <s v="Manager"/>
    <s v="Male"/>
    <d v="1985-10-22T00:00:00"/>
    <s v="0982 378 285"/>
    <s v="anhtuan.nguyen4@hanwhalife.com.vn"/>
    <x v="0"/>
    <m/>
    <m/>
  </r>
  <r>
    <n v="316"/>
    <s v="FTE"/>
    <s v="12201532"/>
    <s v="Phạm Hải Huy"/>
    <x v="0"/>
    <d v="2022-09-12T00:00:00"/>
    <x v="0"/>
    <x v="0"/>
    <s v="NBU &amp; Claim"/>
    <s v="Claim Assistant Manager"/>
    <s v="Phó phòng Giải quyết Quyền lợi Bảo hiểm"/>
    <x v="0"/>
    <s v="Double"/>
    <s v="Assistant Manager"/>
    <s v="Male"/>
    <d v="1983-10-20T00:00:00"/>
    <s v="0982 908 020"/>
    <s v="haihuy.pham@hanwhalife.com.vn"/>
    <x v="0"/>
    <m/>
    <m/>
  </r>
  <r>
    <n v="317"/>
    <s v="FTE"/>
    <s v="12201533"/>
    <s v="Mai Hữu Tín"/>
    <x v="0"/>
    <d v="2022-09-12T00:00:00"/>
    <x v="0"/>
    <x v="0"/>
    <s v="NBU &amp; Claim"/>
    <s v="Underwriter"/>
    <s v="Chuyên viên Thẩm định"/>
    <x v="0"/>
    <s v="Double"/>
    <s v="Senior Executive"/>
    <s v="Male"/>
    <d v="1993-02-24T00:00:00"/>
    <s v=" 0983 790 609"/>
    <s v="huutin.mai@hanwhalife.com.vn"/>
    <x v="0"/>
    <m/>
    <m/>
  </r>
  <r>
    <n v="318"/>
    <s v="FTE"/>
    <s v="12201534"/>
    <s v="Phạm Thị Hằng"/>
    <x v="0"/>
    <d v="2022-09-12T00:00:00"/>
    <x v="0"/>
    <x v="0"/>
    <s v="Design &amp; Development"/>
    <s v="Design &amp; Development Officer"/>
    <s v="Chuyên viên Thiết Kế &amp; Phát triển Chương trình Huấn luyện Kinh doanh"/>
    <x v="0"/>
    <s v="Double"/>
    <s v="Officer"/>
    <s v="Female"/>
    <d v="1984-10-10T00:00:00"/>
    <s v="0813 390 539"/>
    <s v="hang.pham@hanwhalife.com.vn"/>
    <x v="0"/>
    <m/>
    <m/>
  </r>
  <r>
    <n v="319"/>
    <s v="FTE"/>
    <s v="12201536"/>
    <s v="Tất An Đông Nghi"/>
    <x v="0"/>
    <d v="2022-09-13T00:00:00"/>
    <x v="0"/>
    <x v="0"/>
    <s v="Marketing"/>
    <s v="Corporate Brand Manager"/>
    <s v="Trưởng phòng Quản lý Thương hiệu"/>
    <x v="0"/>
    <s v="Double"/>
    <s v="Manager"/>
    <s v="Male"/>
    <d v="1991-08-13T00:00:00"/>
    <s v="0965 266 718"/>
    <s v="dongnghi.tat@hanwhalife.com.vn"/>
    <x v="0"/>
    <m/>
    <m/>
  </r>
  <r>
    <n v="320"/>
    <s v="FTE"/>
    <s v="12201538"/>
    <s v="Nguyễn Thiên Hương"/>
    <x v="0"/>
    <d v="2022-09-15T00:00:00"/>
    <x v="0"/>
    <x v="0"/>
    <s v="Human resources"/>
    <s v="Corporate Learning &amp; Talent Development Manager"/>
    <s v="Trưởng phòng Đào tạo và Phát triển Nhân tài"/>
    <x v="0"/>
    <s v="Double"/>
    <s v="Manager"/>
    <s v="Female"/>
    <d v="1992-04-11T00:00:00"/>
    <s v="0906 879 842"/>
    <s v="thienhuong.nguyen@hanwhalife.com.vn"/>
    <x v="0"/>
    <m/>
    <m/>
  </r>
  <r>
    <n v="321"/>
    <s v="FTE"/>
    <s v="12201539"/>
    <s v="Nguyễn Trà Nhật Trinh"/>
    <x v="0"/>
    <d v="2022-09-19T00:00:00"/>
    <x v="0"/>
    <x v="0"/>
    <s v="Distribution Admin"/>
    <s v="Distribution Compensation Manager"/>
    <s v="Trưởng phòng Phụ trách Thu nhập Đại lý &amp; Kênh Phân phối"/>
    <x v="0"/>
    <s v="Double"/>
    <s v="Manager"/>
    <s v="Female"/>
    <d v="1987-08-28T00:00:00"/>
    <s v="0909 478 716"/>
    <s v="nhattrinh.nguyen@hanwhalife.com.vn"/>
    <x v="0"/>
    <m/>
    <m/>
  </r>
  <r>
    <n v="322"/>
    <s v="FTE"/>
    <s v="12201544"/>
    <s v="Phạm Thị Diệp Quỳnh"/>
    <x v="0"/>
    <d v="2022-09-26T00:00:00"/>
    <x v="0"/>
    <x v="0"/>
    <s v="Customer Services"/>
    <s v="Digital Customer Services Manager"/>
    <s v="Trưởng phòng Dịch vụ Kỹ thuật số"/>
    <x v="0"/>
    <s v="Double"/>
    <s v="Manager"/>
    <s v="Female"/>
    <d v="1979-10-05T00:00:00"/>
    <s v="0916 798 389"/>
    <s v="diepquynh.pham@hanwhalife.com.vn"/>
    <x v="0"/>
    <m/>
    <m/>
  </r>
  <r>
    <n v="323"/>
    <s v="FTE"/>
    <s v="12201547"/>
    <s v="Nguyễn Thị Hoài Thu"/>
    <x v="0"/>
    <d v="2022-09-28T00:00:00"/>
    <x v="0"/>
    <x v="0"/>
    <s v="Customer Services"/>
    <s v="Customer Care Manager"/>
    <s v="Trưởng phòng Chăm sóc Khách Hàng"/>
    <x v="0"/>
    <s v="Double"/>
    <s v="Manager"/>
    <s v="Female"/>
    <d v="1984-03-27T00:00:00"/>
    <s v="0932 493 481"/>
    <s v="hoaithu.nguyen@hanwhalife.com.vn"/>
    <x v="0"/>
    <m/>
    <m/>
  </r>
  <r>
    <n v="324"/>
    <s v="FTE"/>
    <s v="12201549"/>
    <s v="Du Gia Khang"/>
    <x v="0"/>
    <d v="2022-09-28T00:00:00"/>
    <x v="0"/>
    <x v="0"/>
    <s v="NBU &amp; Claim"/>
    <s v="New Business Staff"/>
    <s v="Nhân viên Phát hành Hợp đồng"/>
    <x v="0"/>
    <s v="Double"/>
    <s v="Staff"/>
    <s v="Male"/>
    <d v="1996-11-15T00:00:00"/>
    <s v="0773 116 510"/>
    <s v="giakhang.du@hanwhalife.com.vn"/>
    <x v="0"/>
    <m/>
    <m/>
  </r>
  <r>
    <n v="325"/>
    <s v="FTE"/>
    <s v="12201550"/>
    <s v="Nguyễn Bùi Thanh An"/>
    <x v="0"/>
    <d v="2022-09-28T00:00:00"/>
    <x v="0"/>
    <x v="0"/>
    <s v="GA Partner"/>
    <s v="GA Development Senior Executive"/>
    <s v="Nhân viên Cấp trung Cao Phát triển Văn phòng Tổng đại lý"/>
    <x v="0"/>
    <s v="Double"/>
    <s v="Senior Executive"/>
    <s v="Female"/>
    <d v="1995-03-29T00:00:00"/>
    <s v="0919 103 045"/>
    <s v="thanhan.nguyen@hanwhalife.com.vn"/>
    <x v="0"/>
    <m/>
    <m/>
  </r>
  <r>
    <n v="326"/>
    <s v="FTE"/>
    <s v="12201551"/>
    <s v="Nguyễn Thị Quyên"/>
    <x v="0"/>
    <d v="2022-09-28T00:00:00"/>
    <x v="0"/>
    <x v="0"/>
    <s v="Actuary"/>
    <s v="Actuarial Analyst"/>
    <s v="Phân tích Định phí"/>
    <x v="0"/>
    <s v="Double"/>
    <s v="Senior Executive"/>
    <s v="Female"/>
    <d v="1995-05-19T00:00:00"/>
    <s v="0365 947 196"/>
    <s v="quyen.nguyen@hanwhalife.com.vn"/>
    <x v="0"/>
    <m/>
    <m/>
  </r>
  <r>
    <n v="327"/>
    <s v="FTE"/>
    <s v="12201553"/>
    <s v="Nguyễn Phụng Trí"/>
    <x v="2"/>
    <d v="2022-10-01T00:00:00"/>
    <x v="2"/>
    <x v="2"/>
    <s v="Regional Sales - Tay Son"/>
    <s v="Regional Director"/>
    <s v="Giám đốc Kinh doanh Vùng"/>
    <x v="3"/>
    <s v="Double"/>
    <s v="Vice Director"/>
    <s v="Male"/>
    <d v="1978-09-18T00:00:00"/>
    <s v="0917 985 225"/>
    <s v="phungtri.nguyen@hanwhalife.com.vn"/>
    <x v="0"/>
    <m/>
    <m/>
  </r>
  <r>
    <n v="328"/>
    <s v="FTE"/>
    <s v="12201556"/>
    <s v="Đoàn Ngọc Thanh Tâm"/>
    <x v="0"/>
    <d v="2022-10-03T00:00:00"/>
    <x v="0"/>
    <x v="0"/>
    <s v="Distribution Planning"/>
    <s v="Distribution Support Executive"/>
    <s v="Nhân viên Cấp trung Hỗ trợ Đại lý &amp; Kênh Phân phối"/>
    <x v="0"/>
    <s v="Double"/>
    <s v="Executive"/>
    <s v="Female"/>
    <d v="2000-08-19T00:00:00"/>
    <s v="0589 798 647"/>
    <s v="thanhtam.doan@hanwhalife.com.vn"/>
    <x v="0"/>
    <m/>
    <m/>
  </r>
  <r>
    <n v="329"/>
    <s v="FTE"/>
    <s v="12201557"/>
    <s v="Nguyễn Văn Bảo"/>
    <x v="0"/>
    <d v="2022-10-03T00:00:00"/>
    <x v="0"/>
    <x v="0"/>
    <s v="IT"/>
    <s v="IT Helpdesk Staff"/>
    <s v="Nhân viên Hỗ trợ Mạng máy tính"/>
    <x v="0"/>
    <s v="Double"/>
    <s v="Staff"/>
    <s v="Male"/>
    <d v="1996-02-20T00:00:00"/>
    <s v="0974 504 924"/>
    <s v="vanbao.nguyen@hanwhalife.com.vn"/>
    <x v="0"/>
    <m/>
    <m/>
  </r>
  <r>
    <n v="330"/>
    <s v="FTE"/>
    <s v="12201558"/>
    <s v="Nguyễn Duy Thanh"/>
    <x v="0"/>
    <d v="2022-10-10T00:00:00"/>
    <x v="0"/>
    <x v="0"/>
    <s v="IT"/>
    <s v="Program Analyst Senior Officer"/>
    <s v="Chuyên viên Cấp cao Lập trình"/>
    <x v="0"/>
    <s v="Double"/>
    <s v="Senior Officer"/>
    <s v="Male"/>
    <d v="1990-04-11T00:00:00"/>
    <s v="0987 506 370"/>
    <s v="duythanh.nguyen1@hanwhalife.com.vn"/>
    <x v="0"/>
    <s v="x"/>
    <m/>
  </r>
  <r>
    <n v="331"/>
    <s v="FTE"/>
    <s v="12201562"/>
    <s v="Đỗ Thị Linh Nhạn"/>
    <x v="24"/>
    <d v="2022-10-19T00:00:00"/>
    <x v="1"/>
    <x v="1"/>
    <s v="Customer Services"/>
    <s v="Customer Services Senior Staff"/>
    <s v="Nhân viên Cấp cao Dịch vụ Khách hàng"/>
    <x v="0"/>
    <s v="Double"/>
    <s v="Senior Staff"/>
    <s v="Female"/>
    <d v="1992-10-05T00:00:00"/>
    <s v="0398 558 689"/>
    <s v="linhnhan.do@hanwhalife.com.vn"/>
    <x v="0"/>
    <m/>
    <m/>
  </r>
  <r>
    <n v="332"/>
    <s v="FTE"/>
    <s v="12201563"/>
    <s v="Hoàng Minh Tú"/>
    <x v="0"/>
    <d v="2022-10-19T00:00:00"/>
    <x v="0"/>
    <x v="0"/>
    <s v="Actuary"/>
    <s v="Actuarial Analyst"/>
    <s v="Phân tích Định phí"/>
    <x v="0"/>
    <s v="Double"/>
    <s v="Executive"/>
    <s v="Female"/>
    <d v="1998-10-28T00:00:00"/>
    <s v="0777 613 369"/>
    <s v="minhtu.hoang@hanwhalife.com.vn"/>
    <x v="0"/>
    <m/>
    <m/>
  </r>
  <r>
    <n v="333"/>
    <s v="FTE"/>
    <s v="12201565"/>
    <s v="Trương Mạnh Dũng"/>
    <x v="0"/>
    <d v="2022-10-20T00:00:00"/>
    <x v="0"/>
    <x v="0"/>
    <s v="IT"/>
    <s v="Program Analyst Officer"/>
    <s v="Chuyên viên Lập trình"/>
    <x v="0"/>
    <s v="Double"/>
    <s v="Officer"/>
    <s v="Male"/>
    <d v="1986-12-02T00:00:00"/>
    <s v="0935 004 507"/>
    <s v="manhdung.truong@hanwhalife.com.vn"/>
    <x v="0"/>
    <m/>
    <m/>
  </r>
  <r>
    <n v="334"/>
    <s v="FTE"/>
    <s v="12201567"/>
    <s v="Lâm Vũ"/>
    <x v="0"/>
    <d v="2022-10-24T00:00:00"/>
    <x v="0"/>
    <x v="0"/>
    <s v="Product Development"/>
    <s v="Product Development Senior Executive"/>
    <s v="Nhân viên Cấp trung cao Phát triển Sản phẩm"/>
    <x v="0"/>
    <s v="Double"/>
    <s v="Senior Executive"/>
    <s v="Male"/>
    <d v="1991-03-17T00:00:00"/>
    <s v="0908 803 939"/>
    <s v="vu.lam@hanwhalife.com.vn"/>
    <x v="0"/>
    <m/>
    <m/>
  </r>
  <r>
    <n v="335"/>
    <s v="FTE"/>
    <s v="12201569"/>
    <s v="Nguyễn Lê Tuyết Nhiên"/>
    <x v="0"/>
    <d v="2022-10-26T00:00:00"/>
    <x v="0"/>
    <x v="0"/>
    <s v="Sales Training Support"/>
    <s v="Agency Training Coordinator"/>
    <s v="Điều phối Huấn luyện Kênh Đại lý"/>
    <x v="0"/>
    <s v="Double"/>
    <s v="Executive"/>
    <s v="Female"/>
    <d v="1995-01-14T00:00:00"/>
    <s v="0933 743 436"/>
    <s v="tuyetnhien.nguyen@hanwhalife.com.vn"/>
    <x v="0"/>
    <m/>
    <m/>
  </r>
  <r>
    <n v="336"/>
    <s v="FTE"/>
    <s v="12201570"/>
    <s v="Lê Nhật Hà Vy"/>
    <x v="0"/>
    <d v="2022-10-31T00:00:00"/>
    <x v="0"/>
    <x v="0"/>
    <s v="Marketing"/>
    <s v="PR &amp; CSR Manager"/>
    <s v="Trưởng phòng Truyền thông và CSR"/>
    <x v="0"/>
    <s v="Double"/>
    <s v="Manager"/>
    <s v="Female"/>
    <d v="1991-12-11T00:00:00"/>
    <s v="0934 457 535"/>
    <s v="havy.le@hanwhalife.com.vn"/>
    <x v="0"/>
    <m/>
    <m/>
  </r>
  <r>
    <n v="337"/>
    <s v="FTE"/>
    <s v="12201571"/>
    <s v="Huỳnh Thị Hồng Gấm"/>
    <x v="0"/>
    <d v="2022-10-31T00:00:00"/>
    <x v="0"/>
    <x v="0"/>
    <s v="Distribution Admin"/>
    <s v="Distribution Compensation Executive"/>
    <s v="Nhân viên Cấp trung phụ trách Thu nhập Đại lý &amp; Kênh Phân phối"/>
    <x v="0"/>
    <s v="Double"/>
    <s v="Executive"/>
    <s v="Female"/>
    <d v="1995-03-15T00:00:00"/>
    <s v="0388 552 912"/>
    <s v="honggam.huynh@hanwhalife.com.vn"/>
    <x v="0"/>
    <m/>
    <m/>
  </r>
  <r>
    <n v="338"/>
    <s v="FTE"/>
    <s v="12201572"/>
    <s v="Nguyễn Anh Tuấn"/>
    <x v="24"/>
    <d v="2022-11-01T00:00:00"/>
    <x v="1"/>
    <x v="1"/>
    <s v="Regional Sales - Thang Long"/>
    <s v="Zone Director"/>
    <s v="Giám đốc Kinh doanh Khu vực"/>
    <x v="3"/>
    <s v="Double"/>
    <s v="Senior Officer"/>
    <s v="Male"/>
    <d v="1985-02-06T00:00:00"/>
    <s v="0928 336 999"/>
    <s v="tuan.nguyen1@hanwhalife.com.vn"/>
    <x v="0"/>
    <m/>
    <m/>
  </r>
  <r>
    <n v="339"/>
    <s v="FTE"/>
    <s v="12201575"/>
    <s v="Phạm Văn Chung"/>
    <x v="10"/>
    <d v="2022-11-02T00:00:00"/>
    <x v="1"/>
    <x v="1"/>
    <s v="Regional Sales - Thang Long"/>
    <s v="Zone Director"/>
    <s v="Giám đốc Kinh doanh Khu vực"/>
    <x v="3"/>
    <s v="Double"/>
    <s v="Senior Executive"/>
    <s v="Male"/>
    <d v="1990-04-23T00:00:00"/>
    <s v="0961 625 788"/>
    <s v="vanchung.pham@hanwhalife.com.vn"/>
    <x v="0"/>
    <m/>
    <m/>
  </r>
  <r>
    <n v="340"/>
    <s v="FTE"/>
    <s v="12201577"/>
    <s v="Trần Minh Tâm"/>
    <x v="8"/>
    <d v="2022-11-02T00:00:00"/>
    <x v="1"/>
    <x v="1"/>
    <s v="Regional Sales - Lam Kinh"/>
    <s v="Zone Director"/>
    <s v="Giám đốc Kinh doanh Khu vực"/>
    <x v="3"/>
    <s v="Double"/>
    <s v="Officer"/>
    <s v="Male"/>
    <d v="1990-05-19T00:00:00"/>
    <s v="0985 999 881"/>
    <s v="tam.tran@hanwhalife.com.vn"/>
    <x v="0"/>
    <m/>
    <m/>
  </r>
  <r>
    <n v="341"/>
    <s v="FTE"/>
    <s v="12201579"/>
    <s v="Nguyễn Bình An"/>
    <x v="0"/>
    <d v="2022-11-14T00:00:00"/>
    <x v="0"/>
    <x v="0"/>
    <s v="Product Development"/>
    <s v="Product Development Senior Executive"/>
    <s v="Nhân viên Cấp trung cao Phát triển Sản phẩm"/>
    <x v="0"/>
    <s v="Double"/>
    <s v="Senior Executive"/>
    <s v="Male"/>
    <d v="1996-02-12T00:00:00"/>
    <s v="0379 362 759"/>
    <s v="binhan.nguyen@hanwhalife.com.vn"/>
    <x v="0"/>
    <s v="x"/>
    <m/>
  </r>
  <r>
    <n v="342"/>
    <s v="FTE"/>
    <s v="12201582"/>
    <s v="Lê Thị Hường"/>
    <x v="20"/>
    <d v="2022-11-14T00:00:00"/>
    <x v="1"/>
    <x v="1"/>
    <s v="Customer Services"/>
    <s v="Customer Services Senior Staff"/>
    <s v="Nhân viên Cấp cao Dịch vụ Khách hàng"/>
    <x v="0"/>
    <s v="Double"/>
    <s v="Senior Staff"/>
    <s v="Female"/>
    <d v="1992-05-19T00:00:00"/>
    <s v="0981 431 074"/>
    <s v="huong.le2@hanwhalife.com.vn"/>
    <x v="0"/>
    <s v="x"/>
    <m/>
  </r>
  <r>
    <n v="343"/>
    <s v="FTE"/>
    <s v="12201584"/>
    <s v="Trương Thái Bão"/>
    <x v="2"/>
    <d v="2022-11-21T00:00:00"/>
    <x v="2"/>
    <x v="2"/>
    <s v="Sales Training Support"/>
    <s v="Agency Training Senior Executive"/>
    <s v="Nhân viên Cấp trung cao Huấn luyện &amp; Hỗ trợ đại lý"/>
    <x v="4"/>
    <s v="Double"/>
    <s v="Senior Executive"/>
    <s v="Male"/>
    <d v="1992-08-20T00:00:00"/>
    <s v="0941 430 707"/>
    <s v="thaibao.truong@hanwhalife.com.vn"/>
    <x v="0"/>
    <s v="x"/>
    <m/>
  </r>
  <r>
    <n v="344"/>
    <s v="FTE"/>
    <s v="12201585"/>
    <s v="Mai Hồng Phương Thảo"/>
    <x v="0"/>
    <d v="2022-11-21T00:00:00"/>
    <x v="0"/>
    <x v="0"/>
    <s v="Distribution Planning"/>
    <s v="Quality Control Senior Executive"/>
    <s v="Nhân viên Cấp trung cao Kiểm soát Chất lượng"/>
    <x v="0"/>
    <s v="Double"/>
    <s v="Senior Executive"/>
    <s v="Female"/>
    <d v="1989-10-11T00:00:00"/>
    <s v="0355 551 520"/>
    <s v="phuongthao.mai@hanwhalife.com.vn"/>
    <x v="0"/>
    <m/>
    <m/>
  </r>
  <r>
    <n v="345"/>
    <s v="FTE"/>
    <s v="12201588"/>
    <s v="Lê Nguyễn Ngọc Trâm"/>
    <x v="25"/>
    <d v="2022-11-23T00:00:00"/>
    <x v="3"/>
    <x v="2"/>
    <s v="Customer Services"/>
    <s v="Customer Services Senior Staff"/>
    <s v="Nhân viên Cấp cao Dịch vụ Khách hàng"/>
    <x v="0"/>
    <s v="Double"/>
    <s v="Senior Staff"/>
    <s v="Female"/>
    <d v="1994-06-15T00:00:00"/>
    <s v="0912 369 411"/>
    <s v="ngoctram.le@hanwhalife.com.vn"/>
    <x v="0"/>
    <m/>
    <m/>
  </r>
  <r>
    <n v="346"/>
    <s v="FTE"/>
    <s v="12201590"/>
    <s v="Nguyễn Quang Thiện"/>
    <x v="0"/>
    <d v="2022-11-28T00:00:00"/>
    <x v="0"/>
    <x v="0"/>
    <s v="IT"/>
    <s v="Program Analyst Executive"/>
    <s v="Nhân viên Cấp trung Lập trình"/>
    <x v="0"/>
    <s v="Double"/>
    <s v="Executive"/>
    <s v="Male"/>
    <d v="1998-01-09T00:00:00"/>
    <s v="0829 900 345"/>
    <s v="quangthien.nguyen@hanwhalife.com.vn"/>
    <x v="0"/>
    <m/>
    <m/>
  </r>
  <r>
    <n v="347"/>
    <s v="FTE"/>
    <s v="12201593"/>
    <s v="Nguyễn Thị Quỳnh Nga"/>
    <x v="0"/>
    <d v="2022-12-01T00:00:00"/>
    <x v="0"/>
    <x v="0"/>
    <s v="Product Development"/>
    <s v="Product Development Officer"/>
    <s v="Chuyên viên Phát triển Sản Phẩm"/>
    <x v="0"/>
    <s v="Double"/>
    <s v="Officer"/>
    <s v="Female"/>
    <d v="1987-04-28T00:00:00"/>
    <s v="0977 347 967"/>
    <s v="quynhnga.nguyen@hanwhalife.com.vn"/>
    <x v="0"/>
    <m/>
    <m/>
  </r>
  <r>
    <n v="348"/>
    <s v="FTE"/>
    <s v="12201594"/>
    <s v="Nguyễn Anh Tú"/>
    <x v="21"/>
    <d v="2022-12-01T00:00:00"/>
    <x v="1"/>
    <x v="1"/>
    <s v="Regional Sales - Thang Long"/>
    <s v="Zone Director"/>
    <s v="Giám đốc Kinh doanh Khu vực"/>
    <x v="3"/>
    <s v="Double"/>
    <s v="Senior Executive"/>
    <s v="Male"/>
    <d v="1992-07-20T00:00:00"/>
    <s v="0962 480 526"/>
    <s v="anhtu.nguyen@hanwhalife.com.vn"/>
    <x v="0"/>
    <m/>
    <m/>
  </r>
  <r>
    <n v="349"/>
    <s v="FTE"/>
    <s v="12201596"/>
    <s v="Lê Thị Thanh Xuân"/>
    <x v="0"/>
    <d v="2022-12-05T00:00:00"/>
    <x v="0"/>
    <x v="0"/>
    <s v="COP"/>
    <s v="Chief Operations Principal"/>
    <s v="Giám Đốc Cấp cao Nghiệp vụ Bảo Hiểm"/>
    <x v="1"/>
    <s v="Single"/>
    <s v="Senior Director"/>
    <s v="Female"/>
    <d v="1972-03-27T00:00:00"/>
    <s v="0916 758 841"/>
    <s v="thanhxuan.le1@hanwhalife.com.vn"/>
    <x v="0"/>
    <m/>
    <m/>
  </r>
  <r>
    <n v="350"/>
    <s v="FTE"/>
    <s v="12201597"/>
    <s v="Lê Nguyễn Bảo Thi"/>
    <x v="0"/>
    <d v="2022-12-05T00:00:00"/>
    <x v="0"/>
    <x v="0"/>
    <s v="Distribution Planning"/>
    <s v="Distribution Support Executive"/>
    <s v="Nhân viên Cấp trung Hỗ trợ Đại lý &amp; Kênh Phân phối"/>
    <x v="0"/>
    <s v="Double"/>
    <s v="Executive"/>
    <s v="Female"/>
    <d v="1996-11-27T00:00:00"/>
    <s v="0359 264 829"/>
    <s v="baothi.le@hanwhalife.com.vn"/>
    <x v="0"/>
    <m/>
    <m/>
  </r>
  <r>
    <n v="351"/>
    <s v="FTE"/>
    <s v="12201598"/>
    <s v="Nguyễn Thị Thúy Hằng"/>
    <x v="21"/>
    <d v="2022-12-05T00:00:00"/>
    <x v="1"/>
    <x v="1"/>
    <s v="Regional Sales - Thang Long"/>
    <s v="Zone Director"/>
    <s v="Giám đốc Kinh doanh Khu vực"/>
    <x v="3"/>
    <s v="Double"/>
    <s v="Executive"/>
    <s v="Female"/>
    <d v="1983-08-20T00:00:00"/>
    <s v="0986 517 083"/>
    <s v="thuyhang.nguyen@hanwhalife.com.vn"/>
    <x v="0"/>
    <s v="x"/>
    <m/>
  </r>
  <r>
    <n v="352"/>
    <s v="FTE"/>
    <s v="12201599"/>
    <s v="Trần Trung Nguyên"/>
    <x v="0"/>
    <d v="2022-12-05T00:00:00"/>
    <x v="0"/>
    <x v="0"/>
    <s v="IT"/>
    <s v="Program Analyst Senior Executive"/>
    <s v="Nhân viên Cấp trung cao Lập trình"/>
    <x v="0"/>
    <s v="Double"/>
    <s v="Senior Executive"/>
    <s v="Male"/>
    <d v="1996-01-01T00:00:00"/>
    <s v="0969 981 853"/>
    <s v="trungnguyen.tran@hanwhalife.com.vn"/>
    <x v="0"/>
    <s v="x"/>
    <m/>
  </r>
  <r>
    <n v="353"/>
    <s v="FTE"/>
    <s v="12201601"/>
    <s v="Hồ Mẫn Trí"/>
    <x v="0"/>
    <d v="2022-12-12T00:00:00"/>
    <x v="0"/>
    <x v="0"/>
    <s v="IT"/>
    <s v="Business Analyst Senior Officer"/>
    <s v="Chuyên viên Cấp cao Phát triển Hệ thống"/>
    <x v="0"/>
    <s v="Double"/>
    <s v="Senior Officer"/>
    <s v="Male"/>
    <d v="1982-05-22T00:00:00"/>
    <s v="0982 179 176"/>
    <s v="mantri.ho@hanwhalife.com.vn"/>
    <x v="0"/>
    <m/>
    <m/>
  </r>
  <r>
    <n v="354"/>
    <s v="FTE"/>
    <s v="12201602"/>
    <s v="Phạm Thị Thanh Tú"/>
    <x v="0"/>
    <d v="2022-12-12T00:00:00"/>
    <x v="0"/>
    <x v="0"/>
    <s v="Human Resources"/>
    <s v="Talent Development Senior Officer"/>
    <s v="Chuyên viên Cấp cao Phát triển Nhân tài"/>
    <x v="0"/>
    <s v="Double"/>
    <s v="Senior Officer"/>
    <s v="Female"/>
    <d v="1997-02-01T00:00:00"/>
    <s v="0942 155 282"/>
    <s v="thanhtu.pham1@hanwhalife.com.vn"/>
    <x v="0"/>
    <s v="x"/>
    <m/>
  </r>
  <r>
    <n v="355"/>
    <s v="FTE"/>
    <s v="12201603"/>
    <s v="Văn Công Nho"/>
    <x v="33"/>
    <d v="2022-12-12T00:00:00"/>
    <x v="2"/>
    <x v="2"/>
    <s v="Sales Training Support"/>
    <s v="Agency Training Executive"/>
    <s v="Nhân viên Cấp trung Huấn luyện &amp; Hỗ trợ đại lý"/>
    <x v="4"/>
    <s v="Double"/>
    <s v="Executive"/>
    <s v="Male"/>
    <d v="1993-09-04T00:00:00"/>
    <s v="0903 543 006"/>
    <s v="congnho.van@hanwhalife.com.vn"/>
    <x v="0"/>
    <m/>
    <m/>
  </r>
  <r>
    <n v="356"/>
    <s v="FTE"/>
    <s v="12201605"/>
    <s v="Trần Thị Diệu Hằng"/>
    <x v="0"/>
    <d v="2022-12-14T00:00:00"/>
    <x v="0"/>
    <x v="0"/>
    <s v="Distribution Planning"/>
    <s v="Distribution Support Senior Executive"/>
    <s v="Nhân viên Cấp trung cao Đại lý &amp; Kênh Phân phối"/>
    <x v="0"/>
    <s v="Double"/>
    <s v="Senior Executive"/>
    <s v="Female"/>
    <d v="1997-04-14T00:00:00"/>
    <s v="0367 340 943"/>
    <s v="dieuhang.tran@hanwhalife.com.vn"/>
    <x v="0"/>
    <m/>
    <m/>
  </r>
  <r>
    <n v="357"/>
    <s v="FTE"/>
    <s v="12201606"/>
    <s v="Ngô Thu Huyền"/>
    <x v="0"/>
    <d v="2022-12-19T00:00:00"/>
    <x v="0"/>
    <x v="0"/>
    <s v="NBU &amp; Claim"/>
    <s v="Claim Officer"/>
    <s v="Chuyên viên Giải quyết Quyền lợi Bảo hiểm"/>
    <x v="0"/>
    <s v="Double"/>
    <s v="Officer"/>
    <s v="Female"/>
    <d v="1992-10-14T00:00:00"/>
    <s v="0974 339 529"/>
    <s v="thuhuyen.ngo@hanwhalife.com.vn"/>
    <x v="0"/>
    <m/>
    <m/>
  </r>
  <r>
    <n v="358"/>
    <s v="FTE"/>
    <s v="12201610"/>
    <s v="Đinh Nho Hoàng"/>
    <x v="0"/>
    <d v="2022-12-19T00:00:00"/>
    <x v="0"/>
    <x v="0"/>
    <s v="Distribution Admin"/>
    <s v="Distribution Report Senior Executive"/>
    <s v="Nhân viên cấp trung cao báo cáo kênh phân phối"/>
    <x v="0"/>
    <s v="Double"/>
    <s v="Senior Executive"/>
    <s v="Male"/>
    <d v="1993-02-21T00:00:00"/>
    <s v="0854 549 245"/>
    <s v="nhohoang.dinh@hanwhalife.com.vn"/>
    <x v="0"/>
    <m/>
    <m/>
  </r>
  <r>
    <n v="359"/>
    <s v="FTE"/>
    <s v="12201612"/>
    <s v="Trần Lê Huyền Anh"/>
    <x v="0"/>
    <d v="2022-12-20T00:00:00"/>
    <x v="0"/>
    <x v="0"/>
    <s v="Marketing"/>
    <s v="PR &amp; CSR Senior Officer"/>
    <s v="Chuyên viên Cấp cao Truyền thông và CSR"/>
    <x v="0"/>
    <s v="Double"/>
    <s v="Senior Officer"/>
    <s v="Female"/>
    <d v="1993-03-21T00:00:00"/>
    <s v="0937 210 393"/>
    <s v="huyenanh.tran@hanwhalife.com.vn"/>
    <x v="0"/>
    <m/>
    <m/>
  </r>
  <r>
    <n v="360"/>
    <s v="FTE"/>
    <s v="12301614"/>
    <s v="Diệp Tú Khanh"/>
    <x v="7"/>
    <d v="2023-01-03T00:00:00"/>
    <x v="3"/>
    <x v="2"/>
    <s v="Sales Training Support"/>
    <s v="Agency Training Officer"/>
    <s v="Chuyên viên Huấn luyện &amp; Hỗ trợ Đại lý"/>
    <x v="4"/>
    <s v="Double"/>
    <s v="Officer"/>
    <s v="Female"/>
    <d v="1987-06-22T00:00:00"/>
    <s v="0907 769 008"/>
    <s v="tukhanh.diep@hanwhalife.com.vn"/>
    <x v="0"/>
    <m/>
    <m/>
  </r>
  <r>
    <n v="361"/>
    <s v="FTE"/>
    <s v="12301617"/>
    <s v="Vũ Thị Thịnh"/>
    <x v="0"/>
    <d v="2023-01-04T00:00:00"/>
    <x v="0"/>
    <x v="0"/>
    <s v="Internal Audit"/>
    <s v="Internal Audit Senior Executive"/>
    <s v="Nhân viên Cấp trung cao Kiểm toán Nội bộ"/>
    <x v="0"/>
    <s v="Double"/>
    <s v="Senior Executive"/>
    <s v="Female"/>
    <d v="1998-11-28T00:00:00"/>
    <s v="0919 287 011"/>
    <s v="thinh.vu@hanwhalife.com.vn"/>
    <x v="0"/>
    <m/>
    <m/>
  </r>
  <r>
    <n v="362"/>
    <s v="FTE"/>
    <s v="12301618"/>
    <s v="Đặng Trung Dũng"/>
    <x v="1"/>
    <d v="2023-01-04T00:00:00"/>
    <x v="1"/>
    <x v="1"/>
    <s v="NBU &amp; Claim"/>
    <s v="Claim Senior Executive"/>
    <s v="Nhân viên Cấp trung cao Giải quyết Quyền lợi Bảo hiểm"/>
    <x v="0"/>
    <s v="Double"/>
    <s v="Senior Executive"/>
    <s v="Male"/>
    <d v="1984-05-30T00:00:00"/>
    <s v="0904 198 484"/>
    <s v="trungdung.dang@hanwhalife.com.vn"/>
    <x v="0"/>
    <m/>
    <m/>
  </r>
  <r>
    <n v="363"/>
    <s v="FTE"/>
    <s v="12301619"/>
    <s v="Quách Thị Ngọc"/>
    <x v="0"/>
    <d v="2023-01-04T00:00:00"/>
    <x v="0"/>
    <x v="0"/>
    <s v="Legal &amp; Corporate Compliance"/>
    <s v="Corporate Compliance Senior Executive"/>
    <s v="Nhân viên cấp trung cao Kiểm soát tuân thủ"/>
    <x v="0"/>
    <s v="Double"/>
    <s v="Senior Executive"/>
    <s v="Female"/>
    <d v="1996-06-06T00:00:00"/>
    <s v="0369 715 375"/>
    <s v="ngoc.quach@hanwhalife.com.vn"/>
    <x v="0"/>
    <m/>
    <m/>
  </r>
  <r>
    <n v="364"/>
    <s v="FTE"/>
    <s v="12301623"/>
    <s v="Nguyễn Thị Cẩm Thạch"/>
    <x v="22"/>
    <d v="2023-01-09T00:00:00"/>
    <x v="1"/>
    <x v="1"/>
    <s v="Sales Training Support"/>
    <s v="Agency Training Executive"/>
    <s v="Nhân viên Cấp trung Huấn luyện &amp; Hỗ trợ Đại lý"/>
    <x v="4"/>
    <s v="Double"/>
    <s v="Executive"/>
    <s v="Female"/>
    <d v="1984-05-27T00:00:00"/>
    <s v="0945 627 218"/>
    <s v="camthach.nguyen@hanwhalife.com.vn"/>
    <x v="0"/>
    <m/>
    <m/>
  </r>
  <r>
    <n v="365"/>
    <s v="FTE"/>
    <s v="12301631"/>
    <s v="Nguyễn Ngọc Đan Vy"/>
    <x v="0"/>
    <d v="2023-02-01T00:00:00"/>
    <x v="0"/>
    <x v="0"/>
    <s v="Customer Services"/>
    <s v="Customer Services Senior Staff"/>
    <s v="Nhân viên Cấp cao Dịch vụ Khách hàng"/>
    <x v="0"/>
    <s v="Double"/>
    <s v="Senior Staff"/>
    <s v="Female"/>
    <d v="1994-12-12T00:00:00"/>
    <s v="0397 275 343"/>
    <s v="danvy.nguyen@hanwhalife.com.vn"/>
    <x v="0"/>
    <m/>
    <m/>
  </r>
  <r>
    <n v="366"/>
    <s v="FTE"/>
    <s v="12301633"/>
    <s v="Phan Thị Hồng Gấm"/>
    <x v="0"/>
    <d v="2023-02-01T00:00:00"/>
    <x v="0"/>
    <x v="0"/>
    <s v="Customer Services"/>
    <s v="Call Center Senior Staff"/>
    <s v="Nhân viên Cấp cao trực Tổng đài"/>
    <x v="0"/>
    <s v="Double"/>
    <s v="Senior Staff"/>
    <s v="Female"/>
    <d v="1995-02-06T00:00:00"/>
    <s v="0932 860 295"/>
    <s v="honggam.phan@hanwhalife.com.vn"/>
    <x v="0"/>
    <m/>
    <m/>
  </r>
  <r>
    <n v="367"/>
    <s v="FTE"/>
    <s v="12301635"/>
    <s v="Cao Đức Trọng"/>
    <x v="0"/>
    <d v="2023-02-06T00:00:00"/>
    <x v="0"/>
    <x v="0"/>
    <s v="IT"/>
    <s v="Program Analyst Senior Executive"/>
    <s v="Nhân viên Cấp trung cao Lập trình"/>
    <x v="0"/>
    <s v="Double"/>
    <s v="Senior Executive"/>
    <s v="Male"/>
    <d v="1991-04-12T00:00:00"/>
    <s v="0349 775 906"/>
    <s v="ductrong.cao@hanwhalife.com.vn"/>
    <x v="0"/>
    <m/>
    <m/>
  </r>
  <r>
    <n v="368"/>
    <s v="FTE"/>
    <s v="12301639"/>
    <s v="Phạm Viết Đạt"/>
    <x v="4"/>
    <d v="2023-03-01T00:00:00"/>
    <x v="3"/>
    <x v="2"/>
    <s v="Sales Training Support"/>
    <s v="Agency Training Senior Officer"/>
    <s v="Chuyên viên Cấp cao Huấn luyện &amp; Hỗ trợ đại lý"/>
    <x v="4"/>
    <s v="Double"/>
    <s v="Senior Officer"/>
    <s v="Male"/>
    <d v="1984-11-01T00:00:00"/>
    <s v="0329 102 828"/>
    <s v="vietdat.pham1@hanwhalife.com.vn"/>
    <x v="0"/>
    <m/>
    <m/>
  </r>
  <r>
    <n v="369"/>
    <s v="FTE"/>
    <s v="12301642"/>
    <s v="Phạm Thoại Mỹ"/>
    <x v="0"/>
    <d v="2023-03-01T00:00:00"/>
    <x v="0"/>
    <x v="0"/>
    <s v="Customer Services"/>
    <s v="Premium Control Staff"/>
    <s v="Nhân viên Kiểm soát Phí"/>
    <x v="0"/>
    <s v="Double"/>
    <s v="Staff"/>
    <s v="Female"/>
    <d v="2000-03-21T00:00:00"/>
    <s v="0815 555 253"/>
    <s v="thoaimy.pham@hanwhalife.com.vn"/>
    <x v="0"/>
    <m/>
    <m/>
  </r>
  <r>
    <n v="370"/>
    <s v="FTE"/>
    <s v="12301647"/>
    <s v="Trần Đình Đố"/>
    <x v="0"/>
    <d v="2023-03-13T00:00:00"/>
    <x v="0"/>
    <x v="0"/>
    <s v="IT"/>
    <s v="Program Analyst Senior Executive"/>
    <s v="Nhân viên Cấp trung cao Lập trình"/>
    <x v="0"/>
    <s v="Double"/>
    <s v="Senior Executive"/>
    <s v="Male"/>
    <d v="1993-06-04T00:00:00"/>
    <s v="0353 082 513"/>
    <s v="dinhdo.tran@hanwhalife.com.vn"/>
    <x v="0"/>
    <m/>
    <m/>
  </r>
  <r>
    <n v="371"/>
    <s v="FTE"/>
    <s v="12301648"/>
    <s v="Phạm Vi Quỳnh Trang"/>
    <x v="0"/>
    <d v="2023-03-13T00:00:00"/>
    <x v="0"/>
    <x v="0"/>
    <s v="Distribution Admin"/>
    <s v="Distribution Report Senior Executive"/>
    <s v="Nhân viên cấp trung cao báo cáo kênh phân phối"/>
    <x v="0"/>
    <s v="Double"/>
    <s v="Senior Executive"/>
    <s v="Female"/>
    <d v="1994-10-20T00:00:00"/>
    <s v="0369 220 907"/>
    <s v="quynhtrang.pham@hanwhalife.com.vn"/>
    <x v="0"/>
    <m/>
    <m/>
  </r>
  <r>
    <n v="372"/>
    <s v="FTE"/>
    <s v="12301660"/>
    <s v="Phạm Ngọc Tân"/>
    <x v="0"/>
    <d v="2023-04-03T00:00:00"/>
    <x v="0"/>
    <x v="0"/>
    <s v="Investment"/>
    <s v="Investment Assistant Manager"/>
    <s v="Phó phòng Đầu tư"/>
    <x v="0"/>
    <s v="Double"/>
    <s v="Assistant Manager"/>
    <s v="Male"/>
    <d v="1995-04-20T00:00:00"/>
    <s v="0906 792 478"/>
    <s v="ngoctan.pham@hanwhalife.com.vn"/>
    <x v="0"/>
    <m/>
    <m/>
  </r>
  <r>
    <n v="373"/>
    <s v="FTE"/>
    <s v="12301661"/>
    <s v="Trần Ngọc Kim Ngân"/>
    <x v="0"/>
    <d v="2023-04-03T00:00:00"/>
    <x v="0"/>
    <x v="0"/>
    <s v="General Administration"/>
    <s v="General Admin Staff"/>
    <s v="Nhân viên Hành chánh"/>
    <x v="0"/>
    <s v="Double"/>
    <s v="Staff"/>
    <s v="Female"/>
    <d v="1990-01-29T00:00:00"/>
    <s v="0374 587 427"/>
    <s v="kimngan.tran@hanwhalife.com.vn"/>
    <x v="0"/>
    <m/>
    <m/>
  </r>
  <r>
    <n v="374"/>
    <s v="FTE"/>
    <s v="12301663"/>
    <s v="Lê Thị Mỹ Dung"/>
    <x v="0"/>
    <d v="2023-04-03T00:00:00"/>
    <x v="0"/>
    <x v="0"/>
    <s v="Distribution Admin"/>
    <s v="Distribution Admin Executive"/>
    <s v="Nhân viên Cấp trung Hành chánh Đại lý &amp; Kênh Phân phối"/>
    <x v="0"/>
    <s v="Double"/>
    <s v="Executive"/>
    <s v="Female"/>
    <d v="1993-03-01T00:00:00"/>
    <s v="0909 497 793"/>
    <s v="mydung.le@hanwhalife.com.vn"/>
    <x v="0"/>
    <m/>
    <m/>
  </r>
  <r>
    <n v="375"/>
    <s v="FTE"/>
    <s v="12301665"/>
    <s v="Nguyễn Thị Giang"/>
    <x v="0"/>
    <d v="2023-04-06T00:00:00"/>
    <x v="0"/>
    <x v="0"/>
    <s v="Distribution Planning"/>
    <s v="Distribution Planning Manager"/>
    <s v="Trưởng phòng Kế hoạch Kinh doanh"/>
    <x v="0"/>
    <s v="Double"/>
    <s v="Manager"/>
    <s v="Female"/>
    <d v="1989-08-16T00:00:00"/>
    <s v="0909 011 608"/>
    <s v="giang.nguyen1@hanwhalife.com.vn"/>
    <x v="0"/>
    <m/>
    <m/>
  </r>
  <r>
    <n v="376"/>
    <s v="FTE"/>
    <s v="12301666"/>
    <s v="Nguyễn Trường Mỹ Anh"/>
    <x v="30"/>
    <d v="2023-04-06T00:00:00"/>
    <x v="3"/>
    <x v="2"/>
    <s v="Customer Services"/>
    <s v="Customer Services Senior Staff"/>
    <s v="Nhân viên Cấp cao Dịch vụ Khách hàng"/>
    <x v="0"/>
    <s v="Double"/>
    <s v="Senior Staff"/>
    <s v="Female"/>
    <d v="1994-10-10T00:00:00"/>
    <s v="0907 855 358"/>
    <s v="myanh.nguyen@hanwhalife.com.vn"/>
    <x v="0"/>
    <m/>
    <m/>
  </r>
  <r>
    <n v="377"/>
    <s v="FTE"/>
    <s v="12301667"/>
    <s v="Trần Thị Đăng Châu"/>
    <x v="0"/>
    <d v="2023-04-10T00:00:00"/>
    <x v="0"/>
    <x v="0"/>
    <s v="Corporate Planning &amp; Management"/>
    <s v="Corporate Planning &amp; Management Part Leader"/>
    <s v="Phó Bộ phận Quản trị và Kế hoạch Tổng hợp"/>
    <x v="1"/>
    <s v="Single"/>
    <s v="Senior Manager"/>
    <s v="Female"/>
    <d v="1993-08-21T00:00:00"/>
    <s v="0942 909 893"/>
    <s v="dangchau.tran@hanwhalife.com.vn"/>
    <x v="0"/>
    <m/>
    <m/>
  </r>
  <r>
    <n v="378"/>
    <s v="FTE"/>
    <s v="12301669"/>
    <s v="Trần Thị Hoàng Oanh"/>
    <x v="0"/>
    <d v="2023-04-10T00:00:00"/>
    <x v="0"/>
    <x v="0"/>
    <s v="Marketing"/>
    <s v="Graphic Designer"/>
    <s v="Thiết kế Đồ họa"/>
    <x v="0"/>
    <s v="Double"/>
    <s v="Executive"/>
    <s v="Female"/>
    <d v="1994-02-15T00:00:00"/>
    <s v="0961 135 267"/>
    <s v="hoangoanh.tran@hanwhalife.com.vn"/>
    <x v="0"/>
    <m/>
    <m/>
  </r>
  <r>
    <n v="379"/>
    <s v="FTE"/>
    <s v="12301671"/>
    <s v="Nguyễn Thị Quỳnh Hương"/>
    <x v="0"/>
    <d v="2023-04-11T00:00:00"/>
    <x v="0"/>
    <x v="0"/>
    <s v="NBU &amp; Claim"/>
    <s v="Underwriter"/>
    <s v="Thẩm định"/>
    <x v="0"/>
    <s v="Double"/>
    <s v="Officer"/>
    <s v="Female"/>
    <d v="1993-03-29T00:00:00"/>
    <s v="0769 890 908"/>
    <s v="quynhhuong.nguyen@hanwhalife.com.vn"/>
    <x v="0"/>
    <m/>
    <m/>
  </r>
  <r>
    <n v="380"/>
    <s v="FTE"/>
    <s v="12301672"/>
    <s v="Phạm Thị Anh Thư"/>
    <x v="0"/>
    <d v="2023-04-11T00:00:00"/>
    <x v="0"/>
    <x v="0"/>
    <s v="Customer Services"/>
    <s v="Premium Control Officer"/>
    <s v="Chuyên viên Kiểm soát Phí"/>
    <x v="0"/>
    <s v="Double"/>
    <s v="Officer"/>
    <s v="Female"/>
    <d v="1989-01-12T00:00:00"/>
    <s v="0774 983 635"/>
    <s v="anhthu.pham@hanwhalife.com.vn"/>
    <x v="0"/>
    <m/>
    <m/>
  </r>
  <r>
    <n v="381"/>
    <s v="FTE"/>
    <s v="12301674"/>
    <s v="Đào Phương Thúy"/>
    <x v="0"/>
    <d v="2023-04-17T00:00:00"/>
    <x v="0"/>
    <x v="0"/>
    <s v="CHGP"/>
    <s v="Chief HR &amp; GA Principal"/>
    <s v="Giám đốc Cấp cao Nhân sự &amp; Hành chánh"/>
    <x v="1"/>
    <s v="Single"/>
    <s v="Director"/>
    <s v="Female"/>
    <d v="1983-10-26T00:00:00"/>
    <s v="0935 922 441"/>
    <s v="phuongthuy.dao@hanwhalife.com.vn"/>
    <x v="0"/>
    <m/>
    <m/>
  </r>
  <r>
    <n v="382"/>
    <s v="FTE"/>
    <s v="12301676"/>
    <s v="Nguyễn Quốc Nam"/>
    <x v="12"/>
    <d v="2023-04-17T00:00:00"/>
    <x v="0"/>
    <x v="0"/>
    <s v="Sales Training Support"/>
    <s v="Agency Training Executive"/>
    <s v="Nhân viên Cấp trung Huấn luyện &amp; Hỗ trợ đại lý"/>
    <x v="4"/>
    <s v="Double"/>
    <s v="Executive"/>
    <s v="Male"/>
    <d v="1995-03-02T00:00:00"/>
    <s v="0867 997 613"/>
    <s v="quocnam.nguyen1@hanwhalife.com.vn"/>
    <x v="0"/>
    <m/>
    <m/>
  </r>
  <r>
    <n v="383"/>
    <s v="FTE"/>
    <s v="12301678"/>
    <s v="Khổng Tiến Mạnh"/>
    <x v="21"/>
    <d v="2023-05-04T00:00:00"/>
    <x v="1"/>
    <x v="1"/>
    <s v="Sales Training Support"/>
    <s v="Agency Training Senior Executive"/>
    <s v="Nhân viên Cấp trung cao Huấn luyện &amp; Hỗ trợ đại lý"/>
    <x v="4"/>
    <s v="Double"/>
    <s v="Senior Executive"/>
    <s v="Male"/>
    <d v="1992-07-08T00:00:00"/>
    <s v="0368 080 792"/>
    <s v="tienmanh.khong@hanwhalife.com.vn"/>
    <x v="0"/>
    <m/>
    <m/>
  </r>
  <r>
    <n v="384"/>
    <s v="FTE"/>
    <s v="12301679"/>
    <s v="Hoàng Thị Tuyết"/>
    <x v="1"/>
    <d v="2023-05-08T00:00:00"/>
    <x v="1"/>
    <x v="1"/>
    <s v="Customer Services"/>
    <s v="Customer Services Executive"/>
    <s v="Nhân viên Cấp trung Dịch vụ Khách hàng"/>
    <x v="0"/>
    <s v="Double"/>
    <s v="Executive"/>
    <s v="Female"/>
    <d v="1996-02-19T00:00:00"/>
    <s v="0333 739 178"/>
    <s v="tuyet.hoang@hanwhalife.com.vn"/>
    <x v="0"/>
    <s v="x"/>
    <m/>
  </r>
  <r>
    <n v="385"/>
    <s v="FTE"/>
    <s v="12301680"/>
    <s v="Đào Ngọc Linh"/>
    <x v="1"/>
    <d v="2023-05-08T00:00:00"/>
    <x v="1"/>
    <x v="1"/>
    <s v="Agency Compliance"/>
    <s v="Agency Compliance Executive"/>
    <s v="Nhân viên Cấp trung Pháp chế Đại lý"/>
    <x v="0"/>
    <s v="Double"/>
    <s v="Executive"/>
    <s v="Male"/>
    <d v="1992-05-08T00:00:00"/>
    <s v="0335 508 685"/>
    <s v="ngoclinh.dao@hanwhalife.com.vn"/>
    <x v="0"/>
    <m/>
    <m/>
  </r>
  <r>
    <n v="386"/>
    <s v="FTE"/>
    <s v="12301684"/>
    <s v="Nguyễn Thị Ngọc Ánh"/>
    <x v="1"/>
    <d v="2023-05-10T00:00:00"/>
    <x v="1"/>
    <x v="1"/>
    <s v="Partnership Distribution"/>
    <s v="Sales Manager"/>
    <s v=" Quản lý Kinh doanh (Đối tác Ngân hàng)"/>
    <x v="5"/>
    <s v="Double"/>
    <s v="Senior Executive"/>
    <s v="Female"/>
    <d v="1989-09-24T00:00:00"/>
    <s v="083 55 33 274"/>
    <s v="ngocanh.nguyen1@hanwhalife.com.vn"/>
    <x v="0"/>
    <m/>
    <m/>
  </r>
  <r>
    <n v="387"/>
    <s v="FTE"/>
    <s v="12301685"/>
    <s v="Nguyễn Thùy Trang"/>
    <x v="0"/>
    <d v="2023-05-15T00:00:00"/>
    <x v="0"/>
    <x v="0"/>
    <s v="Distribution Planning"/>
    <s v="Distribution Support Senior Officer"/>
    <s v="Chuyên viên Cấp cao Hỗ trợ Đại lý &amp; Kênh Phân phối"/>
    <x v="0"/>
    <s v="Double"/>
    <s v="Senior Officer"/>
    <s v="Female"/>
    <d v="1995-11-28T00:00:00"/>
    <s v="0835 533 274"/>
    <s v="thuytrang.nguyen1@hanwhalife.com.vn"/>
    <x v="0"/>
    <m/>
    <m/>
  </r>
  <r>
    <n v="388"/>
    <s v="FTE"/>
    <s v="12301686"/>
    <s v="Trần Thị Kim Thanh"/>
    <x v="0"/>
    <d v="2023-05-15T00:00:00"/>
    <x v="0"/>
    <x v="0"/>
    <s v="Distribution Planning"/>
    <s v="Partnership Planning Officer"/>
    <s v="Chuyên viên Lập kế hoạch Kênh đối tác"/>
    <x v="0"/>
    <s v="Double"/>
    <s v="Officer"/>
    <s v="Female"/>
    <d v="1991-07-09T00:00:00"/>
    <s v="0937 090 791"/>
    <s v="kimthanh.tran@hanwhalife.com.vn"/>
    <x v="0"/>
    <m/>
    <m/>
  </r>
  <r>
    <n v="389"/>
    <s v="FTE"/>
    <s v="12301687"/>
    <s v="Nguyễn Ngọc Hòa"/>
    <x v="33"/>
    <d v="2023-05-22T00:00:00"/>
    <x v="2"/>
    <x v="2"/>
    <s v="Regional Sales - Hai Van"/>
    <s v="Zone Director"/>
    <s v="Giám đốc Kinh doanh Khu vực"/>
    <x v="3"/>
    <s v="Double"/>
    <s v="Assistant Manager"/>
    <s v="Male"/>
    <d v="1983-10-20T00:00:00"/>
    <s v="0935 353 518"/>
    <s v="ngochoa.nguyen@hanwhalife.com.vn"/>
    <x v="0"/>
    <m/>
    <m/>
  </r>
  <r>
    <n v="390"/>
    <s v="FTE"/>
    <s v="12301689"/>
    <s v="Hoàng Trọng"/>
    <x v="12"/>
    <d v="2023-05-22T00:00:00"/>
    <x v="0"/>
    <x v="0"/>
    <s v="Customer Services"/>
    <s v="Customer Services Senior Staff"/>
    <s v="Nhân viên Cấp cao Dịch vụ Khách hàng"/>
    <x v="0"/>
    <s v="Double"/>
    <s v="Senior Staff"/>
    <s v="Male"/>
    <d v="1990-04-15T00:00:00"/>
    <s v="0908 739 514"/>
    <s v="trong.hoang@hanwhalife.com.vn"/>
    <x v="0"/>
    <m/>
    <m/>
  </r>
  <r>
    <n v="391"/>
    <s v="FTE"/>
    <s v="12301690"/>
    <s v="Phạm Phương Đan Quyên"/>
    <x v="0"/>
    <d v="2023-05-24T00:00:00"/>
    <x v="0"/>
    <x v="0"/>
    <s v="Distribution Planning"/>
    <s v="Group Sales Support Executive"/>
    <s v="Nhân viên Cấp trung Hỗ trợ Phát triển Kinh Doanh - Khách hàng Doanh nghiệp"/>
    <x v="0"/>
    <s v="Double"/>
    <s v="Executive"/>
    <s v="Female"/>
    <d v="1996-08-20T00:00:00"/>
    <s v="0978 893 111"/>
    <s v="danquyen.pham@hanwhalife.com.vn"/>
    <x v="0"/>
    <m/>
    <m/>
  </r>
  <r>
    <n v="392"/>
    <s v="FTE"/>
    <s v="12301693"/>
    <s v="Vương Trường Giang"/>
    <x v="0"/>
    <d v="2023-05-29T00:00:00"/>
    <x v="0"/>
    <x v="0"/>
    <s v="Sales Support Task Force"/>
    <s v="Task Force Senior Manager"/>
    <s v="Trưởng phòng Cấp cao Quản lý Dự án"/>
    <x v="0"/>
    <s v="Double"/>
    <s v="Senior Manager"/>
    <s v="Male"/>
    <d v="1991-08-19T00:00:00"/>
    <s v="0901 354 456"/>
    <s v="truonggiang.vuong@hanwhalife.com.vn"/>
    <x v="0"/>
    <s v="x"/>
    <m/>
  </r>
  <r>
    <n v="393"/>
    <s v="FTE"/>
    <s v="12301695"/>
    <s v="Phạm Thị Ngát"/>
    <x v="1"/>
    <d v="2023-05-29T00:00:00"/>
    <x v="1"/>
    <x v="1"/>
    <s v="Customer Services"/>
    <s v="Customer Services Senior Staff"/>
    <s v="Nhân viên Cấp cao Dịch vụ Khách hàng"/>
    <x v="0"/>
    <s v="Double"/>
    <s v="Senior Staff"/>
    <s v="Female"/>
    <d v="1995-02-23T00:00:00"/>
    <s v="0968 642 302"/>
    <s v="ngat.pham@hanwhalife.com.vn"/>
    <x v="0"/>
    <m/>
    <m/>
  </r>
  <r>
    <n v="394"/>
    <s v="FTE"/>
    <s v="12301697"/>
    <s v="Nguyễn Thị Mai"/>
    <x v="0"/>
    <d v="2023-06-01T00:00:00"/>
    <x v="0"/>
    <x v="0"/>
    <s v="Distribution Admin"/>
    <s v="Distribution Compensation Senior Executive"/>
    <s v="Nhân viên Cấp trung cao phụ trách Thu nhập Đại lý &amp; Kênh Phân phối"/>
    <x v="0"/>
    <s v="Double"/>
    <s v="Senior Executive"/>
    <s v="Female"/>
    <d v="1992-10-19T00:00:00"/>
    <s v="0937 740 832"/>
    <s v="mai.nguyen@hanwhalife.com.vn"/>
    <x v="0"/>
    <m/>
    <m/>
  </r>
  <r>
    <n v="395"/>
    <s v="FTE"/>
    <s v="12301698"/>
    <s v="Nguyễn Phan Phương Thảo"/>
    <x v="10"/>
    <d v="2023-06-01T00:00:00"/>
    <x v="1"/>
    <x v="1"/>
    <s v="Sales Training Support"/>
    <s v="Agency Training Executive"/>
    <s v="Nhân viên Cấp trung Huấn luyện &amp; Hỗ trợ đại lý"/>
    <x v="4"/>
    <s v="Double"/>
    <s v="Executive"/>
    <s v="Female"/>
    <d v="1991-09-16T00:00:00"/>
    <s v="0777 386 986"/>
    <s v="phuongthao.nguyen3@hanwhalife.com.vn"/>
    <x v="0"/>
    <m/>
    <m/>
  </r>
  <r>
    <n v="396"/>
    <s v="FTE"/>
    <s v="12301702"/>
    <s v="Phạm Thị Hải"/>
    <x v="20"/>
    <d v="2023-06-01T00:00:00"/>
    <x v="1"/>
    <x v="1"/>
    <s v="Customer Services"/>
    <s v="Customer Services Executive"/>
    <s v="Nhân viên Cấp trung Dịch vụ Khách hàng"/>
    <x v="0"/>
    <s v="Double"/>
    <s v="Executive"/>
    <s v="Female"/>
    <d v="1988-10-03T00:00:00"/>
    <s v="0948 298 111"/>
    <s v="hai.pham@hanwhalife.com.vn"/>
    <x v="0"/>
    <m/>
    <m/>
  </r>
  <r>
    <n v="397"/>
    <s v="FTE"/>
    <s v="12301704"/>
    <s v="Lê Thùy Linh"/>
    <x v="0"/>
    <d v="2023-06-05T00:00:00"/>
    <x v="0"/>
    <x v="0"/>
    <s v="Customer Services"/>
    <s v="Policy Owner Services Senior Executive"/>
    <s v="Nhân viên Cấp trung cao Quản lý Hợp đồng"/>
    <x v="0"/>
    <s v="Double"/>
    <s v="Senior Executive"/>
    <s v="Female"/>
    <d v="1991-07-25T00:00:00"/>
    <s v="0902 884 457"/>
    <s v="thuylinh.le@hanwhalife.com.vn"/>
    <x v="0"/>
    <m/>
    <m/>
  </r>
  <r>
    <n v="398"/>
    <s v="FTE"/>
    <s v="12301709"/>
    <s v="Trần Huỳnh Trang Đài"/>
    <x v="7"/>
    <d v="2023-06-12T00:00:00"/>
    <x v="3"/>
    <x v="2"/>
    <s v="Partnership Distribution"/>
    <s v="Sales Manager"/>
    <s v=" Quản lý Kinh doanh (Đối tác Ngân hàng)"/>
    <x v="5"/>
    <s v="Double"/>
    <s v="Senior Executive"/>
    <s v="Female"/>
    <d v="1993-05-01T00:00:00"/>
    <s v="0327 877 855"/>
    <s v="trangdai.tran@hanwhalife.com.vn"/>
    <x v="0"/>
    <m/>
    <m/>
  </r>
  <r>
    <n v="399"/>
    <s v="FTE"/>
    <s v="12301711"/>
    <s v="Ông Thị Bích Thảo"/>
    <x v="9"/>
    <d v="2023-06-12T00:00:00"/>
    <x v="2"/>
    <x v="2"/>
    <s v="Customer Services"/>
    <s v="Customer Services Executive"/>
    <s v="Nhân viên Cấp trung Dịch vụ Khách hàng"/>
    <x v="0"/>
    <s v="Double"/>
    <s v="Executive"/>
    <s v="Female"/>
    <d v="1991-08-23T00:00:00"/>
    <s v="0905 973 449"/>
    <s v="bichthao.ong@hanwhalife.com.vn"/>
    <x v="0"/>
    <m/>
    <m/>
  </r>
  <r>
    <n v="400"/>
    <s v="FTE"/>
    <s v="12301712"/>
    <s v="Nguyễn Thị Lan"/>
    <x v="18"/>
    <d v="2023-06-12T00:00:00"/>
    <x v="3"/>
    <x v="2"/>
    <s v="Regional Sales - Gia Dinh"/>
    <s v="Zone Director"/>
    <s v="Giám đốc Kinh doanh Khu vực"/>
    <x v="3"/>
    <s v="Double"/>
    <s v="Officer"/>
    <s v="Female"/>
    <d v="1981-01-26T00:00:00"/>
    <s v="0933 626 679"/>
    <s v="lan.nguyen2@hanwhalife.com.vn"/>
    <x v="0"/>
    <m/>
    <m/>
  </r>
  <r>
    <n v="401"/>
    <s v="FTE"/>
    <s v="12301714"/>
    <s v="Nguyễn Thu Hoài"/>
    <x v="0"/>
    <d v="2023-06-19T00:00:00"/>
    <x v="0"/>
    <x v="0"/>
    <s v="CEO Office"/>
    <s v="Assistant to CEO"/>
    <s v="Trợ lý Tổng Giám đốc"/>
    <x v="0"/>
    <s v="Double"/>
    <s v="Staff"/>
    <s v="Female"/>
    <d v="2001-04-03T00:00:00"/>
    <s v="0352 707 858"/>
    <s v="thuhoai.nguyen@hanwhalife.com.vn"/>
    <x v="0"/>
    <m/>
    <m/>
  </r>
  <r>
    <n v="402"/>
    <s v="FTE"/>
    <s v="12301716"/>
    <s v="Hà Thị Thúy"/>
    <x v="34"/>
    <d v="2023-06-26T00:00:00"/>
    <x v="1"/>
    <x v="1"/>
    <s v="Customer Services"/>
    <s v="Customer Services Staff"/>
    <s v="Nhân viên Dịch vụ Khách hàng"/>
    <x v="0"/>
    <s v="Double"/>
    <s v="Staff"/>
    <s v="Female"/>
    <d v="1984-12-15T00:00:00"/>
    <s v="0826 707 668"/>
    <s v="thuy.ha@hanwhalife.com.vn"/>
    <x v="0"/>
    <m/>
    <m/>
  </r>
  <r>
    <n v="403"/>
    <s v="FTE"/>
    <s v="12301720"/>
    <s v="Nguyễn Gia Huy"/>
    <x v="0"/>
    <d v="2023-07-03T00:00:00"/>
    <x v="0"/>
    <x v="0"/>
    <s v="Distribution Admin"/>
    <s v="Distribution Admin Executive"/>
    <s v="Nhân viên Cấp trung Hành chánh Đại lý &amp; Kênh Phân phối"/>
    <x v="0"/>
    <s v="Double"/>
    <s v="Executive"/>
    <s v="Male"/>
    <d v="1996-10-20T00:00:00"/>
    <s v="0938 819 439"/>
    <s v="giahuy.nguyen1@hanwhalife.com.vn"/>
    <x v="0"/>
    <s v="x"/>
    <m/>
  </r>
  <r>
    <n v="404"/>
    <s v="FTE"/>
    <s v="12301721"/>
    <s v="Võ Nguyễn Kiều Minh"/>
    <x v="0"/>
    <d v="2023-07-03T00:00:00"/>
    <x v="0"/>
    <x v="0"/>
    <s v="NBU &amp; Claim"/>
    <s v="Claim Senior Officer"/>
    <s v="Chuyên viên Cấp cao Giải quyết Quyền lợi Bảo hiểm"/>
    <x v="0"/>
    <s v="Double"/>
    <s v="Senior Officer"/>
    <s v="Female"/>
    <d v="1987-08-06T00:00:00"/>
    <s v="0932 083 350"/>
    <s v="kieuminh.vo@hanwhalife.com.vn"/>
    <x v="0"/>
    <m/>
    <m/>
  </r>
  <r>
    <n v="405"/>
    <s v="FTE"/>
    <s v="12301728"/>
    <s v="Đàm Phương Hoa"/>
    <x v="1"/>
    <d v="2023-07-17T00:00:00"/>
    <x v="1"/>
    <x v="1"/>
    <s v="Customer Services"/>
    <s v="Quality Assurance Officer"/>
    <s v="Chuyên viên Kiểm soát Chất lượng Dịch vụ Khách hàng"/>
    <x v="0"/>
    <s v="Double"/>
    <s v="Officer"/>
    <s v="Female"/>
    <d v="1993-03-18T00:00:00"/>
    <s v="0966 047 173"/>
    <s v="phuonghoa.dam@hanwhalife.com.vn"/>
    <x v="0"/>
    <m/>
    <m/>
  </r>
  <r>
    <n v="406"/>
    <s v="FTE"/>
    <s v="12301729"/>
    <s v="Võ Thị Xuân Trang"/>
    <x v="0"/>
    <d v="2023-07-17T00:00:00"/>
    <x v="0"/>
    <x v="0"/>
    <s v="Customer Services"/>
    <s v="Policy Owner Services Officer"/>
    <s v="Chuyên viên Quản lý Hợp đồng"/>
    <x v="0"/>
    <s v="Double"/>
    <s v="Officer"/>
    <s v="Female"/>
    <d v="1990-01-11T00:00:00"/>
    <s v="0973 776 616"/>
    <s v="xuantrang.vo@hanwhalife.com.vn"/>
    <x v="0"/>
    <m/>
    <m/>
  </r>
  <r>
    <n v="407"/>
    <s v="FTE"/>
    <s v="12301730"/>
    <s v="Trần Cẩm Tú"/>
    <x v="20"/>
    <d v="2023-07-17T00:00:00"/>
    <x v="1"/>
    <x v="1"/>
    <s v="Regional Sales - Lam Kinh"/>
    <s v="Zone Director"/>
    <s v="Giám đốc Kinh doanh Khu vực"/>
    <x v="3"/>
    <s v="Double"/>
    <s v="Senior Executive"/>
    <s v="Female"/>
    <d v="1990-05-07T00:00:00"/>
    <s v="0986 186 978"/>
    <s v="camtu.tran@hanwhalife.com.vn"/>
    <x v="0"/>
    <m/>
    <m/>
  </r>
  <r>
    <n v="408"/>
    <s v="FTE"/>
    <s v="12301732"/>
    <s v="Nguyễn Thị Hoài"/>
    <x v="8"/>
    <d v="2023-07-19T00:00:00"/>
    <x v="1"/>
    <x v="1"/>
    <s v="Customer Services"/>
    <s v="Customer Services Senior Staff"/>
    <s v="Nhân viên Dịch vụ Khách hàng"/>
    <x v="0"/>
    <s v="Double"/>
    <s v="Senior Staff"/>
    <s v="Female"/>
    <d v="1993-07-04T00:00:00"/>
    <s v="0963 001 034"/>
    <s v="hoai.nguyen@hanwhalife.com.vn"/>
    <x v="0"/>
    <m/>
    <m/>
  </r>
  <r>
    <n v="409"/>
    <s v="FTE"/>
    <s v="12301734"/>
    <s v="Đỗ Công Tiền"/>
    <x v="0"/>
    <d v="2023-07-31T00:00:00"/>
    <x v="0"/>
    <x v="0"/>
    <s v="IT"/>
    <s v="Program Analyst Officer"/>
    <s v="Chuyên viên Lập trình"/>
    <x v="0"/>
    <s v="Double"/>
    <s v="Officer"/>
    <s v="Male"/>
    <d v="1993-04-30T00:00:00"/>
    <s v="0933 971 818"/>
    <s v="congtien.do@hanwhalife.com.vn"/>
    <x v="0"/>
    <m/>
    <m/>
  </r>
  <r>
    <n v="410"/>
    <s v="FTE"/>
    <s v="12301735"/>
    <s v="Nguyễn Thị Thu Trúc"/>
    <x v="0"/>
    <d v="2023-07-31T00:00:00"/>
    <x v="0"/>
    <x v="0"/>
    <s v="NBU &amp; Claim"/>
    <s v="Claim Senior Executive"/>
    <s v="Nhân viên Cấp trung cao Giải quyết Quyền lợi Bảo hiểm"/>
    <x v="0"/>
    <s v="Double"/>
    <s v="Senior Executive"/>
    <s v="Female"/>
    <d v="1995-07-15T00:00:00"/>
    <s v="0902 449 272"/>
    <s v="thutruc.nguyen@hanwhalife.com.vn"/>
    <x v="0"/>
    <s v="x"/>
    <m/>
  </r>
  <r>
    <n v="411"/>
    <s v="FTE"/>
    <s v="12301736"/>
    <s v="Phạm Long Vinh"/>
    <x v="17"/>
    <d v="2023-08-01T00:00:00"/>
    <x v="2"/>
    <x v="2"/>
    <s v="Regional Sales - Tay Son"/>
    <s v="Zone Director"/>
    <s v="Giám đốc Kinh doanh Khu vực"/>
    <x v="3"/>
    <s v="Double"/>
    <s v="Senior Executive"/>
    <s v="Male"/>
    <d v="1987-05-28T00:00:00"/>
    <s v="0983 746 544"/>
    <s v="longvinh.pham@hanwhalife.com.vn"/>
    <x v="0"/>
    <m/>
    <m/>
  </r>
  <r>
    <n v="412"/>
    <s v="FTE"/>
    <s v="12301737"/>
    <s v="Nguyễn Thị Phương"/>
    <x v="1"/>
    <d v="2023-08-07T00:00:00"/>
    <x v="1"/>
    <x v="1"/>
    <s v="Customer Services"/>
    <s v="Quality Assurance Senior Executive"/>
    <s v="Nhân viên Cấp trung cao Kiểm soát Chất lượng Dịch vụ Khách hàng"/>
    <x v="0"/>
    <s v="Double"/>
    <s v="Senior Executive"/>
    <s v="Female"/>
    <d v="1995-10-06T00:00:00"/>
    <s v="0987 424 615"/>
    <s v="phuong.nguyen2@hanwhalife.com.vn"/>
    <x v="0"/>
    <m/>
    <m/>
  </r>
  <r>
    <n v="413"/>
    <s v="FTE"/>
    <s v="12301739"/>
    <s v="Nguyễn Thị Đỗ An"/>
    <x v="0"/>
    <d v="2023-08-07T00:00:00"/>
    <x v="0"/>
    <x v="0"/>
    <s v="Actuary"/>
    <s v="Actuarial Analyst"/>
    <s v="Phân tích Định phí"/>
    <x v="0"/>
    <s v="Double"/>
    <s v="Senior Executive"/>
    <s v="Female"/>
    <d v="1993-11-10T00:00:00"/>
    <s v="0938 652 655"/>
    <s v="doan.nguyen@hanwhalife.com.vn"/>
    <x v="0"/>
    <m/>
    <m/>
  </r>
  <r>
    <n v="414"/>
    <s v="FTE"/>
    <s v="12301742"/>
    <s v="Nguyễn Thị Thiện"/>
    <x v="0"/>
    <d v="2023-08-07T00:00:00"/>
    <x v="0"/>
    <x v="0"/>
    <s v="General Administration"/>
    <s v="General Admin Staff"/>
    <s v="Nhân viên Hành chánh"/>
    <x v="0"/>
    <s v="Double"/>
    <s v="Staff"/>
    <s v="Female"/>
    <d v="1991-01-01T00:00:00"/>
    <s v="0932 131 538"/>
    <s v="thien.nguyen@hanwhalife.com.vn"/>
    <x v="0"/>
    <s v="x"/>
    <m/>
  </r>
  <r>
    <n v="415"/>
    <s v="FTE"/>
    <s v="12301744"/>
    <s v="Trần Thị Thường"/>
    <x v="0"/>
    <d v="2023-08-14T00:00:00"/>
    <x v="0"/>
    <x v="0"/>
    <s v="Distribution Planning"/>
    <s v="Distribution Quality Assurance Manager"/>
    <s v="Trưởng phòng Phân tích &amp; Kiểm soát Chất lượng Kinh doanh"/>
    <x v="0"/>
    <s v="Double"/>
    <s v="Manager"/>
    <s v="Female"/>
    <d v="1991-09-25T00:00:00"/>
    <s v="0356 694 042"/>
    <s v="thuong.tran1@hanwhalife.com.vn"/>
    <x v="0"/>
    <m/>
    <m/>
  </r>
  <r>
    <n v="416"/>
    <s v="FTE"/>
    <s v="12301750"/>
    <s v="Phạm Minh Châu"/>
    <x v="0"/>
    <d v="2023-09-05T00:00:00"/>
    <x v="0"/>
    <x v="0"/>
    <s v="Design &amp; Development"/>
    <s v="Graphic Designer"/>
    <s v="Thiết kế Đồ họa"/>
    <x v="0"/>
    <s v="Double"/>
    <s v="Executive"/>
    <s v="Male"/>
    <d v="1995-10-20T00:00:00"/>
    <s v="0909 483 961"/>
    <s v="minhchau.pham@hanwhalife.com.vn"/>
    <x v="0"/>
    <m/>
    <m/>
  </r>
  <r>
    <n v="417"/>
    <s v="FTE"/>
    <s v="12301751"/>
    <s v="Phạm Văn Thông"/>
    <x v="0"/>
    <d v="2023-09-05T00:00:00"/>
    <x v="0"/>
    <x v="0"/>
    <s v="Risk Management"/>
    <s v="Risk Officer"/>
    <s v="Chuyên viên Quản lý Rủi ro"/>
    <x v="0"/>
    <s v="Double"/>
    <s v="Officer"/>
    <s v="Male"/>
    <d v="1996-09-16T00:00:00"/>
    <s v="0382 818 569"/>
    <s v="vanthong.pham@hanwhalife.com.vn"/>
    <x v="0"/>
    <m/>
    <m/>
  </r>
  <r>
    <n v="418"/>
    <s v="FTE"/>
    <s v="12301752"/>
    <s v="Hoàng Thị Thu Hương"/>
    <x v="4"/>
    <d v="2023-09-05T00:00:00"/>
    <x v="3"/>
    <x v="2"/>
    <s v="Partnership Distribution"/>
    <s v="Sales Manager"/>
    <s v=" Quản lý Kinh doanh (Đối tác Ngân hàng)"/>
    <x v="5"/>
    <s v="Double"/>
    <s v="Senior Executive"/>
    <s v="Female"/>
    <d v="1995-10-12T00:00:00"/>
    <s v="0938 784 984"/>
    <s v="thuhuong.hoang@hanwhalife.com.vn"/>
    <x v="0"/>
    <m/>
    <m/>
  </r>
  <r>
    <n v="419"/>
    <s v="FTE"/>
    <s v="12301753"/>
    <s v="Nguyễn Ngọc Thùy Nguyên"/>
    <x v="12"/>
    <d v="2023-09-06T00:00:00"/>
    <x v="0"/>
    <x v="0"/>
    <s v="Customer Services"/>
    <s v="Customer Services Executive"/>
    <s v="Nhân viên Cấp trung Dịch vụ Khách hàng"/>
    <x v="0"/>
    <s v="Double"/>
    <s v="Executive"/>
    <s v="Female"/>
    <d v="1996-12-25T00:00:00"/>
    <s v="0903 149 094"/>
    <s v="thuynguyen.nguyen@hanwhalife.com.vn"/>
    <x v="0"/>
    <m/>
    <m/>
  </r>
  <r>
    <n v="420"/>
    <s v="FTE"/>
    <s v="12301756"/>
    <s v="Đỗ Thị Minh Thư"/>
    <x v="0"/>
    <d v="2023-09-11T00:00:00"/>
    <x v="0"/>
    <x v="0"/>
    <s v="Distribution Admin"/>
    <s v="Distribution Compensation Executive"/>
    <s v="Nhân viên Cấp trung phụ trách Thu nhập Đại lý &amp; Kênh Phân phối"/>
    <x v="0"/>
    <s v="Double"/>
    <s v="Executive"/>
    <s v="Female"/>
    <d v="1996-10-27T00:00:00"/>
    <s v="0909 102 796"/>
    <s v="minhthu.do1@hanwhalife.com.vn"/>
    <x v="0"/>
    <m/>
    <m/>
  </r>
  <r>
    <n v="421"/>
    <s v="FTE"/>
    <s v="12301758"/>
    <s v="Nguyễn Thị Thúy Vi"/>
    <x v="0"/>
    <d v="2023-09-18T00:00:00"/>
    <x v="0"/>
    <x v="0"/>
    <s v="Human Resources"/>
    <s v="HR Operations Officer"/>
    <s v="Chuyên viên Quản lý Vận hành Nhân sự"/>
    <x v="0"/>
    <s v="Double"/>
    <s v="Officer"/>
    <s v="Female"/>
    <d v="1997-04-11T00:00:00"/>
    <s v="0932 010 352"/>
    <s v="thuyvi.nguyen@hanwhalife.com.vn"/>
    <x v="0"/>
    <m/>
    <m/>
  </r>
  <r>
    <n v="422"/>
    <s v="FTE"/>
    <s v="12301760"/>
    <s v="Lý Quí Thủy Chung"/>
    <x v="0"/>
    <d v="2023-09-18T00:00:00"/>
    <x v="0"/>
    <x v="0"/>
    <s v="Actuary"/>
    <s v="Actuarial Analyst"/>
    <s v="Phân tích Định phí"/>
    <x v="0"/>
    <s v="Double"/>
    <s v="Senior Executive"/>
    <s v="Female"/>
    <d v="2001-04-27T00:00:00"/>
    <s v="0933 667 840"/>
    <s v="thuychung.ly@hanwhalife.com.vn"/>
    <x v="0"/>
    <m/>
    <m/>
  </r>
  <r>
    <n v="423"/>
    <s v="FTE"/>
    <s v="12301761"/>
    <s v="Nguyễn Duy Khánh Nam"/>
    <x v="0"/>
    <d v="2023-09-18T00:00:00"/>
    <x v="0"/>
    <x v="0"/>
    <s v="Distribution Planning"/>
    <s v="Partnership Planning Senior Executive"/>
    <s v="Nhân viên Cấp trung cao Kế hoạch Kinh doanh"/>
    <x v="0"/>
    <s v="Double"/>
    <s v="Senior Executive"/>
    <s v="Male"/>
    <d v="1998-07-27T00:00:00"/>
    <s v="0794 894 498"/>
    <s v="khanhnam.nguyen@hanwhalife.com.vn"/>
    <x v="0"/>
    <m/>
    <m/>
  </r>
  <r>
    <n v="424"/>
    <s v="FTE"/>
    <s v="12301762"/>
    <s v="Lý Mỹ Anh"/>
    <x v="0"/>
    <d v="2023-09-20T00:00:00"/>
    <x v="0"/>
    <x v="0"/>
    <s v="Sales Advisor"/>
    <s v="Sales Advisor Assistant"/>
    <s v="Trợ lý Cố vấn Kinh doanh"/>
    <x v="0"/>
    <s v="Double"/>
    <s v="Senior Staff"/>
    <s v="Female"/>
    <d v="1997-02-05T00:00:00"/>
    <s v="0769 895 009"/>
    <s v="myanh.ly@hanwhalife.com.vn"/>
    <x v="0"/>
    <m/>
    <m/>
  </r>
  <r>
    <n v="425"/>
    <s v="FTE"/>
    <s v="12301763"/>
    <s v="Bùi Thị Như Ngọc"/>
    <x v="0"/>
    <d v="2023-09-22T00:00:00"/>
    <x v="0"/>
    <x v="0"/>
    <s v="Partnership Distribution"/>
    <s v="Account Head"/>
    <s v="Giám đốc Phát triển Kinh doanh (Đối tác Ngân hàng)"/>
    <x v="5"/>
    <s v="Double"/>
    <s v="Manager"/>
    <s v="Female"/>
    <d v="1990-08-23T00:00:00"/>
    <s v="0932 802 369"/>
    <s v="nhungoc.bui@hanwhalife.com.vn"/>
    <x v="0"/>
    <m/>
    <m/>
  </r>
  <r>
    <n v="426"/>
    <s v="FTE"/>
    <s v="12301764"/>
    <s v="Đoàn Thị Hương"/>
    <x v="26"/>
    <d v="2023-09-25T00:00:00"/>
    <x v="3"/>
    <x v="2"/>
    <s v="Partnership Distribution"/>
    <s v="Sales Manager"/>
    <s v=" Quản lý Kinh doanh (Đối tác Ngân hàng)"/>
    <x v="5"/>
    <s v="Double"/>
    <s v="Officer"/>
    <s v="Female"/>
    <d v="1992-12-29T00:00:00"/>
    <s v="0939 741 740"/>
    <s v="huong.doan@hanwhalife.com.vn"/>
    <x v="0"/>
    <m/>
    <m/>
  </r>
  <r>
    <n v="427"/>
    <s v="FTE"/>
    <s v="12301765"/>
    <s v="Nguyễn Thị Hồng Diệp"/>
    <x v="7"/>
    <d v="2023-09-25T00:00:00"/>
    <x v="3"/>
    <x v="2"/>
    <s v="Partnership Distribution"/>
    <s v="Sales Manager"/>
    <s v=" Quản lý Kinh doanh (Đối tác Ngân hàng)"/>
    <x v="5"/>
    <s v="Double"/>
    <s v="Officer"/>
    <s v="Female"/>
    <d v="1986-09-22T00:00:00"/>
    <s v="0916 249 900"/>
    <s v="hongdiep.nguyen@hanwhalife.com.vn"/>
    <x v="0"/>
    <m/>
    <m/>
  </r>
  <r>
    <n v="428"/>
    <s v="FTE"/>
    <s v="12301767"/>
    <s v="Lê Thị Kiên"/>
    <x v="20"/>
    <d v="2023-10-02T00:00:00"/>
    <x v="1"/>
    <x v="1"/>
    <s v="Regional Sales - Lam Kinh"/>
    <s v="Zone Director"/>
    <s v="Giám đốc Kinh doanh Khu vực"/>
    <x v="3"/>
    <s v="Double"/>
    <s v="Executive"/>
    <s v="Female"/>
    <d v="1993-04-25T00:00:00"/>
    <s v="0948 056 448"/>
    <s v="kien.le@hanwhalife.com.vn"/>
    <x v="0"/>
    <m/>
    <m/>
  </r>
  <r>
    <n v="429"/>
    <s v="FTE"/>
    <s v="12301768"/>
    <s v="Huỳnh Võ Lan Vy"/>
    <x v="0"/>
    <d v="2023-10-02T00:00:00"/>
    <x v="0"/>
    <x v="0"/>
    <s v="Content of Digital App"/>
    <s v="Multimedia Designer"/>
    <s v="Thiết kế Đa phương tiện"/>
    <x v="0"/>
    <s v="Double"/>
    <s v="Senior Executive"/>
    <s v="Female"/>
    <d v="1998-07-29T00:00:00"/>
    <s v="0906 432 798"/>
    <s v="lanvy.huynh@hanwhalife.com.vn"/>
    <x v="0"/>
    <m/>
    <m/>
  </r>
  <r>
    <n v="430"/>
    <s v="FTE"/>
    <s v="12301769"/>
    <s v="Nguyễn Thị Diễm Quỳnh"/>
    <x v="0"/>
    <d v="2023-10-09T00:00:00"/>
    <x v="0"/>
    <x v="0"/>
    <s v="Human Resources"/>
    <s v="HR Operations Assistant Manager"/>
    <s v="Phó phòng Quản lý Vận hành Nhân sự"/>
    <x v="0"/>
    <s v="Double"/>
    <s v="Assistant Manager"/>
    <s v="Female"/>
    <d v="1991-12-20T00:00:00"/>
    <s v="0919 765 919"/>
    <s v="diemquynh.nguyen1@hanwhalife.com.vn"/>
    <x v="0"/>
    <m/>
    <m/>
  </r>
  <r>
    <n v="431"/>
    <s v="FTE"/>
    <s v="12301771"/>
    <s v="Nguyễn Thị Diệu Huyền"/>
    <x v="0"/>
    <d v="2023-10-09T00:00:00"/>
    <x v="0"/>
    <x v="0"/>
    <s v="Internal Audit"/>
    <s v="Internal Audit Executive"/>
    <s v="Nhân viên Cấp trung Kiểm toán Nội bộ"/>
    <x v="0"/>
    <s v="Double"/>
    <s v="Executive"/>
    <s v="Female"/>
    <d v="1997-01-16T00:00:00"/>
    <s v="0350 242 958"/>
    <s v="dieuhuyen.nguyen@hanwhalife.com.vn"/>
    <x v="0"/>
    <s v="x"/>
    <m/>
  </r>
  <r>
    <n v="432"/>
    <s v="FTE"/>
    <s v="12301772"/>
    <s v="Nguyễn Văn Thái"/>
    <x v="35"/>
    <d v="2023-10-13T00:00:00"/>
    <x v="3"/>
    <x v="2"/>
    <s v="Partnership Distribution"/>
    <s v="Sales Manager"/>
    <s v="Quản lý Kinh doanh (Đối tác Ngân hàng)"/>
    <x v="5"/>
    <s v="Double"/>
    <s v="Senior Officer"/>
    <s v="Male"/>
    <d v="1985-10-09T00:00:00"/>
    <s v="0916 992 061"/>
    <s v="vanthai.nguyen@hanwhalife.com.vn"/>
    <x v="0"/>
    <m/>
    <m/>
  </r>
  <r>
    <n v="433"/>
    <s v="FTE"/>
    <s v="12301774"/>
    <s v="Từ Châu Trúc Dân"/>
    <x v="0"/>
    <d v="2023-10-23T00:00:00"/>
    <x v="0"/>
    <x v="0"/>
    <s v="Customer Services"/>
    <s v="Call Center Senior Staff"/>
    <s v="Nhân viên Cấp cao trực Tổng đài"/>
    <x v="0"/>
    <s v="Double"/>
    <s v="Senior Staff"/>
    <s v="Female"/>
    <d v="1997-11-14T00:00:00"/>
    <s v="0327 244 075"/>
    <s v="trucdan.tu@hanwhalife.com.vn"/>
    <x v="0"/>
    <m/>
    <m/>
  </r>
  <r>
    <n v="434"/>
    <s v="FTE"/>
    <s v="12301775"/>
    <s v="Lê Quang Hiệp"/>
    <x v="1"/>
    <d v="2023-10-24T00:00:00"/>
    <x v="1"/>
    <x v="1"/>
    <s v="Partnership Distribution"/>
    <s v="Sales Manager"/>
    <s v="Quản lý Kinh doanh (Đối tác Ngân hàng)"/>
    <x v="5"/>
    <s v="Double"/>
    <s v="Officer"/>
    <s v="Male"/>
    <d v="1994-02-10T00:00:00"/>
    <s v="0985 222 669"/>
    <s v="quanghiep.le@hanwhalife.com.vn"/>
    <x v="0"/>
    <m/>
    <m/>
  </r>
  <r>
    <n v="435"/>
    <s v="FTE"/>
    <s v="12301777"/>
    <s v="Lê Thị Minh Tuyền"/>
    <x v="0"/>
    <d v="2023-11-01T00:00:00"/>
    <x v="0"/>
    <x v="0"/>
    <s v="Customer Services"/>
    <s v="Policy Owner Services Executive"/>
    <s v="Nhân viên Cấp trung Quản lý Hợp đồng"/>
    <x v="0"/>
    <s v="Double"/>
    <s v="Executive"/>
    <s v="Female"/>
    <d v="1990-03-21T00:00:00"/>
    <s v="0934 093 880"/>
    <s v="minhtuyen.le@hanwhalife.com.vn"/>
    <x v="0"/>
    <m/>
    <m/>
  </r>
  <r>
    <n v="436"/>
    <s v="FTE"/>
    <s v="12301779"/>
    <s v="Lê Văn Quân"/>
    <x v="0"/>
    <d v="2023-11-13T00:00:00"/>
    <x v="0"/>
    <x v="0"/>
    <s v="Legal &amp; Corporate Compliance"/>
    <s v="Legal Officer"/>
    <s v="Chuyên viên Pháp lý"/>
    <x v="0"/>
    <s v="Double"/>
    <s v="Officer"/>
    <s v="Male"/>
    <d v="1997-08-04T00:00:00"/>
    <s v="0362 355 984"/>
    <s v="vanquan.le@hanwhalife.com.vn"/>
    <x v="0"/>
    <m/>
    <m/>
  </r>
  <r>
    <n v="437"/>
    <s v="FTE"/>
    <s v="12301780"/>
    <s v="Đỗ Quỳnh Hương"/>
    <x v="0"/>
    <d v="2023-11-22T00:00:00"/>
    <x v="0"/>
    <x v="0"/>
    <s v="Corporate Planning &amp; Management"/>
    <s v="Management Reporting Analysis Senior Staff"/>
    <s v="Nhân viên Cấp cao Quản trị và Phân tích Báo cáo"/>
    <x v="0"/>
    <s v="Double"/>
    <s v="Senior Staff"/>
    <s v="Female"/>
    <d v="2000-01-29T00:00:00"/>
    <s v="0816 046 328"/>
    <s v="quynhhuong.do@hanwhalife.com.vn"/>
    <x v="0"/>
    <m/>
    <m/>
  </r>
  <r>
    <n v="438"/>
    <s v="FTE"/>
    <s v="12301782"/>
    <s v="Nguyễn Phúc Thịnh"/>
    <x v="36"/>
    <d v="2023-12-01T00:00:00"/>
    <x v="2"/>
    <x v="2"/>
    <s v="Partnership Distribution"/>
    <s v="Sales Manager"/>
    <s v="Quản lý Kinh doanh (Đối tác Ngân hàng)"/>
    <x v="5"/>
    <s v="Double"/>
    <s v="Senior Executive"/>
    <s v="Male"/>
    <d v="1995-09-06T00:00:00"/>
    <s v="0935 961 896"/>
    <s v="phucthinh.nguyen1@hanwhalife.com.vn"/>
    <x v="0"/>
    <m/>
    <m/>
  </r>
  <r>
    <n v="439"/>
    <s v="FTE"/>
    <s v="12301785"/>
    <s v="Nguyễn Thị Mai"/>
    <x v="0"/>
    <d v="2023-12-11T00:00:00"/>
    <x v="0"/>
    <x v="0"/>
    <s v="Finance &amp; Accounting"/>
    <s v="Payable Accounting Senior Staff"/>
    <s v="Nhân viên Cấp cao Kế toán Thanh toán"/>
    <x v="0"/>
    <s v="Double"/>
    <s v="Senior Staff"/>
    <s v="Female"/>
    <d v="1998-10-18T00:00:00"/>
    <s v="0906 902 357"/>
    <s v="mai.nguyen1@hanwhalife.com.vn"/>
    <x v="0"/>
    <m/>
    <m/>
  </r>
  <r>
    <n v="440"/>
    <s v="FTE"/>
    <s v="12301786"/>
    <s v="Trịnh Minh Nhật"/>
    <x v="0"/>
    <d v="2023-12-11T00:00:00"/>
    <x v="0"/>
    <x v="0"/>
    <s v="IT"/>
    <s v="Database Administrator Officer"/>
    <s v="Chuyên viên Dữ liệu"/>
    <x v="0"/>
    <s v="Double"/>
    <s v="Officer"/>
    <s v="Male"/>
    <d v="1991-09-23T00:00:00"/>
    <s v="0356 155 762"/>
    <s v="minhnhat.trinh@hanwhalife.com.vn"/>
    <x v="0"/>
    <m/>
    <m/>
  </r>
  <r>
    <n v="441"/>
    <s v="FTE"/>
    <s v="12301788"/>
    <s v="Nguyễn Tường Vy"/>
    <x v="0"/>
    <d v="2023-12-18T00:00:00"/>
    <x v="0"/>
    <x v="0"/>
    <s v="IT"/>
    <s v="Business Analyst Senior Executive"/>
    <s v="Nhân viên Cấp trung cao Phát triển Hệ thống"/>
    <x v="0"/>
    <s v="Double"/>
    <s v="Senior Executive"/>
    <s v="Female"/>
    <d v="1996-11-20T00:00:00"/>
    <s v="0906 809 657"/>
    <s v="tuongvy.nguyen1@hanwhalife.com.vn"/>
    <x v="0"/>
    <m/>
    <m/>
  </r>
  <r>
    <n v="442"/>
    <s v="FTE"/>
    <s v="12301789"/>
    <s v="Phạm Hữu Lợi"/>
    <x v="0"/>
    <d v="2023-12-27T00:00:00"/>
    <x v="0"/>
    <x v="0"/>
    <s v="IT"/>
    <s v="Program Analyst Senior Executive"/>
    <s v="Nhân viên Cấp trung cao Lập trình"/>
    <x v="0"/>
    <s v="Double"/>
    <s v="Senior Executive"/>
    <s v="Male"/>
    <d v="1992-10-23T00:00:00"/>
    <s v="0799 007 138"/>
    <s v="huuloi.pham@hanwhalife.com.vn"/>
    <x v="0"/>
    <m/>
    <m/>
  </r>
  <r>
    <n v="443"/>
    <s v="FTE"/>
    <s v="12401790"/>
    <s v="Trương Thị Vân Anh"/>
    <x v="0"/>
    <d v="2024-01-08T00:00:00"/>
    <x v="0"/>
    <x v="0"/>
    <s v="Marketing"/>
    <s v="Head of Marketing"/>
    <s v="Trưởng Bộ phận Marketing"/>
    <x v="1"/>
    <s v="Single"/>
    <s v="Director"/>
    <s v="Female"/>
    <d v="1982-08-04T00:00:00"/>
    <s v="0903 799 275"/>
    <s v="vananh.truong1@hanwhalife.com.vn"/>
    <x v="0"/>
    <m/>
    <m/>
  </r>
  <r>
    <n v="444"/>
    <s v="FTE"/>
    <s v="12401791"/>
    <s v="Nguyễn Phương Hưng"/>
    <x v="0"/>
    <d v="2024-01-08T00:00:00"/>
    <x v="0"/>
    <x v="0"/>
    <s v="IT"/>
    <s v="Program Analyst Officer"/>
    <s v="Chuyên viên Lập trình"/>
    <x v="0"/>
    <s v="Double"/>
    <s v="Officer"/>
    <s v="Male"/>
    <d v="1994-04-18T00:00:00"/>
    <s v="0967 399 603"/>
    <s v="phuonghung.nguyen@hanwhalife.com.vn"/>
    <x v="0"/>
    <m/>
    <m/>
  </r>
  <r>
    <n v="445"/>
    <s v="FTE"/>
    <s v="12401792"/>
    <s v="Hồ Trịnh Ngọc Diễm"/>
    <x v="0"/>
    <d v="2024-01-15T00:00:00"/>
    <x v="0"/>
    <x v="0"/>
    <s v="Customer Services"/>
    <s v="Customer Care Assistant Manager"/>
    <s v="Phó phòng Chăm sóc Khách hàng"/>
    <x v="0"/>
    <s v="Double"/>
    <s v="Assistant Manager"/>
    <s v="Female"/>
    <d v="1986-02-05T00:00:00"/>
    <s v="0963 781 109"/>
    <s v="ngocdiem.ho@hanwhalife.com.vn"/>
    <x v="0"/>
    <m/>
    <m/>
  </r>
  <r>
    <n v="446"/>
    <s v="FTE"/>
    <s v="12401793"/>
    <s v="Nguyễn Cẩm Dương"/>
    <x v="0"/>
    <d v="2024-01-22T00:00:00"/>
    <x v="0"/>
    <x v="0"/>
    <s v="Legal &amp; Corporate Compliance"/>
    <s v="Corporate Compliance Assistant Manager"/>
    <s v="Phó phòng Kiểm soát tuân thủ"/>
    <x v="0"/>
    <s v="Double"/>
    <s v="Assistant Manager"/>
    <s v="Female"/>
    <d v="1993-05-04T00:00:00"/>
    <s v="0982 533 424"/>
    <s v="camduong.nguyen@hanwhalife.com.vn"/>
    <x v="0"/>
    <s v="x"/>
    <m/>
  </r>
  <r>
    <n v="447"/>
    <s v="FTE"/>
    <s v="12401796"/>
    <s v="Huỳnh Thị Phương Thảo"/>
    <x v="0"/>
    <d v="2024-02-01T00:00:00"/>
    <x v="0"/>
    <x v="0"/>
    <s v="Human Resources"/>
    <s v="Corporate Learning Officer"/>
    <s v="Chuyên viên Đào tạo"/>
    <x v="0"/>
    <s v="Double"/>
    <s v="Officer"/>
    <s v="Female"/>
    <d v="1991-04-23T00:00:00"/>
    <s v="0908 300 183"/>
    <s v="phuongthao.huynh@hanwhalife.com.vn"/>
    <x v="0"/>
    <m/>
    <m/>
  </r>
  <r>
    <n v="448"/>
    <s v="FTE"/>
    <s v="12401799"/>
    <s v="Đặng Nguyễn Hoàng Tuấn"/>
    <x v="0"/>
    <d v="2024-02-15T00:00:00"/>
    <x v="0"/>
    <x v="0"/>
    <s v="Customer Services"/>
    <s v="Quality Assurance Officer"/>
    <s v="Chuyên viên Kiểm soát Chất lượng Dịch vụ Khách hàng"/>
    <x v="0"/>
    <s v="Double"/>
    <s v="Officer"/>
    <s v="Male"/>
    <d v="1993-05-18T00:00:00"/>
    <s v="0942 263 613"/>
    <s v="hoangtuan.dang@hanwhalife.com.vn"/>
    <x v="0"/>
    <m/>
    <m/>
  </r>
  <r>
    <n v="449"/>
    <s v="FTE"/>
    <s v="12401800"/>
    <s v="Phan Thị Thu Hà"/>
    <x v="0"/>
    <d v="2024-02-19T00:00:00"/>
    <x v="0"/>
    <x v="0"/>
    <s v="Distribution Planning"/>
    <s v="Multimedia Designer"/>
    <s v="Thiết kế Đa phương tiện"/>
    <x v="0"/>
    <s v="Double"/>
    <s v="Officer"/>
    <s v="Female"/>
    <d v="1991-06-12T00:00:00"/>
    <s v="0907 979 546"/>
    <s v="thuha.phan@hanwhalife.com.vn"/>
    <x v="0"/>
    <m/>
    <m/>
  </r>
  <r>
    <n v="450"/>
    <s v="FTE"/>
    <s v="12401801"/>
    <s v="Hà Xuân Huy"/>
    <x v="12"/>
    <d v="2024-02-19T00:00:00"/>
    <x v="0"/>
    <x v="0"/>
    <s v="Regional Sales - Gia Dinh"/>
    <s v="Zone Director"/>
    <s v="Giám đốc Kinh doanh Khu vực"/>
    <x v="3"/>
    <s v="Double"/>
    <s v="Officer"/>
    <s v="Male"/>
    <d v="1980-08-25T00:00:00"/>
    <s v="0917 161 525"/>
    <s v="xuanhuy.ha@hanwhalife.com.vn"/>
    <x v="0"/>
    <m/>
    <m/>
  </r>
  <r>
    <n v="451"/>
    <s v="FTE"/>
    <s v="12401802"/>
    <s v="Nguyễn Thị Minh Nguyệt"/>
    <x v="0"/>
    <d v="2024-02-21T00:00:00"/>
    <x v="0"/>
    <x v="0"/>
    <s v="Human Resources"/>
    <s v="Employer Brand Officer"/>
    <s v="Chuyên viên Phát triển Thương hiệu Tuyển dụng"/>
    <x v="0"/>
    <s v="Double"/>
    <s v="Officer"/>
    <s v="Female"/>
    <d v="2000-11-16T00:00:00"/>
    <s v="0843 467 367"/>
    <s v="minhnguyet.nguyen1@hanwhalife.com.vn"/>
    <x v="0"/>
    <m/>
    <m/>
  </r>
  <r>
    <n v="452"/>
    <s v="FTE"/>
    <s v="12401803"/>
    <s v="Trần Minh Thuận"/>
    <x v="37"/>
    <d v="2024-02-21T00:00:00"/>
    <x v="1"/>
    <x v="1"/>
    <s v="Regional Sales - Thang Long"/>
    <s v="Zone Director"/>
    <s v="Giám đốc Kinh doanh Khu vực"/>
    <x v="3"/>
    <s v="Double"/>
    <s v="Executive"/>
    <s v="Male"/>
    <d v="1989-07-12T00:00:00"/>
    <s v="0913 338 689"/>
    <s v="minhthuan.tran@hanwhalife.com.vn"/>
    <x v="0"/>
    <m/>
    <m/>
  </r>
  <r>
    <n v="453"/>
    <s v="FTE"/>
    <s v="12401804"/>
    <s v="Trà Quốc Khanh"/>
    <x v="0"/>
    <d v="2024-02-26T00:00:00"/>
    <x v="0"/>
    <x v="0"/>
    <s v="Actuary"/>
    <s v="Actuarial Analyst"/>
    <s v="Phân tích Định phí"/>
    <x v="0"/>
    <s v="Double"/>
    <s v="Manager"/>
    <s v="Male"/>
    <d v="1988-09-28T00:00:00"/>
    <s v="0947 418 735"/>
    <s v="quockhanh.tra@hanwhalife.com.vn"/>
    <x v="0"/>
    <s v="x"/>
    <m/>
  </r>
  <r>
    <n v="454"/>
    <s v="FTE"/>
    <s v="12401805"/>
    <s v="Lê Khánh Hoàng"/>
    <x v="30"/>
    <d v="2024-03-04T00:00:00"/>
    <x v="3"/>
    <x v="2"/>
    <s v="Partnership Distribution"/>
    <s v="Sales Manager"/>
    <s v="Quản lý Kinh doanh (Đối tác Ngân hàng)"/>
    <x v="5"/>
    <s v="Double"/>
    <s v="Senior Executive"/>
    <s v="Male"/>
    <d v="1993-10-01T00:00:00"/>
    <s v="0327 432 402"/>
    <s v="khanhhoang.le@hanwhalife.com.vn"/>
    <x v="0"/>
    <m/>
    <m/>
  </r>
  <r>
    <n v="455"/>
    <s v="FTE"/>
    <s v="12401807"/>
    <s v="Nguyễn Hữu Thành"/>
    <x v="0"/>
    <d v="2024-03-25T00:00:00"/>
    <x v="0"/>
    <x v="0"/>
    <s v="Customer Services"/>
    <s v="Policy Owner Services Officer"/>
    <s v="Chuyên viên Quản lý Hợp đồng"/>
    <x v="0"/>
    <s v="Double"/>
    <s v="g"/>
    <s v="Male"/>
    <d v="1993-05-15T00:00:00"/>
    <s v="0706 891 055"/>
    <s v="huuthanh.nguyen1@hanwhalife.com.vn"/>
    <x v="0"/>
    <s v="x"/>
    <m/>
  </r>
  <r>
    <n v="456"/>
    <s v="FTE"/>
    <s v="12401808"/>
    <s v="Trần Văn Vàng"/>
    <x v="0"/>
    <d v="2024-04-01T00:00:00"/>
    <x v="0"/>
    <x v="0"/>
    <s v="CAO"/>
    <s v="Chief Agency Officer"/>
    <s v="Phó Tổng Giám đốc Kinh doanh"/>
    <x v="1"/>
    <s v="Single"/>
    <s v="Chief Officer"/>
    <s v="Male"/>
    <d v="1972-08-20T00:00:00"/>
    <s v="0903 975 429"/>
    <s v="vanvang.tran@hanwhalife.com.vn"/>
    <x v="0"/>
    <m/>
    <m/>
  </r>
  <r>
    <n v="457"/>
    <s v="FTE"/>
    <s v="12401809"/>
    <s v="Lê Minh Tuấn"/>
    <x v="1"/>
    <d v="2024-04-01T00:00:00"/>
    <x v="1"/>
    <x v="1"/>
    <s v="Regional Sales - Thang Long"/>
    <s v="Zone Director"/>
    <s v="Giám đốc Kinh doanh Khu vực"/>
    <x v="3"/>
    <s v="Double"/>
    <s v="Assistant Manager"/>
    <s v="Male"/>
    <d v="1976-11-26T00:00:00"/>
    <s v="0975 248 688"/>
    <s v="minhtuan.le1@hanwhalife.com.vn"/>
    <x v="0"/>
    <m/>
    <m/>
  </r>
  <r>
    <n v="458"/>
    <s v="FTE"/>
    <s v="12401811"/>
    <s v="Phạm Thị Diễm My"/>
    <x v="0"/>
    <d v="2024-04-01T00:00:00"/>
    <x v="0"/>
    <x v="0"/>
    <s v="Sales Support Task Force"/>
    <s v="Task Force Senior Officer"/>
    <s v="Chuyên viên Cấp cao Quản lý Dự án"/>
    <x v="0"/>
    <s v="Double"/>
    <s v="Senior Officer"/>
    <s v="Female"/>
    <d v="1994-08-27T00:00:00"/>
    <s v="0932 430 094"/>
    <s v="diemmy.pham@hanwhalife.com.vn"/>
    <x v="0"/>
    <s v="x"/>
    <m/>
  </r>
  <r>
    <n v="459"/>
    <s v="FTE"/>
    <s v="12401813"/>
    <s v="Tạ Hữu Phương"/>
    <x v="3"/>
    <d v="2024-04-03T00:00:00"/>
    <x v="1"/>
    <x v="1"/>
    <s v="Regional Sales - Thang Long"/>
    <s v="Zone Director"/>
    <s v="Giám đốc Kinh doanh Khu vực"/>
    <x v="3"/>
    <s v="Double"/>
    <s v="Senior Officer"/>
    <s v="Male"/>
    <d v="1983-08-26T00:00:00"/>
    <s v="0943 989 389"/>
    <s v="huuphuong.ta@hanwhalife.com.vn"/>
    <x v="0"/>
    <m/>
    <m/>
  </r>
  <r>
    <n v="460"/>
    <s v="FTE"/>
    <s v="12401814"/>
    <s v="Trần Nhật Thảo Nguyên"/>
    <x v="0"/>
    <d v="2024-04-08T00:00:00"/>
    <x v="0"/>
    <x v="0"/>
    <s v="Human Resources"/>
    <s v="Talent Acquisition Business Partner Manager"/>
    <s v="Trưởng phòng Đối tác Thu hút Nhân tài"/>
    <x v="0"/>
    <s v="Double"/>
    <s v="Manager"/>
    <s v="Female"/>
    <d v="1993-02-02T00:00:00"/>
    <s v="0949 314 399"/>
    <s v="thaonguyen.tran2@hanwhalife.com.vn"/>
    <x v="0"/>
    <s v="x"/>
    <m/>
  </r>
  <r>
    <n v="461"/>
    <s v="FTE"/>
    <s v="12401822"/>
    <s v="Huỳnh Nhật Huy"/>
    <x v="0"/>
    <d v="2024-04-15T00:00:00"/>
    <x v="0"/>
    <x v="0"/>
    <s v="Customer Services"/>
    <s v="Policy Owner Services Senior Executive"/>
    <s v="Nhân viên Cấp trung cao Quản lý Hợp đồng"/>
    <x v="0"/>
    <s v="Double"/>
    <s v="Senior Executive"/>
    <s v="Male"/>
    <d v="1998-10-08T00:00:00"/>
    <s v="0903 721 875"/>
    <s v="nhathuy.huynh@hanwhalife.com.vn"/>
    <x v="0"/>
    <s v="x"/>
    <m/>
  </r>
  <r>
    <n v="462"/>
    <s v="FTE"/>
    <s v="12401823"/>
    <s v="Đoàn Ngọc Anh"/>
    <x v="12"/>
    <d v="2024-04-15T00:00:00"/>
    <x v="0"/>
    <x v="0"/>
    <s v="Regional Sales - Gia Dinh"/>
    <s v="Territory Director"/>
    <s v="Giám đốc Kinh doanh Miền"/>
    <x v="3"/>
    <s v="Double"/>
    <s v="Director"/>
    <s v="Male"/>
    <d v="1984-05-20T00:00:00"/>
    <s v="0915 959 592"/>
    <s v="ngocanh.doan@hanwhalife.com.vn"/>
    <x v="0"/>
    <m/>
    <m/>
  </r>
  <r>
    <n v="463"/>
    <s v="FTE"/>
    <s v="12401824"/>
    <s v="Trần Hữu Lê Huỳnh Tâm"/>
    <x v="17"/>
    <d v="2024-04-15T00:00:00"/>
    <x v="2"/>
    <x v="2"/>
    <s v="Regional Sales - Tay Son"/>
    <s v="Territory Director"/>
    <s v="Giám đốc Kinh doanh Miền"/>
    <x v="3"/>
    <s v="Double"/>
    <s v="Director"/>
    <s v="Male"/>
    <d v="1982-08-16T00:00:00"/>
    <s v="0913 610 699"/>
    <s v="huynhtam.tran@hanwhalife.com.vn"/>
    <x v="0"/>
    <s v="x"/>
    <m/>
  </r>
  <r>
    <n v="464"/>
    <s v="FTE"/>
    <s v="12401825"/>
    <s v="Nguyễn Thị Cẩm Hà"/>
    <x v="0"/>
    <d v="2024-04-24T00:00:00"/>
    <x v="0"/>
    <x v="0"/>
    <s v="NBU &amp; Claim"/>
    <s v="Claim Assistant Manager"/>
    <s v="Phó phòng Giải quyết Quyền lợi Bảo hiểm"/>
    <x v="0"/>
    <s v="Double"/>
    <s v="Assistant Manager"/>
    <s v="Female"/>
    <d v="1994-01-01T00:00:00"/>
    <s v="0974 905 926"/>
    <s v="camha.nguyen@hanwhalife.com.vn"/>
    <x v="0"/>
    <m/>
    <m/>
  </r>
  <r>
    <n v="465"/>
    <s v="FTE"/>
    <s v="12401826"/>
    <s v="Bùi Thị Xuân Diệu"/>
    <x v="0"/>
    <d v="2024-05-02T00:00:00"/>
    <x v="0"/>
    <x v="0"/>
    <s v="Customer Services"/>
    <s v="Complaint Handling Senior Officer"/>
    <s v="Chuyên viên Cấp cao Xử lí Khiếu nại"/>
    <x v="0"/>
    <s v="Double"/>
    <s v="Senior Officer"/>
    <s v="Female"/>
    <d v="1995-11-15T00:00:00"/>
    <s v="0979 918 957"/>
    <s v="xuandieu.bui@hanwhalife.com.vn"/>
    <x v="0"/>
    <m/>
    <m/>
  </r>
  <r>
    <n v="466"/>
    <s v="FTE"/>
    <s v="12401831"/>
    <s v="Nguyễn Thị Phương Loan"/>
    <x v="36"/>
    <d v="2024-05-10T00:00:00"/>
    <x v="2"/>
    <x v="2"/>
    <s v="Regional Sales - Tay Son"/>
    <s v="Zone Director"/>
    <s v="Giám đốc Kinh doanh khu vực"/>
    <x v="3"/>
    <s v="Double"/>
    <s v="Assistant Manager"/>
    <s v="Female"/>
    <d v="1980-03-02T00:00:00"/>
    <s v="0942 568 113"/>
    <s v="phuongloan.nguyen1@hanwhalife.com.vn"/>
    <x v="0"/>
    <s v="x"/>
    <m/>
  </r>
  <r>
    <n v="467"/>
    <s v="FTE"/>
    <s v="12401834"/>
    <s v="Nguyễn Hoài Thương"/>
    <x v="0"/>
    <d v="2024-05-16T00:00:00"/>
    <x v="0"/>
    <x v="0"/>
    <s v="Human Resources"/>
    <s v="HR Operations Senior Executive"/>
    <s v="Nhân viên Cấp trung cao Quản lý Vận hành Nhân sự"/>
    <x v="0"/>
    <s v="Double"/>
    <s v="Senior Executive"/>
    <s v="Female"/>
    <d v="2000-01-21T00:00:00"/>
    <s v="0334 618 399"/>
    <s v=" hoaithuong.nguyen@hanwhalife.com.vn"/>
    <x v="0"/>
    <s v="x"/>
    <m/>
  </r>
  <r>
    <n v="468"/>
    <s v="FTE"/>
    <s v="12401835"/>
    <s v="Lê Thị Như Quỳnh"/>
    <x v="0"/>
    <d v="2024-05-20T00:00:00"/>
    <x v="0"/>
    <x v="0"/>
    <s v="Marketing"/>
    <s v="Marketing Communications Manager"/>
    <s v="Trưởng phòng Truyền thông Tiếp thị"/>
    <x v="0"/>
    <s v="Double"/>
    <s v="Manager"/>
    <s v="Female"/>
    <d v="1988-11-10T00:00:00"/>
    <s v="0933 308 672"/>
    <s v="nhuquynh.le@hanwhalife.com.vn"/>
    <x v="0"/>
    <m/>
    <m/>
  </r>
  <r>
    <n v="469"/>
    <s v="FTE"/>
    <s v="12401836"/>
    <s v="Lê Thị Ánh Vân"/>
    <x v="0"/>
    <d v="2024-05-22T00:00:00"/>
    <x v="0"/>
    <x v="0"/>
    <s v="Actuary"/>
    <s v="Actuarial Analyst"/>
    <s v="Phân tích Định phí"/>
    <x v="0"/>
    <s v="Double"/>
    <s v="Assistant Manager"/>
    <s v="Female"/>
    <d v="1996-04-19T00:00:00"/>
    <s v="0906 355 695"/>
    <s v="anhvan.le@hanwhalife.com.vn"/>
    <x v="0"/>
    <m/>
    <m/>
  </r>
  <r>
    <n v="470"/>
    <s v="FTE"/>
    <s v="12401837"/>
    <s v="Lê Văn Bình"/>
    <x v="28"/>
    <d v="2024-05-23T00:00:00"/>
    <x v="1"/>
    <x v="1"/>
    <s v="Regional Sales - Hai Van"/>
    <s v="Zone Director"/>
    <s v="Giám đốc Kinh doanh khu vực"/>
    <x v="3"/>
    <s v="Double"/>
    <s v="Officer"/>
    <s v="Male"/>
    <d v="1983-09-05T00:00:00"/>
    <s v="0905 915 868"/>
    <s v="vanbinh.le1@hanwhalife.com.vn"/>
    <x v="0"/>
    <s v="x"/>
    <m/>
  </r>
  <r>
    <n v="471"/>
    <s v="FTE"/>
    <s v="12401838"/>
    <s v="Mai Nguyên Anh Thư"/>
    <x v="0"/>
    <d v="2024-05-27T00:00:00"/>
    <x v="0"/>
    <x v="0"/>
    <s v="Content of Digital App"/>
    <s v="Content Creator"/>
    <s v="Chuyên viên Sáng tạo nội dung"/>
    <x v="0"/>
    <s v="Double"/>
    <s v="Senior Staff"/>
    <s v="Female"/>
    <d v="2000-01-20T00:00:00"/>
    <s v="0388 063 220 "/>
    <s v="anhthu.mai@hanwhalife.com.vn"/>
    <x v="0"/>
    <m/>
    <m/>
  </r>
  <r>
    <n v="472"/>
    <s v="FTE"/>
    <s v="12401839"/>
    <s v="Võ Thị Quỳnh Nga"/>
    <x v="2"/>
    <d v="2024-05-27T00:00:00"/>
    <x v="2"/>
    <x v="2"/>
    <s v="Customer Services"/>
    <s v="Customer Services Senior Staff"/>
    <s v="Nhân viên Cấp cao Dịch vụ Khách hàng"/>
    <x v="0"/>
    <s v="Double"/>
    <s v="Senior Staff"/>
    <s v="Female"/>
    <d v="1989-03-06T00:00:00"/>
    <s v="0965 849 293 "/>
    <s v="quynhnga.vo@hanwhalife.com.vn"/>
    <x v="0"/>
    <m/>
    <m/>
  </r>
  <r>
    <n v="473"/>
    <s v="FTE"/>
    <s v="12401840"/>
    <s v="Nguyễn Thị Lê Hằng"/>
    <x v="0"/>
    <d v="2024-05-29T00:00:00"/>
    <x v="0"/>
    <x v="0"/>
    <s v="Marketing"/>
    <s v="Marketing Communications Executive"/>
    <s v="Nhân viên Cấp trung Truyền thông Tiếp thị"/>
    <x v="0"/>
    <s v="Double"/>
    <s v="Executive"/>
    <s v="Female"/>
    <d v="1999-11-12T00:00:00"/>
    <s v="0388 013 118 "/>
    <s v="lehang.nguyen@hanwhalife.com.vn"/>
    <x v="0"/>
    <m/>
    <m/>
  </r>
  <r>
    <n v="474"/>
    <s v="FTE"/>
    <s v="12401842"/>
    <s v="Nguyễn Phước Cát Ngọc"/>
    <x v="0"/>
    <d v="2024-06-10T00:00:00"/>
    <x v="0"/>
    <x v="0"/>
    <s v="Customer Services"/>
    <s v="Digital Customer Services Officer"/>
    <s v="Chuyên viên Dịch vụ Kỹ thuật số"/>
    <x v="0"/>
    <s v="Double"/>
    <s v="Officer"/>
    <s v="Female"/>
    <d v="1992-04-25T00:00:00"/>
    <s v="0932 566 254"/>
    <s v="catngoc.nguyen@hanwhalife.com.vn"/>
    <x v="0"/>
    <s v="x"/>
    <m/>
  </r>
  <r>
    <n v="475"/>
    <s v="FTE"/>
    <s v="12401843"/>
    <s v="Đỗ Anh Khoa"/>
    <x v="0"/>
    <d v="2024-06-12T00:00:00"/>
    <x v="0"/>
    <x v="0"/>
    <s v="General Administration"/>
    <s v="General Admin Assistant Manager"/>
    <s v="Phó phòng Hành chánh"/>
    <x v="0"/>
    <s v="Double"/>
    <s v="Assistant Manager"/>
    <s v="Male"/>
    <d v="1987-03-22T00:00:00"/>
    <s v="0919 255 274"/>
    <s v="anhkhoa.do@hanwhalife.com.vn"/>
    <x v="0"/>
    <m/>
    <m/>
  </r>
  <r>
    <n v="476"/>
    <s v="FTE"/>
    <s v="12401844"/>
    <s v="Lâm Thái Ngọc"/>
    <x v="0"/>
    <d v="2024-06-12T00:00:00"/>
    <x v="0"/>
    <x v="0"/>
    <s v="Management Advisor"/>
    <s v="Management Advisor Assistant"/>
    <s v="Trợ lý Cố vấn Quản lý"/>
    <x v="0"/>
    <s v="Double"/>
    <s v="Executive"/>
    <s v="Female"/>
    <d v="1999-01-07T00:00:00"/>
    <s v="0946 828 477"/>
    <s v="thaingoc.lam@hanwhalife.com.vn"/>
    <x v="0"/>
    <m/>
    <m/>
  </r>
  <r>
    <n v="477"/>
    <s v="FTE"/>
    <s v="12401845"/>
    <s v="Nguyễn Xuân Tấn"/>
    <x v="36"/>
    <d v="2024-06-12T00:00:00"/>
    <x v="2"/>
    <x v="2"/>
    <s v="Regional Sales - Tay Son"/>
    <s v="Regional Director"/>
    <s v="Giám đốc Kinh doanh Vùng"/>
    <x v="3"/>
    <s v="Double"/>
    <s v="Senior Manager"/>
    <s v="Male"/>
    <d v="1986-09-02T00:00:00"/>
    <s v="0914 717 749"/>
    <s v="xuantan.nguyen@hanwhalife.com.vn"/>
    <x v="0"/>
    <m/>
    <m/>
  </r>
  <r>
    <n v="478"/>
    <s v="FTE"/>
    <s v="12401846"/>
    <s v="Huỳnh Tăng Phú"/>
    <x v="12"/>
    <d v="2024-06-12T00:00:00"/>
    <x v="0"/>
    <x v="0"/>
    <s v="Regional Sales - Gia Dinh"/>
    <s v="Regional Director"/>
    <s v="Giám đốc Kinh doanh Vùng"/>
    <x v="3"/>
    <s v="Double"/>
    <s v="Senior Manager"/>
    <s v="Male"/>
    <d v="1983-08-20T00:00:00"/>
    <s v="0907 713 556"/>
    <s v="tangphu.huynh@hanwhalife.com.vn"/>
    <x v="0"/>
    <m/>
    <m/>
  </r>
  <r>
    <n v="479"/>
    <s v="FTE"/>
    <s v="12401847"/>
    <s v="Võ Thị Hồng Na"/>
    <x v="0"/>
    <d v="2024-06-17T00:00:00"/>
    <x v="0"/>
    <x v="0"/>
    <s v="Human Resources"/>
    <s v="Rewards &amp; Data Analysis Manager "/>
    <s v="Trưởng phòng Phúc lợi và Phân tích dữ liệu"/>
    <x v="0"/>
    <s v="Double"/>
    <s v="Manager"/>
    <s v="Female"/>
    <d v="1991-08-31T00:00:00"/>
    <s v="0985 528 843 "/>
    <s v="hongna.vo@hanwhalife.com.vn"/>
    <x v="0"/>
    <m/>
    <m/>
  </r>
  <r>
    <n v="480"/>
    <s v="FTE"/>
    <s v="12401848"/>
    <s v="Nguyễn Hoàng Yến"/>
    <x v="0"/>
    <d v="2024-06-17T00:00:00"/>
    <x v="0"/>
    <x v="0"/>
    <s v="Customer Services"/>
    <s v="Call Center Senior Staff"/>
    <s v="Nhân viên Cấp cao trực Tổng đài"/>
    <x v="0"/>
    <s v="Double"/>
    <s v="Senior Staff"/>
    <s v="Female"/>
    <d v="1998-05-02T00:00:00"/>
    <s v="0708 289 969"/>
    <s v="hoangyen.nguyen2@hanwhalife.com.vn"/>
    <x v="0"/>
    <m/>
    <m/>
  </r>
  <r>
    <n v="481"/>
    <s v="FTE"/>
    <s v="12401849"/>
    <s v="Nguyễn Thị Bé"/>
    <x v="0"/>
    <d v="2024-06-17T00:00:00"/>
    <x v="0"/>
    <x v="0"/>
    <s v="Finance &amp; Accounting"/>
    <s v="Budgeting Senior Staff"/>
    <s v="Nhân viên Cấp cao Kế toán Ngân Sách"/>
    <x v="0"/>
    <s v="Double"/>
    <s v="Senior Staff"/>
    <s v="Female"/>
    <d v="1991-04-29T00:00:00"/>
    <s v="0982 504 408 "/>
    <s v="be.nguyen@hanwhalife.com.vn"/>
    <x v="0"/>
    <s v="x"/>
    <m/>
  </r>
  <r>
    <n v="482"/>
    <s v="FTE"/>
    <s v="12401850"/>
    <s v="Lê Thị Ngọc Châu"/>
    <x v="0"/>
    <d v="2024-06-17T00:00:00"/>
    <x v="0"/>
    <x v="0"/>
    <s v="Sales Support Task Force"/>
    <s v="Sales Admin Senior Executive"/>
    <s v="Nhân viên Cấp trung cao Hỗ trợ Kinh doanh"/>
    <x v="0"/>
    <s v="Double"/>
    <s v="Senior Executive"/>
    <s v="Female"/>
    <d v="1983-07-01T00:00:00"/>
    <s v="0909 721 766 "/>
    <s v="ngocchau.le@hanwhalife.com.vn"/>
    <x v="0"/>
    <s v="x"/>
    <m/>
  </r>
  <r>
    <n v="483"/>
    <s v="FTE"/>
    <s v="12401851"/>
    <s v="Lê Thị Minh Thư"/>
    <x v="12"/>
    <d v="2024-06-26T00:00:00"/>
    <x v="0"/>
    <x v="0"/>
    <s v="Regional Sales - Gia Dinh"/>
    <s v="Zone Director"/>
    <s v="Giám đốc Kinh doanh khu vực"/>
    <x v="3"/>
    <s v="Double"/>
    <s v="Senior Officer"/>
    <s v="Female"/>
    <d v="1991-09-13T00:00:00"/>
    <s v="0969 870 008"/>
    <s v="minhthu.le@hanwhalife.com.vn"/>
    <x v="0"/>
    <m/>
    <m/>
  </r>
  <r>
    <n v="484"/>
    <s v="FTE"/>
    <s v="12401852"/>
    <s v="Lữ Phạm Quốc An"/>
    <x v="0"/>
    <d v="2024-07-01T00:00:00"/>
    <x v="0"/>
    <x v="0"/>
    <s v="Legal &amp; Corporate Compliance"/>
    <s v="Corporate Compliance Senior Officer"/>
    <s v="Chuyên viên Cấp cao Kiểm soát tuân thủ"/>
    <x v="0"/>
    <s v="Double"/>
    <s v="Senior Officer"/>
    <s v="Male"/>
    <d v="1991-04-17T00:00:00"/>
    <s v="0907 104 775"/>
    <s v="quocan.lu@hanwhalife.com.vn"/>
    <x v="0"/>
    <m/>
    <m/>
  </r>
  <r>
    <n v="485"/>
    <s v="FTE"/>
    <s v="12401853"/>
    <s v="Thi Hoàng Khôi"/>
    <x v="12"/>
    <d v="2024-07-01T00:00:00"/>
    <x v="0"/>
    <x v="0"/>
    <s v="Regional Sales - Gia Dinh"/>
    <s v="Zone Director"/>
    <s v="Giám đốc Kinh doanh khu vực"/>
    <x v="3"/>
    <s v="Double"/>
    <s v="Senior Officer"/>
    <s v="Male"/>
    <d v="1984-10-05T00:00:00"/>
    <s v="0909 401 084"/>
    <s v="hoangkhoi.thi@hanwhalife.com.vn"/>
    <x v="0"/>
    <m/>
    <m/>
  </r>
  <r>
    <n v="486"/>
    <s v="FTE"/>
    <s v="12401854"/>
    <s v="Nguyễn Lưu Hoàng Quân"/>
    <x v="12"/>
    <d v="2024-07-01T00:00:00"/>
    <x v="0"/>
    <x v="0"/>
    <s v="Regional Sales - Gia Dinh"/>
    <s v="Zone Director"/>
    <s v="Giám đốc Kinh doanh khu vực"/>
    <x v="3"/>
    <s v="Double"/>
    <s v="Senior Officer"/>
    <s v="Male"/>
    <d v="1988-11-24T00:00:00"/>
    <s v="0902 692 118 "/>
    <s v="hoangquan.nguyen@hanwhalife.com.vn"/>
    <x v="0"/>
    <m/>
    <m/>
  </r>
  <r>
    <n v="487"/>
    <s v="FTE"/>
    <s v="12401855"/>
    <s v="Đặng Ngọc Trí"/>
    <x v="8"/>
    <d v="2024-07-01T00:00:00"/>
    <x v="1"/>
    <x v="1"/>
    <s v="Regional Sales - Lam Kinh"/>
    <s v="Territory Director"/>
    <s v="Giám đốc Kinh doanh Miền"/>
    <x v="3"/>
    <s v="Double"/>
    <s v="Director"/>
    <s v="Male"/>
    <d v="1976-08-07T00:00:00"/>
    <s v=" 0916 232 225"/>
    <s v="ngoctri.dang@hanwhalife.com.vn"/>
    <x v="0"/>
    <s v="x"/>
    <m/>
  </r>
  <r>
    <n v="488"/>
    <s v="FTE"/>
    <s v="12401857"/>
    <s v="Phạm Ngọc Anh Thư"/>
    <x v="0"/>
    <d v="2024-07-08T00:00:00"/>
    <x v="0"/>
    <x v="0"/>
    <s v="Design &amp; Development"/>
    <s v="Design &amp; Development Senior Manager"/>
    <s v="Trưởng phòng Cấp cao Thiết Kế &amp; Phát triển Chương trình Huấn luyện Kinh doanh"/>
    <x v="0"/>
    <s v="Double"/>
    <s v="Senior Manager"/>
    <s v="Female"/>
    <d v="1984-11-20T00:00:00"/>
    <s v="0908 010 081"/>
    <s v="anhthu.pham1@hanwhalife.com.vn"/>
    <x v="0"/>
    <m/>
    <m/>
  </r>
  <r>
    <n v="489"/>
    <s v="FTE"/>
    <s v="12401858"/>
    <s v="Đặng Tương Thuấn"/>
    <x v="0"/>
    <d v="2024-07-08T00:00:00"/>
    <x v="0"/>
    <x v="0"/>
    <s v="Investment"/>
    <s v="Investment Assistant Manager"/>
    <s v="Phó phòng đầu tư"/>
    <x v="0"/>
    <s v="Double"/>
    <s v="Assistant Manager"/>
    <s v="Female"/>
    <d v="1991-08-11T00:00:00"/>
    <s v="0933 821 108"/>
    <s v="tuongthuan.dang@hanwhalife.com.vn"/>
    <x v="0"/>
    <s v="x"/>
    <m/>
  </r>
  <r>
    <n v="490"/>
    <s v="FTE"/>
    <s v="12401859"/>
    <s v="Trầm Minh Hoàng"/>
    <x v="0"/>
    <d v="2024-07-08T00:00:00"/>
    <x v="0"/>
    <x v="0"/>
    <s v="Customer Services"/>
    <s v="Call Center Senior Staff"/>
    <s v="Nhân viên Cấp cao trực Tổng đài"/>
    <x v="0"/>
    <s v="Double"/>
    <s v="Senior Staff"/>
    <s v="Male"/>
    <d v="1995-04-05T00:00:00"/>
    <s v="0766 989 789"/>
    <s v="minhhoang.tram@hanwhalife.com.vn"/>
    <x v="0"/>
    <s v="x"/>
    <m/>
  </r>
  <r>
    <n v="491"/>
    <s v="FTE"/>
    <s v="12401862"/>
    <s v="Huỳnh Đức Duy"/>
    <x v="0"/>
    <d v="2024-07-17T00:00:00"/>
    <x v="0"/>
    <x v="0"/>
    <s v="IT"/>
    <s v="IT Security Assistant Manager"/>
    <s v="Phó phòng Bảo mật &amp; An toàn Thông tin"/>
    <x v="0"/>
    <s v="Double"/>
    <s v="Assistant Manager"/>
    <s v="Male"/>
    <d v="1985-06-01T00:00:00"/>
    <s v="0918 844 944"/>
    <s v="ducduy.huynh@hanwhalife.com.vn"/>
    <x v="0"/>
    <s v="x"/>
    <m/>
  </r>
  <r>
    <n v="492"/>
    <s v="FTE"/>
    <s v="12401863"/>
    <s v="Đỗ Phương Nhung"/>
    <x v="0"/>
    <d v="2024-07-17T00:00:00"/>
    <x v="0"/>
    <x v="0"/>
    <s v="Human Resources"/>
    <s v="Talent Acquisition Business Partner Officer"/>
    <s v="Chuyên viên Đối tác Thu hút Nhân tài"/>
    <x v="0"/>
    <s v="Double"/>
    <s v="Officer"/>
    <s v="Female"/>
    <d v="1996-09-16T00:00:00"/>
    <s v="0936 477 197 "/>
    <s v="phuongnhung.do@hanwhalife.com.vn"/>
    <x v="0"/>
    <m/>
    <m/>
  </r>
  <r>
    <n v="493"/>
    <s v="FTE"/>
    <s v="12401864"/>
    <s v="Nguyễn Thị Yến Nhi"/>
    <x v="0"/>
    <d v="2024-07-22T00:00:00"/>
    <x v="0"/>
    <x v="0"/>
    <s v="Actuary"/>
    <s v="Actuarial Analyst"/>
    <s v="Phân tích Định phí"/>
    <x v="0"/>
    <s v="Double"/>
    <s v="Executive"/>
    <s v="Female"/>
    <d v="2002-09-25T00:00:00"/>
    <s v="0918 340 119"/>
    <s v="yennhi.nguyen1@hanwhalife.com.vn"/>
    <x v="0"/>
    <m/>
    <m/>
  </r>
  <r>
    <n v="494"/>
    <s v="FTE"/>
    <s v="12401866"/>
    <s v="Nguyễn Quốc Tuấn"/>
    <x v="0"/>
    <d v="2024-07-29T00:00:00"/>
    <x v="0"/>
    <x v="0"/>
    <s v="Marketing"/>
    <s v="Multimedia Designer"/>
    <s v="Thiết kế Đa phương tiện"/>
    <x v="0"/>
    <s v="Double"/>
    <s v="Officer"/>
    <s v="Male"/>
    <d v="1994-04-25T00:00:00"/>
    <s v="0962 936 711"/>
    <s v="quoctuan.nguyen@hanwhalife.com.vn"/>
    <x v="0"/>
    <m/>
    <m/>
  </r>
  <r>
    <n v="495"/>
    <s v="FTE"/>
    <s v="12401867"/>
    <s v="Hứa Lê Thiên Bảo"/>
    <x v="12"/>
    <d v="2024-07-29T00:00:00"/>
    <x v="0"/>
    <x v="0"/>
    <s v="Sales Training Support"/>
    <s v="Agency Training Officer"/>
    <s v="Chuyên viên Huấn luyện &amp; Hỗ trợ Đại lý"/>
    <x v="4"/>
    <s v="Double"/>
    <s v="Officer"/>
    <s v="Male"/>
    <d v="1995-11-19T00:00:00"/>
    <s v="0348 941 412"/>
    <s v="thienbao.hua@hanwhalife.com.vn"/>
    <x v="0"/>
    <m/>
    <m/>
  </r>
  <r>
    <n v="496"/>
    <s v="FTE"/>
    <s v="12401868"/>
    <s v="Huỳnh Sơn Phong"/>
    <x v="12"/>
    <d v="2024-08-01T00:00:00"/>
    <x v="0"/>
    <x v="0"/>
    <s v="Regional Sales - Gia Dinh"/>
    <s v="Zone Director"/>
    <s v="Giám đốc Kinh doanh khu vực"/>
    <x v="3"/>
    <s v="Double"/>
    <s v="Senior Officer"/>
    <s v="Male"/>
    <d v="1989-11-30T00:00:00"/>
    <s v="0918 918 995 "/>
    <s v="sonphong.huynh@hanwhalife.com.vn"/>
    <x v="0"/>
    <m/>
    <m/>
  </r>
  <r>
    <n v="497"/>
    <s v="FTE"/>
    <s v="12401869"/>
    <s v="Trần Ngọc Hải"/>
    <x v="3"/>
    <d v="2024-08-02T00:00:00"/>
    <x v="1"/>
    <x v="1"/>
    <s v="Regional Sales - Thang Long"/>
    <s v="Regional Director "/>
    <s v="Giám đốc Kinh doanh Vùng"/>
    <x v="3"/>
    <s v="Double"/>
    <s v="Senior Manager"/>
    <s v="Male"/>
    <d v="1976-04-13T00:00:00"/>
    <s v="0915 966 616 "/>
    <s v="ngochai.tran1@hanwhalife.com.vn"/>
    <x v="0"/>
    <m/>
    <m/>
  </r>
  <r>
    <n v="498"/>
    <s v="FTE"/>
    <s v="12401870"/>
    <s v="Đinh Đức Thắng"/>
    <x v="3"/>
    <d v="2024-08-02T00:00:00"/>
    <x v="1"/>
    <x v="1"/>
    <s v="Regional Sales - Thang Long_x0009_"/>
    <s v="Zone Director"/>
    <s v="Giám đốc Kinh doanh khu vực"/>
    <x v="3"/>
    <s v="Double"/>
    <s v="Senior Officer"/>
    <s v="Male"/>
    <d v="1984-08-25T00:00:00"/>
    <s v="0985 830 304"/>
    <s v="ducthang.dinh@hanwhalife.com.vn"/>
    <x v="0"/>
    <m/>
    <m/>
  </r>
  <r>
    <n v="499"/>
    <s v="FTE"/>
    <s v="12401871"/>
    <s v="Trần Thúy Vy"/>
    <x v="0"/>
    <d v="2024-08-05T00:00:00"/>
    <x v="0"/>
    <x v="0"/>
    <s v="Agency Compliance"/>
    <s v="Agency Compliance Executive"/>
    <s v="Nhân viên Cấp trung Pháp chế Đại lý"/>
    <x v="0"/>
    <s v="Double"/>
    <s v="Executive"/>
    <s v="Female"/>
    <d v="2000-03-28T00:00:00"/>
    <s v="0792 111 868 "/>
    <s v="thuyvy.tran@hanwhalife.com.vn"/>
    <x v="0"/>
    <m/>
    <m/>
  </r>
  <r>
    <n v="500"/>
    <s v="FTE"/>
    <s v="12401872"/>
    <s v="Lê Nhân Tín"/>
    <x v="0"/>
    <d v="2024-08-05T00:00:00"/>
    <x v="0"/>
    <x v="0"/>
    <s v="Agency Training Operations"/>
    <s v="Agency Training Operations Senior Manager"/>
    <s v="Trưởng phòng Cấp cao Vận hành Huấn luyện Kinh doanh"/>
    <x v="0"/>
    <s v="Double"/>
    <s v="Senior Manager"/>
    <s v="Male"/>
    <d v="1987-09-09T00:00:00"/>
    <s v="0933 228 359"/>
    <s v="nhantin.le@hanwhalife.com.vn"/>
    <x v="0"/>
    <m/>
    <m/>
  </r>
  <r>
    <n v="501"/>
    <s v="FTE"/>
    <s v="12401873"/>
    <s v="Trần Phạm Hoàng Yến"/>
    <x v="0"/>
    <d v="2024-08-05T00:00:00"/>
    <x v="0"/>
    <x v="0"/>
    <s v="Customer Services"/>
    <s v="Call Center Senior Staff"/>
    <s v="Nhân viên Cấp cao trực Tổng đài"/>
    <x v="0"/>
    <s v="Double"/>
    <s v="Senior Staff"/>
    <s v="Female"/>
    <d v="1994-12-26T00:00:00"/>
    <s v="0375 411 233"/>
    <s v="hoangyen.tran@hanwhalife.com.vn"/>
    <x v="0"/>
    <m/>
    <m/>
  </r>
  <r>
    <n v="502"/>
    <s v="FTE"/>
    <s v="12401874"/>
    <s v="Đỗ Thùy Dinh"/>
    <x v="3"/>
    <d v="2024-08-12T00:00:00"/>
    <x v="1"/>
    <x v="1"/>
    <s v="Sales Training Support"/>
    <s v="Agency Training Coordinator "/>
    <s v="Nhân viên Cấp trung Điều phối Huấn luyện Kênh Đại lý"/>
    <x v="0"/>
    <s v="Double"/>
    <s v="Executive"/>
    <s v="Female"/>
    <d v="1994-03-24T00:00:00"/>
    <s v="0988 923 917 "/>
    <s v="thuydinh.do@hanwhalife.com.vn"/>
    <x v="0"/>
    <m/>
    <m/>
  </r>
  <r>
    <n v="503"/>
    <s v="FTE"/>
    <s v="12401875"/>
    <s v="Trần Thị Thanh Thảo"/>
    <x v="0"/>
    <d v="2024-08-12T00:00:00"/>
    <x v="0"/>
    <x v="0"/>
    <s v="Sales Advisor"/>
    <s v="Sales Advisor Assistant"/>
    <s v="Trợ lý Cố vấn Kinh doanh"/>
    <x v="0"/>
    <s v="Double"/>
    <s v="Executive"/>
    <s v="Female"/>
    <d v="1999-01-27T00:00:00"/>
    <s v="039 638 2989 "/>
    <s v="thanhthao.tran@hanwhalife.com.vn"/>
    <x v="0"/>
    <m/>
    <m/>
  </r>
  <r>
    <n v="504"/>
    <s v="FTE"/>
    <s v="12401876"/>
    <s v="Dương Hà Thanh"/>
    <x v="0"/>
    <d v="2024-08-14T00:00:00"/>
    <x v="0"/>
    <x v="0"/>
    <s v="Human Resources"/>
    <s v="Talent Acquisition Business Partner Manager"/>
    <s v="Trưởng phòng Đối tác Thu hút Nhân tài"/>
    <x v="0"/>
    <s v="Double"/>
    <s v="Manager"/>
    <s v="Female"/>
    <d v="1987-10-25T00:00:00"/>
    <s v="0908 507 706"/>
    <s v="hathanh.duong@hanwhalife.com.vn"/>
    <x v="0"/>
    <m/>
    <m/>
  </r>
  <r>
    <n v="505"/>
    <s v="FTE"/>
    <s v="12401877"/>
    <s v="Nguyễn Đại Đức"/>
    <x v="0"/>
    <d v="2024-08-19T00:00:00"/>
    <x v="0"/>
    <x v="0"/>
    <s v="Partnership Distribution"/>
    <s v="Sales Manager"/>
    <s v=" Quản lý Kinh doanh (Đối tác Ngân hàng)"/>
    <x v="5"/>
    <s v="Double"/>
    <s v="Officer"/>
    <s v="Male"/>
    <d v="1995-08-04T00:00:00"/>
    <s v="0845 047 547"/>
    <s v="daiduc.nguyen@hanwhalife.com.vn"/>
    <x v="0"/>
    <m/>
    <m/>
  </r>
  <r>
    <n v="506"/>
    <s v="FTE"/>
    <s v="12401878"/>
    <s v="Mai Ngọc Thanh"/>
    <x v="0"/>
    <d v="2024-08-19T00:00:00"/>
    <x v="0"/>
    <x v="0"/>
    <s v="Agency Training Operations"/>
    <s v="Agency Training Operations Assistant Manager"/>
    <s v="Phó phòng Vận hành Huấn luyện Kinh doanh"/>
    <x v="0"/>
    <s v="Double"/>
    <s v="Assistant Manager"/>
    <s v="Male"/>
    <d v="1994-01-07T00:00:00"/>
    <s v="0936 340 989"/>
    <s v="ngocthanh.mai@hanwhalife.com.vn"/>
    <x v="0"/>
    <m/>
    <m/>
  </r>
  <r>
    <n v="507"/>
    <s v="FTE"/>
    <s v="12401879"/>
    <s v="Trần Phú Lĩnh"/>
    <x v="0"/>
    <d v="2024-08-19T00:00:00"/>
    <x v="0"/>
    <x v="0"/>
    <s v="IT"/>
    <s v="Business Analyst Senior Officer"/>
    <s v="Chuyên viên Cấp cao Phát triển Hệ thống"/>
    <x v="0"/>
    <s v="Double"/>
    <s v="Senior Officer"/>
    <s v="Male"/>
    <d v="1989-02-06T00:00:00"/>
    <s v="0906 990 602"/>
    <s v=" phulinh.tran@hanwhalife.com.vn"/>
    <x v="0"/>
    <m/>
    <m/>
  </r>
  <r>
    <n v="508"/>
    <s v="FTE"/>
    <s v="12401880"/>
    <s v="Trần Quang Hiếu"/>
    <x v="38"/>
    <d v="2024-08-19T00:00:00"/>
    <x v="2"/>
    <x v="2"/>
    <s v="Regional Sales - Tay Son"/>
    <s v="Zone Director"/>
    <s v="Giám đốc Kinh doanh khu vực"/>
    <x v="3"/>
    <s v="Double"/>
    <s v="Assistant Manager"/>
    <s v="Male"/>
    <d v="1982-02-03T00:00:00"/>
    <s v="0346 333 777"/>
    <s v="quanghieu.tran1@hanwhalife.com.vn"/>
    <x v="0"/>
    <m/>
    <m/>
  </r>
  <r>
    <n v="509"/>
    <s v="FTE"/>
    <s v="12401881"/>
    <s v="Trần Thị Thanh Lê"/>
    <x v="0"/>
    <d v="2024-08-21T00:00:00"/>
    <x v="0"/>
    <x v="0"/>
    <s v="Partnership Distribution"/>
    <s v="Partnership Distribution Design &amp; Development Assistant Manager"/>
    <s v="Phó phòng Thiết kế và Phát triển Chương trình Huấn luyện Kênh Đối tác "/>
    <x v="0"/>
    <s v="Double"/>
    <s v="Assistant Manager"/>
    <s v="Female"/>
    <d v="1983-09-27T00:00:00"/>
    <s v="0909 177 882"/>
    <s v="thanhle.tran@hanwhalife.com.vn"/>
    <x v="0"/>
    <m/>
    <m/>
  </r>
  <r>
    <n v="510"/>
    <s v="FTE"/>
    <s v="12401882"/>
    <s v="Nguyễn Thái Nguyên"/>
    <x v="39"/>
    <d v="2024-08-26T00:00:00"/>
    <x v="1"/>
    <x v="1"/>
    <s v="Regional Sales - Thang Long_x0009_"/>
    <s v="Zone Director"/>
    <s v="Giám đốc Kinh doanh khu vực"/>
    <x v="3"/>
    <s v="Double"/>
    <s v="Senior Officer"/>
    <s v="Male"/>
    <d v="1994-07-04T00:00:00"/>
    <s v="0395 515 444"/>
    <s v="thainguyen.nguyen@hanwhalife.com.vn"/>
    <x v="0"/>
    <m/>
    <m/>
  </r>
  <r>
    <n v="511"/>
    <s v="FTE"/>
    <s v="12401883"/>
    <s v="Huỳnh Ngọc Khánh Yên"/>
    <x v="0"/>
    <d v="2024-08-26T00:00:00"/>
    <x v="0"/>
    <x v="0"/>
    <s v="Marketing"/>
    <s v="PR &amp; CSR Senior Executive"/>
    <s v="Nhân viên Cấp trung cao Truyền thông và CSR"/>
    <x v="0"/>
    <s v="Double"/>
    <s v="Senior Executive"/>
    <s v="Female"/>
    <d v="1997-10-04T00:00:00"/>
    <s v="0916 598 217 "/>
    <s v=" khanhyen.huynh@hanwhalife.com.vn"/>
    <x v="0"/>
    <m/>
    <m/>
  </r>
  <r>
    <n v="512"/>
    <s v="FTE"/>
    <s v="12401884"/>
    <s v="Nguyễn Thế Thiêm"/>
    <x v="12"/>
    <d v="2024-09-04T00:00:00"/>
    <x v="0"/>
    <x v="0"/>
    <s v="Regional Sales - Gia Dinh"/>
    <s v="Regional Director "/>
    <s v="Giám đốc Kinh doanh Vùng"/>
    <x v="3"/>
    <s v="Double"/>
    <s v="Senior Manager"/>
    <s v="Male"/>
    <d v="1988-08-01T00:00:00"/>
    <s v="0904 054 151"/>
    <s v="thethiem.nguyen@hanwhalife.com.vn"/>
    <x v="0"/>
    <m/>
    <m/>
  </r>
  <r>
    <n v="513"/>
    <s v="FTE"/>
    <s v="12401885"/>
    <s v="Trương Thùy Trang"/>
    <x v="0"/>
    <d v="2024-09-09T00:00:00"/>
    <x v="0"/>
    <x v="0"/>
    <s v="Finance &amp; Accounting"/>
    <s v="General Ledger Accounting Assistant Manager"/>
    <s v="Phó phòng Kế toán Tổng hợp"/>
    <x v="0"/>
    <s v="Double"/>
    <s v="Assistant Manager"/>
    <s v="Female"/>
    <d v="1983-03-23T00:00:00"/>
    <s v="0983 230 383"/>
    <s v="thuytrang.truong@hanwhalife.com.vn"/>
    <x v="0"/>
    <m/>
    <m/>
  </r>
  <r>
    <n v="514"/>
    <s v="FTE"/>
    <s v="12401886"/>
    <s v="Nguyễn Quỳnh Như"/>
    <x v="0"/>
    <d v="2024-09-09T00:00:00"/>
    <x v="0"/>
    <x v="0"/>
    <s v="Agency Training Operations"/>
    <s v="Agency Training Operations Officer"/>
    <s v="Chuyên viên Vận hành Huấn luyện Kinh doanh"/>
    <x v="0"/>
    <s v="Double"/>
    <s v="Officer"/>
    <s v="Female"/>
    <d v="1997-05-01T00:00:00"/>
    <s v="0347 971 515"/>
    <s v="quynhnhu.nguyen1@hanwhalife.com.vn"/>
    <x v="0"/>
    <m/>
    <m/>
  </r>
  <r>
    <n v="515"/>
    <s v="FTE"/>
    <s v="12401887"/>
    <s v="Hồ Hoàng Lâm"/>
    <x v="12"/>
    <d v="2024-09-09T00:00:00"/>
    <x v="0"/>
    <x v="0"/>
    <s v="Regional Sales - Gia Dinh"/>
    <s v="Zone Director"/>
    <s v="Giám đốc Kinh doanh khu vực"/>
    <x v="3"/>
    <s v="Double"/>
    <s v="Senior Officer"/>
    <s v="Male"/>
    <d v="1988-10-06T00:00:00"/>
    <s v="0937 166 556"/>
    <s v=" _x000a_hoanglam.ho@hanwhalife.com.vn"/>
    <x v="0"/>
    <m/>
    <m/>
  </r>
  <r>
    <n v="516"/>
    <s v="Temporary"/>
    <s v="#N/A"/>
    <s v="Park Mi Sook"/>
    <x v="0"/>
    <d v="2012-04-03T00:00:00"/>
    <x v="0"/>
    <x v="0"/>
    <s v="Distribution Admin"/>
    <s v="Sales Manager - Korean Market"/>
    <m/>
    <x v="0"/>
    <s v="Double"/>
    <s v="Senior Manager"/>
    <s v="Female"/>
    <m/>
    <m/>
    <s v="park.misook@hanwhalife.com.vn"/>
    <x v="0"/>
    <m/>
    <m/>
  </r>
  <r>
    <n v="517"/>
    <s v="Temporary"/>
    <s v="159/HR - 2024"/>
    <s v="Thái Thị Thanh Xuân"/>
    <x v="0"/>
    <d v="2024-05-06T00:00:00"/>
    <x v="0"/>
    <x v="0"/>
    <s v="Human Resources"/>
    <s v="Talent Acquisition Business Partner Coordinator"/>
    <m/>
    <x v="0"/>
    <s v="Double"/>
    <s v="Officer"/>
    <s v="Female"/>
    <m/>
    <s v="0342 747 399"/>
    <s v="thanhxuan.thai@hanwhalife.com.vn"/>
    <x v="0"/>
    <m/>
    <m/>
  </r>
  <r>
    <n v="518"/>
    <s v="Korean expat"/>
    <s v="#N/A"/>
    <s v="Mr. Lee"/>
    <x v="0"/>
    <m/>
    <x v="0"/>
    <x v="0"/>
    <m/>
    <m/>
    <m/>
    <x v="6"/>
    <s v="Single"/>
    <m/>
    <s v="Male"/>
    <m/>
    <m/>
    <m/>
    <x v="0"/>
    <m/>
    <m/>
  </r>
  <r>
    <n v="519"/>
    <s v="Korean expat"/>
    <s v="#N/A"/>
    <s v="Mr. Yoo"/>
    <x v="0"/>
    <m/>
    <x v="0"/>
    <x v="0"/>
    <m/>
    <m/>
    <m/>
    <x v="6"/>
    <s v="Single"/>
    <m/>
    <s v="Male"/>
    <m/>
    <m/>
    <m/>
    <x v="0"/>
    <m/>
    <m/>
  </r>
  <r>
    <n v="520"/>
    <s v="Outsource - NBU Claim"/>
    <n v="111922"/>
    <s v="Phạm Ngọc Phương Bình"/>
    <x v="0"/>
    <e v="#N/A"/>
    <x v="0"/>
    <x v="0"/>
    <s v="NBU &amp; Claim"/>
    <s v="Binding"/>
    <m/>
    <x v="9"/>
    <s v="Double"/>
    <m/>
    <s v="Male"/>
    <m/>
    <m/>
    <m/>
    <x v="0"/>
    <m/>
    <m/>
  </r>
  <r>
    <n v="521"/>
    <s v="Outsource - NBU Claim"/>
    <n v="139191"/>
    <s v="Lâm Kim Linh"/>
    <x v="0"/>
    <e v="#N/A"/>
    <x v="0"/>
    <x v="0"/>
    <s v="NBU &amp; Claim"/>
    <s v="Key-in"/>
    <m/>
    <x v="9"/>
    <s v="Double"/>
    <m/>
    <s v="Female"/>
    <m/>
    <m/>
    <m/>
    <x v="0"/>
    <m/>
    <m/>
  </r>
  <r>
    <n v="522"/>
    <s v="Outsource - NBU Claim"/>
    <n v="151608"/>
    <s v="Huỳnh Thị Mỹ Duyên"/>
    <x v="40"/>
    <e v="#N/A"/>
    <x v="0"/>
    <x v="0"/>
    <s v="NBU &amp; Claim"/>
    <s v="Key-in"/>
    <m/>
    <x v="9"/>
    <s v="Double"/>
    <m/>
    <s v="Female"/>
    <m/>
    <m/>
    <m/>
    <x v="0"/>
    <m/>
    <m/>
  </r>
  <r>
    <n v="523"/>
    <s v="Outsource - NBU Claim"/>
    <n v="152853"/>
    <s v="Phạm Hồng Anh"/>
    <x v="0"/>
    <e v="#N/A"/>
    <x v="0"/>
    <x v="0"/>
    <s v="NBU &amp; Claim"/>
    <s v="Key-in"/>
    <m/>
    <x v="9"/>
    <s v="Double"/>
    <m/>
    <s v="Female"/>
    <m/>
    <m/>
    <m/>
    <x v="0"/>
    <m/>
    <m/>
  </r>
  <r>
    <n v="524"/>
    <s v="Outsource - NBU Claim"/>
    <n v="152928"/>
    <s v="Võ Đan Phượng"/>
    <x v="0"/>
    <e v="#N/A"/>
    <x v="0"/>
    <x v="0"/>
    <s v="NBU &amp; Claim"/>
    <s v="Key-in"/>
    <m/>
    <x v="9"/>
    <s v="Double"/>
    <m/>
    <s v="Male"/>
    <m/>
    <m/>
    <m/>
    <x v="0"/>
    <m/>
    <m/>
  </r>
  <r>
    <n v="525"/>
    <s v="Outsource - NBU Claim"/>
    <n v="153264"/>
    <s v="Đào Nguyễn Nhựt Nguyên"/>
    <x v="40"/>
    <e v="#N/A"/>
    <x v="0"/>
    <x v="0"/>
    <s v="NBU &amp; Claim"/>
    <s v="Admin claim"/>
    <m/>
    <x v="9"/>
    <s v="Double"/>
    <m/>
    <s v="Female"/>
    <m/>
    <m/>
    <m/>
    <x v="0"/>
    <m/>
    <m/>
  </r>
  <r>
    <n v="526"/>
    <s v="Outsource - NBU Claim"/>
    <n v="158237"/>
    <s v="Đinh Ngọc Trân"/>
    <x v="0"/>
    <e v="#N/A"/>
    <x v="0"/>
    <x v="0"/>
    <s v="NBU &amp; Claim"/>
    <s v="Key-in"/>
    <m/>
    <x v="9"/>
    <s v="Double"/>
    <m/>
    <s v="Female"/>
    <m/>
    <m/>
    <m/>
    <x v="0"/>
    <m/>
    <m/>
  </r>
  <r>
    <n v="527"/>
    <s v="Outsource - NBU Claim"/>
    <n v="163135"/>
    <s v="Nguyễn Ngọc Khánh Ly"/>
    <x v="0"/>
    <e v="#N/A"/>
    <x v="0"/>
    <x v="0"/>
    <s v="NBU &amp; Claim"/>
    <s v="Key-in"/>
    <m/>
    <x v="9"/>
    <s v="Double"/>
    <m/>
    <s v="Male"/>
    <m/>
    <m/>
    <m/>
    <x v="0"/>
    <m/>
    <m/>
  </r>
  <r>
    <n v="528"/>
    <s v="Outsource - NBU Claim"/>
    <n v="170847"/>
    <s v="Nguyễn Thị Mỹ Hằng"/>
    <x v="0"/>
    <e v="#N/A"/>
    <x v="0"/>
    <x v="0"/>
    <s v="NBU &amp; Claim"/>
    <s v="Key-in"/>
    <m/>
    <x v="9"/>
    <s v="Double"/>
    <m/>
    <s v="Female"/>
    <m/>
    <m/>
    <m/>
    <x v="0"/>
    <m/>
    <m/>
  </r>
  <r>
    <n v="529"/>
    <s v="Outsource - NBU Claim"/>
    <s v="160182"/>
    <s v="Tạ Ngọc Mẫn Uyên"/>
    <x v="0"/>
    <e v="#N/A"/>
    <x v="0"/>
    <x v="0"/>
    <s v="NBU &amp; Claim"/>
    <s v="Key-in"/>
    <m/>
    <x v="9"/>
    <s v="Double"/>
    <m/>
    <s v="Female"/>
    <m/>
    <m/>
    <m/>
    <x v="0"/>
    <m/>
    <m/>
  </r>
  <r>
    <n v="530"/>
    <s v="Outsource - NBU Claim"/>
    <n v="175628"/>
    <s v="Trương Tường Vy"/>
    <x v="0"/>
    <e v="#N/A"/>
    <x v="0"/>
    <x v="0"/>
    <s v="NBU &amp; Claim"/>
    <s v="Admin Claim"/>
    <m/>
    <x v="9"/>
    <s v="Double"/>
    <m/>
    <s v="Female"/>
    <m/>
    <m/>
    <m/>
    <x v="0"/>
    <m/>
    <m/>
  </r>
  <r>
    <n v="531"/>
    <s v="Forecast"/>
    <s v="#N/A"/>
    <s v="Nguyễn Trung Kiên"/>
    <x v="0"/>
    <e v="#N/A"/>
    <x v="0"/>
    <x v="0"/>
    <s v="Content of Digital App"/>
    <s v="Graphic Designer"/>
    <m/>
    <x v="9"/>
    <s v="Double"/>
    <m/>
    <m/>
    <m/>
    <m/>
    <s v="x"/>
    <x v="0"/>
    <n v="0"/>
    <m/>
  </r>
  <r>
    <n v="532"/>
    <s v="Forecast"/>
    <s v="#N/A"/>
    <s v="Nguyen Phan Bao An"/>
    <x v="0"/>
    <e v="#N/A"/>
    <x v="0"/>
    <x v="0"/>
    <s v="Investment"/>
    <s v="Investment Assistant Manager"/>
    <d v="2024-09-23T00:00:00"/>
    <x v="0"/>
    <s v="Double"/>
    <m/>
    <m/>
    <m/>
    <m/>
    <m/>
    <x v="0"/>
    <s v="x"/>
    <m/>
  </r>
  <r>
    <n v="533"/>
    <s v="Forecast"/>
    <s v="#N/A"/>
    <s v="TBC"/>
    <x v="0"/>
    <e v="#N/A"/>
    <x v="0"/>
    <x v="0"/>
    <s v="Legal &amp; Corporate Compliance"/>
    <s v="Legal Manager"/>
    <d v="2024-09-30T00:00:00"/>
    <x v="0"/>
    <s v="Double"/>
    <m/>
    <m/>
    <m/>
    <m/>
    <m/>
    <x v="0"/>
    <m/>
    <m/>
  </r>
  <r>
    <n v="534"/>
    <s v="Forecast"/>
    <s v="#N/A"/>
    <s v="TBC"/>
    <x v="0"/>
    <e v="#N/A"/>
    <x v="0"/>
    <x v="0"/>
    <s v="Customer Services"/>
    <s v="Quality Assurance Officer"/>
    <s v="September"/>
    <x v="0"/>
    <s v="Double"/>
    <m/>
    <m/>
    <m/>
    <m/>
    <m/>
    <x v="0"/>
    <m/>
    <m/>
  </r>
  <r>
    <n v="535"/>
    <s v="Forecast"/>
    <s v="#N/A"/>
    <s v="TBC"/>
    <x v="0"/>
    <e v="#N/A"/>
    <x v="0"/>
    <x v="0"/>
    <s v="Customer Services"/>
    <s v="Quality Assurance Officer"/>
    <s v="September"/>
    <x v="0"/>
    <s v="Double"/>
    <m/>
    <m/>
    <m/>
    <m/>
    <m/>
    <x v="0"/>
    <m/>
    <m/>
  </r>
  <r>
    <n v="537"/>
    <s v="Forecast"/>
    <s v="#N/A"/>
    <s v="TBC"/>
    <x v="3"/>
    <e v="#N/A"/>
    <x v="1"/>
    <x v="1"/>
    <s v="Customer Services"/>
    <s v="CS Staff (Pacific)"/>
    <s v="September"/>
    <x v="0"/>
    <s v="Double"/>
    <m/>
    <m/>
    <m/>
    <m/>
    <m/>
    <x v="0"/>
    <s v="x"/>
    <m/>
  </r>
  <r>
    <n v="538"/>
    <s v="Forecast"/>
    <s v="#N/A"/>
    <s v="TBC"/>
    <x v="0"/>
    <e v="#N/A"/>
    <x v="0"/>
    <x v="0"/>
    <s v="IT"/>
    <s v="System &amp; Network Senior Executive"/>
    <s v="September"/>
    <x v="0"/>
    <s v="Double"/>
    <m/>
    <m/>
    <m/>
    <m/>
    <m/>
    <x v="0"/>
    <s v="x"/>
    <m/>
  </r>
  <r>
    <n v="539"/>
    <s v="Forecast"/>
    <s v="#N/A"/>
    <s v="TBC"/>
    <x v="0"/>
    <e v="#N/A"/>
    <x v="0"/>
    <x v="0"/>
    <s v="Agency Compliance"/>
    <s v="Agency Compliance Executive"/>
    <s v="September"/>
    <x v="0"/>
    <s v="Double"/>
    <m/>
    <m/>
    <m/>
    <m/>
    <m/>
    <x v="0"/>
    <s v="x"/>
    <m/>
  </r>
  <r>
    <n v="540"/>
    <s v="Forecast"/>
    <s v="#N/A"/>
    <s v="TBC"/>
    <x v="0"/>
    <e v="#N/A"/>
    <x v="0"/>
    <x v="0"/>
    <s v="Corporate Planning &amp; Management"/>
    <s v="Management Reporting Analysis Sr. Officer"/>
    <s v="September"/>
    <x v="0"/>
    <s v="Double"/>
    <m/>
    <m/>
    <m/>
    <m/>
    <m/>
    <x v="0"/>
    <s v="x"/>
    <m/>
  </r>
  <r>
    <n v="541"/>
    <s v="Forecast"/>
    <s v="#N/A"/>
    <s v="TBC"/>
    <x v="0"/>
    <e v="#N/A"/>
    <x v="0"/>
    <x v="0"/>
    <s v="Finance &amp; Accounting"/>
    <s v="General Ledger Accounting Assistant Manager"/>
    <s v="September"/>
    <x v="0"/>
    <s v="Double"/>
    <m/>
    <m/>
    <m/>
    <m/>
    <m/>
    <x v="0"/>
    <s v="x"/>
    <m/>
  </r>
  <r>
    <n v="542"/>
    <s v="Forecast"/>
    <s v="#N/A"/>
    <s v="TBC"/>
    <x v="0"/>
    <e v="#N/A"/>
    <x v="0"/>
    <x v="0"/>
    <s v="FTA"/>
    <s v="FTA Office Director "/>
    <s v="September"/>
    <x v="3"/>
    <s v="Double"/>
    <m/>
    <m/>
    <m/>
    <m/>
    <m/>
    <x v="0"/>
    <m/>
    <m/>
  </r>
  <r>
    <n v="543"/>
    <s v="Forecast"/>
    <s v="#N/A"/>
    <s v="TBC"/>
    <x v="12"/>
    <e v="#N/A"/>
    <x v="0"/>
    <x v="0"/>
    <s v="Customer Services"/>
    <s v="CS Officer"/>
    <s v="September"/>
    <x v="0"/>
    <s v="Double"/>
    <m/>
    <m/>
    <m/>
    <m/>
    <m/>
    <x v="0"/>
    <m/>
    <m/>
  </r>
  <r>
    <n v="544"/>
    <s v="Forecast"/>
    <s v="#N/A"/>
    <s v="TBC"/>
    <x v="0"/>
    <e v="#N/A"/>
    <x v="0"/>
    <x v="0"/>
    <s v="HR"/>
    <s v="CEO Assistant"/>
    <s v="September"/>
    <x v="0"/>
    <s v="Double"/>
    <m/>
    <m/>
    <m/>
    <m/>
    <m/>
    <x v="0"/>
    <m/>
    <m/>
  </r>
  <r>
    <n v="545"/>
    <s v="Forecast"/>
    <s v="#N/A"/>
    <s v="TBC"/>
    <x v="0"/>
    <e v="#N/A"/>
    <x v="0"/>
    <x v="0"/>
    <s v="FTA"/>
    <s v="FTA RD"/>
    <s v="September"/>
    <x v="3"/>
    <s v="Double"/>
    <m/>
    <m/>
    <m/>
    <m/>
    <m/>
    <x v="0"/>
    <m/>
    <m/>
  </r>
  <r>
    <n v="546"/>
    <s v="Forecast"/>
    <s v="#N/A"/>
    <s v="TBC"/>
    <x v="0"/>
    <e v="#N/A"/>
    <x v="0"/>
    <x v="0"/>
    <s v="Agency Training Operations"/>
    <s v="Agency Training Operations Officer"/>
    <s v="September"/>
    <x v="0"/>
    <s v="Double"/>
    <m/>
    <m/>
    <m/>
    <m/>
    <m/>
    <x v="0"/>
    <m/>
    <m/>
  </r>
  <r>
    <n v="547"/>
    <s v="Forecast"/>
    <s v="#N/A"/>
    <s v="TBC"/>
    <x v="0"/>
    <e v="#N/A"/>
    <x v="0"/>
    <x v="0"/>
    <s v="Agency Training Operations"/>
    <s v="Agency Training Operations Officer"/>
    <s v="September"/>
    <x v="0"/>
    <s v="Double"/>
    <m/>
    <m/>
    <m/>
    <m/>
    <m/>
    <x v="0"/>
    <m/>
    <m/>
  </r>
  <r>
    <n v="548"/>
    <s v="Forecast"/>
    <s v="#N/A"/>
    <s v="TBC"/>
    <x v="0"/>
    <e v="#N/A"/>
    <x v="0"/>
    <x v="0"/>
    <s v="Agency Compliance"/>
    <s v="Agency Compliance Assistant Manager"/>
    <s v="September"/>
    <x v="0"/>
    <s v="Double"/>
    <m/>
    <m/>
    <m/>
    <m/>
    <m/>
    <x v="0"/>
    <s v="x"/>
    <m/>
  </r>
  <r>
    <n v="549"/>
    <s v="Forecast"/>
    <s v="#N/A"/>
    <s v="TBC"/>
    <x v="0"/>
    <e v="#N/A"/>
    <x v="0"/>
    <x v="0"/>
    <s v="Customer Services"/>
    <s v="Policy Owner Services Senior Officer"/>
    <s v="September"/>
    <x v="0"/>
    <s v="Double"/>
    <m/>
    <m/>
    <m/>
    <m/>
    <m/>
    <x v="0"/>
    <m/>
    <m/>
  </r>
  <r>
    <n v="550"/>
    <s v="Forecast"/>
    <s v="#N/A"/>
    <s v="TBC"/>
    <x v="12"/>
    <e v="#N/A"/>
    <x v="0"/>
    <x v="0"/>
    <s v="Regional Sales - Gia Dinh"/>
    <s v="Zone Director"/>
    <s v="September"/>
    <x v="3"/>
    <s v="Double"/>
    <m/>
    <m/>
    <m/>
    <m/>
    <m/>
    <x v="0"/>
    <m/>
    <m/>
  </r>
  <r>
    <n v="551"/>
    <s v="Forecast"/>
    <s v="#N/A"/>
    <s v="TBC"/>
    <x v="9"/>
    <e v="#N/A"/>
    <x v="2"/>
    <x v="2"/>
    <s v="Regional Sales - Hai Van"/>
    <s v="Regional Director"/>
    <s v="September"/>
    <x v="3"/>
    <s v="Double"/>
    <m/>
    <m/>
    <m/>
    <m/>
    <m/>
    <x v="0"/>
    <m/>
    <m/>
  </r>
  <r>
    <n v="552"/>
    <s v="Forecast"/>
    <s v="#N/A"/>
    <s v="TBC"/>
    <x v="8"/>
    <e v="#N/A"/>
    <x v="1"/>
    <x v="1"/>
    <s v="Regional Sales - Lam Kinh"/>
    <s v="Zone Director"/>
    <s v="September"/>
    <x v="3"/>
    <s v="Double"/>
    <m/>
    <m/>
    <m/>
    <m/>
    <m/>
    <x v="0"/>
    <m/>
    <m/>
  </r>
  <r>
    <n v="553"/>
    <s v="Forecast"/>
    <s v="#N/A"/>
    <s v="TBC"/>
    <x v="8"/>
    <e v="#N/A"/>
    <x v="1"/>
    <x v="1"/>
    <s v="Regional Sales - Lam Kinh"/>
    <s v="Zone Director"/>
    <s v="September"/>
    <x v="3"/>
    <s v="Double"/>
    <m/>
    <m/>
    <m/>
    <m/>
    <m/>
    <x v="0"/>
    <m/>
    <m/>
  </r>
  <r>
    <n v="554"/>
    <s v="Forecast"/>
    <s v="#N/A"/>
    <s v="TBC"/>
    <x v="8"/>
    <e v="#N/A"/>
    <x v="1"/>
    <x v="1"/>
    <s v="Regional Sales - Lam Kinh"/>
    <s v="Regional Director"/>
    <s v="September"/>
    <x v="3"/>
    <s v="Double"/>
    <m/>
    <m/>
    <m/>
    <m/>
    <m/>
    <x v="0"/>
    <m/>
    <m/>
  </r>
  <r>
    <n v="555"/>
    <s v="Forecast"/>
    <s v="#N/A"/>
    <s v="TBC"/>
    <x v="39"/>
    <e v="#N/A"/>
    <x v="1"/>
    <x v="1"/>
    <s v="Regional Sales - Thang Long"/>
    <s v="Zone Director"/>
    <s v="September"/>
    <x v="3"/>
    <s v="Double"/>
    <m/>
    <m/>
    <m/>
    <m/>
    <m/>
    <x v="0"/>
    <m/>
    <m/>
  </r>
  <r>
    <n v="557"/>
    <s v="Forecast"/>
    <s v="#N/A"/>
    <s v="TBC"/>
    <x v="10"/>
    <e v="#N/A"/>
    <x v="1"/>
    <x v="1"/>
    <s v="Regional Sales - Thang Long"/>
    <s v="Zone Director"/>
    <s v="September"/>
    <x v="3"/>
    <s v="Double"/>
    <m/>
    <m/>
    <m/>
    <m/>
    <m/>
    <x v="0"/>
    <s v="x"/>
    <m/>
  </r>
  <r>
    <n v="558"/>
    <s v="Forecast"/>
    <s v="#N/A"/>
    <s v="TBC"/>
    <x v="0"/>
    <e v="#N/A"/>
    <x v="0"/>
    <x v="0"/>
    <s v="Customer Services"/>
    <s v="Call Center Senior Staff"/>
    <s v="September"/>
    <x v="0"/>
    <s v="Double"/>
    <m/>
    <m/>
    <m/>
    <m/>
    <m/>
    <x v="0"/>
    <s v="x"/>
    <m/>
  </r>
  <r>
    <n v="559"/>
    <s v="Forecast"/>
    <s v="#N/A"/>
    <s v="TBC"/>
    <x v="0"/>
    <e v="#N/A"/>
    <x v="0"/>
    <x v="0"/>
    <s v="IT"/>
    <s v="IT System Administrator"/>
    <s v="October"/>
    <x v="0"/>
    <s v="Double"/>
    <m/>
    <m/>
    <m/>
    <m/>
    <m/>
    <x v="0"/>
    <s v="x"/>
    <m/>
  </r>
  <r>
    <n v="560"/>
    <s v="Forecast"/>
    <s v="#N/A"/>
    <s v="TBC"/>
    <x v="0"/>
    <e v="#N/A"/>
    <x v="0"/>
    <x v="0"/>
    <s v="Investment"/>
    <s v="Investment Operations Senior Officer"/>
    <s v="October"/>
    <x v="0"/>
    <s v="Double"/>
    <m/>
    <m/>
    <m/>
    <m/>
    <m/>
    <x v="0"/>
    <s v="x"/>
    <m/>
  </r>
  <r>
    <n v="561"/>
    <s v="Forecast"/>
    <s v="#N/A"/>
    <s v="TBC"/>
    <x v="0"/>
    <e v="#N/A"/>
    <x v="0"/>
    <x v="0"/>
    <s v="Customer Services"/>
    <s v="Complaint Handling Assistant Manager"/>
    <s v="October"/>
    <x v="0"/>
    <s v="Double"/>
    <m/>
    <m/>
    <m/>
    <m/>
    <m/>
    <x v="0"/>
    <s v="x"/>
    <m/>
  </r>
  <r>
    <n v="562"/>
    <s v="Forecast"/>
    <s v="#N/A"/>
    <s v="TBC"/>
    <x v="0"/>
    <e v="#N/A"/>
    <x v="0"/>
    <x v="0"/>
    <s v="Legal &amp; Corporate Compliance"/>
    <s v="Head of Legal &amp; Corporate Compliance"/>
    <s v="October"/>
    <x v="1"/>
    <s v="Single"/>
    <m/>
    <m/>
    <m/>
    <m/>
    <m/>
    <x v="0"/>
    <s v="x"/>
    <m/>
  </r>
  <r>
    <n v="563"/>
    <s v="Forecast"/>
    <s v="#N/A"/>
    <s v="TBC"/>
    <x v="0"/>
    <e v="#N/A"/>
    <x v="0"/>
    <x v="0"/>
    <s v="IT"/>
    <s v="Program Analyst Officer (Non-core)"/>
    <s v="October"/>
    <x v="0"/>
    <s v="Double"/>
    <m/>
    <m/>
    <m/>
    <m/>
    <m/>
    <x v="0"/>
    <s v="x"/>
    <m/>
  </r>
  <r>
    <n v="564"/>
    <s v="Forecast"/>
    <s v="#N/A"/>
    <s v="TBC"/>
    <x v="0"/>
    <e v="#N/A"/>
    <x v="0"/>
    <x v="0"/>
    <s v="Actuary"/>
    <s v="Actuarial Analyst "/>
    <s v="October"/>
    <x v="0"/>
    <s v="Double"/>
    <m/>
    <m/>
    <m/>
    <m/>
    <m/>
    <x v="0"/>
    <m/>
    <m/>
  </r>
  <r>
    <n v="565"/>
    <s v="Forecast"/>
    <s v="#N/A"/>
    <s v="TBC"/>
    <x v="0"/>
    <e v="#N/A"/>
    <x v="0"/>
    <x v="0"/>
    <s v="NBU &amp; Claim"/>
    <s v="Claim Part Leader"/>
    <s v="October"/>
    <x v="1"/>
    <s v="Single"/>
    <m/>
    <m/>
    <m/>
    <m/>
    <m/>
    <x v="0"/>
    <m/>
    <m/>
  </r>
  <r>
    <n v="566"/>
    <s v="Forecast"/>
    <s v="#N/A"/>
    <s v="TBC"/>
    <x v="25"/>
    <e v="#N/A"/>
    <x v="3"/>
    <x v="2"/>
    <s v="Regional Sales - Gia Dinh"/>
    <s v="Zone Director"/>
    <s v="October"/>
    <x v="3"/>
    <s v="Double"/>
    <m/>
    <m/>
    <m/>
    <m/>
    <m/>
    <x v="0"/>
    <m/>
    <m/>
  </r>
  <r>
    <n v="567"/>
    <s v="Forecast"/>
    <s v="#N/A"/>
    <s v="TBC"/>
    <x v="25"/>
    <e v="#N/A"/>
    <x v="3"/>
    <x v="2"/>
    <s v="Regional Sales - Gia Dinh"/>
    <s v="Zone Director"/>
    <s v="October"/>
    <x v="3"/>
    <s v="Double"/>
    <m/>
    <m/>
    <m/>
    <m/>
    <m/>
    <x v="0"/>
    <m/>
    <m/>
  </r>
  <r>
    <n v="568"/>
    <s v="Forecast"/>
    <s v="#N/A"/>
    <s v="TBC"/>
    <x v="35"/>
    <e v="#N/A"/>
    <x v="3"/>
    <x v="2"/>
    <s v="Regional Sales - Gia Dinh"/>
    <s v="Zone Director"/>
    <s v="October"/>
    <x v="3"/>
    <s v="Double"/>
    <m/>
    <m/>
    <m/>
    <m/>
    <m/>
    <x v="0"/>
    <m/>
    <m/>
  </r>
  <r>
    <n v="569"/>
    <s v="Forecast"/>
    <s v="#N/A"/>
    <s v="TBC"/>
    <x v="41"/>
    <e v="#N/A"/>
    <x v="3"/>
    <x v="2"/>
    <s v="Regional Sales - Gia Dinh"/>
    <s v="Zone Director"/>
    <s v="October"/>
    <x v="3"/>
    <s v="Double"/>
    <m/>
    <m/>
    <m/>
    <m/>
    <m/>
    <x v="0"/>
    <s v="x"/>
    <m/>
  </r>
  <r>
    <n v="570"/>
    <s v="Forecast"/>
    <s v="#N/A"/>
    <s v="TBC"/>
    <x v="42"/>
    <e v="#N/A"/>
    <x v="1"/>
    <x v="1"/>
    <s v="Regional Sales - Hai Van"/>
    <s v="Zone Director"/>
    <s v="October"/>
    <x v="3"/>
    <s v="Double"/>
    <m/>
    <m/>
    <m/>
    <m/>
    <m/>
    <x v="0"/>
    <s v="x"/>
    <m/>
  </r>
  <r>
    <n v="571"/>
    <s v="Forecast"/>
    <s v="#N/A"/>
    <s v="TBC"/>
    <x v="8"/>
    <e v="#N/A"/>
    <x v="1"/>
    <x v="1"/>
    <s v="Regional Sales - Lam Kinh"/>
    <s v="Regional Director"/>
    <s v="October"/>
    <x v="3"/>
    <s v="Double"/>
    <m/>
    <m/>
    <m/>
    <m/>
    <m/>
    <x v="0"/>
    <s v="x"/>
    <m/>
  </r>
  <r>
    <n v="572"/>
    <s v="Forecast"/>
    <s v="#N/A"/>
    <s v="TBC"/>
    <x v="8"/>
    <e v="#N/A"/>
    <x v="1"/>
    <x v="1"/>
    <s v="Regional Sales - Lam Kinh"/>
    <s v="Zone Director"/>
    <s v="October"/>
    <x v="3"/>
    <s v="Double"/>
    <m/>
    <m/>
    <m/>
    <m/>
    <m/>
    <x v="0"/>
    <s v="x"/>
    <m/>
  </r>
  <r>
    <n v="573"/>
    <s v="Forecast"/>
    <s v="#N/A"/>
    <s v="TBC"/>
    <x v="0"/>
    <e v="#N/A"/>
    <x v="0"/>
    <x v="0"/>
    <s v="Distribution Planning"/>
    <s v="Partnership Planning Executive "/>
    <s v="October"/>
    <x v="0"/>
    <s v="Double"/>
    <m/>
    <m/>
    <m/>
    <m/>
    <m/>
    <x v="0"/>
    <m/>
    <m/>
  </r>
  <r>
    <n v="574"/>
    <s v="Outsource - Sales Admin"/>
    <n v="141876"/>
    <s v="Vũ Thúy Nga"/>
    <x v="43"/>
    <e v="#N/A"/>
    <x v="1"/>
    <x v="1"/>
    <s v="Regional Sales - Thang Long"/>
    <s v="Sales Admin"/>
    <m/>
    <x v="10"/>
    <s v="Double"/>
    <m/>
    <s v="Female"/>
    <m/>
    <m/>
    <m/>
    <x v="1"/>
    <m/>
    <m/>
  </r>
  <r>
    <n v="575"/>
    <s v="Outsource - Sales Admin"/>
    <n v="146269"/>
    <s v="Bùi Thị Bảo Vi"/>
    <x v="44"/>
    <e v="#N/A"/>
    <x v="3"/>
    <x v="2"/>
    <s v="Regional Sales - Gia Dinh"/>
    <s v="Sales Admin"/>
    <m/>
    <x v="10"/>
    <s v="Double"/>
    <m/>
    <s v="Female"/>
    <m/>
    <m/>
    <m/>
    <x v="1"/>
    <m/>
    <m/>
  </r>
  <r>
    <n v="576"/>
    <s v="Outsource - Sales Admin"/>
    <n v="155417"/>
    <s v="Phạm Thị Miền"/>
    <x v="45"/>
    <e v="#N/A"/>
    <x v="2"/>
    <x v="2"/>
    <s v="Regional Sales - Tay Son"/>
    <s v="Sales Admin"/>
    <m/>
    <x v="10"/>
    <s v="Double"/>
    <m/>
    <s v="Female"/>
    <m/>
    <m/>
    <m/>
    <x v="1"/>
    <m/>
    <m/>
  </r>
  <r>
    <n v="577"/>
    <s v="Outsource - Sales Admin"/>
    <n v="142398"/>
    <s v="Nguyễn Thị Hải"/>
    <x v="46"/>
    <e v="#N/A"/>
    <x v="1"/>
    <x v="1"/>
    <s v="Regional Sales - Lam Kinh"/>
    <s v="Sales Admin"/>
    <m/>
    <x v="10"/>
    <s v="Double"/>
    <m/>
    <s v="Female"/>
    <m/>
    <m/>
    <m/>
    <x v="1"/>
    <m/>
    <m/>
  </r>
  <r>
    <n v="578"/>
    <s v="Outsource - Sales Admin"/>
    <n v="158582"/>
    <s v="Nguyễn Lan Anh"/>
    <x v="47"/>
    <e v="#N/A"/>
    <x v="1"/>
    <x v="1"/>
    <s v="Regional Sales - Lam Kinh"/>
    <s v="Sales Admin"/>
    <m/>
    <x v="10"/>
    <s v="Double"/>
    <m/>
    <s v="Female"/>
    <m/>
    <m/>
    <m/>
    <x v="1"/>
    <m/>
    <m/>
  </r>
  <r>
    <n v="579"/>
    <s v="Outsource - Sales Admin"/>
    <n v="158958"/>
    <s v="Khương Thị Thu Quỳnh"/>
    <x v="48"/>
    <e v="#N/A"/>
    <x v="1"/>
    <x v="1"/>
    <s v="Regional Sales - Thang Long"/>
    <s v="Sales Admin"/>
    <m/>
    <x v="10"/>
    <s v="Double"/>
    <m/>
    <s v="Female"/>
    <m/>
    <m/>
    <m/>
    <x v="1"/>
    <m/>
    <m/>
  </r>
  <r>
    <n v="580"/>
    <s v="Outsource - Sales Admin"/>
    <n v="164485"/>
    <s v="Nguyễn Thị Thùy"/>
    <x v="46"/>
    <e v="#N/A"/>
    <x v="1"/>
    <x v="1"/>
    <s v="Regional Sales - Lam Kinh"/>
    <s v="Sales Admin"/>
    <m/>
    <x v="10"/>
    <s v="Double"/>
    <m/>
    <s v="Female"/>
    <m/>
    <m/>
    <m/>
    <x v="1"/>
    <m/>
    <m/>
  </r>
  <r>
    <n v="581"/>
    <s v="Outsource - Sales Admin"/>
    <s v="117401"/>
    <s v="Thái Trúc Khên"/>
    <x v="49"/>
    <e v="#N/A"/>
    <x v="3"/>
    <x v="2"/>
    <s v="Regional Sales - Gia Dinh"/>
    <s v="Sales Admin"/>
    <m/>
    <x v="10"/>
    <s v="Double"/>
    <m/>
    <s v="Female"/>
    <m/>
    <m/>
    <m/>
    <x v="1"/>
    <m/>
    <m/>
  </r>
  <r>
    <n v="582"/>
    <s v="Outsource - Sales Admin"/>
    <n v="170492"/>
    <s v="Lê Thị Văn Thảo"/>
    <x v="50"/>
    <e v="#N/A"/>
    <x v="2"/>
    <x v="2"/>
    <s v="Regional Sales - Hai Van"/>
    <s v="Sales Admin"/>
    <m/>
    <x v="10"/>
    <s v="Double"/>
    <m/>
    <s v="Female"/>
    <m/>
    <m/>
    <m/>
    <x v="1"/>
    <m/>
    <m/>
  </r>
  <r>
    <n v="583"/>
    <s v="Outsource - Sales Admin"/>
    <n v="170424"/>
    <s v="Huỳnh Thị Mĩ Hạnh"/>
    <x v="51"/>
    <e v="#N/A"/>
    <x v="2"/>
    <x v="2"/>
    <s v="Regional Sales - Tay Son"/>
    <s v="Sales Admin"/>
    <m/>
    <x v="10"/>
    <s v="Double"/>
    <m/>
    <s v="Female"/>
    <m/>
    <m/>
    <m/>
    <x v="1"/>
    <m/>
    <m/>
  </r>
  <r>
    <n v="584"/>
    <s v="Outsource - Sales Admin"/>
    <n v="171978"/>
    <s v="Huỳnh Thị Lý"/>
    <x v="52"/>
    <e v="#N/A"/>
    <x v="2"/>
    <x v="2"/>
    <s v="Regional Sales - Tay Son"/>
    <s v="Sales Admin"/>
    <m/>
    <x v="10"/>
    <s v="Double"/>
    <m/>
    <s v="Female"/>
    <m/>
    <m/>
    <m/>
    <x v="1"/>
    <m/>
    <m/>
  </r>
  <r>
    <n v="585"/>
    <s v="Outsource - Sales Admin"/>
    <n v="175502"/>
    <s v="Vũ Ngọc Linh"/>
    <x v="1"/>
    <e v="#N/A"/>
    <x v="1"/>
    <x v="1"/>
    <s v="Regional Sales - Thang Long"/>
    <s v="Sales Admin"/>
    <m/>
    <x v="10"/>
    <s v="Double"/>
    <m/>
    <s v="Female"/>
    <m/>
    <m/>
    <m/>
    <x v="1"/>
    <m/>
    <m/>
  </r>
  <r>
    <n v="586"/>
    <s v="Outsource - Sales Admin"/>
    <n v="143286"/>
    <s v="Trần Thị Quỳnh Anh"/>
    <x v="53"/>
    <m/>
    <x v="1"/>
    <x v="1"/>
    <s v="Regional Sales - Lam Kinh"/>
    <s v="Sales Admin"/>
    <m/>
    <x v="10"/>
    <s v="Double"/>
    <m/>
    <s v="Female"/>
    <m/>
    <m/>
    <m/>
    <x v="1"/>
    <m/>
    <m/>
  </r>
  <r>
    <n v="587"/>
    <s v="Outsource - Sales Admin"/>
    <s v="174007"/>
    <s v="Chu Ngọc Hồng"/>
    <x v="40"/>
    <m/>
    <x v="0"/>
    <x v="0"/>
    <s v="Regional Sales - Gia Dinh"/>
    <s v="Sales Admin"/>
    <m/>
    <x v="10"/>
    <s v="Double"/>
    <m/>
    <s v="Female"/>
    <m/>
    <m/>
    <m/>
    <x v="1"/>
    <m/>
    <m/>
  </r>
  <r>
    <n v="588"/>
    <s v="Outsource - Sales Admin"/>
    <s v="174507"/>
    <s v="Nguyễn Đắc Kha"/>
    <x v="40"/>
    <m/>
    <x v="0"/>
    <x v="0"/>
    <s v="Regional Sales - Gia Dinh"/>
    <s v="Sales Admin"/>
    <m/>
    <x v="10"/>
    <s v="Double"/>
    <m/>
    <s v="Male"/>
    <m/>
    <m/>
    <m/>
    <x v="1"/>
    <m/>
    <m/>
  </r>
  <r>
    <n v="589"/>
    <s v="FTE"/>
    <s v="12201401"/>
    <s v="Đoàn Viết Trung"/>
    <x v="11"/>
    <d v="2022-04-04T00:00:00"/>
    <x v="2"/>
    <x v="2"/>
    <s v="Regional Sales - Hai Van"/>
    <s v="Zone Director"/>
    <s v="Giám đốc Kinh doanh Khu vực"/>
    <x v="3"/>
    <s v="Double"/>
    <s v="Executive"/>
    <s v="Male"/>
    <d v="1992-06-10T00:00:00"/>
    <s v="0942 271 246"/>
    <s v="viettrung.doan@hanwhalife.com.vn"/>
    <x v="2"/>
    <m/>
    <d v="2024-09-26T00:00:00"/>
  </r>
  <r>
    <n v="590"/>
    <s v="FTE"/>
    <s v="12201479"/>
    <s v="Bùi Hoàng Viên Trúc"/>
    <x v="0"/>
    <d v="2022-07-11T00:00:00"/>
    <x v="0"/>
    <x v="0"/>
    <s v="Customer Services"/>
    <s v="Policy Owner Services Officer"/>
    <s v="Chuyên viên Quản lý Hợp đồng"/>
    <x v="0"/>
    <s v="Double"/>
    <s v="Officer"/>
    <s v="Female"/>
    <d v="1991-08-31T00:00:00"/>
    <s v="0938 568 525"/>
    <s v="vientruc.bui@hanwhalife.com.vn"/>
    <x v="2"/>
    <m/>
    <d v="2024-09-30T00:00:00"/>
  </r>
  <r>
    <n v="591"/>
    <s v="FTE"/>
    <s v="12201540"/>
    <s v="Huỳnh Thanh Tong"/>
    <x v="0"/>
    <d v="2022-09-19T00:00:00"/>
    <x v="0"/>
    <x v="0"/>
    <s v="Marketing"/>
    <s v="Chanel Marketing Senior Officer"/>
    <s v="Chuyên viên cấp cao Marketing kênh phân phối"/>
    <x v="0"/>
    <s v="Double"/>
    <s v="Senior Officer"/>
    <s v="Male"/>
    <d v="1996-01-27T00:00:00"/>
    <s v="0388 512 369"/>
    <s v="thanhtong.huynh@hanwhalife.com.vn"/>
    <x v="2"/>
    <m/>
    <d v="2024-09-30T00:00:00"/>
  </r>
  <r>
    <n v="592"/>
    <s v="FTE"/>
    <s v="12201568"/>
    <s v="Lâm Minh Hiếu"/>
    <x v="0"/>
    <d v="2022-10-24T00:00:00"/>
    <x v="0"/>
    <x v="0"/>
    <s v="IT"/>
    <s v="IT Security Executive"/>
    <s v="Nhân viên Cấp trung Bảo mật &amp; An toàn Thông tin"/>
    <x v="0"/>
    <s v="Double"/>
    <s v="Executive"/>
    <s v="Male"/>
    <d v="1999-03-28T00:00:00"/>
    <s v="0971 648 942"/>
    <s v="minhhieu.lam@hanwhalife.com.vn"/>
    <x v="2"/>
    <m/>
    <d v="2024-09-22T00:00:00"/>
  </r>
  <r>
    <n v="593"/>
    <s v="FTE"/>
    <s v="12301673"/>
    <s v="Nguyễn Thị Thanh Hoài"/>
    <x v="0"/>
    <d v="2023-04-12T00:00:00"/>
    <x v="0"/>
    <x v="0"/>
    <s v="Customer Services"/>
    <s v="Customer Care Executive"/>
    <s v="Nhân viên Cấp trung Chăm sóc Khách hàng"/>
    <x v="0"/>
    <s v="Double"/>
    <s v="Executive"/>
    <s v="Female"/>
    <d v="1994-04-08T00:00:00"/>
    <s v="0335 833 822"/>
    <s v="thanhhoai.nguyen1@hanwhalife.com.vn"/>
    <x v="2"/>
    <m/>
    <d v="2024-09-27T00:00:00"/>
  </r>
  <r>
    <n v="594"/>
    <s v="FTE"/>
    <s v="12401889"/>
    <s v="Phạm Văn Tuấn"/>
    <x v="0"/>
    <d v="2024-09-11T00:00:00"/>
    <x v="0"/>
    <x v="0"/>
    <s v="Investment"/>
    <s v="Investment Assistant Manager"/>
    <s v="Phó phòng đầu tư"/>
    <x v="0"/>
    <s v="Double"/>
    <s v="Assistant Manager"/>
    <s v="Male"/>
    <d v="1994-05-27T00:00:00"/>
    <s v="0906 630 924 "/>
    <s v="vantuan.pham@hanwhalife.com.vn"/>
    <x v="0"/>
    <m/>
    <m/>
  </r>
  <r>
    <n v="595"/>
    <s v="FTE"/>
    <s v="12401890"/>
    <s v="Nguyễn Quốc Việt"/>
    <x v="54"/>
    <d v="2024-09-11T00:00:00"/>
    <x v="1"/>
    <x v="1"/>
    <s v="Regional Sales - Thăng Long"/>
    <s v="Zone Director"/>
    <s v="Giám đốc Kinh doanh khu vực"/>
    <x v="3"/>
    <s v="Double"/>
    <s v="Senior Executive"/>
    <s v="Male"/>
    <d v="1988-07-23T00:00:00"/>
    <s v="0964 322 922"/>
    <s v="quocviet.nguyen1@hanwhalife.com.vn"/>
    <x v="0"/>
    <m/>
    <m/>
  </r>
  <r>
    <n v="596"/>
    <s v="FTE"/>
    <s v="12401891"/>
    <s v="Đỗ Cảnh Thạc"/>
    <x v="55"/>
    <d v="2024-09-11T00:00:00"/>
    <x v="1"/>
    <x v="1"/>
    <s v="Regional Sales - Thăng Long"/>
    <s v="Zone Director"/>
    <s v="Giám đốc Kinh doanh khu vực"/>
    <x v="3"/>
    <s v="Double"/>
    <s v="Senior Executive"/>
    <s v="Male"/>
    <d v="1983-01-17T00:00:00"/>
    <s v="0947 589 666"/>
    <s v="canhthac.do@hanwhalife.com.vn"/>
    <x v="0"/>
    <m/>
    <m/>
  </r>
  <r>
    <m/>
    <m/>
    <m/>
    <m/>
    <x v="56"/>
    <m/>
    <x v="4"/>
    <x v="3"/>
    <m/>
    <m/>
    <m/>
    <x v="11"/>
    <m/>
    <m/>
    <m/>
    <m/>
    <m/>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7EF097-4DB3-4F55-B78F-35A72A3D07CA}" name="PivotTable21"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N7" firstHeaderRow="1" firstDataRow="1" firstDataCol="1"/>
  <pivotFields count="18">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m="1" x="2"/>
        <item x="1"/>
        <item m="1" x="4"/>
        <item m="1" x="3"/>
        <item x="0"/>
        <item t="default"/>
      </items>
    </pivotField>
    <pivotField showAll="0"/>
    <pivotField showAll="0"/>
    <pivotField showAll="0"/>
    <pivotField showAll="0"/>
    <pivotField showAll="0"/>
  </pivotFields>
  <rowFields count="1">
    <field x="12"/>
  </rowFields>
  <rowItems count="3">
    <i>
      <x v="1"/>
    </i>
    <i>
      <x v="4"/>
    </i>
    <i t="grand">
      <x/>
    </i>
  </rowItems>
  <colItems count="1">
    <i/>
  </colItems>
  <dataFields count="1">
    <dataField name="Count of Type of Room"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08C6905-2426-4430-B289-61A9EBA63F4E}" name="PivotTable12"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50:N5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825B6A5-0233-46CC-B315-AECD7B29B8AE}" name="PivotTable4"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0:K4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h="1"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62A5FED-1A63-4DAC-B5BA-850C5BACC47D}" name="PivotTable1" cacheId="9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6:B27" firstHeaderRow="1" firstDataRow="1" firstDataCol="1" rowPageCount="1" colPageCount="1"/>
  <pivotFields count="18">
    <pivotField showAll="0"/>
    <pivotField axis="axisRow" showAll="0">
      <items count="24">
        <item m="1" x="14"/>
        <item m="1" x="15"/>
        <item h="1" m="1" x="18"/>
        <item h="1" m="1" x="17"/>
        <item m="1" x="16"/>
        <item h="1" m="1" x="19"/>
        <item h="1" m="1" x="10"/>
        <item h="1" x="2"/>
        <item m="1" x="20"/>
        <item h="1" m="1" x="21"/>
        <item h="1" m="1" x="22"/>
        <item h="1" m="1" x="5"/>
        <item h="1" m="1" x="6"/>
        <item h="1" m="1" x="7"/>
        <item h="1" m="1" x="8"/>
        <item h="1" m="1" x="9"/>
        <item h="1" x="1"/>
        <item h="1" m="1" x="11"/>
        <item h="1" m="1" x="12"/>
        <item h="1" m="1" x="13"/>
        <item h="1" x="0"/>
        <item h="1" x="3"/>
        <item h="1" x="4"/>
        <item t="default"/>
      </items>
    </pivotField>
    <pivotField showAll="0"/>
    <pivotField showAll="0"/>
    <pivotField axis="axisPage" showAll="0">
      <items count="50">
        <item x="13"/>
        <item m="1" x="46"/>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m="1" x="48"/>
        <item x="37"/>
        <item x="20"/>
        <item x="35"/>
        <item x="24"/>
        <item m="1" x="47"/>
        <item x="38"/>
        <item x="39"/>
        <item m="1" x="44"/>
        <item x="41"/>
        <item x="42"/>
        <item x="43"/>
        <item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
    <i t="grand">
      <x/>
    </i>
  </rowItems>
  <colItems count="1">
    <i/>
  </colItems>
  <pageFields count="1">
    <pageField fld="4" hier="-1"/>
  </pageFields>
  <dataFields count="1">
    <dataField name="Count of Sales Conference" fld="17" subtotal="count" baseField="0" baseItem="0"/>
  </dataFields>
  <formats count="1">
    <format dxfId="2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76ED5E-E0B4-4936-A4CB-A00C84AABD26}" name="PivotTable23" cacheId="9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 firstHeaderRow="0" firstDataRow="0" firstDataCol="0" rowPageCount="2" colPageCount="1"/>
  <pivotFields count="3">
    <pivotField axis="axisPage" showAll="0">
      <items count="50">
        <item x="13"/>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x="37"/>
        <item x="20"/>
        <item x="35"/>
        <item x="24"/>
        <item m="1" x="46"/>
        <item m="1" x="47"/>
        <item m="1" x="48"/>
        <item x="38"/>
        <item x="39"/>
        <item m="1" x="44"/>
        <item x="41"/>
        <item x="42"/>
        <item x="43"/>
        <item x="40"/>
        <item t="default"/>
      </items>
    </pivotField>
    <pivotField axis="axisPage" multipleItemSelectionAllowed="1" showAll="0">
      <items count="6">
        <item x="2"/>
        <item x="1"/>
        <item x="3"/>
        <item m="1" x="4"/>
        <item x="0"/>
        <item t="default"/>
      </items>
    </pivotField>
    <pivotField showAll="0"/>
  </pivotFields>
  <pageFields count="2">
    <pageField fld="0" hier="-1"/>
    <pageField fld="1" hier="-1"/>
  </pageFields>
  <formats count="1">
    <format dxfId="2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8DA2A67-1FA7-444C-B807-666267A559D9}" name="PivotTable2" cacheId="10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10" firstHeaderRow="1" firstDataRow="1" firstDataCol="1" rowPageCount="1" colPageCount="1"/>
  <pivotFields count="17">
    <pivotField showAll="0"/>
    <pivotField axis="axisRow" dataField="1" showAll="0">
      <items count="25">
        <item m="1" x="23"/>
        <item m="1" x="14"/>
        <item m="1" x="15"/>
        <item m="1" x="18"/>
        <item m="1" x="17"/>
        <item m="1" x="16"/>
        <item m="1" x="19"/>
        <item m="1" x="10"/>
        <item x="2"/>
        <item m="1" x="20"/>
        <item m="1" x="21"/>
        <item m="1" x="22"/>
        <item m="1" x="5"/>
        <item m="1" x="6"/>
        <item m="1" x="7"/>
        <item m="1" x="8"/>
        <item m="1" x="9"/>
        <item x="1"/>
        <item m="1" x="11"/>
        <item m="1" x="12"/>
        <item m="1" x="13"/>
        <item x="0"/>
        <item x="3"/>
        <item x="4"/>
        <item t="default"/>
      </items>
    </pivotField>
    <pivotField showAll="0"/>
    <pivotField showAll="0"/>
    <pivotField axis="axisPage" showAll="0">
      <items count="50">
        <item x="13"/>
        <item m="1" x="46"/>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m="1" x="48"/>
        <item x="37"/>
        <item x="20"/>
        <item x="35"/>
        <item x="24"/>
        <item m="1" x="47"/>
        <item x="38"/>
        <item x="39"/>
        <item m="1" x="44"/>
        <item x="41"/>
        <item x="42"/>
        <item x="43"/>
        <item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v="8"/>
    </i>
    <i>
      <x v="17"/>
    </i>
    <i>
      <x v="21"/>
    </i>
    <i>
      <x v="22"/>
    </i>
    <i>
      <x v="23"/>
    </i>
    <i t="grand">
      <x/>
    </i>
  </rowItems>
  <colItems count="1">
    <i/>
  </colItems>
  <pageFields count="1">
    <pageField fld="4" hier="-1"/>
  </pageFields>
  <dataFields count="1">
    <dataField name="Count of Type of employee" fld="1" subtotal="count" baseField="0" baseItem="0"/>
  </dataFields>
  <formats count="1">
    <format dxfId="2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E07C862-58A9-4C77-99FE-7374398FC1C5}" name="PivotTable3"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0:K5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F3B9B90-018E-49A3-9597-C8B52CD467B9}" name="PivotTable14" cacheId="9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H6" firstHeaderRow="1" firstDataRow="1" firstDataCol="1" rowPageCount="1" colPageCount="1"/>
  <pivotFields count="17">
    <pivotField showAll="0"/>
    <pivotField axis="axisRow" dataField="1" showAll="0">
      <items count="17">
        <item m="1" x="10"/>
        <item m="1" x="11"/>
        <item m="1" x="14"/>
        <item m="1" x="13"/>
        <item m="1" x="12"/>
        <item m="1" x="15"/>
        <item m="1" x="9"/>
        <item x="2"/>
        <item m="1" x="4"/>
        <item m="1" x="5"/>
        <item m="1" x="6"/>
        <item m="1" x="7"/>
        <item m="1" x="8"/>
        <item x="1"/>
        <item x="0"/>
        <item x="3"/>
        <item t="default"/>
      </items>
    </pivotField>
    <pivotField showAll="0"/>
    <pivotField showAll="0"/>
    <pivotField axis="axisPage" multipleItemSelectionAllowed="1" showAll="0">
      <items count="44">
        <item x="13"/>
        <item x="17"/>
        <item x="4"/>
        <item x="19"/>
        <item x="25"/>
        <item x="7"/>
        <item x="9"/>
        <item x="2"/>
        <item x="23"/>
        <item x="18"/>
        <item x="14"/>
        <item x="6"/>
        <item x="3"/>
        <item x="16"/>
        <item x="22"/>
        <item x="10"/>
        <item h="1" x="0"/>
        <item h="1" x="12"/>
        <item x="11"/>
        <item x="32"/>
        <item x="5"/>
        <item x="26"/>
        <item m="1" x="42"/>
        <item x="34"/>
        <item x="31"/>
        <item x="8"/>
        <item x="36"/>
        <item x="15"/>
        <item x="1"/>
        <item x="21"/>
        <item x="28"/>
        <item x="33"/>
        <item x="27"/>
        <item x="30"/>
        <item x="29"/>
        <item x="37"/>
        <item x="20"/>
        <item x="35"/>
        <item x="24"/>
        <item h="1" x="38"/>
        <item h="1" x="39"/>
        <item h="1" m="1" x="41"/>
        <item h="1"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v="14"/>
    </i>
    <i t="grand">
      <x/>
    </i>
  </rowItems>
  <colItems count="1">
    <i/>
  </colItems>
  <pageFields count="1">
    <pageField fld="4" hier="-1"/>
  </pageFields>
  <dataFields count="1">
    <dataField name="Count of Type of employee" fld="1" subtotal="count" baseField="0" baseItem="0"/>
  </dataFields>
  <formats count="1">
    <format dxfId="2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9F47C2-F95B-4D77-9AA9-2DD6224F392A}" name="PivotTable16"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7" firstHeaderRow="1" firstDataRow="1" firstDataCol="1" rowPageCount="1" colPageCount="1"/>
  <pivotFields count="18">
    <pivotField showAll="0"/>
    <pivotField multipleItemSelectionAllowed="1" showAll="0"/>
    <pivotField showAll="0"/>
    <pivotField showAll="0"/>
    <pivotField showAll="0"/>
    <pivotField showAll="0"/>
    <pivotField showAll="0"/>
    <pivotField axis="axisRow" dataField="1" showAll="0">
      <items count="5">
        <item x="2"/>
        <item x="1"/>
        <item h="1" m="1" x="3"/>
        <item h="1" x="0"/>
        <item t="default"/>
      </items>
    </pivotField>
    <pivotField showAll="0"/>
    <pivotField showAll="0"/>
    <pivotField showAll="0"/>
    <pivotField axis="axisPage" multipleItemSelectionAllowed="1" showAll="0">
      <items count="25">
        <item x="0"/>
        <item m="1" x="18"/>
        <item m="1" x="19"/>
        <item m="1" x="20"/>
        <item x="2"/>
        <item m="1" x="11"/>
        <item m="1" x="16"/>
        <item m="1" x="13"/>
        <item m="1" x="14"/>
        <item m="1" x="23"/>
        <item m="1" x="22"/>
        <item h="1" m="1" x="15"/>
        <item x="6"/>
        <item m="1" x="21"/>
        <item x="9"/>
        <item h="1" x="10"/>
        <item h="1" x="3"/>
        <item h="1" m="1" x="17"/>
        <item h="1" x="7"/>
        <item h="1" x="5"/>
        <item m="1" x="12"/>
        <item h="1" x="4"/>
        <item h="1" x="8"/>
        <item h="1" x="1"/>
        <item t="default"/>
      </items>
    </pivotField>
    <pivotField showAll="0"/>
    <pivotField showAll="0"/>
    <pivotField showAll="0"/>
    <pivotField showAll="0"/>
    <pivotField showAll="0"/>
    <pivotField showAll="0"/>
  </pivotFields>
  <rowFields count="1">
    <field x="7"/>
  </rowFields>
  <rowItems count="3">
    <i>
      <x/>
    </i>
    <i>
      <x v="1"/>
    </i>
    <i t="grand">
      <x/>
    </i>
  </rowItems>
  <colItems count="1">
    <i/>
  </colItems>
  <pageFields count="1">
    <pageField fld="11" hier="-1"/>
  </pageFields>
  <dataFields count="1">
    <dataField name="Count of Local Travel"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BD7739-358C-47CD-8660-D347DAB5DC87}" name="PivotTable12"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E10" firstHeaderRow="1" firstDataRow="1" firstDataCol="1"/>
  <pivotFields count="18">
    <pivotField showAll="0"/>
    <pivotField axis="axisRow" dataField="1" multipleItemSelectionAllowed="1" showAll="0">
      <items count="7">
        <item x="4"/>
        <item x="0"/>
        <item x="1"/>
        <item x="3"/>
        <item h="1"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5"/>
    </i>
    <i t="grand">
      <x/>
    </i>
  </rowItems>
  <colItems count="1">
    <i/>
  </colItems>
  <dataFields count="1">
    <dataField name="Count of Type of employe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D86E66-C6D3-4FE8-A76E-1C3DB9267C31}" name="PivotTable1" cacheId="10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29:K35" firstHeaderRow="1" firstDataRow="2" firstDataCol="1" rowPageCount="2" colPageCount="1"/>
  <pivotFields count="21">
    <pivotField showAll="0" defaultSubtotal="0">
      <extLst>
        <ext xmlns:x14="http://schemas.microsoft.com/office/spreadsheetml/2009/9/main" uri="{2946ED86-A175-432a-8AC1-64E0C546D7DE}">
          <x14:pivotField fillDownLabels="1"/>
        </ext>
      </extLst>
    </pivotField>
    <pivotField multipleItemSelectionAllowe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axis="axisRow" multipleItemSelectionAllowed="1" showAll="0" defaultSubtotal="0">
      <items count="57">
        <item x="13"/>
        <item x="17"/>
        <item x="4"/>
        <item x="19"/>
        <item x="25"/>
        <item x="7"/>
        <item x="9"/>
        <item x="2"/>
        <item x="23"/>
        <item x="18"/>
        <item x="14"/>
        <item x="52"/>
        <item x="6"/>
        <item x="3"/>
        <item x="16"/>
        <item x="22"/>
        <item x="10"/>
        <item x="0"/>
        <item x="12"/>
        <item x="55"/>
        <item x="11"/>
        <item x="32"/>
        <item x="5"/>
        <item x="26"/>
        <item x="38"/>
        <item x="34"/>
        <item x="31"/>
        <item x="8"/>
        <item x="36"/>
        <item x="15"/>
        <item x="1"/>
        <item x="21"/>
        <item x="28"/>
        <item x="33"/>
        <item x="27"/>
        <item x="42"/>
        <item x="44"/>
        <item x="49"/>
        <item x="50"/>
        <item x="45"/>
        <item x="43"/>
        <item x="47"/>
        <item x="51"/>
        <item x="40"/>
        <item x="46"/>
        <item x="48"/>
        <item x="30"/>
        <item x="29"/>
        <item x="37"/>
        <item x="39"/>
        <item x="20"/>
        <item x="35"/>
        <item x="41"/>
        <item x="24"/>
        <item x="53"/>
        <item x="54"/>
        <item x="56"/>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5">
        <item sd="0" x="2"/>
        <item sd="0" x="1"/>
        <item sd="0" x="3"/>
        <item sd="0" x="0"/>
        <item x="4"/>
      </items>
      <extLst>
        <ext xmlns:x14="http://schemas.microsoft.com/office/spreadsheetml/2009/9/main" uri="{2946ED86-A175-432a-8AC1-64E0C546D7DE}">
          <x14:pivotField fillDownLabels="1"/>
        </ext>
      </extLst>
    </pivotField>
    <pivotField axis="axisCol" multipleItemSelectionAllowed="1" showAll="0" defaultSubtotal="0">
      <items count="6">
        <item x="2"/>
        <item x="1"/>
        <item m="1" x="5"/>
        <item x="3"/>
        <item m="1" x="4"/>
        <item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Page" multipleItemSelectionAllowed="1" showAll="0" defaultSubtotal="0">
      <items count="13">
        <item x="0"/>
        <item x="2"/>
        <item m="1" x="12"/>
        <item x="6"/>
        <item x="9"/>
        <item h="1" x="10"/>
        <item h="1" x="3"/>
        <item h="1" x="8"/>
        <item x="7"/>
        <item x="5"/>
        <item h="1" x="4"/>
        <item h="1" x="11"/>
        <item x="1"/>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Page" subtotalTop="0" showAll="0" defaultSubtotal="0">
      <items count="3">
        <item x="0"/>
        <item x="2"/>
        <item x="1"/>
      </items>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s>
  <rowFields count="2">
    <field x="6"/>
    <field x="4"/>
  </rowFields>
  <rowItems count="5">
    <i>
      <x/>
    </i>
    <i>
      <x v="1"/>
    </i>
    <i>
      <x v="2"/>
    </i>
    <i>
      <x v="3"/>
    </i>
    <i t="grand">
      <x/>
    </i>
  </rowItems>
  <colFields count="1">
    <field x="7"/>
  </colFields>
  <colItems count="4">
    <i>
      <x/>
    </i>
    <i>
      <x v="1"/>
    </i>
    <i>
      <x v="5"/>
    </i>
    <i t="grand">
      <x/>
    </i>
  </colItems>
  <pageFields count="2">
    <pageField fld="18" item="0" hier="-1"/>
    <pageField fld="11" hier="-1"/>
  </pageFields>
  <dataFields count="1">
    <dataField name="Count of Full Nam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AD9D676-9CD7-46FD-912B-0F1DA71DA296}" name="PivotTable10"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11" firstHeaderRow="1" firstDataRow="1" firstDataCol="1" rowPageCount="1" colPageCount="1"/>
  <pivotFields count="18">
    <pivotField showAll="0"/>
    <pivotField axis="axisRow" dataField="1" showAll="0">
      <items count="7">
        <item x="4"/>
        <item x="0"/>
        <item x="1"/>
        <item x="3"/>
        <item x="5"/>
        <item x="2"/>
        <item t="default"/>
      </items>
    </pivotField>
    <pivotField showAll="0"/>
    <pivotField showAll="0"/>
    <pivotField axis="axisPage" showAll="0">
      <items count="55">
        <item x="13"/>
        <item x="17"/>
        <item x="4"/>
        <item x="19"/>
        <item x="25"/>
        <item x="7"/>
        <item x="9"/>
        <item x="2"/>
        <item x="23"/>
        <item x="18"/>
        <item x="14"/>
        <item x="52"/>
        <item x="6"/>
        <item x="3"/>
        <item x="16"/>
        <item x="22"/>
        <item x="10"/>
        <item x="0"/>
        <item x="12"/>
        <item m="1" x="53"/>
        <item x="11"/>
        <item x="32"/>
        <item x="5"/>
        <item x="26"/>
        <item x="38"/>
        <item x="34"/>
        <item x="31"/>
        <item x="8"/>
        <item x="36"/>
        <item x="15"/>
        <item x="1"/>
        <item x="21"/>
        <item x="28"/>
        <item x="33"/>
        <item x="27"/>
        <item x="42"/>
        <item x="44"/>
        <item x="49"/>
        <item x="50"/>
        <item x="45"/>
        <item x="43"/>
        <item x="47"/>
        <item x="51"/>
        <item x="40"/>
        <item x="46"/>
        <item x="48"/>
        <item x="30"/>
        <item x="29"/>
        <item x="37"/>
        <item x="39"/>
        <item x="20"/>
        <item x="35"/>
        <item x="41"/>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Items count="1">
    <i/>
  </colItems>
  <pageFields count="1">
    <pageField fld="4" hier="-1"/>
  </pageFields>
  <dataFields count="1">
    <dataField name="Count of Type of employe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03CDD47-483C-4AB8-B40E-710ACEF474E4}" name="PivotTable13"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H7" firstHeaderRow="1" firstDataRow="1" firstDataCol="1" rowPageCount="1" colPageCount="1"/>
  <pivotFields count="18">
    <pivotField showAll="0"/>
    <pivotField showAll="0"/>
    <pivotField showAll="0"/>
    <pivotField showAll="0"/>
    <pivotField axis="axisPage" multipleItemSelectionAllowed="1" showAll="0">
      <items count="55">
        <item x="13"/>
        <item x="17"/>
        <item x="4"/>
        <item x="19"/>
        <item x="25"/>
        <item x="7"/>
        <item x="9"/>
        <item x="2"/>
        <item x="23"/>
        <item x="18"/>
        <item x="14"/>
        <item x="52"/>
        <item x="6"/>
        <item x="3"/>
        <item x="16"/>
        <item x="22"/>
        <item x="10"/>
        <item h="1" x="0"/>
        <item h="1" x="12"/>
        <item m="1" x="53"/>
        <item x="11"/>
        <item x="32"/>
        <item x="5"/>
        <item x="26"/>
        <item x="38"/>
        <item x="34"/>
        <item x="31"/>
        <item x="8"/>
        <item x="36"/>
        <item x="15"/>
        <item x="1"/>
        <item x="21"/>
        <item x="28"/>
        <item x="33"/>
        <item x="27"/>
        <item x="42"/>
        <item x="44"/>
        <item x="49"/>
        <item x="50"/>
        <item x="45"/>
        <item x="43"/>
        <item x="47"/>
        <item x="51"/>
        <item h="1" x="40"/>
        <item x="46"/>
        <item x="48"/>
        <item x="30"/>
        <item x="29"/>
        <item x="37"/>
        <item x="39"/>
        <item x="20"/>
        <item x="35"/>
        <item x="41"/>
        <item x="24"/>
        <item t="default"/>
      </items>
    </pivotField>
    <pivotField showAll="0"/>
    <pivotField showAll="0"/>
    <pivotField showAll="0"/>
    <pivotField showAll="0"/>
    <pivotField showAll="0"/>
    <pivotField showAll="0"/>
    <pivotField axis="axisRow" dataField="1" showAll="0">
      <items count="25">
        <item x="0"/>
        <item m="1" x="18"/>
        <item m="1" x="19"/>
        <item m="1" x="20"/>
        <item m="1" x="13"/>
        <item m="1" x="14"/>
        <item m="1" x="23"/>
        <item m="1" x="22"/>
        <item h="1" m="1" x="15"/>
        <item x="6"/>
        <item m="1" x="21"/>
        <item x="9"/>
        <item h="1" x="10"/>
        <item h="1" x="3"/>
        <item h="1" m="1" x="17"/>
        <item h="1" x="7"/>
        <item h="1" x="5"/>
        <item m="1" x="12"/>
        <item h="1" x="4"/>
        <item m="1" x="11"/>
        <item m="1" x="16"/>
        <item x="2"/>
        <item h="1" x="8"/>
        <item h="1" x="1"/>
        <item t="default"/>
      </items>
    </pivotField>
    <pivotField showAll="0"/>
    <pivotField showAll="0"/>
    <pivotField showAll="0"/>
    <pivotField showAll="0"/>
    <pivotField showAll="0"/>
    <pivotField showAll="0"/>
  </pivotFields>
  <rowFields count="1">
    <field x="11"/>
  </rowFields>
  <rowItems count="3">
    <i>
      <x/>
    </i>
    <i>
      <x v="21"/>
    </i>
    <i t="grand">
      <x/>
    </i>
  </rowItems>
  <colItems count="1">
    <i/>
  </colItems>
  <pageFields count="1">
    <pageField fld="4" hier="-1"/>
  </pageFields>
  <dataFields count="1">
    <dataField name="Count of Staff Group/BOD"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25D430E-1C3A-42D8-A103-22CCABD2B8E7}" name="PivotTable23" cacheId="10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14:H23" firstHeaderRow="1" firstDataRow="1" firstDataCol="1" rowPageCount="1" colPageCount="1"/>
  <pivotFields count="18">
    <pivotField showAll="0"/>
    <pivotField multipleItemSelectionAllowed="1" showAll="0"/>
    <pivotField showAll="0"/>
    <pivotField showAll="0"/>
    <pivotField axis="axisPage" multipleItemSelectionAllowed="1" showAll="0">
      <items count="55">
        <item h="1" x="13"/>
        <item h="1" x="17"/>
        <item h="1" x="4"/>
        <item h="1" x="19"/>
        <item h="1" x="25"/>
        <item h="1" x="7"/>
        <item h="1" x="9"/>
        <item h="1" x="2"/>
        <item h="1" x="23"/>
        <item h="1" x="18"/>
        <item h="1" x="14"/>
        <item h="1" x="52"/>
        <item h="1" x="6"/>
        <item h="1" x="3"/>
        <item h="1" x="16"/>
        <item h="1" x="22"/>
        <item h="1" x="10"/>
        <item x="0"/>
        <item x="12"/>
        <item h="1" m="1" x="53"/>
        <item h="1" x="11"/>
        <item h="1" x="32"/>
        <item h="1" x="5"/>
        <item h="1" x="26"/>
        <item h="1" x="38"/>
        <item h="1" x="34"/>
        <item h="1" x="31"/>
        <item h="1" x="8"/>
        <item h="1" x="36"/>
        <item h="1" x="15"/>
        <item h="1" x="1"/>
        <item h="1" x="21"/>
        <item h="1" x="28"/>
        <item h="1" x="33"/>
        <item h="1" x="27"/>
        <item h="1" x="42"/>
        <item h="1" x="44"/>
        <item h="1" x="49"/>
        <item h="1" x="50"/>
        <item h="1" x="45"/>
        <item h="1" x="43"/>
        <item h="1" x="47"/>
        <item h="1" x="51"/>
        <item x="40"/>
        <item h="1" x="46"/>
        <item h="1" x="48"/>
        <item h="1" x="30"/>
        <item h="1" x="29"/>
        <item h="1" x="37"/>
        <item h="1" x="39"/>
        <item h="1" x="20"/>
        <item h="1" x="35"/>
        <item h="1" x="41"/>
        <item h="1" x="24"/>
        <item t="default"/>
      </items>
    </pivotField>
    <pivotField showAll="0"/>
    <pivotField showAll="0"/>
    <pivotField multipleItemSelectionAllowed="1" showAll="0"/>
    <pivotField showAll="0"/>
    <pivotField showAll="0"/>
    <pivotField showAll="0"/>
    <pivotField axis="axisRow" dataField="1" multipleItemSelectionAllowed="1" showAll="0">
      <items count="25">
        <item x="0"/>
        <item m="1" x="18"/>
        <item m="1" x="19"/>
        <item m="1" x="20"/>
        <item x="2"/>
        <item m="1" x="11"/>
        <item m="1" x="16"/>
        <item m="1" x="13"/>
        <item m="1" x="14"/>
        <item m="1" x="23"/>
        <item m="1" x="22"/>
        <item m="1" x="15"/>
        <item x="6"/>
        <item m="1" x="21"/>
        <item x="9"/>
        <item x="10"/>
        <item x="3"/>
        <item m="1" x="17"/>
        <item x="7"/>
        <item x="5"/>
        <item m="1" x="12"/>
        <item x="4"/>
        <item x="8"/>
        <item x="1"/>
        <item t="default"/>
      </items>
    </pivotField>
    <pivotField showAll="0"/>
    <pivotField showAll="0"/>
    <pivotField showAll="0"/>
    <pivotField showAll="0"/>
    <pivotField showAll="0"/>
    <pivotField showAll="0"/>
  </pivotFields>
  <rowFields count="1">
    <field x="11"/>
  </rowFields>
  <rowItems count="9">
    <i>
      <x/>
    </i>
    <i>
      <x v="12"/>
    </i>
    <i>
      <x v="14"/>
    </i>
    <i>
      <x v="16"/>
    </i>
    <i>
      <x v="18"/>
    </i>
    <i>
      <x v="19"/>
    </i>
    <i>
      <x v="21"/>
    </i>
    <i>
      <x v="23"/>
    </i>
    <i t="grand">
      <x/>
    </i>
  </rowItems>
  <colItems count="1">
    <i/>
  </colItems>
  <pageFields count="1">
    <pageField fld="4" hier="-1"/>
  </pageFields>
  <dataFields count="1">
    <dataField name="Count of Staff Group/BOD"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AF08617-4E8B-42DE-900A-3DA63A87306C}" name="PivotTable10"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0:N4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h="1"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120E9A6-A607-4CF8-A9B8-E08EBEF300F6}" name="PivotTable31" cacheId="10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9" firstHeaderRow="1" firstDataRow="1" firstDataCol="1"/>
  <pivotFields count="1">
    <pivotField axis="axisRow" dataField="1" showAll="0">
      <items count="5">
        <item x="2"/>
        <item x="1"/>
        <item x="3"/>
        <item x="0"/>
        <item t="default"/>
      </items>
    </pivotField>
  </pivotFields>
  <rowFields count="1">
    <field x="0"/>
  </rowFields>
  <rowItems count="5">
    <i>
      <x/>
    </i>
    <i>
      <x v="1"/>
    </i>
    <i>
      <x v="2"/>
    </i>
    <i>
      <x v="3"/>
    </i>
    <i t="grand">
      <x/>
    </i>
  </rowItems>
  <colItems count="1">
    <i/>
  </colItems>
  <dataFields count="1">
    <dataField name="Count of Reg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DAD312-3248-4B8C-9A30-933CC07917BC}" name="Table5" displayName="Table5" ref="A1:AY1231" totalsRowShown="0" headerRowDxfId="301" dataDxfId="300">
  <autoFilter ref="A1:AY1231" xr:uid="{B9DAD312-3248-4B8C-9A30-933CC07917BC}"/>
  <tableColumns count="51">
    <tableColumn id="36" xr3:uid="{F711BE8F-1C8A-46FD-882B-A708150797DF}" name="No" dataDxfId="299"/>
    <tableColumn id="1" xr3:uid="{00FD0C9B-9139-4F10-9BEF-193833308E42}" name="Employee Code" dataDxfId="298"/>
    <tableColumn id="2" xr3:uid="{E84F72DB-E880-4D42-A965-95DAB76EF01F}" name="Full Name" dataDxfId="297"/>
    <tableColumn id="4" xr3:uid="{73874E30-095C-4E3D-9AEF-998B035A03AF}" name="Remark In Offer Letter" dataDxfId="296"/>
    <tableColumn id="5" xr3:uid="{4E5BE6BE-B9CE-49D6-80E0-771EAA35ED3B}" name="Location" dataDxfId="295"/>
    <tableColumn id="8" xr3:uid="{41301AAD-2D4F-4448-9176-87249B39402D}" name="Joining Date" dataDxfId="294"/>
    <tableColumn id="9" xr3:uid="{0282AD53-2C15-4A45-8247-5E1B69D146CE}" name="Probation End Date" dataDxfId="293"/>
    <tableColumn id="51" xr3:uid="{70B63ED6-B2A7-46BB-8133-0BC9A8AA11BB}" name="Current Contract Start Date" dataDxfId="292"/>
    <tableColumn id="10" xr3:uid="{DBAE1BAA-B10D-4322-A03C-AF95452853BC}" name="Current Contract End Date" dataDxfId="291"/>
    <tableColumn id="11" xr3:uid="{0CC8AA28-C7E1-4A4D-ACED-9A33035D5182}" name="Current Contract Term" dataDxfId="290"/>
    <tableColumn id="45" xr3:uid="{19919ED6-614C-48C3-9B37-73511125C988}" name="Division" dataDxfId="289"/>
    <tableColumn id="12" xr3:uid="{FF98C1BE-79B7-436B-923A-9B5668BDE643}" name="Department" dataDxfId="288"/>
    <tableColumn id="13" xr3:uid="{EB118F46-41A6-4BD6-A1B6-FCA6D0C37F6C}" name="Section" dataDxfId="287"/>
    <tableColumn id="25" xr3:uid="{66F7976B-9ED3-4A68-8DE0-345218E3675C}" name="Grading" dataDxfId="286"/>
    <tableColumn id="26" xr3:uid="{4EF77618-9695-46B6-A3C5-5EA380112C70}" name="Job Title" dataDxfId="285"/>
    <tableColumn id="27" xr3:uid="{D16B61CF-3D6B-45AC-A55B-DECCDF28F7B0}" name="Job Title (VN)" dataDxfId="284"/>
    <tableColumn id="6" xr3:uid="{69258F32-08D9-4F89-835A-F167798A75E8}" name="Staff Group" dataDxfId="283"/>
    <tableColumn id="46" xr3:uid="{59C9A640-C818-4C0C-873E-A72CB506EF74}" name="Bank Account Number" dataDxfId="282"/>
    <tableColumn id="47" xr3:uid="{85EB65C9-6CED-40F8-9A29-592ED7067605}" name="Bank Code / Bank Name" dataDxfId="281"/>
    <tableColumn id="7" xr3:uid="{B225E343-09B9-44EB-999C-3CC9A424F615}" name="Gender" dataDxfId="280"/>
    <tableColumn id="14" xr3:uid="{BDA7DB17-AA62-4534-BD79-724DC4724C4C}" name="Date Of Birth" dataDxfId="279"/>
    <tableColumn id="15" xr3:uid="{65A50E99-5FAE-4174-B089-6CFBDA200B52}" name="Place Of Birth" dataDxfId="278"/>
    <tableColumn id="16" xr3:uid="{FE0FFA5E-586B-4320-83F1-04406AECDE89}" name="Native Country" dataDxfId="277"/>
    <tableColumn id="17" xr3:uid="{390B7F50-A7AA-4A8C-845D-243BD08C0391}" name="Nationality" dataDxfId="276"/>
    <tableColumn id="18" xr3:uid="{EE07A155-B120-4274-883D-E2481B6C7DB0}" name="ID No." dataDxfId="275"/>
    <tableColumn id="19" xr3:uid="{A38F5DF4-684D-40C2-BB2B-92E0A2EA2A29}" name="Issued On" dataDxfId="274"/>
    <tableColumn id="20" xr3:uid="{019F3B50-385D-4BCE-BE87-537D2B92E138}" name="Issued Place" dataDxfId="273"/>
    <tableColumn id="21" xr3:uid="{AAAA450E-3E6D-41F3-852A-2C5D1B14FA3B}" name="Marital Status" dataDxfId="272"/>
    <tableColumn id="22" xr3:uid="{12F28FDC-935A-4354-A21F-A8685D8D22DD}" name="Education" dataDxfId="271"/>
    <tableColumn id="23" xr3:uid="{04F59406-8D35-49D6-8EE4-294E97B165EA}" name="School" dataDxfId="270"/>
    <tableColumn id="24" xr3:uid="{1DED6F48-E88E-4E67-BA1A-CCC4149EBF60}" name="Major" dataDxfId="269"/>
    <tableColumn id="28" xr3:uid="{C3AAA7A9-52DD-4B1C-9FFC-ACE8759C4A88}" name="Resident Address" dataDxfId="268"/>
    <tableColumn id="29" xr3:uid="{1A03CBD7-CE23-4291-B4C2-7E01779F32CA}" name="Resident Address (VN)" dataDxfId="267"/>
    <tableColumn id="30" xr3:uid="{BB12786E-9BFC-48C5-8898-E5CDF2314A4A}" name="Home Address" dataDxfId="266"/>
    <tableColumn id="31" xr3:uid="{DE204406-2A75-4916-ADD0-BE70ACBFC9F2}" name="Home Address (VN)" dataDxfId="265"/>
    <tableColumn id="32" xr3:uid="{B6E1EEFB-38F1-4399-BDCF-EFAB47A87560}" name="Urgent Phone" dataDxfId="264"/>
    <tableColumn id="33" xr3:uid="{DD26BAE9-5FCB-4693-8DAA-7554EABD51E4}" name="Name" dataDxfId="263"/>
    <tableColumn id="34" xr3:uid="{66A709AF-9F27-4605-B6B2-9E2B561894D0}" name="Relationship" dataDxfId="262"/>
    <tableColumn id="44" xr3:uid="{C68D513F-AF40-45A2-B2AE-99AC348AC342}" name="Employee Phone" dataDxfId="261"/>
    <tableColumn id="49" xr3:uid="{84A245C7-EBF2-4F65-92FE-ADD9AB1C4D4B}" name=")" dataDxfId="260"/>
    <tableColumn id="48" xr3:uid="{87D7F343-3CA4-47C3-AC6B-A62036B3CD0F}" name="Personal Email" dataDxfId="259"/>
    <tableColumn id="50" xr3:uid="{17DF727F-E177-4EA1-850A-7C7CACE75A9F}" name="SO's Representative" dataDxfId="258"/>
    <tableColumn id="35" xr3:uid="{B2D15936-9DDA-4B54-8160-582905BA975D}" name="Full Name (EN)" dataDxfId="257"/>
    <tableColumn id="37" xr3:uid="{A7478C89-1A30-4C4C-8A3A-EEA36AA3BBCC}" name="Last Working Date" dataDxfId="256"/>
    <tableColumn id="38" xr3:uid="{34C7B711-7182-4C54-B0D9-D031510A1634}" name="Last Employment Date" dataDxfId="255"/>
    <tableColumn id="39" xr3:uid="{F5C49EB5-7F77-42C4-9CD4-FC84033576B9}" name="Decision No" dataDxfId="254"/>
    <tableColumn id="40" xr3:uid="{7988FD6D-342F-4A9B-B38D-31684F570FF1}" name="Submission Date" dataDxfId="253"/>
    <tableColumn id="41" xr3:uid="{E4DF4089-5E4F-46DC-B632-F03C42D6F081}" name="Resign" dataDxfId="252"/>
    <tableColumn id="42" xr3:uid="{F79E793B-30D1-478C-A1A2-24528040A146}" name="Reason" dataDxfId="251"/>
    <tableColumn id="43" xr3:uid="{96DEC0BC-3123-4047-BFA9-55BB38C8915F}" name="Next Destination" dataDxfId="250"/>
    <tableColumn id="3" xr3:uid="{E520EC05-02BF-44C5-BE38-EE9A40694462}" name="Column1" dataDxfId="249"/>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D7C745-6D8A-4BDC-A59E-4C0EA86939A9}" name="Table2" displayName="Table2" ref="A1:AV524" totalsRowShown="0" headerRowDxfId="240" dataDxfId="239" tableBorderDxfId="238">
  <autoFilter ref="A1:AV524" xr:uid="{D9D7C745-6D8A-4BDC-A59E-4C0EA86939A9}"/>
  <tableColumns count="48">
    <tableColumn id="1" xr3:uid="{F48FBF1A-5221-45E3-8BCE-DD913BD20FD8}" name="No" dataDxfId="237" totalsRowDxfId="236">
      <calculatedColumnFormula>ROW()-1</calculatedColumnFormula>
    </tableColumn>
    <tableColumn id="2" xr3:uid="{6D619F14-EB75-420F-B5E6-8FBF8CA9865A}" name="Employee Code" dataDxfId="235" totalsRowDxfId="234"/>
    <tableColumn id="3" xr3:uid="{7B824DF7-B701-4482-82D5-E0317C2F0ABD}" name="Full Name" dataDxfId="233"/>
    <tableColumn id="5" xr3:uid="{989C0F16-D297-44E8-AA6E-AF5F5783E4E0}" name="Remark In Offer Letter" dataDxfId="232" totalsRowDxfId="231"/>
    <tableColumn id="6" xr3:uid="{BDB3EC38-5AFB-4598-BBD1-D1A5B2902631}" name="Location" dataDxfId="230" totalsRowDxfId="229"/>
    <tableColumn id="9" xr3:uid="{3BD43867-ED11-4726-BA15-216E93301E27}" name="Joining Date" dataDxfId="228" totalsRowDxfId="227"/>
    <tableColumn id="10" xr3:uid="{2694470F-90C9-467A-BB90-69BC26A85EA3}" name="Probation End Date" dataDxfId="226" totalsRowDxfId="225"/>
    <tableColumn id="42" xr3:uid="{194E5873-8C9C-47C7-B459-B53303F86C0A}" name="Current Contract Start Date" dataDxfId="224" totalsRowDxfId="223"/>
    <tableColumn id="11" xr3:uid="{CA02BE25-D7D2-468C-BCA0-603C175F00EC}" name="Current Contract End Date" dataDxfId="222" totalsRowDxfId="221"/>
    <tableColumn id="12" xr3:uid="{3A1E4C1A-BD9A-49B0-8DB4-1D0CC5F67D0B}" name="Current Contract Term" dataDxfId="220" totalsRowDxfId="219"/>
    <tableColumn id="13" xr3:uid="{E9C56457-29C0-4E80-B88C-1AAC4C38CAED}" name="Division" dataDxfId="218" totalsRowDxfId="217"/>
    <tableColumn id="14" xr3:uid="{E2D29D9A-4D30-4604-9AAD-3D913B553C77}" name="Department" dataDxfId="216" totalsRowDxfId="215"/>
    <tableColumn id="15" xr3:uid="{5EB0422F-BCD6-416D-A4DB-AA9F89561914}" name="Section" dataDxfId="214" totalsRowDxfId="213"/>
    <tableColumn id="27" xr3:uid="{2F7D6729-B4C0-4033-AE44-52600C299F12}" name="Grading" dataDxfId="212" totalsRowDxfId="211"/>
    <tableColumn id="28" xr3:uid="{B5950126-DD73-4ED8-BA83-AFBF361C962E}" name="Job Title" dataDxfId="210" totalsRowDxfId="209"/>
    <tableColumn id="29" xr3:uid="{8370ED98-EC23-4407-98E7-88E5F198BDF1}" name="Job Title (VN)" dataDxfId="208" totalsRowDxfId="207"/>
    <tableColumn id="38" xr3:uid="{FA765FA5-519F-47D7-8BC6-159F13297D50}" name="Staff Group" dataDxfId="206" totalsRowDxfId="205"/>
    <tableColumn id="39" xr3:uid="{9667CCB4-1776-48F1-86ED-65D01350B4B3}" name="Bank Account Number" dataDxfId="204" totalsRowDxfId="203"/>
    <tableColumn id="41" xr3:uid="{D956B546-516B-4AD0-980A-69D68940151D}" name="Bank Code / Bank Name" dataDxfId="202"/>
    <tableColumn id="8" xr3:uid="{54E0CA9C-64E9-42EC-819E-11905D68CCD1}" name="Gender" dataDxfId="201" totalsRowDxfId="200"/>
    <tableColumn id="16" xr3:uid="{44CF958E-B612-4B64-BECF-D88B10C7139F}" name="Date Of Birth" dataDxfId="199" totalsRowDxfId="198"/>
    <tableColumn id="17" xr3:uid="{5277A5B7-B6CE-4122-B7EB-DE348E4C951C}" name="Place Of Birth" dataDxfId="197" totalsRowDxfId="196"/>
    <tableColumn id="18" xr3:uid="{FFC33AD1-D69A-46CB-AA06-CDB21E904EBA}" name="Native Country" dataDxfId="195" totalsRowDxfId="194"/>
    <tableColumn id="19" xr3:uid="{F24FAB50-2960-4881-B430-4A64BD4840A5}" name="Nationality" dataDxfId="193" totalsRowDxfId="192"/>
    <tableColumn id="20" xr3:uid="{2DAA2ABC-5BB1-41C4-B5E0-678BA32B5B1D}" name="Id No" dataDxfId="191" totalsRowDxfId="190"/>
    <tableColumn id="21" xr3:uid="{7E5B1CB3-027A-451B-B1DD-319ACD7896EF}" name="Issued On" dataDxfId="189" totalsRowDxfId="188"/>
    <tableColumn id="22" xr3:uid="{E7C277DB-975A-4401-AD7B-5A38A74D2BEB}" name="Issued Place" dataDxfId="187" totalsRowDxfId="186"/>
    <tableColumn id="23" xr3:uid="{014DDA0A-18B0-4545-9AC5-6956170ECBC6}" name="Marital Status" dataDxfId="185" totalsRowDxfId="184"/>
    <tableColumn id="24" xr3:uid="{C243B257-FC27-4617-AE91-4A4B08B22C59}" name="Education" dataDxfId="183" totalsRowDxfId="182"/>
    <tableColumn id="25" xr3:uid="{393D52F1-F6DD-4386-BD66-DB825FB041A5}" name="School" dataDxfId="181" totalsRowDxfId="180"/>
    <tableColumn id="26" xr3:uid="{B2A072AE-E8EE-41FC-ADC0-F6E4F732F92D}" name="Major" dataDxfId="179" totalsRowDxfId="178"/>
    <tableColumn id="30" xr3:uid="{65B88280-F846-436F-81FC-3B14FA1073F2}" name="Resident Address" dataDxfId="177" totalsRowDxfId="176"/>
    <tableColumn id="31" xr3:uid="{830311BA-9739-40E7-8F8E-2A17DD5DB652}" name="Resident Address (VN)" dataDxfId="175" totalsRowDxfId="174"/>
    <tableColumn id="32" xr3:uid="{0A4B0447-C3F6-46A9-B997-CAAD8FCCF1E3}" name="Home Address" dataDxfId="173" totalsRowDxfId="172"/>
    <tableColumn id="33" xr3:uid="{9CF9F471-2E36-4430-8011-45E3B29F968D}" name="Home Address (VN)" dataDxfId="171" totalsRowDxfId="170"/>
    <tableColumn id="34" xr3:uid="{C50B7618-6B4D-4E58-99A2-F96654236BA4}" name="Urgent Phone" dataDxfId="169" totalsRowDxfId="168"/>
    <tableColumn id="35" xr3:uid="{00166CCF-8539-4A32-A32D-FF49147B12B0}" name="Name" dataDxfId="167" totalsRowDxfId="166"/>
    <tableColumn id="36" xr3:uid="{E12E0881-ECE9-42E8-845F-3F402388439E}" name="Relationship" dataDxfId="165" totalsRowDxfId="164"/>
    <tableColumn id="37" xr3:uid="{ECA5CA99-D8E6-4F48-A6FC-D77A6DCAA4C2}" name="Employee Phone" dataDxfId="163" totalsRowDxfId="162"/>
    <tableColumn id="40" xr3:uid="{A6C01AEB-FB08-4CC5-9C6A-63DA9F877D2C}" name="Employee's Company Email" dataDxfId="161" totalsRowDxfId="160"/>
    <tableColumn id="50" xr3:uid="{4ED55A70-4562-4E71-B056-1F31ED980EAE}" name="Personal Email" dataDxfId="159" totalsRowDxfId="158"/>
    <tableColumn id="4" xr3:uid="{2DFA513E-39FF-47CB-8146-3C36B4C58E3E}" name="SO's Representative" dataDxfId="157" totalsRowDxfId="156"/>
    <tableColumn id="7" xr3:uid="{3B24AF17-A6E4-4C26-990E-C570057857B3}" name="Full Name (EN)" dataDxfId="155" totalsRowDxfId="154"/>
    <tableColumn id="43" xr3:uid="{EA158054-865A-419D-9881-BCA921477D75}" name="Column1" dataDxfId="153" totalsRowDxfId="152">
      <calculatedColumnFormula>Table2[[#This Row],[Employee Code]]</calculatedColumnFormula>
    </tableColumn>
    <tableColumn id="49" xr3:uid="{F37C845A-C35C-48F6-A06B-77FADE0F1CF3}" name="Functional Title" dataDxfId="151" totalsRowDxfId="150"/>
    <tableColumn id="44" xr3:uid="{D1747FDB-EB5F-4BBE-9D72-60F4EE153A49}" name="Base on (SO/GA)" dataDxfId="149" totalsRowDxfId="148"/>
    <tableColumn id="45" xr3:uid="{D78D4235-56EA-4318-A4C6-BC057A66E562}" name="Column3" dataDxfId="147" totalsRowDxfId="146"/>
    <tableColumn id="46" xr3:uid="{FB2DBE7F-ABDC-4341-9ED1-DFE5D5F6F2B9}" name="Column4" dataDxfId="145" totalsRowDxfId="144"/>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javascript:;" TargetMode="External"/><Relationship Id="rId21" Type="http://schemas.openxmlformats.org/officeDocument/2006/relationships/hyperlink" Target="mailto:nguyetthao.tran@hanwhalife.com.vn" TargetMode="External"/><Relationship Id="rId42" Type="http://schemas.openxmlformats.org/officeDocument/2006/relationships/hyperlink" Target="mailto:lhvunt@gmail.com" TargetMode="External"/><Relationship Id="rId47" Type="http://schemas.openxmlformats.org/officeDocument/2006/relationships/hyperlink" Target="mailto:thehai.ho@hanwhalife.com.vn" TargetMode="External"/><Relationship Id="rId63" Type="http://schemas.openxmlformats.org/officeDocument/2006/relationships/hyperlink" Target="mailto:phuoclap.nguyen@hanwhalife.com.vn" TargetMode="External"/><Relationship Id="rId68" Type="http://schemas.openxmlformats.org/officeDocument/2006/relationships/hyperlink" Target="mailto:thannhukg1991@gmail.com" TargetMode="External"/><Relationship Id="rId84" Type="http://schemas.openxmlformats.org/officeDocument/2006/relationships/hyperlink" Target="mailto:thanhhai.hoang1@hanwhalife.com.vn" TargetMode="External"/><Relationship Id="rId89" Type="http://schemas.openxmlformats.org/officeDocument/2006/relationships/hyperlink" Target="mailto:caonutrantran@gmail.com" TargetMode="External"/><Relationship Id="rId112" Type="http://schemas.openxmlformats.org/officeDocument/2006/relationships/hyperlink" Target="mailto:quangkhanh.tran@hanwhalife.com.vn" TargetMode="External"/><Relationship Id="rId16" Type="http://schemas.openxmlformats.org/officeDocument/2006/relationships/hyperlink" Target="mailto:nguyenquytri@gmail.com" TargetMode="External"/><Relationship Id="rId107" Type="http://schemas.openxmlformats.org/officeDocument/2006/relationships/hyperlink" Target="mailto:ngocanh.huynh@hanwhalife.com.vn" TargetMode="External"/><Relationship Id="rId11" Type="http://schemas.openxmlformats.org/officeDocument/2006/relationships/hyperlink" Target="mailto:tiendung.dao@hanwhalife.com.vn" TargetMode="External"/><Relationship Id="rId32" Type="http://schemas.openxmlformats.org/officeDocument/2006/relationships/hyperlink" Target="mailto:ngoclan.nguyen1@hanwhalife.com.vn" TargetMode="External"/><Relationship Id="rId37" Type="http://schemas.openxmlformats.org/officeDocument/2006/relationships/hyperlink" Target="mailto:nptuongvy6@gmail.com" TargetMode="External"/><Relationship Id="rId53" Type="http://schemas.openxmlformats.org/officeDocument/2006/relationships/hyperlink" Target="mailto:luunguyen.ngo@hanwhalife.com.vn" TargetMode="External"/><Relationship Id="rId58" Type="http://schemas.openxmlformats.org/officeDocument/2006/relationships/hyperlink" Target="mailto:ngockhiet.vu@hanwhalife.com.vn" TargetMode="External"/><Relationship Id="rId74" Type="http://schemas.openxmlformats.org/officeDocument/2006/relationships/hyperlink" Target="mailto:vietphuong.tran@hanwhalife.com.vn" TargetMode="External"/><Relationship Id="rId79" Type="http://schemas.openxmlformats.org/officeDocument/2006/relationships/hyperlink" Target="mailto:hoangduy.nguyen@hanwhalife.com.vn" TargetMode="External"/><Relationship Id="rId102" Type="http://schemas.openxmlformats.org/officeDocument/2006/relationships/hyperlink" Target="mailto:lyly.nguyen1@hanwhalife.com.vn" TargetMode="External"/><Relationship Id="rId123" Type="http://schemas.openxmlformats.org/officeDocument/2006/relationships/hyperlink" Target="mailto:kimchi.ly@hanwhalife.com.vn" TargetMode="External"/><Relationship Id="rId128" Type="http://schemas.openxmlformats.org/officeDocument/2006/relationships/hyperlink" Target="mailto:xuanphi.huynh@hanwhalife.com.vn" TargetMode="External"/><Relationship Id="rId5" Type="http://schemas.openxmlformats.org/officeDocument/2006/relationships/hyperlink" Target="mailto:chonquan.le@hanwhalife.com.vn" TargetMode="External"/><Relationship Id="rId90" Type="http://schemas.openxmlformats.org/officeDocument/2006/relationships/hyperlink" Target="mailto:trietpm@gmail.com" TargetMode="External"/><Relationship Id="rId95" Type="http://schemas.openxmlformats.org/officeDocument/2006/relationships/hyperlink" Target="mailto:ngoctan.do@hanwhalife.com.vn" TargetMode="External"/><Relationship Id="rId22" Type="http://schemas.openxmlformats.org/officeDocument/2006/relationships/hyperlink" Target="mailto:lethu.phan@hanwhalife.com.vn" TargetMode="External"/><Relationship Id="rId27" Type="http://schemas.openxmlformats.org/officeDocument/2006/relationships/hyperlink" Target="mailto:vantrong.nguyen@hanwhalife.com.vn" TargetMode="External"/><Relationship Id="rId43" Type="http://schemas.openxmlformats.org/officeDocument/2006/relationships/hyperlink" Target="mailto:hoangvu.le@hanwhalife.com.vn" TargetMode="External"/><Relationship Id="rId48" Type="http://schemas.openxmlformats.org/officeDocument/2006/relationships/hyperlink" Target="mailto:dldolinh4@gmail.com" TargetMode="External"/><Relationship Id="rId64" Type="http://schemas.openxmlformats.org/officeDocument/2006/relationships/hyperlink" Target="mailto:tuyettrinh.huynh@hanwhalife.com.vn" TargetMode="External"/><Relationship Id="rId69" Type="http://schemas.openxmlformats.org/officeDocument/2006/relationships/hyperlink" Target="mailto:viet.nguyen@hanwhalife.com.vn" TargetMode="External"/><Relationship Id="rId113" Type="http://schemas.openxmlformats.org/officeDocument/2006/relationships/hyperlink" Target="mailto:quocthang.nguyen@hanwhalife.com.vn" TargetMode="External"/><Relationship Id="rId118" Type="http://schemas.openxmlformats.org/officeDocument/2006/relationships/hyperlink" Target="mailto:vancong.nguyen@hanwhalife.com.vn" TargetMode="External"/><Relationship Id="rId80" Type="http://schemas.openxmlformats.org/officeDocument/2006/relationships/hyperlink" Target="mailto:khanhnhu.dang@hanwhalife.com.vn" TargetMode="External"/><Relationship Id="rId85" Type="http://schemas.openxmlformats.org/officeDocument/2006/relationships/hyperlink" Target="mailto:thanhhai.hoang2209@gmail.com" TargetMode="External"/><Relationship Id="rId12" Type="http://schemas.openxmlformats.org/officeDocument/2006/relationships/hyperlink" Target="mailto:thanhhai.nguyen1@hanwhalife.com.vn" TargetMode="External"/><Relationship Id="rId17" Type="http://schemas.openxmlformats.org/officeDocument/2006/relationships/hyperlink" Target="mailto:quytri.nguyen@hanwhalife.com.vn" TargetMode="External"/><Relationship Id="rId33" Type="http://schemas.openxmlformats.org/officeDocument/2006/relationships/hyperlink" Target="mailto:linh.nguyen@hanwhalife.com.vn" TargetMode="External"/><Relationship Id="rId38" Type="http://schemas.openxmlformats.org/officeDocument/2006/relationships/hyperlink" Target="mailto:tuongvy.nguyen@hanwhalife.com.vn" TargetMode="External"/><Relationship Id="rId59" Type="http://schemas.openxmlformats.org/officeDocument/2006/relationships/hyperlink" Target="mailto:xuanmanh.nguyen@hanwhalife.com.vn" TargetMode="External"/><Relationship Id="rId103" Type="http://schemas.openxmlformats.org/officeDocument/2006/relationships/hyperlink" Target="mailto:trunghoang.nguyen@hanwhalife.com.vn" TargetMode="External"/><Relationship Id="rId108" Type="http://schemas.openxmlformats.org/officeDocument/2006/relationships/hyperlink" Target="mailto:httngocanh@gmail.com" TargetMode="External"/><Relationship Id="rId124" Type="http://schemas.openxmlformats.org/officeDocument/2006/relationships/hyperlink" Target="mailto:thehung.bui@hanwhalife.com.vn" TargetMode="External"/><Relationship Id="rId129" Type="http://schemas.openxmlformats.org/officeDocument/2006/relationships/vmlDrawing" Target="../drawings/vmlDrawing1.vml"/><Relationship Id="rId54" Type="http://schemas.openxmlformats.org/officeDocument/2006/relationships/hyperlink" Target="mailto:quanganh.nguyen1@hanwhalife.com.vn" TargetMode="External"/><Relationship Id="rId70" Type="http://schemas.openxmlformats.org/officeDocument/2006/relationships/hyperlink" Target="mailto:Nguyenviet1508@gmail.com" TargetMode="External"/><Relationship Id="rId75" Type="http://schemas.openxmlformats.org/officeDocument/2006/relationships/hyperlink" Target="mailto:minhduong.bui@hanwhalife.com.vn" TargetMode="External"/><Relationship Id="rId91" Type="http://schemas.openxmlformats.org/officeDocument/2006/relationships/hyperlink" Target="mailto:minhtriet.pham@hanwhalife.com.vn" TargetMode="External"/><Relationship Id="rId96" Type="http://schemas.openxmlformats.org/officeDocument/2006/relationships/hyperlink" Target="mailto:thuyduong.nguyen1@hanwhalife.com.vn" TargetMode="External"/><Relationship Id="rId1" Type="http://schemas.openxmlformats.org/officeDocument/2006/relationships/hyperlink" Target="mailto:hung.doan@hanwhalife.com.vn" TargetMode="External"/><Relationship Id="rId6" Type="http://schemas.openxmlformats.org/officeDocument/2006/relationships/hyperlink" Target="mailto:tantrung.tran@hanwhalife.com.vn" TargetMode="External"/><Relationship Id="rId23" Type="http://schemas.openxmlformats.org/officeDocument/2006/relationships/hyperlink" Target="mailto:quynhgiang.tran@hanwhalife.com.vn" TargetMode="External"/><Relationship Id="rId28" Type="http://schemas.openxmlformats.org/officeDocument/2006/relationships/hyperlink" Target="mailto:thanhtan.do@hanwhalife.com.vn" TargetMode="External"/><Relationship Id="rId49" Type="http://schemas.openxmlformats.org/officeDocument/2006/relationships/hyperlink" Target="mailto:thanhtuyen.nguyen1@hanwhalife.com.vn" TargetMode="External"/><Relationship Id="rId114" Type="http://schemas.openxmlformats.org/officeDocument/2006/relationships/hyperlink" Target="mailto:hoangoanh.nguyen@hanwhalife.com.vn" TargetMode="External"/><Relationship Id="rId119" Type="http://schemas.openxmlformats.org/officeDocument/2006/relationships/hyperlink" Target="mailto:Quangvngoc.tfac@gmail.com" TargetMode="External"/><Relationship Id="rId44" Type="http://schemas.openxmlformats.org/officeDocument/2006/relationships/hyperlink" Target="mailto:dinhsanh.pham@hanwhalife.com.vn" TargetMode="External"/><Relationship Id="rId60" Type="http://schemas.openxmlformats.org/officeDocument/2006/relationships/hyperlink" Target="mailto:dinhman.nguyen@hanwhalife.com.vn" TargetMode="External"/><Relationship Id="rId65" Type="http://schemas.openxmlformats.org/officeDocument/2006/relationships/hyperlink" Target="mailto:daotuoitptb@gmail.com" TargetMode="External"/><Relationship Id="rId81" Type="http://schemas.openxmlformats.org/officeDocument/2006/relationships/hyperlink" Target="mailto:baophuongnguyen2101@gmail.com" TargetMode="External"/><Relationship Id="rId86" Type="http://schemas.openxmlformats.org/officeDocument/2006/relationships/hyperlink" Target="mailto:phamnguyen.huynh@hanwhalife.com.vn" TargetMode="External"/><Relationship Id="rId130" Type="http://schemas.openxmlformats.org/officeDocument/2006/relationships/table" Target="../tables/table1.xml"/><Relationship Id="rId13" Type="http://schemas.openxmlformats.org/officeDocument/2006/relationships/hyperlink" Target="mailto:baotai.phan@hanwhalife.com.vn" TargetMode="External"/><Relationship Id="rId18" Type="http://schemas.openxmlformats.org/officeDocument/2006/relationships/hyperlink" Target="mailto:quynhanh.nguyen@hanwhalife.com.vn" TargetMode="External"/><Relationship Id="rId39" Type="http://schemas.openxmlformats.org/officeDocument/2006/relationships/hyperlink" Target="mailto:nhaphuong.ly@hanwhalife.com.vn" TargetMode="External"/><Relationship Id="rId109" Type="http://schemas.openxmlformats.org/officeDocument/2006/relationships/hyperlink" Target="mailto:ngocsuong.ho@hanwhalife.com.vn" TargetMode="External"/><Relationship Id="rId34" Type="http://schemas.openxmlformats.org/officeDocument/2006/relationships/hyperlink" Target="mailto:lienle9793@gmail.com" TargetMode="External"/><Relationship Id="rId50" Type="http://schemas.openxmlformats.org/officeDocument/2006/relationships/hyperlink" Target="mailto:tuyennguyen2808@gmail.com" TargetMode="External"/><Relationship Id="rId55" Type="http://schemas.openxmlformats.org/officeDocument/2006/relationships/hyperlink" Target="mailto:thuongdinh1410@gmail.com" TargetMode="External"/><Relationship Id="rId76" Type="http://schemas.openxmlformats.org/officeDocument/2006/relationships/hyperlink" Target="mailto:moonnguyen270594@gmail.com" TargetMode="External"/><Relationship Id="rId97" Type="http://schemas.openxmlformats.org/officeDocument/2006/relationships/hyperlink" Target="mailto:thuyduong101296@gmail.com" TargetMode="External"/><Relationship Id="rId104" Type="http://schemas.openxmlformats.org/officeDocument/2006/relationships/hyperlink" Target="mailto:trunghoang.tng@gmail.com" TargetMode="External"/><Relationship Id="rId120" Type="http://schemas.openxmlformats.org/officeDocument/2006/relationships/hyperlink" Target="mailto:thaison.bui1@hanwhalife.com.vn" TargetMode="External"/><Relationship Id="rId125" Type="http://schemas.openxmlformats.org/officeDocument/2006/relationships/hyperlink" Target="mailto:ngocquyen.vu@hanwhalife.com.vn" TargetMode="External"/><Relationship Id="rId7" Type="http://schemas.openxmlformats.org/officeDocument/2006/relationships/hyperlink" Target="mailto:vanquyet.tran@hanwhalife.com.vn" TargetMode="External"/><Relationship Id="rId71" Type="http://schemas.openxmlformats.org/officeDocument/2006/relationships/hyperlink" Target="mailto:Ma.conghau2802@gmail.com" TargetMode="External"/><Relationship Id="rId92" Type="http://schemas.openxmlformats.org/officeDocument/2006/relationships/hyperlink" Target="mailto:doanthitran1998@gmail.com" TargetMode="External"/><Relationship Id="rId2" Type="http://schemas.openxmlformats.org/officeDocument/2006/relationships/hyperlink" Target="mailto:kieuanh.nguyen@hanwhalife.com.vn" TargetMode="External"/><Relationship Id="rId29" Type="http://schemas.openxmlformats.org/officeDocument/2006/relationships/hyperlink" Target="mailto:tuyetnhung.le@hanwhalife.com.vn" TargetMode="External"/><Relationship Id="rId24" Type="http://schemas.openxmlformats.org/officeDocument/2006/relationships/hyperlink" Target="mailto:tuananh.vu@hanwhalife.com.vn" TargetMode="External"/><Relationship Id="rId40" Type="http://schemas.openxmlformats.org/officeDocument/2006/relationships/hyperlink" Target="mailto:huynhngocben88@gmail.com" TargetMode="External"/><Relationship Id="rId45" Type="http://schemas.openxmlformats.org/officeDocument/2006/relationships/hyperlink" Target="mailto:sanhpham1002@gmail.com" TargetMode="External"/><Relationship Id="rId66" Type="http://schemas.openxmlformats.org/officeDocument/2006/relationships/hyperlink" Target="mailto:tuoi.dao@hanwhalife.com.vn" TargetMode="External"/><Relationship Id="rId87" Type="http://schemas.openxmlformats.org/officeDocument/2006/relationships/hyperlink" Target="mailto:ducpaqb@gmail.com" TargetMode="External"/><Relationship Id="rId110" Type="http://schemas.openxmlformats.org/officeDocument/2006/relationships/hyperlink" Target="mailto:dinhth09@gmail.com" TargetMode="External"/><Relationship Id="rId115" Type="http://schemas.openxmlformats.org/officeDocument/2006/relationships/hyperlink" Target="mailto:duchuy8948@gmail.com" TargetMode="External"/><Relationship Id="rId131" Type="http://schemas.openxmlformats.org/officeDocument/2006/relationships/comments" Target="../comments1.xml"/><Relationship Id="rId61" Type="http://schemas.openxmlformats.org/officeDocument/2006/relationships/hyperlink" Target="mailto:dinhvinh.tran1@hanwhalife.com.vn" TargetMode="External"/><Relationship Id="rId82" Type="http://schemas.openxmlformats.org/officeDocument/2006/relationships/hyperlink" Target="mailto:baophuong.nguyen@hanwhalife.com.vn" TargetMode="External"/><Relationship Id="rId19" Type="http://schemas.openxmlformats.org/officeDocument/2006/relationships/hyperlink" Target="mailto:diemtran2526@gmail.com" TargetMode="External"/><Relationship Id="rId14" Type="http://schemas.openxmlformats.org/officeDocument/2006/relationships/hyperlink" Target="mailto:hmhoang209@gmai.com" TargetMode="External"/><Relationship Id="rId30" Type="http://schemas.openxmlformats.org/officeDocument/2006/relationships/hyperlink" Target="mailto:nhunglengoctuyet@gmail.com" TargetMode="External"/><Relationship Id="rId35" Type="http://schemas.openxmlformats.org/officeDocument/2006/relationships/hyperlink" Target="mailto:lien.le@hanwhalife.com.vn" TargetMode="External"/><Relationship Id="rId56" Type="http://schemas.openxmlformats.org/officeDocument/2006/relationships/hyperlink" Target="mailto:thuongthuong.dinh@hanwhalife.com.vn" TargetMode="External"/><Relationship Id="rId77" Type="http://schemas.openxmlformats.org/officeDocument/2006/relationships/hyperlink" Target="mailto:anhnguyet.nguyen@hanwhalife.com.vn" TargetMode="External"/><Relationship Id="rId100" Type="http://schemas.openxmlformats.org/officeDocument/2006/relationships/hyperlink" Target="mailto:doanhaidangit@gmail.com" TargetMode="External"/><Relationship Id="rId105" Type="http://schemas.openxmlformats.org/officeDocument/2006/relationships/hyperlink" Target="mailto:xuancuong.nguyen1@hanwhalife.com.vn" TargetMode="External"/><Relationship Id="rId126" Type="http://schemas.openxmlformats.org/officeDocument/2006/relationships/hyperlink" Target="mailto:luongtrananhphuong@gmail.com" TargetMode="External"/><Relationship Id="rId8" Type="http://schemas.openxmlformats.org/officeDocument/2006/relationships/hyperlink" Target="mailto:huubao.cam@hanwhalife.com.vn" TargetMode="External"/><Relationship Id="rId51" Type="http://schemas.openxmlformats.org/officeDocument/2006/relationships/hyperlink" Target="mailto:hoangphong.do@hanwhalife.com.vn" TargetMode="External"/><Relationship Id="rId72" Type="http://schemas.openxmlformats.org/officeDocument/2006/relationships/hyperlink" Target="mailto:conghau.ma@hanwhalife.com.vn" TargetMode="External"/><Relationship Id="rId93" Type="http://schemas.openxmlformats.org/officeDocument/2006/relationships/hyperlink" Target="mailto:thaonguyen.nguyen1@hanwhalife.com.vn" TargetMode="External"/><Relationship Id="rId98" Type="http://schemas.openxmlformats.org/officeDocument/2006/relationships/hyperlink" Target="mailto:hang.dau@hanwhalife.com.vn" TargetMode="External"/><Relationship Id="rId121" Type="http://schemas.openxmlformats.org/officeDocument/2006/relationships/hyperlink" Target="mailto:binhnguyen.le@hanwhalife.com.vn" TargetMode="External"/><Relationship Id="rId3" Type="http://schemas.openxmlformats.org/officeDocument/2006/relationships/hyperlink" Target="mailto:bichngoc.ho@hanwhalife.com.vn" TargetMode="External"/><Relationship Id="rId25" Type="http://schemas.openxmlformats.org/officeDocument/2006/relationships/hyperlink" Target="mailto:kimtrang.vu@hanwhalife.com.vn" TargetMode="External"/><Relationship Id="rId46" Type="http://schemas.openxmlformats.org/officeDocument/2006/relationships/hyperlink" Target="mailto:thehai.ho9999@gmail.com" TargetMode="External"/><Relationship Id="rId67" Type="http://schemas.openxmlformats.org/officeDocument/2006/relationships/hyperlink" Target="mailto:vanthan.nguyen@hanwhalife.com.vn" TargetMode="External"/><Relationship Id="rId116" Type="http://schemas.openxmlformats.org/officeDocument/2006/relationships/hyperlink" Target="mailto:duchuy.vu@hanwhalife.com.vn" TargetMode="External"/><Relationship Id="rId20" Type="http://schemas.openxmlformats.org/officeDocument/2006/relationships/hyperlink" Target="mailto:ngocdiem.tran@hanwhalife.com.vn" TargetMode="External"/><Relationship Id="rId41" Type="http://schemas.openxmlformats.org/officeDocument/2006/relationships/hyperlink" Target="mailto:ngocben.huynh@hanwhalife.com.vn" TargetMode="External"/><Relationship Id="rId62" Type="http://schemas.openxmlformats.org/officeDocument/2006/relationships/hyperlink" Target="mailto:vantrang.phan@hanwhalife.com.vn" TargetMode="External"/><Relationship Id="rId83" Type="http://schemas.openxmlformats.org/officeDocument/2006/relationships/hyperlink" Target="mailto:hieuhoa.dang@hanwhalife.com.vn" TargetMode="External"/><Relationship Id="rId88" Type="http://schemas.openxmlformats.org/officeDocument/2006/relationships/hyperlink" Target="mailto:anhduc.phan@hanwhalife.com.vn" TargetMode="External"/><Relationship Id="rId111" Type="http://schemas.openxmlformats.org/officeDocument/2006/relationships/hyperlink" Target="mailto:thaidinh.huynh@hanwhalife.com.vn" TargetMode="External"/><Relationship Id="rId15" Type="http://schemas.openxmlformats.org/officeDocument/2006/relationships/hyperlink" Target="mailto:minhhoang.huynh@hanwhalife.com.vn" TargetMode="External"/><Relationship Id="rId36" Type="http://schemas.openxmlformats.org/officeDocument/2006/relationships/hyperlink" Target="mailto:minhhue.nguyen@hanwhalife.com.vn" TargetMode="External"/><Relationship Id="rId57" Type="http://schemas.openxmlformats.org/officeDocument/2006/relationships/hyperlink" Target="mailto:ngocson.vien@hanwhalife.com.vn" TargetMode="External"/><Relationship Id="rId106" Type="http://schemas.openxmlformats.org/officeDocument/2006/relationships/hyperlink" Target="mailto:nxcuong1976@gmail.com" TargetMode="External"/><Relationship Id="rId127" Type="http://schemas.openxmlformats.org/officeDocument/2006/relationships/hyperlink" Target="mailto:phibmt07@gmail.com" TargetMode="External"/><Relationship Id="rId10" Type="http://schemas.openxmlformats.org/officeDocument/2006/relationships/hyperlink" Target="mailto:thuthuy.truong@hanwhalife.com.vn" TargetMode="External"/><Relationship Id="rId31" Type="http://schemas.openxmlformats.org/officeDocument/2006/relationships/hyperlink" Target="mailto:lyphat.ngo@hanwhalife.com.vn" TargetMode="External"/><Relationship Id="rId52" Type="http://schemas.openxmlformats.org/officeDocument/2006/relationships/hyperlink" Target="mailto:huutho.doan@hanwhalife.com.vn" TargetMode="External"/><Relationship Id="rId73" Type="http://schemas.openxmlformats.org/officeDocument/2006/relationships/hyperlink" Target="mailto:ngocdiep.phi1@hanwhalife.com.vn" TargetMode="External"/><Relationship Id="rId78" Type="http://schemas.openxmlformats.org/officeDocument/2006/relationships/hyperlink" Target="mailto:nh.duy0201@gmail.com" TargetMode="External"/><Relationship Id="rId94" Type="http://schemas.openxmlformats.org/officeDocument/2006/relationships/hyperlink" Target="mailto:tando.8868@gmail.com" TargetMode="External"/><Relationship Id="rId99" Type="http://schemas.openxmlformats.org/officeDocument/2006/relationships/hyperlink" Target="mailto:haidang.doan@hanwhalife.com.vn" TargetMode="External"/><Relationship Id="rId101" Type="http://schemas.openxmlformats.org/officeDocument/2006/relationships/hyperlink" Target="mailto:dieulyly.nguyen@gmail.com" TargetMode="External"/><Relationship Id="rId122" Type="http://schemas.openxmlformats.org/officeDocument/2006/relationships/hyperlink" Target="mailto:Linhpham9727@gmail.com" TargetMode="External"/><Relationship Id="rId4" Type="http://schemas.openxmlformats.org/officeDocument/2006/relationships/hyperlink" Target="mailto:thanhngoc.nguyen@hanwhalife.com.vn" TargetMode="External"/><Relationship Id="rId9" Type="http://schemas.openxmlformats.org/officeDocument/2006/relationships/hyperlink" Target="mailto:trunghau.nguyen@hanwhalife.com.vn" TargetMode="External"/><Relationship Id="rId26" Type="http://schemas.openxmlformats.org/officeDocument/2006/relationships/hyperlink" Target="mailto:trongnguyen10296@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5.xml"/><Relationship Id="rId3" Type="http://schemas.openxmlformats.org/officeDocument/2006/relationships/pivotTable" Target="../pivotTables/pivotTable10.xml"/><Relationship Id="rId7" Type="http://schemas.openxmlformats.org/officeDocument/2006/relationships/pivotTable" Target="../pivotTables/pivotTable14.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10" Type="http://schemas.openxmlformats.org/officeDocument/2006/relationships/drawing" Target="../drawings/drawing1.xml"/><Relationship Id="rId4" Type="http://schemas.openxmlformats.org/officeDocument/2006/relationships/pivotTable" Target="../pivotTables/pivotTable11.xml"/><Relationship Id="rId9"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117" Type="http://schemas.openxmlformats.org/officeDocument/2006/relationships/hyperlink" Target="mailto:lan.nguyen2@hanwhalife.com.vn" TargetMode="External"/><Relationship Id="rId21" Type="http://schemas.openxmlformats.org/officeDocument/2006/relationships/hyperlink" Target="mailto:haominh77@gmail.com" TargetMode="External"/><Relationship Id="rId42" Type="http://schemas.openxmlformats.org/officeDocument/2006/relationships/hyperlink" Target="mailto:vytuong1120@gmail.com" TargetMode="External"/><Relationship Id="rId63" Type="http://schemas.openxmlformats.org/officeDocument/2006/relationships/hyperlink" Target="mailto:diemquynh.nguyen1@hanwhalife.com.vn" TargetMode="External"/><Relationship Id="rId84" Type="http://schemas.openxmlformats.org/officeDocument/2006/relationships/hyperlink" Target="mailto:Thudo6991@gmail.com" TargetMode="External"/><Relationship Id="rId138" Type="http://schemas.openxmlformats.org/officeDocument/2006/relationships/hyperlink" Target="mailto:phuongthuy.dao@hanwhalife.com.vn" TargetMode="External"/><Relationship Id="rId159" Type="http://schemas.openxmlformats.org/officeDocument/2006/relationships/hyperlink" Target="mailto:phucdong.ho@hanwhalife.com.vn" TargetMode="External"/><Relationship Id="rId170" Type="http://schemas.openxmlformats.org/officeDocument/2006/relationships/hyperlink" Target="mailto:ltavan1904@gmail.com" TargetMode="External"/><Relationship Id="rId191" Type="http://schemas.openxmlformats.org/officeDocument/2006/relationships/hyperlink" Target="mailto:nguyenquoctuan250494@gmail.com" TargetMode="External"/><Relationship Id="rId205" Type="http://schemas.openxmlformats.org/officeDocument/2006/relationships/hyperlink" Target="mailto:thainguyen.nguyen@hanwhalife.com.vn" TargetMode="External"/><Relationship Id="rId107" Type="http://schemas.openxmlformats.org/officeDocument/2006/relationships/hyperlink" Target="mailto:xuantrang760@gmail.com" TargetMode="External"/><Relationship Id="rId11" Type="http://schemas.openxmlformats.org/officeDocument/2006/relationships/hyperlink" Target="mailto:Letuan76hlv@gmail.com" TargetMode="External"/><Relationship Id="rId32" Type="http://schemas.openxmlformats.org/officeDocument/2006/relationships/hyperlink" Target="mailto:diemhtnkt59@gmail.com" TargetMode="External"/><Relationship Id="rId53" Type="http://schemas.openxmlformats.org/officeDocument/2006/relationships/hyperlink" Target="mailto:leminhtuyen21390@gmail.com" TargetMode="External"/><Relationship Id="rId74" Type="http://schemas.openxmlformats.org/officeDocument/2006/relationships/hyperlink" Target="mailto:nhungoc.bui@hanwhalife.com.vn" TargetMode="External"/><Relationship Id="rId128" Type="http://schemas.openxmlformats.org/officeDocument/2006/relationships/hyperlink" Target="mailto:trong.hoang@hanwhalife.com.vn" TargetMode="External"/><Relationship Id="rId149" Type="http://schemas.openxmlformats.org/officeDocument/2006/relationships/hyperlink" Target="mailto:dieuhang.tran@hanwhalife.com.vn" TargetMode="External"/><Relationship Id="rId5" Type="http://schemas.openxmlformats.org/officeDocument/2006/relationships/hyperlink" Target="mailto:mylinh.hoang@hanwhalife.com.vn" TargetMode="External"/><Relationship Id="rId95" Type="http://schemas.openxmlformats.org/officeDocument/2006/relationships/hyperlink" Target="mailto:phuongnguyen.p060759@gmail.com" TargetMode="External"/><Relationship Id="rId160" Type="http://schemas.openxmlformats.org/officeDocument/2006/relationships/hyperlink" Target="mailto:ductrong.cao@hanwhalife.com.vn" TargetMode="External"/><Relationship Id="rId181" Type="http://schemas.openxmlformats.org/officeDocument/2006/relationships/hyperlink" Target="mailto:vothihongna3108@gmail.com" TargetMode="External"/><Relationship Id="rId22" Type="http://schemas.openxmlformats.org/officeDocument/2006/relationships/hyperlink" Target="mailto:thuyhang.nguyen@hanwhalife.com.vn" TargetMode="External"/><Relationship Id="rId43" Type="http://schemas.openxmlformats.org/officeDocument/2006/relationships/hyperlink" Target="mailto:tuongvy.nguyen1@hanwhalife.com.vn" TargetMode="External"/><Relationship Id="rId64" Type="http://schemas.openxmlformats.org/officeDocument/2006/relationships/hyperlink" Target="mailto:quynhnguyen626@gmail.com" TargetMode="External"/><Relationship Id="rId118" Type="http://schemas.openxmlformats.org/officeDocument/2006/relationships/hyperlink" Target="mailto:bichthao.ong@hanwhalife.com.vn" TargetMode="External"/><Relationship Id="rId139" Type="http://schemas.openxmlformats.org/officeDocument/2006/relationships/hyperlink" Target="mailto:pthuy2610@gmail.com" TargetMode="External"/><Relationship Id="rId85" Type="http://schemas.openxmlformats.org/officeDocument/2006/relationships/hyperlink" Target="mailto:thuynguyen.nguyen@hanwhalife.com.vn" TargetMode="External"/><Relationship Id="rId150" Type="http://schemas.openxmlformats.org/officeDocument/2006/relationships/hyperlink" Target="mailto:mydung.le@hanwhalife.com.vn" TargetMode="External"/><Relationship Id="rId171" Type="http://schemas.openxmlformats.org/officeDocument/2006/relationships/hyperlink" Target="mailto:dtp.lvbinh@gmail.com" TargetMode="External"/><Relationship Id="rId192" Type="http://schemas.openxmlformats.org/officeDocument/2006/relationships/hyperlink" Target="mailto:hlt.bao@outlook.com" TargetMode="External"/><Relationship Id="rId206" Type="http://schemas.openxmlformats.org/officeDocument/2006/relationships/hyperlink" Target="mailto:thiemnguyen0108@gmail.com" TargetMode="External"/><Relationship Id="rId12" Type="http://schemas.openxmlformats.org/officeDocument/2006/relationships/hyperlink" Target="mailto:thaonguyen.joanna@gmail.com" TargetMode="External"/><Relationship Id="rId33" Type="http://schemas.openxmlformats.org/officeDocument/2006/relationships/hyperlink" Target="mailto:phuonghung.nguyen@hanwhalife.com.vn" TargetMode="External"/><Relationship Id="rId108" Type="http://schemas.openxmlformats.org/officeDocument/2006/relationships/hyperlink" Target="mailto:damphuonghoa183@gmail.com" TargetMode="External"/><Relationship Id="rId129" Type="http://schemas.openxmlformats.org/officeDocument/2006/relationships/hyperlink" Target="mailto:kimthanh.tran@hanwhalife.com.vn" TargetMode="External"/><Relationship Id="rId54" Type="http://schemas.openxmlformats.org/officeDocument/2006/relationships/hyperlink" Target="mailto:quanghiep.le@hanwhalife.com.vn" TargetMode="External"/><Relationship Id="rId75" Type="http://schemas.openxmlformats.org/officeDocument/2006/relationships/hyperlink" Target="mailto:buinhungoc2308@gmail.com" TargetMode="External"/><Relationship Id="rId96" Type="http://schemas.openxmlformats.org/officeDocument/2006/relationships/hyperlink" Target="mailto:phuong.nguyen2@hanwhalife.com.vn" TargetMode="External"/><Relationship Id="rId140" Type="http://schemas.openxmlformats.org/officeDocument/2006/relationships/hyperlink" Target="mailto:thanhhoai.nguyen1@hanwhalife.com.vn" TargetMode="External"/><Relationship Id="rId161" Type="http://schemas.openxmlformats.org/officeDocument/2006/relationships/hyperlink" Target="mailto:honggam.phan@hanwhalife.com.vn" TargetMode="External"/><Relationship Id="rId182" Type="http://schemas.openxmlformats.org/officeDocument/2006/relationships/hyperlink" Target="mailto:minhchau.pham@hanwhalife.com.vn" TargetMode="External"/><Relationship Id="rId6" Type="http://schemas.openxmlformats.org/officeDocument/2006/relationships/hyperlink" Target="mailto:tranhuulehuynhtamnew@gmail.com" TargetMode="External"/><Relationship Id="rId23" Type="http://schemas.openxmlformats.org/officeDocument/2006/relationships/hyperlink" Target="mailto:khanhhoang.le@hanwhalife.com.vn" TargetMode="External"/><Relationship Id="rId119" Type="http://schemas.openxmlformats.org/officeDocument/2006/relationships/hyperlink" Target="mailto:trangdai.tran@hanwhalife.com.vn" TargetMode="External"/><Relationship Id="rId44" Type="http://schemas.openxmlformats.org/officeDocument/2006/relationships/hyperlink" Target="mailto:mainguyen.717841@gmail.com" TargetMode="External"/><Relationship Id="rId65" Type="http://schemas.openxmlformats.org/officeDocument/2006/relationships/hyperlink" Target="mailto:lanvy.huynh@hanwhalife.com.vn" TargetMode="External"/><Relationship Id="rId86" Type="http://schemas.openxmlformats.org/officeDocument/2006/relationships/hyperlink" Target="mailto:Thuynguyen.nguyen1225@gmail.com" TargetMode="External"/><Relationship Id="rId130" Type="http://schemas.openxmlformats.org/officeDocument/2006/relationships/hyperlink" Target="mailto:thuytrang.nguyen1@hanwhalife.com.vn" TargetMode="External"/><Relationship Id="rId151" Type="http://schemas.openxmlformats.org/officeDocument/2006/relationships/hyperlink" Target="mailto:kimngan.tran@hanwhalife.com.vn" TargetMode="External"/><Relationship Id="rId172" Type="http://schemas.openxmlformats.org/officeDocument/2006/relationships/hyperlink" Target="mailto:anhthu.mai@hanwhalife.com.vn" TargetMode="External"/><Relationship Id="rId193" Type="http://schemas.openxmlformats.org/officeDocument/2006/relationships/hyperlink" Target="mailto:Sonphong89@gmail.com" TargetMode="External"/><Relationship Id="rId207" Type="http://schemas.openxmlformats.org/officeDocument/2006/relationships/hyperlink" Target="mailto:thethiem.nguyen@hanwhalife.com.vn" TargetMode="External"/><Relationship Id="rId13" Type="http://schemas.openxmlformats.org/officeDocument/2006/relationships/hyperlink" Target="mailto:thaonguyen.tran2@hanwhalife.com.vn" TargetMode="External"/><Relationship Id="rId109" Type="http://schemas.openxmlformats.org/officeDocument/2006/relationships/hyperlink" Target="mailto:phuonghoa.dam@hanwhalife.com.vn" TargetMode="External"/><Relationship Id="rId34" Type="http://schemas.openxmlformats.org/officeDocument/2006/relationships/hyperlink" Target="mailto:kayshowz069@gmail.com" TargetMode="External"/><Relationship Id="rId55" Type="http://schemas.openxmlformats.org/officeDocument/2006/relationships/hyperlink" Target="mailto:ptlequanghiep@gmail.com" TargetMode="External"/><Relationship Id="rId76" Type="http://schemas.openxmlformats.org/officeDocument/2006/relationships/hyperlink" Target="mailto:myanh.ly@hanwhalife.com.vn" TargetMode="External"/><Relationship Id="rId97" Type="http://schemas.openxmlformats.org/officeDocument/2006/relationships/hyperlink" Target="mailto:ntdoank12@gmail.com" TargetMode="External"/><Relationship Id="rId120" Type="http://schemas.openxmlformats.org/officeDocument/2006/relationships/hyperlink" Target="mailto:thuylinh.le@hanwhalife.com.vn" TargetMode="External"/><Relationship Id="rId141" Type="http://schemas.openxmlformats.org/officeDocument/2006/relationships/hyperlink" Target="mailto:anhthu.pham@hanwhalife.com.vn" TargetMode="External"/><Relationship Id="rId7" Type="http://schemas.openxmlformats.org/officeDocument/2006/relationships/hyperlink" Target="mailto:huynhnhathuy810@gmail.com" TargetMode="External"/><Relationship Id="rId162" Type="http://schemas.openxmlformats.org/officeDocument/2006/relationships/hyperlink" Target="mailto:danvy.nguyen@hanwhalife.com.vn" TargetMode="External"/><Relationship Id="rId183" Type="http://schemas.openxmlformats.org/officeDocument/2006/relationships/hyperlink" Target="mailto:minhthu200789it@gmail.com" TargetMode="External"/><Relationship Id="rId24" Type="http://schemas.openxmlformats.org/officeDocument/2006/relationships/hyperlink" Target="mailto:lehoang0141@gmail.com" TargetMode="External"/><Relationship Id="rId45" Type="http://schemas.openxmlformats.org/officeDocument/2006/relationships/hyperlink" Target="mailto:mai.nguyen1@hanwhalife.com.vn" TargetMode="External"/><Relationship Id="rId66" Type="http://schemas.openxmlformats.org/officeDocument/2006/relationships/hyperlink" Target="mailto:kien.le@hanwhalife.com.vn" TargetMode="External"/><Relationship Id="rId87" Type="http://schemas.openxmlformats.org/officeDocument/2006/relationships/hyperlink" Target="mailto:thuhuong.hoang@hanwhalife.com.vn" TargetMode="External"/><Relationship Id="rId110" Type="http://schemas.openxmlformats.org/officeDocument/2006/relationships/hyperlink" Target="mailto:kieuminh.vo@hanwhalife.com.vn" TargetMode="External"/><Relationship Id="rId131" Type="http://schemas.openxmlformats.org/officeDocument/2006/relationships/hyperlink" Target="mailto:ngocanh.nguyen1@hanwhalife.com.vn" TargetMode="External"/><Relationship Id="rId152" Type="http://schemas.openxmlformats.org/officeDocument/2006/relationships/hyperlink" Target="mailto:kimngan08dlqt@gmail.com" TargetMode="External"/><Relationship Id="rId173" Type="http://schemas.openxmlformats.org/officeDocument/2006/relationships/hyperlink" Target="mailto:mainguyenanhthu10a1@gmail.com" TargetMode="External"/><Relationship Id="rId194" Type="http://schemas.openxmlformats.org/officeDocument/2006/relationships/hyperlink" Target="mailto:lenhantin2005@gmail.com" TargetMode="External"/><Relationship Id="rId208" Type="http://schemas.openxmlformats.org/officeDocument/2006/relationships/hyperlink" Target="mailto:trang230383@gmail.com" TargetMode="External"/><Relationship Id="rId19" Type="http://schemas.openxmlformats.org/officeDocument/2006/relationships/hyperlink" Target="mailto:vanvang.tran@hanwhalife.com.vn" TargetMode="External"/><Relationship Id="rId14" Type="http://schemas.openxmlformats.org/officeDocument/2006/relationships/hyperlink" Target="mailto:thuhuyen.le@hanwhalife.com.vn" TargetMode="External"/><Relationship Id="rId30" Type="http://schemas.openxmlformats.org/officeDocument/2006/relationships/hyperlink" Target="mailto:ncduong93@gmail.com" TargetMode="External"/><Relationship Id="rId35" Type="http://schemas.openxmlformats.org/officeDocument/2006/relationships/hyperlink" Target="mailto:vananh.truong1@hanwhalife.com.vn" TargetMode="External"/><Relationship Id="rId56" Type="http://schemas.openxmlformats.org/officeDocument/2006/relationships/hyperlink" Target="mailto:trucdan.tu@hanwhalife.com.vn" TargetMode="External"/><Relationship Id="rId77" Type="http://schemas.openxmlformats.org/officeDocument/2006/relationships/hyperlink" Target="mailto:myanhhly@gmail.com" TargetMode="External"/><Relationship Id="rId100" Type="http://schemas.openxmlformats.org/officeDocument/2006/relationships/hyperlink" Target="mailto:thien.nguyen@hanwhalife.com.vn" TargetMode="External"/><Relationship Id="rId105" Type="http://schemas.openxmlformats.org/officeDocument/2006/relationships/hyperlink" Target="mailto:hlv.camtu@gmail.com" TargetMode="External"/><Relationship Id="rId126" Type="http://schemas.openxmlformats.org/officeDocument/2006/relationships/hyperlink" Target="mailto:danquyen.pham@hanwhalife.com.vn" TargetMode="External"/><Relationship Id="rId147" Type="http://schemas.openxmlformats.org/officeDocument/2006/relationships/hyperlink" Target="mailto:myanh.nguyen@hanwhalife.com.vn" TargetMode="External"/><Relationship Id="rId168" Type="http://schemas.openxmlformats.org/officeDocument/2006/relationships/hyperlink" Target="mailto:nhuquynh.le@hanwhalife.com.vn" TargetMode="External"/><Relationship Id="rId8" Type="http://schemas.openxmlformats.org/officeDocument/2006/relationships/hyperlink" Target="mailto:doananh2005@gmail.com" TargetMode="External"/><Relationship Id="rId51" Type="http://schemas.openxmlformats.org/officeDocument/2006/relationships/hyperlink" Target="mailto:vanquan.le@hanwhalife.com.vn" TargetMode="External"/><Relationship Id="rId72" Type="http://schemas.openxmlformats.org/officeDocument/2006/relationships/hyperlink" Target="mailto:huong105381@gmail.com" TargetMode="External"/><Relationship Id="rId93" Type="http://schemas.openxmlformats.org/officeDocument/2006/relationships/hyperlink" Target="mailto:qfavinhqfa@gmail.com" TargetMode="External"/><Relationship Id="rId98" Type="http://schemas.openxmlformats.org/officeDocument/2006/relationships/hyperlink" Target="mailto:doan.nguyen@hanwhalife.com.vn" TargetMode="External"/><Relationship Id="rId121" Type="http://schemas.openxmlformats.org/officeDocument/2006/relationships/hyperlink" Target="mailto:mai.nguyen@hanwhalife.com.vn" TargetMode="External"/><Relationship Id="rId142" Type="http://schemas.openxmlformats.org/officeDocument/2006/relationships/hyperlink" Target="mailto:quynhhuong.nguyen@hanwhalife.com.vn" TargetMode="External"/><Relationship Id="rId163" Type="http://schemas.openxmlformats.org/officeDocument/2006/relationships/hyperlink" Target="mailto:camthach.nguyen@hanwhalife.com.vn" TargetMode="External"/><Relationship Id="rId184" Type="http://schemas.openxmlformats.org/officeDocument/2006/relationships/hyperlink" Target="mailto:nguyenluuhoangquan@gmail.com" TargetMode="External"/><Relationship Id="rId189" Type="http://schemas.openxmlformats.org/officeDocument/2006/relationships/hyperlink" Target="mailto:dophuongnhung169@gmail.com" TargetMode="External"/><Relationship Id="rId3" Type="http://schemas.openxmlformats.org/officeDocument/2006/relationships/hyperlink" Target="mailto:camha.nguyen@hanwhalife.com.vn" TargetMode="External"/><Relationship Id="rId214" Type="http://schemas.openxmlformats.org/officeDocument/2006/relationships/table" Target="../tables/table2.xml"/><Relationship Id="rId25" Type="http://schemas.openxmlformats.org/officeDocument/2006/relationships/hyperlink" Target="mailto:hoangtuan.dang@hanwhalife.com.vn" TargetMode="External"/><Relationship Id="rId46" Type="http://schemas.openxmlformats.org/officeDocument/2006/relationships/hyperlink" Target="mailto:minhnhat.trinh@hanwhalife.com.vn" TargetMode="External"/><Relationship Id="rId67" Type="http://schemas.openxmlformats.org/officeDocument/2006/relationships/hyperlink" Target="mailto:Hongkien.hanwhalife7@gmail.com" TargetMode="External"/><Relationship Id="rId116" Type="http://schemas.openxmlformats.org/officeDocument/2006/relationships/hyperlink" Target="mailto:thuhoai.nguyen@hanwhalife.com.vn" TargetMode="External"/><Relationship Id="rId137" Type="http://schemas.openxmlformats.org/officeDocument/2006/relationships/hyperlink" Target="mailto:nqn0203@gmail.com" TargetMode="External"/><Relationship Id="rId158" Type="http://schemas.openxmlformats.org/officeDocument/2006/relationships/hyperlink" Target="mailto:thanhhoang.le@hanwhalife.com.vn" TargetMode="External"/><Relationship Id="rId20" Type="http://schemas.openxmlformats.org/officeDocument/2006/relationships/hyperlink" Target="mailto:huuthanh.nguyen1@hanwhalife.com.vn" TargetMode="External"/><Relationship Id="rId41" Type="http://schemas.openxmlformats.org/officeDocument/2006/relationships/hyperlink" Target="mailto:loi.pham92@yahoo.com" TargetMode="External"/><Relationship Id="rId62" Type="http://schemas.openxmlformats.org/officeDocument/2006/relationships/hyperlink" Target="mailto:nguyendieuhuyen46@gmail.com" TargetMode="External"/><Relationship Id="rId83" Type="http://schemas.openxmlformats.org/officeDocument/2006/relationships/hyperlink" Target="mailto:minhthu.do1@hanwhalife.com.vn" TargetMode="External"/><Relationship Id="rId88" Type="http://schemas.openxmlformats.org/officeDocument/2006/relationships/hyperlink" Target="mailto:hoanghuong13dqt@gmail.com" TargetMode="External"/><Relationship Id="rId111" Type="http://schemas.openxmlformats.org/officeDocument/2006/relationships/hyperlink" Target="mailto:drkieuminh@gmail.com" TargetMode="External"/><Relationship Id="rId132" Type="http://schemas.openxmlformats.org/officeDocument/2006/relationships/hyperlink" Target="mailto:anhsnguyen17@gmail.com" TargetMode="External"/><Relationship Id="rId153" Type="http://schemas.openxmlformats.org/officeDocument/2006/relationships/hyperlink" Target="mailto:ngoctan.pham@hanwhalife.com.vn" TargetMode="External"/><Relationship Id="rId174" Type="http://schemas.openxmlformats.org/officeDocument/2006/relationships/hyperlink" Target="mailto:quynhngakt117@gmail.com" TargetMode="External"/><Relationship Id="rId179" Type="http://schemas.openxmlformats.org/officeDocument/2006/relationships/hyperlink" Target="mailto:catngoc.np@gmail.com" TargetMode="External"/><Relationship Id="rId195" Type="http://schemas.openxmlformats.org/officeDocument/2006/relationships/hyperlink" Target="mailto:tranthuyvy280@gmail.com" TargetMode="External"/><Relationship Id="rId209" Type="http://schemas.openxmlformats.org/officeDocument/2006/relationships/hyperlink" Target="mailto:Quynhnhu.1597@gmail.com" TargetMode="External"/><Relationship Id="rId190" Type="http://schemas.openxmlformats.org/officeDocument/2006/relationships/hyperlink" Target="mailto:nguyenthiyennhi2509@gmail.com" TargetMode="External"/><Relationship Id="rId204" Type="http://schemas.openxmlformats.org/officeDocument/2006/relationships/hyperlink" Target="mailto:orfilahuynh@gmail.com" TargetMode="External"/><Relationship Id="rId15" Type="http://schemas.openxmlformats.org/officeDocument/2006/relationships/hyperlink" Target="mailto:tv.vang2008@gmail.com" TargetMode="External"/><Relationship Id="rId36" Type="http://schemas.openxmlformats.org/officeDocument/2006/relationships/hyperlink" Target="mailto:truongvananh2008@gmail.com" TargetMode="External"/><Relationship Id="rId57" Type="http://schemas.openxmlformats.org/officeDocument/2006/relationships/hyperlink" Target="mailto:trucdan1411@gmail.com" TargetMode="External"/><Relationship Id="rId106" Type="http://schemas.openxmlformats.org/officeDocument/2006/relationships/hyperlink" Target="mailto:xuantrang.vo@hanwhalife.com.vn" TargetMode="External"/><Relationship Id="rId127" Type="http://schemas.openxmlformats.org/officeDocument/2006/relationships/hyperlink" Target="mailto:ngochoa.nguyen@hanwhalife.com.vn" TargetMode="External"/><Relationship Id="rId10" Type="http://schemas.openxmlformats.org/officeDocument/2006/relationships/hyperlink" Target="mailto:phammy6868@gmail.com" TargetMode="External"/><Relationship Id="rId31" Type="http://schemas.openxmlformats.org/officeDocument/2006/relationships/hyperlink" Target="mailto:ngocdiem.ho@hanwhalife.com.vn" TargetMode="External"/><Relationship Id="rId52" Type="http://schemas.openxmlformats.org/officeDocument/2006/relationships/hyperlink" Target="mailto:minhtuyen.le@hanwhalife.com.vn" TargetMode="External"/><Relationship Id="rId73" Type="http://schemas.openxmlformats.org/officeDocument/2006/relationships/hyperlink" Target="mailto:phuong.nguyen@hanwhalife.com.vn" TargetMode="External"/><Relationship Id="rId78" Type="http://schemas.openxmlformats.org/officeDocument/2006/relationships/hyperlink" Target="mailto:Thuyvi121@gmail.com" TargetMode="External"/><Relationship Id="rId94" Type="http://schemas.openxmlformats.org/officeDocument/2006/relationships/hyperlink" Target="mailto:longvinh.pham@hanwhalife.com.vn" TargetMode="External"/><Relationship Id="rId99" Type="http://schemas.openxmlformats.org/officeDocument/2006/relationships/hyperlink" Target="mailto:nguyenthithien329@gmail.com" TargetMode="External"/><Relationship Id="rId101" Type="http://schemas.openxmlformats.org/officeDocument/2006/relationships/hyperlink" Target="mailto:thuong09fall@gmail.com" TargetMode="External"/><Relationship Id="rId122" Type="http://schemas.openxmlformats.org/officeDocument/2006/relationships/hyperlink" Target="mailto:phuongthao.nguyen3@hanwhalife.com.vn" TargetMode="External"/><Relationship Id="rId143" Type="http://schemas.openxmlformats.org/officeDocument/2006/relationships/hyperlink" Target="mailto:hoangoanh.tran@hanwhalife.com.vn" TargetMode="External"/><Relationship Id="rId148" Type="http://schemas.openxmlformats.org/officeDocument/2006/relationships/hyperlink" Target="mailto:giang.nguyen1@hanwhalife.com.vn" TargetMode="External"/><Relationship Id="rId164" Type="http://schemas.openxmlformats.org/officeDocument/2006/relationships/hyperlink" Target="mailto:hoa.phan@hanwhalife.com.vn" TargetMode="External"/><Relationship Id="rId169" Type="http://schemas.openxmlformats.org/officeDocument/2006/relationships/hyperlink" Target="mailto:nhuquynht72@gmail.com" TargetMode="External"/><Relationship Id="rId185" Type="http://schemas.openxmlformats.org/officeDocument/2006/relationships/hyperlink" Target="mailto:thu.pham1984@gmail.com" TargetMode="External"/><Relationship Id="rId4" Type="http://schemas.openxmlformats.org/officeDocument/2006/relationships/hyperlink" Target="mailto:thicam8x@gmail.com" TargetMode="External"/><Relationship Id="rId9" Type="http://schemas.openxmlformats.org/officeDocument/2006/relationships/hyperlink" Target="mailto:tahuuphuong@gmail.com" TargetMode="External"/><Relationship Id="rId180" Type="http://schemas.openxmlformats.org/officeDocument/2006/relationships/hyperlink" Target="mailto:Phu.huynh0206@gmail.com" TargetMode="External"/><Relationship Id="rId210" Type="http://schemas.openxmlformats.org/officeDocument/2006/relationships/hyperlink" Target="mailto:hoanglamqtkd@gmail.com" TargetMode="External"/><Relationship Id="rId215" Type="http://schemas.openxmlformats.org/officeDocument/2006/relationships/comments" Target="../comments2.xml"/><Relationship Id="rId26" Type="http://schemas.openxmlformats.org/officeDocument/2006/relationships/hyperlink" Target="mailto:dnhtuan1805@gmail.com" TargetMode="External"/><Relationship Id="rId47" Type="http://schemas.openxmlformats.org/officeDocument/2006/relationships/hyperlink" Target="mailto:phucthinh.nguyen1@hanwhalife.com.vn" TargetMode="External"/><Relationship Id="rId68" Type="http://schemas.openxmlformats.org/officeDocument/2006/relationships/hyperlink" Target="mailto:anhtuan.nguyen1@hanwhalife.com.vn" TargetMode="External"/><Relationship Id="rId89" Type="http://schemas.openxmlformats.org/officeDocument/2006/relationships/hyperlink" Target="mailto:vanthong.pham@hanwhalife.com.vn" TargetMode="External"/><Relationship Id="rId112" Type="http://schemas.openxmlformats.org/officeDocument/2006/relationships/hyperlink" Target="mailto:nguyengiahuy3939@gmail.com" TargetMode="External"/><Relationship Id="rId133" Type="http://schemas.openxmlformats.org/officeDocument/2006/relationships/hyperlink" Target="mailto:ngoclinh.dao@hanwhalife.com.vn" TargetMode="External"/><Relationship Id="rId154" Type="http://schemas.openxmlformats.org/officeDocument/2006/relationships/hyperlink" Target="mailto:quynhtrang.pham@hanwhalife.com.vn" TargetMode="External"/><Relationship Id="rId175" Type="http://schemas.openxmlformats.org/officeDocument/2006/relationships/hyperlink" Target="mailto:quynhnga.vo@hanwhalife.com.vn" TargetMode="External"/><Relationship Id="rId196" Type="http://schemas.openxmlformats.org/officeDocument/2006/relationships/hyperlink" Target="mailto:thanhthaohqh@gmail.com" TargetMode="External"/><Relationship Id="rId200" Type="http://schemas.openxmlformats.org/officeDocument/2006/relationships/hyperlink" Target="mailto:daiduc.nguyen@hanwhalife.com.vn" TargetMode="External"/><Relationship Id="rId16" Type="http://schemas.openxmlformats.org/officeDocument/2006/relationships/hyperlink" Target="mailto:huuphuong.ta@hanwhalife.com.vn" TargetMode="External"/><Relationship Id="rId37" Type="http://schemas.openxmlformats.org/officeDocument/2006/relationships/hyperlink" Target="mailto:duysy.ngo@hanwhalife.com.vn" TargetMode="External"/><Relationship Id="rId58" Type="http://schemas.openxmlformats.org/officeDocument/2006/relationships/hyperlink" Target="mailto:khanhnam.nguyen@hanwhalife.com.vn" TargetMode="External"/><Relationship Id="rId79" Type="http://schemas.openxmlformats.org/officeDocument/2006/relationships/hyperlink" Target="mailto:thuyvi.nguyen@hanwhalife.com.vn" TargetMode="External"/><Relationship Id="rId102" Type="http://schemas.openxmlformats.org/officeDocument/2006/relationships/hyperlink" Target="mailto:thuong.tran1@hanwhalife.com.vn" TargetMode="External"/><Relationship Id="rId123" Type="http://schemas.openxmlformats.org/officeDocument/2006/relationships/hyperlink" Target="mailto:hai.pham@hanwhalife.com.vn" TargetMode="External"/><Relationship Id="rId144" Type="http://schemas.openxmlformats.org/officeDocument/2006/relationships/hyperlink" Target="mailto:oanhtran150294@gmail.com" TargetMode="External"/><Relationship Id="rId90" Type="http://schemas.openxmlformats.org/officeDocument/2006/relationships/hyperlink" Target="mailto:pham.thong96@gmail.com" TargetMode="External"/><Relationship Id="rId165" Type="http://schemas.openxmlformats.org/officeDocument/2006/relationships/hyperlink" Target="mailto:nloan8769@gmail.com" TargetMode="External"/><Relationship Id="rId186" Type="http://schemas.openxmlformats.org/officeDocument/2006/relationships/hyperlink" Target="mailto:tuongthuandang@gmail.com" TargetMode="External"/><Relationship Id="rId211" Type="http://schemas.openxmlformats.org/officeDocument/2006/relationships/hyperlink" Target="mailto:vantuan270594@gmail.com" TargetMode="External"/><Relationship Id="rId27" Type="http://schemas.openxmlformats.org/officeDocument/2006/relationships/hyperlink" Target="mailto:phuongthao.huynh@hanwhalife.com.vn" TargetMode="External"/><Relationship Id="rId48" Type="http://schemas.openxmlformats.org/officeDocument/2006/relationships/hyperlink" Target="mailto:phucthinh.nguyenbanca@gmail.com" TargetMode="External"/><Relationship Id="rId69" Type="http://schemas.openxmlformats.org/officeDocument/2006/relationships/hyperlink" Target="mailto:hongdiep.nguyen@hanwhalife.com.vn" TargetMode="External"/><Relationship Id="rId113" Type="http://schemas.openxmlformats.org/officeDocument/2006/relationships/hyperlink" Target="mailto:giahuy.nguyen1@hanwhalife.com.vn" TargetMode="External"/><Relationship Id="rId134" Type="http://schemas.openxmlformats.org/officeDocument/2006/relationships/hyperlink" Target="mailto:tuyet.hoang@hanwhalife.com.vn" TargetMode="External"/><Relationship Id="rId80" Type="http://schemas.openxmlformats.org/officeDocument/2006/relationships/hyperlink" Target="mailto:nguyenduykhanhnam@gmail.com" TargetMode="External"/><Relationship Id="rId155" Type="http://schemas.openxmlformats.org/officeDocument/2006/relationships/hyperlink" Target="mailto:dinhdo.tran@hanwhalife.com.vn" TargetMode="External"/><Relationship Id="rId176" Type="http://schemas.openxmlformats.org/officeDocument/2006/relationships/hyperlink" Target="mailto:hang.ntl1999@gmail.com" TargetMode="External"/><Relationship Id="rId197" Type="http://schemas.openxmlformats.org/officeDocument/2006/relationships/hyperlink" Target="mailto:hieuln27@yahoo.com" TargetMode="External"/><Relationship Id="rId201" Type="http://schemas.openxmlformats.org/officeDocument/2006/relationships/hyperlink" Target="mailto:ngocthanh.mai@hanwhalife.com.vn" TargetMode="External"/><Relationship Id="rId17" Type="http://schemas.openxmlformats.org/officeDocument/2006/relationships/hyperlink" Target="mailto:diemmy.pham@hanwhalife.com.vn" TargetMode="External"/><Relationship Id="rId38" Type="http://schemas.openxmlformats.org/officeDocument/2006/relationships/hyperlink" Target="mailto:quynhnhu.dang@hanwhalife.com.vn" TargetMode="External"/><Relationship Id="rId59" Type="http://schemas.openxmlformats.org/officeDocument/2006/relationships/hyperlink" Target="mailto:vanthai.nguyen@hanwhalife.com.vn" TargetMode="External"/><Relationship Id="rId103" Type="http://schemas.openxmlformats.org/officeDocument/2006/relationships/hyperlink" Target="mailto:thuyduong.nguyen@hanwhalife.com.vn" TargetMode="External"/><Relationship Id="rId124" Type="http://schemas.openxmlformats.org/officeDocument/2006/relationships/hyperlink" Target="mailto:ngat.pham@hanwhalife.com.vn" TargetMode="External"/><Relationship Id="rId70" Type="http://schemas.openxmlformats.org/officeDocument/2006/relationships/hyperlink" Target="mailto:hongdiepkt33@gmail.com" TargetMode="External"/><Relationship Id="rId91" Type="http://schemas.openxmlformats.org/officeDocument/2006/relationships/hyperlink" Target="mailto:dctit93@gmail.com" TargetMode="External"/><Relationship Id="rId145" Type="http://schemas.openxmlformats.org/officeDocument/2006/relationships/hyperlink" Target="mailto:dangchau.tran@hanwhalife.com.vn" TargetMode="External"/><Relationship Id="rId166" Type="http://schemas.openxmlformats.org/officeDocument/2006/relationships/hyperlink" Target="mailto:phuongloan.nguyen1@hanwhalife.com.vn" TargetMode="External"/><Relationship Id="rId187" Type="http://schemas.openxmlformats.org/officeDocument/2006/relationships/hyperlink" Target="mailto:tramminhhoang95@gmail.com" TargetMode="External"/><Relationship Id="rId1" Type="http://schemas.openxmlformats.org/officeDocument/2006/relationships/hyperlink" Target="mailto:dieubui.xuan95@gmail.com" TargetMode="External"/><Relationship Id="rId212" Type="http://schemas.openxmlformats.org/officeDocument/2006/relationships/hyperlink" Target="mailto:nguyenviet732@gmail.com" TargetMode="External"/><Relationship Id="rId28" Type="http://schemas.openxmlformats.org/officeDocument/2006/relationships/hyperlink" Target="mailto:thaohuynh2304@hotmail.com" TargetMode="External"/><Relationship Id="rId49" Type="http://schemas.openxmlformats.org/officeDocument/2006/relationships/hyperlink" Target="mailto:quynhhuong.do@hanwhalife.com.vn" TargetMode="External"/><Relationship Id="rId114" Type="http://schemas.openxmlformats.org/officeDocument/2006/relationships/hyperlink" Target="mailto:thuy.ha@hanwhalife.com.vn" TargetMode="External"/><Relationship Id="rId60" Type="http://schemas.openxmlformats.org/officeDocument/2006/relationships/hyperlink" Target="mailto:nguyenvanthai2061@gmail.com" TargetMode="External"/><Relationship Id="rId81" Type="http://schemas.openxmlformats.org/officeDocument/2006/relationships/hyperlink" Target="mailto:thuychung.ly@hanwhalife.com.vn" TargetMode="External"/><Relationship Id="rId135" Type="http://schemas.openxmlformats.org/officeDocument/2006/relationships/hyperlink" Target="mailto:tienmanh.khong@hanwhalife.com.vn" TargetMode="External"/><Relationship Id="rId156" Type="http://schemas.openxmlformats.org/officeDocument/2006/relationships/hyperlink" Target="mailto:thoaimy.pham@hanwhalife.com.vn" TargetMode="External"/><Relationship Id="rId177" Type="http://schemas.openxmlformats.org/officeDocument/2006/relationships/hyperlink" Target="mailto:lehang.nguyen@hanwhalife.com.vn" TargetMode="External"/><Relationship Id="rId198" Type="http://schemas.openxmlformats.org/officeDocument/2006/relationships/hyperlink" Target="mailto:thanhle.tran@hanwhalife.com.vn" TargetMode="External"/><Relationship Id="rId202" Type="http://schemas.openxmlformats.org/officeDocument/2006/relationships/hyperlink" Target="mailto:quanghieu.tran1@hanwhalife.com.vn" TargetMode="External"/><Relationship Id="rId18" Type="http://schemas.openxmlformats.org/officeDocument/2006/relationships/hyperlink" Target="mailto:minhtuan.le1@hanwhalife.com.vn" TargetMode="External"/><Relationship Id="rId39" Type="http://schemas.openxmlformats.org/officeDocument/2006/relationships/hyperlink" Target="mailto:havy.le@hanwhalife.com.vn" TargetMode="External"/><Relationship Id="rId50" Type="http://schemas.openxmlformats.org/officeDocument/2006/relationships/hyperlink" Target="mailto:quynhhuong371@gmail.com" TargetMode="External"/><Relationship Id="rId104" Type="http://schemas.openxmlformats.org/officeDocument/2006/relationships/hyperlink" Target="mailto:camtu.tran@hanwhalife.com.vn" TargetMode="External"/><Relationship Id="rId125" Type="http://schemas.openxmlformats.org/officeDocument/2006/relationships/hyperlink" Target="mailto:truonggiang.vuong@hanwhalife.com.vn" TargetMode="External"/><Relationship Id="rId146" Type="http://schemas.openxmlformats.org/officeDocument/2006/relationships/hyperlink" Target="mailto:chautrantd@gmail.com" TargetMode="External"/><Relationship Id="rId167" Type="http://schemas.openxmlformats.org/officeDocument/2006/relationships/hyperlink" Target="mailto:huynhtam.tran@hanwhalife.com.vn" TargetMode="External"/><Relationship Id="rId188" Type="http://schemas.openxmlformats.org/officeDocument/2006/relationships/hyperlink" Target="mailto:huynhducduy@gmail.com" TargetMode="External"/><Relationship Id="rId71" Type="http://schemas.openxmlformats.org/officeDocument/2006/relationships/hyperlink" Target="mailto:huong.doan@hanwhalife.com.vn" TargetMode="External"/><Relationship Id="rId92" Type="http://schemas.openxmlformats.org/officeDocument/2006/relationships/hyperlink" Target="mailto:congtien.do@hanwhalife.com.vn" TargetMode="External"/><Relationship Id="rId213" Type="http://schemas.openxmlformats.org/officeDocument/2006/relationships/vmlDrawing" Target="../drawings/vmlDrawing2.vml"/><Relationship Id="rId2" Type="http://schemas.openxmlformats.org/officeDocument/2006/relationships/hyperlink" Target="mailto:xuandieu.bui@hanwhalife.com.vn" TargetMode="External"/><Relationship Id="rId29" Type="http://schemas.openxmlformats.org/officeDocument/2006/relationships/hyperlink" Target="mailto:camduong.nguyen@hanwhalife.com.vn" TargetMode="External"/><Relationship Id="rId40" Type="http://schemas.openxmlformats.org/officeDocument/2006/relationships/hyperlink" Target="mailto:huuloi.pham@hanwhalife.com.vn" TargetMode="External"/><Relationship Id="rId115" Type="http://schemas.openxmlformats.org/officeDocument/2006/relationships/hyperlink" Target="mailto:thuyha1999ls@gmail.com" TargetMode="External"/><Relationship Id="rId136" Type="http://schemas.openxmlformats.org/officeDocument/2006/relationships/hyperlink" Target="mailto:quocnam.nguyen1@hanwhalife.com.vn" TargetMode="External"/><Relationship Id="rId157" Type="http://schemas.openxmlformats.org/officeDocument/2006/relationships/hyperlink" Target="mailto:vietdat.pham1@hanwhalife.com.vn" TargetMode="External"/><Relationship Id="rId178" Type="http://schemas.openxmlformats.org/officeDocument/2006/relationships/hyperlink" Target="mailto:catngoc.nguyen@hanwhalife.com.vn" TargetMode="External"/><Relationship Id="rId61" Type="http://schemas.openxmlformats.org/officeDocument/2006/relationships/hyperlink" Target="mailto:dieuhuyen.nguyen@hanwhalife.com.vn" TargetMode="External"/><Relationship Id="rId82" Type="http://schemas.openxmlformats.org/officeDocument/2006/relationships/hyperlink" Target="mailto:thchungly@gmail.com" TargetMode="External"/><Relationship Id="rId199" Type="http://schemas.openxmlformats.org/officeDocument/2006/relationships/hyperlink" Target="mailto:thanhle177882@gmail.com" TargetMode="External"/><Relationship Id="rId203" Type="http://schemas.openxmlformats.org/officeDocument/2006/relationships/hyperlink" Target="mailto:nguyenthainguyen12345@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9D00-008C-4284-9E88-64B008B94744}">
  <dimension ref="A1:R35"/>
  <sheetViews>
    <sheetView topLeftCell="C7" zoomScale="85" zoomScaleNormal="85" workbookViewId="0">
      <selection activeCell="G26" sqref="G26:K35"/>
    </sheetView>
  </sheetViews>
  <sheetFormatPr defaultRowHeight="14.5" x14ac:dyDescent="0.35"/>
  <cols>
    <col min="1" max="1" width="23" bestFit="1" customWidth="1"/>
    <col min="2" max="2" width="25.81640625" bestFit="1" customWidth="1"/>
    <col min="3" max="3" width="3.1796875" customWidth="1"/>
    <col min="4" max="4" width="21.54296875" bestFit="1" customWidth="1"/>
    <col min="5" max="5" width="25.81640625" bestFit="1" customWidth="1"/>
    <col min="6" max="6" width="4.453125" customWidth="1"/>
    <col min="7" max="7" width="35.81640625" customWidth="1"/>
    <col min="8" max="8" width="24.7265625" bestFit="1" customWidth="1"/>
    <col min="9" max="9" width="4.1796875" customWidth="1"/>
    <col min="10" max="10" width="15.453125" bestFit="1" customWidth="1"/>
    <col min="11" max="11" width="20.1796875" bestFit="1" customWidth="1"/>
    <col min="12" max="12" width="5.453125" customWidth="1"/>
    <col min="13" max="13" width="13.453125" bestFit="1" customWidth="1"/>
    <col min="14" max="14" width="22" bestFit="1" customWidth="1"/>
    <col min="18" max="18" width="34.26953125" customWidth="1"/>
  </cols>
  <sheetData>
    <row r="1" spans="1:18" x14ac:dyDescent="0.35">
      <c r="A1" s="493" t="s">
        <v>16996</v>
      </c>
      <c r="B1" s="493">
        <f>GETPIVOTDATA("Type of employee",$A$4)</f>
        <v>583</v>
      </c>
      <c r="D1" s="493" t="s">
        <v>16994</v>
      </c>
      <c r="E1" s="493">
        <f>GETPIVOTDATA("Type of employee",$D$4)</f>
        <v>571</v>
      </c>
      <c r="G1" s="493" t="s">
        <v>16999</v>
      </c>
      <c r="H1" s="493">
        <f>GETPIVOTDATA("Staff Group/BOD",$G$4)</f>
        <v>69</v>
      </c>
      <c r="M1" s="493" t="s">
        <v>16957</v>
      </c>
      <c r="N1" s="493"/>
      <c r="O1" s="493" t="e">
        <f>O9</f>
        <v>#REF!</v>
      </c>
      <c r="R1" s="493" t="s">
        <v>16999</v>
      </c>
    </row>
    <row r="2" spans="1:18" x14ac:dyDescent="0.35">
      <c r="A2" s="17" t="s">
        <v>2</v>
      </c>
      <c r="B2" t="s">
        <v>1878</v>
      </c>
      <c r="G2" s="17" t="s">
        <v>2</v>
      </c>
      <c r="H2" t="s">
        <v>1879</v>
      </c>
      <c r="J2" s="17" t="s">
        <v>7</v>
      </c>
      <c r="K2" t="s">
        <v>1879</v>
      </c>
    </row>
    <row r="4" spans="1:18" x14ac:dyDescent="0.35">
      <c r="A4" s="17" t="s">
        <v>1880</v>
      </c>
      <c r="B4" t="s">
        <v>1881</v>
      </c>
      <c r="D4" s="17" t="s">
        <v>1880</v>
      </c>
      <c r="E4" t="s">
        <v>1881</v>
      </c>
      <c r="G4" s="17" t="s">
        <v>1880</v>
      </c>
      <c r="H4" t="s">
        <v>16995</v>
      </c>
      <c r="J4" s="17" t="s">
        <v>1880</v>
      </c>
      <c r="K4" t="s">
        <v>16998</v>
      </c>
      <c r="M4" s="17" t="s">
        <v>1880</v>
      </c>
      <c r="N4" t="s">
        <v>17000</v>
      </c>
      <c r="O4" t="s">
        <v>1893</v>
      </c>
    </row>
    <row r="5" spans="1:18" x14ac:dyDescent="0.35">
      <c r="A5" s="20" t="s">
        <v>16990</v>
      </c>
      <c r="B5">
        <v>41</v>
      </c>
      <c r="D5" s="20" t="s">
        <v>16990</v>
      </c>
      <c r="E5">
        <v>41</v>
      </c>
      <c r="G5" s="20" t="s">
        <v>21</v>
      </c>
      <c r="H5">
        <v>68</v>
      </c>
      <c r="J5" s="20" t="s">
        <v>59</v>
      </c>
      <c r="K5">
        <v>27</v>
      </c>
      <c r="M5" s="20" t="s">
        <v>1956</v>
      </c>
      <c r="N5">
        <v>40</v>
      </c>
      <c r="O5" t="e">
        <f>GETPIVOTDATA("Type of Room",$M$4,"Type of Room","Queen")/2</f>
        <v>#REF!</v>
      </c>
      <c r="R5" t="s">
        <v>21</v>
      </c>
    </row>
    <row r="6" spans="1:18" x14ac:dyDescent="0.35">
      <c r="A6" s="20" t="s">
        <v>16989</v>
      </c>
      <c r="B6">
        <v>512</v>
      </c>
      <c r="D6" s="20" t="s">
        <v>16989</v>
      </c>
      <c r="E6">
        <v>512</v>
      </c>
      <c r="G6" s="20" t="s">
        <v>16997</v>
      </c>
      <c r="H6">
        <v>1</v>
      </c>
      <c r="J6" s="20" t="s">
        <v>17</v>
      </c>
      <c r="K6">
        <v>42</v>
      </c>
      <c r="M6" s="20" t="s">
        <v>21916</v>
      </c>
      <c r="N6">
        <v>543</v>
      </c>
      <c r="O6">
        <f>GETPIVOTDATA("Type of Room",$M$4,"Type of Room","Single")</f>
        <v>40</v>
      </c>
    </row>
    <row r="7" spans="1:18" x14ac:dyDescent="0.35">
      <c r="A7" s="20" t="s">
        <v>16930</v>
      </c>
      <c r="B7">
        <v>5</v>
      </c>
      <c r="D7" s="20" t="s">
        <v>16930</v>
      </c>
      <c r="E7">
        <v>5</v>
      </c>
      <c r="G7" s="20" t="s">
        <v>1887</v>
      </c>
      <c r="H7">
        <v>69</v>
      </c>
      <c r="J7" s="20" t="s">
        <v>1887</v>
      </c>
      <c r="K7">
        <v>69</v>
      </c>
      <c r="M7" s="20" t="s">
        <v>1887</v>
      </c>
      <c r="N7">
        <v>583</v>
      </c>
      <c r="O7">
        <v>22</v>
      </c>
    </row>
    <row r="8" spans="1:18" x14ac:dyDescent="0.35">
      <c r="A8" s="20" t="s">
        <v>16956</v>
      </c>
      <c r="B8">
        <v>11</v>
      </c>
      <c r="D8" s="20" t="s">
        <v>16956</v>
      </c>
      <c r="E8">
        <v>11</v>
      </c>
      <c r="O8" t="e">
        <f>GETPIVOTDATA("Type of Room",$M$4,"Type of Room","Twin")/2</f>
        <v>#REF!</v>
      </c>
    </row>
    <row r="9" spans="1:18" x14ac:dyDescent="0.35">
      <c r="A9" s="20" t="s">
        <v>16937</v>
      </c>
      <c r="B9">
        <v>12</v>
      </c>
      <c r="D9" s="20" t="s">
        <v>1846</v>
      </c>
      <c r="E9">
        <v>2</v>
      </c>
      <c r="O9" s="122" t="e">
        <f>SUM(O5:O8)</f>
        <v>#REF!</v>
      </c>
    </row>
    <row r="10" spans="1:18" x14ac:dyDescent="0.35">
      <c r="A10" s="20" t="s">
        <v>1846</v>
      </c>
      <c r="B10">
        <v>2</v>
      </c>
      <c r="D10" s="20" t="s">
        <v>1887</v>
      </c>
      <c r="E10">
        <v>571</v>
      </c>
    </row>
    <row r="11" spans="1:18" x14ac:dyDescent="0.35">
      <c r="A11" s="20" t="s">
        <v>1887</v>
      </c>
      <c r="B11">
        <v>583</v>
      </c>
      <c r="G11" s="493" t="s">
        <v>17001</v>
      </c>
      <c r="H11" s="493">
        <f>GETPIVOTDATA("Staff Group/BOD",$G$14)</f>
        <v>383</v>
      </c>
    </row>
    <row r="12" spans="1:18" x14ac:dyDescent="0.35">
      <c r="G12" s="17" t="s">
        <v>2</v>
      </c>
      <c r="H12" t="s">
        <v>1879</v>
      </c>
    </row>
    <row r="14" spans="1:18" x14ac:dyDescent="0.35">
      <c r="G14" s="17" t="s">
        <v>1880</v>
      </c>
      <c r="H14" t="s">
        <v>16995</v>
      </c>
    </row>
    <row r="15" spans="1:18" x14ac:dyDescent="0.35">
      <c r="G15" s="20" t="s">
        <v>21</v>
      </c>
      <c r="H15">
        <v>310</v>
      </c>
    </row>
    <row r="16" spans="1:18" x14ac:dyDescent="0.35">
      <c r="G16" s="20" t="s">
        <v>16930</v>
      </c>
      <c r="H16">
        <v>5</v>
      </c>
    </row>
    <row r="17" spans="7:11" x14ac:dyDescent="0.35">
      <c r="G17" s="20" t="s">
        <v>1849</v>
      </c>
      <c r="H17">
        <v>12</v>
      </c>
    </row>
    <row r="18" spans="7:11" x14ac:dyDescent="0.35">
      <c r="G18" s="20" t="s">
        <v>83</v>
      </c>
      <c r="H18">
        <v>13</v>
      </c>
    </row>
    <row r="19" spans="7:11" x14ac:dyDescent="0.35">
      <c r="G19" s="20" t="s">
        <v>443</v>
      </c>
      <c r="H19">
        <v>1</v>
      </c>
    </row>
    <row r="20" spans="7:11" x14ac:dyDescent="0.35">
      <c r="G20" s="20" t="s">
        <v>285</v>
      </c>
      <c r="H20">
        <v>6</v>
      </c>
    </row>
    <row r="21" spans="7:11" x14ac:dyDescent="0.35">
      <c r="G21" s="20" t="s">
        <v>148</v>
      </c>
      <c r="H21">
        <v>3</v>
      </c>
    </row>
    <row r="22" spans="7:11" x14ac:dyDescent="0.35">
      <c r="G22" s="20" t="s">
        <v>21917</v>
      </c>
      <c r="H22">
        <v>33</v>
      </c>
    </row>
    <row r="23" spans="7:11" x14ac:dyDescent="0.35">
      <c r="G23" s="20" t="s">
        <v>1887</v>
      </c>
      <c r="H23">
        <v>383</v>
      </c>
    </row>
    <row r="26" spans="7:11" x14ac:dyDescent="0.35">
      <c r="G26" s="17" t="s">
        <v>21881</v>
      </c>
      <c r="H26" t="s">
        <v>21882</v>
      </c>
    </row>
    <row r="27" spans="7:11" x14ac:dyDescent="0.35">
      <c r="G27" s="17" t="s">
        <v>7</v>
      </c>
      <c r="H27" t="s">
        <v>1879</v>
      </c>
    </row>
    <row r="29" spans="7:11" x14ac:dyDescent="0.35">
      <c r="G29" s="17" t="s">
        <v>21915</v>
      </c>
      <c r="H29" s="17" t="s">
        <v>21914</v>
      </c>
    </row>
    <row r="30" spans="7:11" x14ac:dyDescent="0.35">
      <c r="G30" s="17" t="s">
        <v>1880</v>
      </c>
      <c r="H30" t="s">
        <v>59</v>
      </c>
      <c r="I30" t="s">
        <v>17</v>
      </c>
      <c r="J30" t="s">
        <v>21918</v>
      </c>
      <c r="K30" t="s">
        <v>1887</v>
      </c>
    </row>
    <row r="31" spans="7:11" x14ac:dyDescent="0.35">
      <c r="G31" s="20" t="s">
        <v>58</v>
      </c>
      <c r="H31">
        <v>16</v>
      </c>
      <c r="K31">
        <v>16</v>
      </c>
    </row>
    <row r="32" spans="7:11" x14ac:dyDescent="0.35">
      <c r="G32" s="20" t="s">
        <v>33</v>
      </c>
      <c r="I32">
        <v>46</v>
      </c>
      <c r="K32">
        <v>46</v>
      </c>
    </row>
    <row r="33" spans="7:11" x14ac:dyDescent="0.35">
      <c r="G33" s="20" t="s">
        <v>15</v>
      </c>
      <c r="H33">
        <v>20</v>
      </c>
      <c r="K33">
        <v>20</v>
      </c>
    </row>
    <row r="34" spans="7:11" x14ac:dyDescent="0.35">
      <c r="G34" s="20" t="s">
        <v>16929</v>
      </c>
      <c r="J34">
        <v>368</v>
      </c>
      <c r="K34">
        <v>368</v>
      </c>
    </row>
    <row r="35" spans="7:11" x14ac:dyDescent="0.35">
      <c r="G35" s="20" t="s">
        <v>1887</v>
      </c>
      <c r="H35">
        <v>36</v>
      </c>
      <c r="I35">
        <v>46</v>
      </c>
      <c r="J35">
        <v>368</v>
      </c>
      <c r="K35">
        <v>450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E088-CCD0-4D93-BA49-9DB9D0F7316C}">
  <dimension ref="A1:AY1265"/>
  <sheetViews>
    <sheetView zoomScale="80" zoomScaleNormal="80" workbookViewId="0">
      <pane xSplit="3" ySplit="1" topLeftCell="D1258" activePane="bottomRight" state="frozen"/>
      <selection pane="topRight" activeCell="D1" sqref="D1"/>
      <selection pane="bottomLeft" activeCell="A2" sqref="A2"/>
      <selection pane="bottomRight" activeCell="AT1257" sqref="AT1257"/>
    </sheetView>
  </sheetViews>
  <sheetFormatPr defaultColWidth="9.26953125" defaultRowHeight="14.5" outlineLevelCol="1" x14ac:dyDescent="0.35"/>
  <cols>
    <col min="1" max="1" width="9.26953125" style="1"/>
    <col min="2" max="2" width="15.54296875" style="3" customWidth="1"/>
    <col min="3" max="3" width="40.81640625" style="12" customWidth="1"/>
    <col min="4" max="4" width="13.81640625" style="12" hidden="1" customWidth="1" outlineLevel="1"/>
    <col min="5" max="5" width="15.7265625" style="3" hidden="1" customWidth="1" outlineLevel="1"/>
    <col min="6" max="6" width="15" style="1" hidden="1" customWidth="1" outlineLevel="1"/>
    <col min="7" max="11" width="15.7265625" style="1" hidden="1" customWidth="1" outlineLevel="1"/>
    <col min="12" max="13" width="21" style="12" hidden="1" customWidth="1" outlineLevel="1"/>
    <col min="14" max="14" width="20.26953125" style="12" hidden="1" customWidth="1" outlineLevel="1"/>
    <col min="15" max="16" width="31.26953125" style="12" hidden="1" customWidth="1" outlineLevel="1"/>
    <col min="17" max="17" width="13.7265625" style="12" hidden="1" customWidth="1" outlineLevel="1"/>
    <col min="18" max="18" width="19.7265625" style="12" hidden="1" customWidth="1" outlineLevel="1"/>
    <col min="19" max="19" width="34.54296875" style="12" hidden="1" customWidth="1" outlineLevel="1"/>
    <col min="20" max="20" width="9.7265625" style="12" hidden="1" customWidth="1" outlineLevel="1"/>
    <col min="21" max="21" width="17.26953125" style="12" hidden="1" customWidth="1" outlineLevel="1"/>
    <col min="22" max="22" width="19" style="379" hidden="1" customWidth="1" outlineLevel="1"/>
    <col min="23" max="23" width="17.54296875" style="12" hidden="1" customWidth="1" outlineLevel="1"/>
    <col min="24" max="24" width="14.453125" style="12" hidden="1" customWidth="1" outlineLevel="1"/>
    <col min="25" max="25" width="13" style="12" hidden="1" customWidth="1" outlineLevel="1"/>
    <col min="26" max="26" width="11.7265625" style="12" hidden="1" customWidth="1" outlineLevel="1"/>
    <col min="27" max="27" width="19.26953125" style="379" hidden="1" customWidth="1" outlineLevel="1"/>
    <col min="28" max="30" width="14.453125" style="12" hidden="1" customWidth="1" outlineLevel="1"/>
    <col min="31" max="31" width="34.453125" style="12" hidden="1" customWidth="1" outlineLevel="1"/>
    <col min="32" max="32" width="34.54296875" style="12" hidden="1" customWidth="1" outlineLevel="1"/>
    <col min="33" max="33" width="45.7265625" style="12" hidden="1" customWidth="1" outlineLevel="1"/>
    <col min="34" max="36" width="34.54296875" style="12" hidden="1" customWidth="1" outlineLevel="1"/>
    <col min="37" max="37" width="14.453125" style="12" hidden="1" customWidth="1" outlineLevel="1"/>
    <col min="38" max="38" width="26.453125" style="12" hidden="1" customWidth="1" outlineLevel="1"/>
    <col min="39" max="39" width="12.7265625" style="12" hidden="1" customWidth="1" outlineLevel="1"/>
    <col min="40" max="42" width="28.453125" style="12" hidden="1" customWidth="1" outlineLevel="1"/>
    <col min="43" max="43" width="28.54296875" style="12" hidden="1" customWidth="1" outlineLevel="1"/>
    <col min="44" max="44" width="16.54296875" style="12" customWidth="1" collapsed="1"/>
    <col min="45" max="45" width="15.54296875" style="12" customWidth="1"/>
    <col min="46" max="46" width="24" style="3" customWidth="1"/>
    <col min="47" max="47" width="12.26953125" style="379" customWidth="1"/>
    <col min="48" max="48" width="13.453125" style="12" customWidth="1"/>
    <col min="49" max="49" width="28.26953125" style="3" customWidth="1"/>
    <col min="50" max="50" width="18" style="12" customWidth="1"/>
    <col min="51" max="16384" width="9.26953125" style="12"/>
  </cols>
  <sheetData>
    <row r="1" spans="1:51" s="1" customFormat="1" ht="26.25" customHeight="1" x14ac:dyDescent="0.35">
      <c r="A1" s="233" t="s">
        <v>1898</v>
      </c>
      <c r="B1" s="234" t="s">
        <v>1899</v>
      </c>
      <c r="C1" s="235" t="s">
        <v>1</v>
      </c>
      <c r="D1" s="235" t="s">
        <v>1900</v>
      </c>
      <c r="E1" s="236" t="s">
        <v>2</v>
      </c>
      <c r="F1" s="235" t="s">
        <v>1901</v>
      </c>
      <c r="G1" s="235" t="s">
        <v>1902</v>
      </c>
      <c r="H1" s="235" t="s">
        <v>1903</v>
      </c>
      <c r="I1" s="235" t="s">
        <v>1904</v>
      </c>
      <c r="J1" s="235" t="s">
        <v>1905</v>
      </c>
      <c r="K1" s="235" t="s">
        <v>4</v>
      </c>
      <c r="L1" s="235" t="s">
        <v>5</v>
      </c>
      <c r="M1" s="235" t="s">
        <v>1906</v>
      </c>
      <c r="N1" s="235" t="s">
        <v>1907</v>
      </c>
      <c r="O1" s="235" t="s">
        <v>6</v>
      </c>
      <c r="P1" s="235" t="s">
        <v>1908</v>
      </c>
      <c r="Q1" s="237" t="s">
        <v>1909</v>
      </c>
      <c r="R1" s="237" t="s">
        <v>1910</v>
      </c>
      <c r="S1" s="237" t="s">
        <v>1911</v>
      </c>
      <c r="T1" s="235" t="s">
        <v>8</v>
      </c>
      <c r="U1" s="235" t="s">
        <v>9</v>
      </c>
      <c r="V1" s="235" t="s">
        <v>1912</v>
      </c>
      <c r="W1" s="235" t="s">
        <v>1913</v>
      </c>
      <c r="X1" s="235" t="s">
        <v>1914</v>
      </c>
      <c r="Y1" s="235" t="s">
        <v>3078</v>
      </c>
      <c r="Z1" s="235" t="s">
        <v>1915</v>
      </c>
      <c r="AA1" s="235" t="s">
        <v>1916</v>
      </c>
      <c r="AB1" s="235" t="s">
        <v>1917</v>
      </c>
      <c r="AC1" s="235" t="s">
        <v>1918</v>
      </c>
      <c r="AD1" s="235" t="s">
        <v>1919</v>
      </c>
      <c r="AE1" s="235" t="s">
        <v>1920</v>
      </c>
      <c r="AF1" s="235" t="s">
        <v>1921</v>
      </c>
      <c r="AG1" s="235" t="s">
        <v>1922</v>
      </c>
      <c r="AH1" s="235" t="s">
        <v>1923</v>
      </c>
      <c r="AI1" s="235" t="s">
        <v>1924</v>
      </c>
      <c r="AJ1" s="235" t="s">
        <v>1925</v>
      </c>
      <c r="AK1" s="235" t="s">
        <v>1926</v>
      </c>
      <c r="AL1" s="235" t="s">
        <v>1927</v>
      </c>
      <c r="AM1" s="235" t="s">
        <v>10</v>
      </c>
      <c r="AN1" s="235" t="s">
        <v>3079</v>
      </c>
      <c r="AO1" s="237" t="s">
        <v>1928</v>
      </c>
      <c r="AP1" s="237" t="s">
        <v>1929</v>
      </c>
      <c r="AQ1" s="235" t="s">
        <v>1930</v>
      </c>
      <c r="AR1" s="235" t="s">
        <v>2768</v>
      </c>
      <c r="AS1" s="235" t="s">
        <v>3080</v>
      </c>
      <c r="AT1" s="235" t="s">
        <v>3081</v>
      </c>
      <c r="AU1" s="238" t="s">
        <v>3082</v>
      </c>
      <c r="AV1" s="235" t="s">
        <v>3083</v>
      </c>
      <c r="AW1" s="235" t="s">
        <v>2769</v>
      </c>
      <c r="AX1" s="239" t="s">
        <v>3084</v>
      </c>
      <c r="AY1" s="240" t="s">
        <v>1931</v>
      </c>
    </row>
    <row r="2" spans="1:51" ht="24.75" customHeight="1" x14ac:dyDescent="0.35">
      <c r="A2" s="11">
        <v>1</v>
      </c>
      <c r="B2" s="241" t="s">
        <v>3085</v>
      </c>
      <c r="C2" s="8" t="s">
        <v>3086</v>
      </c>
      <c r="D2" s="10" t="s">
        <v>3087</v>
      </c>
      <c r="E2" s="10" t="s">
        <v>3088</v>
      </c>
      <c r="F2" s="9"/>
      <c r="G2" s="9"/>
      <c r="H2" s="9"/>
      <c r="I2" s="9"/>
      <c r="J2" s="7"/>
      <c r="K2" s="7"/>
      <c r="L2" s="10" t="s">
        <v>3089</v>
      </c>
      <c r="M2" s="242" t="s">
        <v>3090</v>
      </c>
      <c r="N2" s="243" t="s">
        <v>1942</v>
      </c>
      <c r="O2" s="243" t="s">
        <v>3091</v>
      </c>
      <c r="P2" s="10" t="s">
        <v>3092</v>
      </c>
      <c r="Q2" s="10"/>
      <c r="R2" s="10"/>
      <c r="S2" s="10"/>
      <c r="T2" s="10" t="s">
        <v>22</v>
      </c>
      <c r="U2" s="244">
        <v>26353</v>
      </c>
      <c r="V2" s="10" t="s">
        <v>1866</v>
      </c>
      <c r="W2" s="10" t="s">
        <v>1866</v>
      </c>
      <c r="X2" s="241" t="s">
        <v>1936</v>
      </c>
      <c r="Y2" s="8" t="s">
        <v>3093</v>
      </c>
      <c r="Z2" s="243">
        <v>36023</v>
      </c>
      <c r="AA2" s="10" t="s">
        <v>79</v>
      </c>
      <c r="AB2" s="10" t="s">
        <v>1938</v>
      </c>
      <c r="AC2" s="10" t="s">
        <v>2101</v>
      </c>
      <c r="AD2" s="10" t="s">
        <v>3087</v>
      </c>
      <c r="AE2" s="243" t="s">
        <v>3087</v>
      </c>
      <c r="AF2" s="10" t="s">
        <v>3087</v>
      </c>
      <c r="AG2" s="10" t="s">
        <v>3087</v>
      </c>
      <c r="AH2" s="242" t="s">
        <v>3087</v>
      </c>
      <c r="AI2" s="243" t="s">
        <v>3087</v>
      </c>
      <c r="AJ2" s="10" t="s">
        <v>3087</v>
      </c>
      <c r="AK2" s="10" t="s">
        <v>3087</v>
      </c>
      <c r="AL2" s="241" t="s">
        <v>3087</v>
      </c>
      <c r="AM2" s="8"/>
      <c r="AN2" s="8"/>
      <c r="AO2" s="8"/>
      <c r="AP2" s="8"/>
      <c r="AQ2" s="8" t="s">
        <v>3087</v>
      </c>
      <c r="AR2" s="245">
        <v>41341</v>
      </c>
      <c r="AS2" s="245">
        <v>41344</v>
      </c>
      <c r="AT2" s="246"/>
      <c r="AU2" s="244"/>
      <c r="AV2" s="247"/>
      <c r="AW2" s="248" t="s">
        <v>3083</v>
      </c>
      <c r="AX2" s="249"/>
      <c r="AY2" s="250" t="s">
        <v>3085</v>
      </c>
    </row>
    <row r="3" spans="1:51" ht="24.75" customHeight="1" x14ac:dyDescent="0.35">
      <c r="A3" s="11">
        <v>2</v>
      </c>
      <c r="B3" s="241" t="s">
        <v>3094</v>
      </c>
      <c r="C3" s="8" t="s">
        <v>3095</v>
      </c>
      <c r="D3" s="10" t="s">
        <v>3087</v>
      </c>
      <c r="E3" s="10" t="s">
        <v>3088</v>
      </c>
      <c r="F3" s="9"/>
      <c r="G3" s="9"/>
      <c r="H3" s="9"/>
      <c r="I3" s="9"/>
      <c r="J3" s="7"/>
      <c r="K3" s="7"/>
      <c r="L3" s="10" t="s">
        <v>3089</v>
      </c>
      <c r="M3" s="242" t="s">
        <v>3090</v>
      </c>
      <c r="N3" s="243" t="s">
        <v>1942</v>
      </c>
      <c r="O3" s="243" t="s">
        <v>3091</v>
      </c>
      <c r="P3" s="10" t="s">
        <v>3092</v>
      </c>
      <c r="Q3" s="10"/>
      <c r="R3" s="10"/>
      <c r="S3" s="10"/>
      <c r="T3" s="10" t="s">
        <v>53</v>
      </c>
      <c r="U3" s="244">
        <v>27013</v>
      </c>
      <c r="V3" s="10" t="s">
        <v>79</v>
      </c>
      <c r="W3" s="10" t="s">
        <v>79</v>
      </c>
      <c r="X3" s="241" t="s">
        <v>1936</v>
      </c>
      <c r="Y3" s="8" t="s">
        <v>3096</v>
      </c>
      <c r="Z3" s="243">
        <v>39674</v>
      </c>
      <c r="AA3" s="10" t="s">
        <v>79</v>
      </c>
      <c r="AB3" s="10" t="s">
        <v>1956</v>
      </c>
      <c r="AC3" s="10" t="s">
        <v>2101</v>
      </c>
      <c r="AD3" s="10" t="s">
        <v>3087</v>
      </c>
      <c r="AE3" s="243" t="s">
        <v>3087</v>
      </c>
      <c r="AF3" s="10" t="s">
        <v>3097</v>
      </c>
      <c r="AG3" s="10" t="s">
        <v>3098</v>
      </c>
      <c r="AH3" s="242" t="s">
        <v>3097</v>
      </c>
      <c r="AI3" s="243" t="s">
        <v>3098</v>
      </c>
      <c r="AJ3" s="10" t="s">
        <v>3099</v>
      </c>
      <c r="AK3" s="10" t="s">
        <v>1561</v>
      </c>
      <c r="AL3" s="241" t="s">
        <v>1971</v>
      </c>
      <c r="AM3" s="8"/>
      <c r="AN3" s="8"/>
      <c r="AO3" s="8"/>
      <c r="AP3" s="8"/>
      <c r="AQ3" s="8" t="s">
        <v>3087</v>
      </c>
      <c r="AR3" s="245">
        <v>41348</v>
      </c>
      <c r="AS3" s="245">
        <v>41348</v>
      </c>
      <c r="AT3" s="246" t="s">
        <v>3087</v>
      </c>
      <c r="AU3" s="244">
        <v>41344</v>
      </c>
      <c r="AV3" s="247" t="s">
        <v>3100</v>
      </c>
      <c r="AW3" s="248" t="s">
        <v>3083</v>
      </c>
      <c r="AX3" s="249" t="s">
        <v>3101</v>
      </c>
      <c r="AY3" s="250" t="s">
        <v>3094</v>
      </c>
    </row>
    <row r="4" spans="1:51" ht="24.75" customHeight="1" x14ac:dyDescent="0.35">
      <c r="A4" s="11">
        <v>3</v>
      </c>
      <c r="B4" s="241" t="s">
        <v>3102</v>
      </c>
      <c r="C4" s="8" t="s">
        <v>3103</v>
      </c>
      <c r="D4" s="10" t="s">
        <v>3087</v>
      </c>
      <c r="E4" s="10" t="s">
        <v>14</v>
      </c>
      <c r="F4" s="9"/>
      <c r="G4" s="9"/>
      <c r="H4" s="9"/>
      <c r="I4" s="9"/>
      <c r="J4" s="7"/>
      <c r="K4" s="7"/>
      <c r="L4" s="10" t="s">
        <v>3104</v>
      </c>
      <c r="M4" s="242" t="s">
        <v>3105</v>
      </c>
      <c r="N4" s="243" t="s">
        <v>1933</v>
      </c>
      <c r="O4" s="243" t="s">
        <v>3106</v>
      </c>
      <c r="P4" s="10" t="s">
        <v>3107</v>
      </c>
      <c r="Q4" s="10"/>
      <c r="R4" s="10"/>
      <c r="S4" s="10"/>
      <c r="T4" s="10" t="s">
        <v>53</v>
      </c>
      <c r="U4" s="244">
        <v>23977</v>
      </c>
      <c r="V4" s="10" t="s">
        <v>255</v>
      </c>
      <c r="W4" s="10" t="s">
        <v>2015</v>
      </c>
      <c r="X4" s="241" t="s">
        <v>1936</v>
      </c>
      <c r="Y4" s="8" t="s">
        <v>3108</v>
      </c>
      <c r="Z4" s="243">
        <v>36774</v>
      </c>
      <c r="AA4" s="10" t="s">
        <v>255</v>
      </c>
      <c r="AB4" s="10" t="s">
        <v>1938</v>
      </c>
      <c r="AC4" s="10" t="s">
        <v>1974</v>
      </c>
      <c r="AD4" s="10" t="s">
        <v>3109</v>
      </c>
      <c r="AE4" s="243" t="s">
        <v>3110</v>
      </c>
      <c r="AF4" s="10" t="s">
        <v>3111</v>
      </c>
      <c r="AG4" s="10" t="s">
        <v>3112</v>
      </c>
      <c r="AH4" s="242" t="s">
        <v>3111</v>
      </c>
      <c r="AI4" s="243" t="s">
        <v>3112</v>
      </c>
      <c r="AJ4" s="10" t="s">
        <v>3113</v>
      </c>
      <c r="AK4" s="10" t="s">
        <v>3114</v>
      </c>
      <c r="AL4" s="241" t="s">
        <v>1971</v>
      </c>
      <c r="AM4" s="8"/>
      <c r="AN4" s="8"/>
      <c r="AO4" s="8"/>
      <c r="AP4" s="8"/>
      <c r="AQ4" s="8" t="s">
        <v>3087</v>
      </c>
      <c r="AR4" s="245">
        <v>41404</v>
      </c>
      <c r="AS4" s="245">
        <v>41404</v>
      </c>
      <c r="AT4" s="246"/>
      <c r="AU4" s="244"/>
      <c r="AV4" s="247"/>
      <c r="AW4" s="248" t="s">
        <v>3083</v>
      </c>
      <c r="AX4" s="249"/>
      <c r="AY4" s="250" t="s">
        <v>3102</v>
      </c>
    </row>
    <row r="5" spans="1:51" ht="24.75" customHeight="1" x14ac:dyDescent="0.35">
      <c r="A5" s="11">
        <v>4</v>
      </c>
      <c r="B5" s="241" t="s">
        <v>3115</v>
      </c>
      <c r="C5" s="8" t="s">
        <v>3116</v>
      </c>
      <c r="D5" s="10" t="s">
        <v>3087</v>
      </c>
      <c r="E5" s="10" t="s">
        <v>14</v>
      </c>
      <c r="F5" s="9">
        <v>40827</v>
      </c>
      <c r="G5" s="9">
        <v>40827</v>
      </c>
      <c r="H5" s="9"/>
      <c r="I5" s="9"/>
      <c r="J5" s="7" t="s">
        <v>1932</v>
      </c>
      <c r="K5" s="7"/>
      <c r="L5" s="10" t="s">
        <v>3117</v>
      </c>
      <c r="M5" s="242" t="s">
        <v>3117</v>
      </c>
      <c r="N5" s="243" t="s">
        <v>1942</v>
      </c>
      <c r="O5" s="243" t="s">
        <v>3118</v>
      </c>
      <c r="P5" s="10" t="s">
        <v>3119</v>
      </c>
      <c r="Q5" s="10"/>
      <c r="R5" s="10"/>
      <c r="S5" s="10"/>
      <c r="T5" s="10" t="s">
        <v>53</v>
      </c>
      <c r="U5" s="244">
        <v>28859</v>
      </c>
      <c r="V5" s="10" t="s">
        <v>2114</v>
      </c>
      <c r="W5" s="10" t="s">
        <v>2114</v>
      </c>
      <c r="X5" s="241" t="s">
        <v>1936</v>
      </c>
      <c r="Y5" s="8" t="s">
        <v>3120</v>
      </c>
      <c r="Z5" s="243">
        <v>38568</v>
      </c>
      <c r="AA5" s="10" t="s">
        <v>255</v>
      </c>
      <c r="AB5" s="10" t="s">
        <v>1938</v>
      </c>
      <c r="AC5" s="10" t="s">
        <v>1968</v>
      </c>
      <c r="AD5" s="10" t="s">
        <v>2010</v>
      </c>
      <c r="AE5" s="243" t="s">
        <v>1940</v>
      </c>
      <c r="AF5" s="10" t="s">
        <v>3121</v>
      </c>
      <c r="AG5" s="10" t="s">
        <v>3122</v>
      </c>
      <c r="AH5" s="242" t="s">
        <v>3121</v>
      </c>
      <c r="AI5" s="243" t="s">
        <v>3122</v>
      </c>
      <c r="AJ5" s="10" t="s">
        <v>3123</v>
      </c>
      <c r="AK5" s="10" t="s">
        <v>3124</v>
      </c>
      <c r="AL5" s="241" t="s">
        <v>1971</v>
      </c>
      <c r="AM5" s="8"/>
      <c r="AN5" s="8"/>
      <c r="AO5" s="8"/>
      <c r="AP5" s="8"/>
      <c r="AQ5" s="8" t="s">
        <v>3087</v>
      </c>
      <c r="AR5" s="245">
        <v>41425</v>
      </c>
      <c r="AS5" s="245">
        <v>41425</v>
      </c>
      <c r="AT5" s="246" t="s">
        <v>3087</v>
      </c>
      <c r="AU5" s="244"/>
      <c r="AV5" s="247" t="s">
        <v>3083</v>
      </c>
      <c r="AW5" s="248" t="s">
        <v>3087</v>
      </c>
      <c r="AX5" s="249" t="s">
        <v>3087</v>
      </c>
      <c r="AY5" s="250" t="s">
        <v>3115</v>
      </c>
    </row>
    <row r="6" spans="1:51" ht="24.75" customHeight="1" x14ac:dyDescent="0.35">
      <c r="A6" s="11">
        <v>5</v>
      </c>
      <c r="B6" s="241" t="s">
        <v>3125</v>
      </c>
      <c r="C6" s="8" t="s">
        <v>3126</v>
      </c>
      <c r="D6" s="10" t="s">
        <v>3087</v>
      </c>
      <c r="E6" s="10" t="s">
        <v>14</v>
      </c>
      <c r="F6" s="9">
        <v>41403</v>
      </c>
      <c r="G6" s="9">
        <v>41463</v>
      </c>
      <c r="H6" s="9"/>
      <c r="I6" s="9"/>
      <c r="J6" s="7" t="s">
        <v>3127</v>
      </c>
      <c r="K6" s="7"/>
      <c r="L6" s="10" t="s">
        <v>3104</v>
      </c>
      <c r="M6" s="242" t="s">
        <v>3105</v>
      </c>
      <c r="N6" s="243" t="s">
        <v>1933</v>
      </c>
      <c r="O6" s="243" t="s">
        <v>3128</v>
      </c>
      <c r="P6" s="10" t="s">
        <v>3129</v>
      </c>
      <c r="Q6" s="10"/>
      <c r="R6" s="10"/>
      <c r="S6" s="10"/>
      <c r="T6" s="10" t="s">
        <v>53</v>
      </c>
      <c r="U6" s="244">
        <v>23682</v>
      </c>
      <c r="V6" s="10" t="s">
        <v>255</v>
      </c>
      <c r="W6" s="10" t="s">
        <v>101</v>
      </c>
      <c r="X6" s="241" t="s">
        <v>1936</v>
      </c>
      <c r="Y6" s="8" t="s">
        <v>3130</v>
      </c>
      <c r="Z6" s="243">
        <v>38210</v>
      </c>
      <c r="AA6" s="10" t="s">
        <v>255</v>
      </c>
      <c r="AB6" s="10" t="s">
        <v>1938</v>
      </c>
      <c r="AC6" s="10" t="s">
        <v>1974</v>
      </c>
      <c r="AD6" s="10" t="s">
        <v>2679</v>
      </c>
      <c r="AE6" s="243" t="s">
        <v>3131</v>
      </c>
      <c r="AF6" s="10" t="s">
        <v>3132</v>
      </c>
      <c r="AG6" s="10" t="s">
        <v>3133</v>
      </c>
      <c r="AH6" s="242" t="s">
        <v>3132</v>
      </c>
      <c r="AI6" s="243" t="s">
        <v>3133</v>
      </c>
      <c r="AJ6" s="10" t="s">
        <v>3134</v>
      </c>
      <c r="AK6" s="10" t="s">
        <v>3135</v>
      </c>
      <c r="AL6" s="241" t="s">
        <v>1971</v>
      </c>
      <c r="AM6" s="8"/>
      <c r="AN6" s="8"/>
      <c r="AO6" s="8"/>
      <c r="AP6" s="8"/>
      <c r="AQ6" s="8" t="s">
        <v>3087</v>
      </c>
      <c r="AR6" s="245">
        <v>41435</v>
      </c>
      <c r="AS6" s="245">
        <v>41435</v>
      </c>
      <c r="AT6" s="246"/>
      <c r="AU6" s="244"/>
      <c r="AV6" s="247"/>
      <c r="AW6" s="248" t="s">
        <v>3083</v>
      </c>
      <c r="AX6" s="249"/>
      <c r="AY6" s="250" t="s">
        <v>3125</v>
      </c>
    </row>
    <row r="7" spans="1:51" ht="24.75" customHeight="1" x14ac:dyDescent="0.35">
      <c r="A7" s="11">
        <v>6</v>
      </c>
      <c r="B7" s="241" t="s">
        <v>3136</v>
      </c>
      <c r="C7" s="8" t="s">
        <v>3137</v>
      </c>
      <c r="D7" s="10" t="s">
        <v>3087</v>
      </c>
      <c r="E7" s="10" t="s">
        <v>14</v>
      </c>
      <c r="F7" s="9">
        <v>41108</v>
      </c>
      <c r="G7" s="9">
        <v>41168</v>
      </c>
      <c r="H7" s="9"/>
      <c r="I7" s="9">
        <v>41533</v>
      </c>
      <c r="J7" s="7" t="s">
        <v>3127</v>
      </c>
      <c r="K7" s="7"/>
      <c r="L7" s="10" t="s">
        <v>115</v>
      </c>
      <c r="M7" s="242" t="s">
        <v>2070</v>
      </c>
      <c r="N7" s="243" t="s">
        <v>2155</v>
      </c>
      <c r="O7" s="243" t="s">
        <v>823</v>
      </c>
      <c r="P7" s="10" t="s">
        <v>2369</v>
      </c>
      <c r="Q7" s="10"/>
      <c r="R7" s="10"/>
      <c r="S7" s="10"/>
      <c r="T7" s="10" t="s">
        <v>53</v>
      </c>
      <c r="U7" s="244">
        <v>32950</v>
      </c>
      <c r="V7" s="10" t="s">
        <v>255</v>
      </c>
      <c r="W7" s="10" t="s">
        <v>255</v>
      </c>
      <c r="X7" s="241" t="s">
        <v>1936</v>
      </c>
      <c r="Y7" s="8" t="s">
        <v>3138</v>
      </c>
      <c r="Z7" s="243">
        <v>40911</v>
      </c>
      <c r="AA7" s="10" t="s">
        <v>255</v>
      </c>
      <c r="AB7" s="10" t="s">
        <v>1956</v>
      </c>
      <c r="AC7" s="10" t="s">
        <v>3139</v>
      </c>
      <c r="AD7" s="10" t="s">
        <v>2010</v>
      </c>
      <c r="AE7" s="243" t="s">
        <v>3140</v>
      </c>
      <c r="AF7" s="10" t="s">
        <v>3141</v>
      </c>
      <c r="AG7" s="10" t="s">
        <v>3142</v>
      </c>
      <c r="AH7" s="242" t="s">
        <v>3143</v>
      </c>
      <c r="AI7" s="243" t="s">
        <v>3144</v>
      </c>
      <c r="AJ7" s="10" t="s">
        <v>3145</v>
      </c>
      <c r="AK7" s="10" t="s">
        <v>3146</v>
      </c>
      <c r="AL7" s="241" t="s">
        <v>1953</v>
      </c>
      <c r="AM7" s="8"/>
      <c r="AN7" s="8"/>
      <c r="AO7" s="8"/>
      <c r="AP7" s="8"/>
      <c r="AQ7" s="8" t="s">
        <v>3087</v>
      </c>
      <c r="AR7" s="245">
        <v>41435</v>
      </c>
      <c r="AS7" s="245">
        <v>41435</v>
      </c>
      <c r="AT7" s="246"/>
      <c r="AU7" s="244"/>
      <c r="AV7" s="247"/>
      <c r="AW7" s="248" t="s">
        <v>3083</v>
      </c>
      <c r="AX7" s="249"/>
      <c r="AY7" s="250" t="s">
        <v>3136</v>
      </c>
    </row>
    <row r="8" spans="1:51" ht="24.75" customHeight="1" x14ac:dyDescent="0.35">
      <c r="A8" s="11">
        <v>7</v>
      </c>
      <c r="B8" s="241" t="s">
        <v>3147</v>
      </c>
      <c r="C8" s="8" t="s">
        <v>3148</v>
      </c>
      <c r="D8" s="10" t="s">
        <v>3087</v>
      </c>
      <c r="E8" s="10" t="s">
        <v>3088</v>
      </c>
      <c r="F8" s="9">
        <v>39888</v>
      </c>
      <c r="G8" s="9">
        <v>39948</v>
      </c>
      <c r="H8" s="9"/>
      <c r="I8" s="9"/>
      <c r="J8" s="7" t="s">
        <v>1932</v>
      </c>
      <c r="K8" s="7"/>
      <c r="L8" s="10" t="s">
        <v>35</v>
      </c>
      <c r="M8" s="242" t="s">
        <v>35</v>
      </c>
      <c r="N8" s="243" t="s">
        <v>2017</v>
      </c>
      <c r="O8" s="243" t="s">
        <v>125</v>
      </c>
      <c r="P8" s="10" t="s">
        <v>2020</v>
      </c>
      <c r="Q8" s="10"/>
      <c r="R8" s="10"/>
      <c r="S8" s="10"/>
      <c r="T8" s="10" t="s">
        <v>22</v>
      </c>
      <c r="U8" s="244">
        <v>28623</v>
      </c>
      <c r="V8" s="10" t="s">
        <v>79</v>
      </c>
      <c r="W8" s="10" t="s">
        <v>79</v>
      </c>
      <c r="X8" s="241" t="s">
        <v>1936</v>
      </c>
      <c r="Y8" s="8" t="s">
        <v>3149</v>
      </c>
      <c r="Z8" s="243">
        <v>40922</v>
      </c>
      <c r="AA8" s="10" t="s">
        <v>79</v>
      </c>
      <c r="AB8" s="10" t="s">
        <v>1946</v>
      </c>
      <c r="AC8" s="10" t="s">
        <v>3139</v>
      </c>
      <c r="AD8" s="10" t="s">
        <v>2016</v>
      </c>
      <c r="AE8" s="243" t="s">
        <v>2312</v>
      </c>
      <c r="AF8" s="10" t="s">
        <v>3150</v>
      </c>
      <c r="AG8" s="10" t="s">
        <v>3151</v>
      </c>
      <c r="AH8" s="242" t="s">
        <v>3150</v>
      </c>
      <c r="AI8" s="243" t="s">
        <v>3151</v>
      </c>
      <c r="AJ8" s="10" t="s">
        <v>3152</v>
      </c>
      <c r="AK8" s="10" t="s">
        <v>3153</v>
      </c>
      <c r="AL8" s="241" t="s">
        <v>2107</v>
      </c>
      <c r="AM8" s="8"/>
      <c r="AN8" s="8"/>
      <c r="AO8" s="8"/>
      <c r="AP8" s="8"/>
      <c r="AQ8" s="8" t="s">
        <v>3087</v>
      </c>
      <c r="AR8" s="245">
        <v>41443</v>
      </c>
      <c r="AS8" s="245">
        <v>41443</v>
      </c>
      <c r="AT8" s="246"/>
      <c r="AU8" s="244"/>
      <c r="AV8" s="247" t="s">
        <v>3100</v>
      </c>
      <c r="AW8" s="248" t="s">
        <v>3083</v>
      </c>
      <c r="AX8" s="249"/>
      <c r="AY8" s="250" t="s">
        <v>3147</v>
      </c>
    </row>
    <row r="9" spans="1:51" ht="24.75" customHeight="1" x14ac:dyDescent="0.35">
      <c r="A9" s="11">
        <v>8</v>
      </c>
      <c r="B9" s="241" t="s">
        <v>3154</v>
      </c>
      <c r="C9" s="8" t="s">
        <v>3155</v>
      </c>
      <c r="D9" s="10" t="s">
        <v>3087</v>
      </c>
      <c r="E9" s="10" t="s">
        <v>14</v>
      </c>
      <c r="F9" s="9">
        <v>41078</v>
      </c>
      <c r="G9" s="9">
        <v>41138</v>
      </c>
      <c r="H9" s="9"/>
      <c r="I9" s="9">
        <v>41503</v>
      </c>
      <c r="J9" s="7" t="s">
        <v>3127</v>
      </c>
      <c r="K9" s="7"/>
      <c r="L9" s="10" t="s">
        <v>3104</v>
      </c>
      <c r="M9" s="242" t="s">
        <v>2027</v>
      </c>
      <c r="N9" s="243" t="s">
        <v>2155</v>
      </c>
      <c r="O9" s="243" t="s">
        <v>1445</v>
      </c>
      <c r="P9" s="10" t="s">
        <v>3156</v>
      </c>
      <c r="Q9" s="10"/>
      <c r="R9" s="10"/>
      <c r="S9" s="10"/>
      <c r="T9" s="10" t="s">
        <v>22</v>
      </c>
      <c r="U9" s="244">
        <v>33139</v>
      </c>
      <c r="V9" s="10" t="s">
        <v>255</v>
      </c>
      <c r="W9" s="10" t="s">
        <v>1981</v>
      </c>
      <c r="X9" s="241" t="s">
        <v>1936</v>
      </c>
      <c r="Y9" s="8" t="s">
        <v>3157</v>
      </c>
      <c r="Z9" s="243">
        <v>38315</v>
      </c>
      <c r="AA9" s="10" t="s">
        <v>255</v>
      </c>
      <c r="AB9" s="10" t="s">
        <v>1956</v>
      </c>
      <c r="AC9" s="10" t="s">
        <v>3139</v>
      </c>
      <c r="AD9" s="10" t="s">
        <v>1992</v>
      </c>
      <c r="AE9" s="243" t="s">
        <v>3158</v>
      </c>
      <c r="AF9" s="10" t="s">
        <v>3159</v>
      </c>
      <c r="AG9" s="10" t="s">
        <v>3160</v>
      </c>
      <c r="AH9" s="242" t="s">
        <v>3159</v>
      </c>
      <c r="AI9" s="243" t="s">
        <v>3160</v>
      </c>
      <c r="AJ9" s="10" t="s">
        <v>3161</v>
      </c>
      <c r="AK9" s="10" t="s">
        <v>3162</v>
      </c>
      <c r="AL9" s="241" t="s">
        <v>1953</v>
      </c>
      <c r="AM9" s="8"/>
      <c r="AN9" s="8"/>
      <c r="AO9" s="8"/>
      <c r="AP9" s="8"/>
      <c r="AQ9" s="8" t="s">
        <v>3087</v>
      </c>
      <c r="AR9" s="245">
        <v>41450</v>
      </c>
      <c r="AS9" s="245">
        <v>41450</v>
      </c>
      <c r="AT9" s="246"/>
      <c r="AU9" s="244"/>
      <c r="AV9" s="247"/>
      <c r="AW9" s="248" t="s">
        <v>3083</v>
      </c>
      <c r="AX9" s="249"/>
      <c r="AY9" s="250" t="s">
        <v>3154</v>
      </c>
    </row>
    <row r="10" spans="1:51" ht="24.75" customHeight="1" x14ac:dyDescent="0.35">
      <c r="A10" s="11">
        <v>9</v>
      </c>
      <c r="B10" s="241" t="s">
        <v>3163</v>
      </c>
      <c r="C10" s="8" t="s">
        <v>2650</v>
      </c>
      <c r="D10" s="10" t="s">
        <v>3087</v>
      </c>
      <c r="E10" s="10" t="s">
        <v>501</v>
      </c>
      <c r="F10" s="9">
        <v>41365</v>
      </c>
      <c r="G10" s="9">
        <v>41425</v>
      </c>
      <c r="H10" s="9"/>
      <c r="I10" s="9"/>
      <c r="J10" s="7" t="s">
        <v>3127</v>
      </c>
      <c r="K10" s="7"/>
      <c r="L10" s="10" t="s">
        <v>3089</v>
      </c>
      <c r="M10" s="242" t="s">
        <v>3090</v>
      </c>
      <c r="N10" s="243" t="s">
        <v>1990</v>
      </c>
      <c r="O10" s="243" t="s">
        <v>3164</v>
      </c>
      <c r="P10" s="10" t="s">
        <v>3165</v>
      </c>
      <c r="Q10" s="10"/>
      <c r="R10" s="10"/>
      <c r="S10" s="10"/>
      <c r="T10" s="10" t="s">
        <v>53</v>
      </c>
      <c r="U10" s="244">
        <v>28084</v>
      </c>
      <c r="V10" s="10" t="s">
        <v>2064</v>
      </c>
      <c r="W10" s="10" t="s">
        <v>501</v>
      </c>
      <c r="X10" s="241" t="s">
        <v>1936</v>
      </c>
      <c r="Y10" s="8" t="s">
        <v>3166</v>
      </c>
      <c r="Z10" s="243">
        <v>40905</v>
      </c>
      <c r="AA10" s="10" t="s">
        <v>501</v>
      </c>
      <c r="AB10" s="10" t="s">
        <v>1938</v>
      </c>
      <c r="AC10" s="10" t="s">
        <v>3139</v>
      </c>
      <c r="AD10" s="10" t="s">
        <v>2624</v>
      </c>
      <c r="AE10" s="243" t="s">
        <v>3167</v>
      </c>
      <c r="AF10" s="10" t="s">
        <v>3168</v>
      </c>
      <c r="AG10" s="10" t="s">
        <v>3169</v>
      </c>
      <c r="AH10" s="242" t="s">
        <v>3170</v>
      </c>
      <c r="AI10" s="243" t="s">
        <v>3171</v>
      </c>
      <c r="AJ10" s="10" t="s">
        <v>3087</v>
      </c>
      <c r="AK10" s="10" t="s">
        <v>3172</v>
      </c>
      <c r="AL10" s="241" t="s">
        <v>1971</v>
      </c>
      <c r="AM10" s="8"/>
      <c r="AN10" s="8"/>
      <c r="AO10" s="8"/>
      <c r="AP10" s="8"/>
      <c r="AQ10" s="8" t="s">
        <v>3087</v>
      </c>
      <c r="AR10" s="245">
        <v>41455</v>
      </c>
      <c r="AS10" s="245">
        <v>41455</v>
      </c>
      <c r="AT10" s="246"/>
      <c r="AU10" s="244"/>
      <c r="AV10" s="247"/>
      <c r="AW10" s="248" t="s">
        <v>3173</v>
      </c>
      <c r="AX10" s="249"/>
      <c r="AY10" s="250" t="s">
        <v>3163</v>
      </c>
    </row>
    <row r="11" spans="1:51" ht="24.75" customHeight="1" x14ac:dyDescent="0.35">
      <c r="A11" s="11">
        <v>10</v>
      </c>
      <c r="B11" s="241" t="s">
        <v>3174</v>
      </c>
      <c r="C11" s="8" t="s">
        <v>780</v>
      </c>
      <c r="D11" s="10" t="s">
        <v>3087</v>
      </c>
      <c r="E11" s="10" t="s">
        <v>14</v>
      </c>
      <c r="F11" s="9">
        <v>40308</v>
      </c>
      <c r="G11" s="9">
        <v>40368</v>
      </c>
      <c r="H11" s="9"/>
      <c r="I11" s="9"/>
      <c r="J11" s="7" t="s">
        <v>1932</v>
      </c>
      <c r="K11" s="7"/>
      <c r="L11" s="10" t="s">
        <v>115</v>
      </c>
      <c r="M11" s="242" t="s">
        <v>2118</v>
      </c>
      <c r="N11" s="243" t="s">
        <v>2017</v>
      </c>
      <c r="O11" s="243" t="s">
        <v>3175</v>
      </c>
      <c r="P11" s="10" t="s">
        <v>3176</v>
      </c>
      <c r="Q11" s="10"/>
      <c r="R11" s="10"/>
      <c r="S11" s="10"/>
      <c r="T11" s="10" t="s">
        <v>53</v>
      </c>
      <c r="U11" s="244">
        <v>29330</v>
      </c>
      <c r="V11" s="10" t="s">
        <v>255</v>
      </c>
      <c r="W11" s="10" t="s">
        <v>1866</v>
      </c>
      <c r="X11" s="241" t="s">
        <v>1936</v>
      </c>
      <c r="Y11" s="8" t="s">
        <v>3177</v>
      </c>
      <c r="Z11" s="243">
        <v>40253</v>
      </c>
      <c r="AA11" s="10" t="s">
        <v>255</v>
      </c>
      <c r="AB11" s="10" t="s">
        <v>1938</v>
      </c>
      <c r="AC11" s="10" t="s">
        <v>3139</v>
      </c>
      <c r="AD11" s="10" t="s">
        <v>2678</v>
      </c>
      <c r="AE11" s="243" t="s">
        <v>3178</v>
      </c>
      <c r="AF11" s="10" t="s">
        <v>3179</v>
      </c>
      <c r="AG11" s="10" t="s">
        <v>3180</v>
      </c>
      <c r="AH11" s="242" t="s">
        <v>3181</v>
      </c>
      <c r="AI11" s="243" t="s">
        <v>3180</v>
      </c>
      <c r="AJ11" s="10" t="s">
        <v>3182</v>
      </c>
      <c r="AK11" s="10" t="s">
        <v>3183</v>
      </c>
      <c r="AL11" s="241" t="s">
        <v>1971</v>
      </c>
      <c r="AM11" s="8"/>
      <c r="AN11" s="8"/>
      <c r="AO11" s="8"/>
      <c r="AP11" s="8"/>
      <c r="AQ11" s="8" t="s">
        <v>3087</v>
      </c>
      <c r="AR11" s="245">
        <v>41458</v>
      </c>
      <c r="AS11" s="245">
        <v>41458</v>
      </c>
      <c r="AT11" s="246"/>
      <c r="AU11" s="244"/>
      <c r="AV11" s="247"/>
      <c r="AW11" s="248" t="s">
        <v>3083</v>
      </c>
      <c r="AX11" s="249"/>
      <c r="AY11" s="250" t="s">
        <v>3174</v>
      </c>
    </row>
    <row r="12" spans="1:51" ht="24.75" customHeight="1" x14ac:dyDescent="0.35">
      <c r="A12" s="11">
        <v>11</v>
      </c>
      <c r="B12" s="241" t="s">
        <v>3184</v>
      </c>
      <c r="C12" s="8" t="s">
        <v>3185</v>
      </c>
      <c r="D12" s="10" t="s">
        <v>3087</v>
      </c>
      <c r="E12" s="10" t="s">
        <v>162</v>
      </c>
      <c r="F12" s="9">
        <v>41122</v>
      </c>
      <c r="G12" s="9">
        <v>41242</v>
      </c>
      <c r="H12" s="9"/>
      <c r="I12" s="9">
        <v>41607</v>
      </c>
      <c r="J12" s="7" t="s">
        <v>3127</v>
      </c>
      <c r="K12" s="7"/>
      <c r="L12" s="10" t="s">
        <v>3089</v>
      </c>
      <c r="M12" s="242" t="s">
        <v>3090</v>
      </c>
      <c r="N12" s="243" t="s">
        <v>1933</v>
      </c>
      <c r="O12" s="243" t="s">
        <v>3186</v>
      </c>
      <c r="P12" s="10" t="s">
        <v>2061</v>
      </c>
      <c r="Q12" s="10"/>
      <c r="R12" s="10"/>
      <c r="S12" s="10"/>
      <c r="T12" s="10" t="s">
        <v>53</v>
      </c>
      <c r="U12" s="244">
        <v>18402</v>
      </c>
      <c r="V12" s="10" t="s">
        <v>1725</v>
      </c>
      <c r="W12" s="10" t="s">
        <v>1725</v>
      </c>
      <c r="X12" s="241" t="s">
        <v>1936</v>
      </c>
      <c r="Y12" s="8" t="s">
        <v>3187</v>
      </c>
      <c r="Z12" s="243">
        <v>39622</v>
      </c>
      <c r="AA12" s="10" t="s">
        <v>162</v>
      </c>
      <c r="AB12" s="10" t="s">
        <v>1938</v>
      </c>
      <c r="AC12" s="10" t="s">
        <v>2101</v>
      </c>
      <c r="AD12" s="10" t="s">
        <v>3087</v>
      </c>
      <c r="AE12" s="243" t="s">
        <v>3087</v>
      </c>
      <c r="AF12" s="10" t="s">
        <v>3188</v>
      </c>
      <c r="AG12" s="10" t="s">
        <v>3189</v>
      </c>
      <c r="AH12" s="242" t="s">
        <v>3188</v>
      </c>
      <c r="AI12" s="243" t="s">
        <v>3189</v>
      </c>
      <c r="AJ12" s="10" t="s">
        <v>3190</v>
      </c>
      <c r="AK12" s="10" t="s">
        <v>3191</v>
      </c>
      <c r="AL12" s="241" t="s">
        <v>1971</v>
      </c>
      <c r="AM12" s="8"/>
      <c r="AN12" s="8"/>
      <c r="AO12" s="8"/>
      <c r="AP12" s="8"/>
      <c r="AQ12" s="8" t="s">
        <v>3087</v>
      </c>
      <c r="AR12" s="245">
        <v>41438</v>
      </c>
      <c r="AS12" s="245">
        <v>41466</v>
      </c>
      <c r="AT12" s="246"/>
      <c r="AU12" s="244"/>
      <c r="AV12" s="247" t="s">
        <v>3100</v>
      </c>
      <c r="AW12" s="248" t="s">
        <v>3083</v>
      </c>
      <c r="AX12" s="249"/>
      <c r="AY12" s="250" t="s">
        <v>3184</v>
      </c>
    </row>
    <row r="13" spans="1:51" ht="24.75" customHeight="1" x14ac:dyDescent="0.35">
      <c r="A13" s="11">
        <v>12</v>
      </c>
      <c r="B13" s="241" t="s">
        <v>3192</v>
      </c>
      <c r="C13" s="8" t="s">
        <v>3193</v>
      </c>
      <c r="D13" s="10" t="s">
        <v>3087</v>
      </c>
      <c r="E13" s="10" t="s">
        <v>3194</v>
      </c>
      <c r="F13" s="9">
        <v>39818</v>
      </c>
      <c r="G13" s="9">
        <v>39876</v>
      </c>
      <c r="H13" s="9"/>
      <c r="I13" s="9"/>
      <c r="J13" s="7" t="s">
        <v>1932</v>
      </c>
      <c r="K13" s="7"/>
      <c r="L13" s="10" t="s">
        <v>3195</v>
      </c>
      <c r="M13" s="242" t="s">
        <v>3196</v>
      </c>
      <c r="N13" s="243" t="s">
        <v>1933</v>
      </c>
      <c r="O13" s="243" t="s">
        <v>3186</v>
      </c>
      <c r="P13" s="10" t="s">
        <v>2061</v>
      </c>
      <c r="Q13" s="10"/>
      <c r="R13" s="10"/>
      <c r="S13" s="10"/>
      <c r="T13" s="10" t="s">
        <v>53</v>
      </c>
      <c r="U13" s="244">
        <v>28106</v>
      </c>
      <c r="V13" s="10" t="s">
        <v>162</v>
      </c>
      <c r="W13" s="10" t="s">
        <v>162</v>
      </c>
      <c r="X13" s="241" t="s">
        <v>1936</v>
      </c>
      <c r="Y13" s="8" t="s">
        <v>3197</v>
      </c>
      <c r="Z13" s="243">
        <v>40282</v>
      </c>
      <c r="AA13" s="10" t="s">
        <v>255</v>
      </c>
      <c r="AB13" s="10" t="s">
        <v>1938</v>
      </c>
      <c r="AC13" s="10" t="s">
        <v>3139</v>
      </c>
      <c r="AD13" s="10" t="s">
        <v>3198</v>
      </c>
      <c r="AE13" s="243" t="s">
        <v>1948</v>
      </c>
      <c r="AF13" s="10" t="s">
        <v>3199</v>
      </c>
      <c r="AG13" s="10" t="s">
        <v>3200</v>
      </c>
      <c r="AH13" s="242" t="s">
        <v>3201</v>
      </c>
      <c r="AI13" s="243" t="s">
        <v>3200</v>
      </c>
      <c r="AJ13" s="10" t="s">
        <v>3202</v>
      </c>
      <c r="AK13" s="10" t="s">
        <v>3203</v>
      </c>
      <c r="AL13" s="241" t="s">
        <v>1971</v>
      </c>
      <c r="AM13" s="8"/>
      <c r="AN13" s="8"/>
      <c r="AO13" s="8"/>
      <c r="AP13" s="8"/>
      <c r="AQ13" s="8" t="s">
        <v>3087</v>
      </c>
      <c r="AR13" s="245">
        <v>41435</v>
      </c>
      <c r="AS13" s="245">
        <v>41480</v>
      </c>
      <c r="AT13" s="246"/>
      <c r="AU13" s="244"/>
      <c r="AV13" s="247" t="s">
        <v>3100</v>
      </c>
      <c r="AW13" s="248" t="s">
        <v>3083</v>
      </c>
      <c r="AX13" s="249"/>
      <c r="AY13" s="250" t="s">
        <v>3192</v>
      </c>
    </row>
    <row r="14" spans="1:51" ht="24.75" customHeight="1" x14ac:dyDescent="0.35">
      <c r="A14" s="11">
        <v>13</v>
      </c>
      <c r="B14" s="241" t="s">
        <v>3204</v>
      </c>
      <c r="C14" s="8" t="s">
        <v>3205</v>
      </c>
      <c r="D14" s="10" t="s">
        <v>3087</v>
      </c>
      <c r="E14" s="10" t="s">
        <v>14</v>
      </c>
      <c r="F14" s="9">
        <v>41225</v>
      </c>
      <c r="G14" s="9">
        <v>41285</v>
      </c>
      <c r="H14" s="9"/>
      <c r="I14" s="9">
        <v>41650</v>
      </c>
      <c r="J14" s="7" t="s">
        <v>3127</v>
      </c>
      <c r="K14" s="7"/>
      <c r="L14" s="10" t="s">
        <v>3206</v>
      </c>
      <c r="M14" s="242" t="s">
        <v>3206</v>
      </c>
      <c r="N14" s="243" t="s">
        <v>2155</v>
      </c>
      <c r="O14" s="243" t="s">
        <v>3207</v>
      </c>
      <c r="P14" s="10" t="s">
        <v>3208</v>
      </c>
      <c r="Q14" s="10"/>
      <c r="R14" s="10"/>
      <c r="S14" s="10"/>
      <c r="T14" s="10" t="s">
        <v>22</v>
      </c>
      <c r="U14" s="244">
        <v>33176</v>
      </c>
      <c r="V14" s="10" t="s">
        <v>1382</v>
      </c>
      <c r="W14" s="10" t="s">
        <v>1382</v>
      </c>
      <c r="X14" s="241" t="s">
        <v>1936</v>
      </c>
      <c r="Y14" s="8" t="s">
        <v>3209</v>
      </c>
      <c r="Z14" s="243">
        <v>40283</v>
      </c>
      <c r="AA14" s="10" t="s">
        <v>255</v>
      </c>
      <c r="AB14" s="10" t="s">
        <v>1956</v>
      </c>
      <c r="AC14" s="10" t="s">
        <v>3139</v>
      </c>
      <c r="AD14" s="10" t="s">
        <v>2010</v>
      </c>
      <c r="AE14" s="243" t="s">
        <v>2056</v>
      </c>
      <c r="AF14" s="10" t="s">
        <v>3210</v>
      </c>
      <c r="AG14" s="10" t="s">
        <v>3211</v>
      </c>
      <c r="AH14" s="242" t="s">
        <v>3210</v>
      </c>
      <c r="AI14" s="243" t="s">
        <v>3211</v>
      </c>
      <c r="AJ14" s="10" t="s">
        <v>3212</v>
      </c>
      <c r="AK14" s="10" t="s">
        <v>3213</v>
      </c>
      <c r="AL14" s="241" t="s">
        <v>2107</v>
      </c>
      <c r="AM14" s="8"/>
      <c r="AN14" s="8"/>
      <c r="AO14" s="8"/>
      <c r="AP14" s="8"/>
      <c r="AQ14" s="8" t="s">
        <v>3087</v>
      </c>
      <c r="AR14" s="245">
        <v>41481</v>
      </c>
      <c r="AS14" s="245">
        <v>41481</v>
      </c>
      <c r="AT14" s="246"/>
      <c r="AU14" s="244"/>
      <c r="AV14" s="247"/>
      <c r="AW14" s="248" t="s">
        <v>3083</v>
      </c>
      <c r="AX14" s="249"/>
      <c r="AY14" s="250" t="s">
        <v>3204</v>
      </c>
    </row>
    <row r="15" spans="1:51" ht="24.75" customHeight="1" x14ac:dyDescent="0.35">
      <c r="A15" s="11">
        <v>14</v>
      </c>
      <c r="B15" s="241" t="s">
        <v>3214</v>
      </c>
      <c r="C15" s="8" t="s">
        <v>3215</v>
      </c>
      <c r="D15" s="10" t="s">
        <v>3087</v>
      </c>
      <c r="E15" s="10" t="s">
        <v>129</v>
      </c>
      <c r="F15" s="9">
        <v>40940</v>
      </c>
      <c r="G15" s="9">
        <v>41000</v>
      </c>
      <c r="H15" s="9"/>
      <c r="I15" s="9"/>
      <c r="J15" s="7" t="s">
        <v>3127</v>
      </c>
      <c r="K15" s="7"/>
      <c r="L15" s="10" t="s">
        <v>3195</v>
      </c>
      <c r="M15" s="242" t="s">
        <v>3196</v>
      </c>
      <c r="N15" s="243" t="s">
        <v>1933</v>
      </c>
      <c r="O15" s="243" t="s">
        <v>3186</v>
      </c>
      <c r="P15" s="10" t="s">
        <v>2061</v>
      </c>
      <c r="Q15" s="10"/>
      <c r="R15" s="10"/>
      <c r="S15" s="10"/>
      <c r="T15" s="10" t="s">
        <v>53</v>
      </c>
      <c r="U15" s="244">
        <v>25759</v>
      </c>
      <c r="V15" s="10" t="s">
        <v>79</v>
      </c>
      <c r="W15" s="10" t="s">
        <v>176</v>
      </c>
      <c r="X15" s="241" t="s">
        <v>1936</v>
      </c>
      <c r="Y15" s="8" t="s">
        <v>3216</v>
      </c>
      <c r="Z15" s="243">
        <v>36643</v>
      </c>
      <c r="AA15" s="10" t="s">
        <v>129</v>
      </c>
      <c r="AB15" s="10" t="s">
        <v>1938</v>
      </c>
      <c r="AC15" s="10" t="s">
        <v>3139</v>
      </c>
      <c r="AD15" s="10" t="s">
        <v>2154</v>
      </c>
      <c r="AE15" s="243" t="s">
        <v>1948</v>
      </c>
      <c r="AF15" s="10" t="s">
        <v>3217</v>
      </c>
      <c r="AG15" s="10" t="s">
        <v>3218</v>
      </c>
      <c r="AH15" s="242" t="s">
        <v>3217</v>
      </c>
      <c r="AI15" s="243" t="s">
        <v>3218</v>
      </c>
      <c r="AJ15" s="10" t="s">
        <v>3219</v>
      </c>
      <c r="AK15" s="10" t="s">
        <v>3220</v>
      </c>
      <c r="AL15" s="241" t="s">
        <v>1971</v>
      </c>
      <c r="AM15" s="8"/>
      <c r="AN15" s="8"/>
      <c r="AO15" s="8"/>
      <c r="AP15" s="8"/>
      <c r="AQ15" s="8" t="s">
        <v>3087</v>
      </c>
      <c r="AR15" s="245">
        <v>41456</v>
      </c>
      <c r="AS15" s="245">
        <v>41485</v>
      </c>
      <c r="AT15" s="246"/>
      <c r="AU15" s="244"/>
      <c r="AV15" s="247"/>
      <c r="AW15" s="248" t="s">
        <v>3083</v>
      </c>
      <c r="AX15" s="249"/>
      <c r="AY15" s="250" t="s">
        <v>3214</v>
      </c>
    </row>
    <row r="16" spans="1:51" ht="24.75" customHeight="1" x14ac:dyDescent="0.35">
      <c r="A16" s="11">
        <v>15</v>
      </c>
      <c r="B16" s="241" t="s">
        <v>3221</v>
      </c>
      <c r="C16" s="8" t="s">
        <v>3222</v>
      </c>
      <c r="D16" s="10" t="s">
        <v>3087</v>
      </c>
      <c r="E16" s="10" t="s">
        <v>14</v>
      </c>
      <c r="F16" s="9">
        <v>40756</v>
      </c>
      <c r="G16" s="9">
        <v>40816</v>
      </c>
      <c r="H16" s="9"/>
      <c r="I16" s="9"/>
      <c r="J16" s="7" t="s">
        <v>1932</v>
      </c>
      <c r="K16" s="7"/>
      <c r="L16" s="10" t="s">
        <v>3223</v>
      </c>
      <c r="M16" s="242" t="s">
        <v>3224</v>
      </c>
      <c r="N16" s="243" t="s">
        <v>2155</v>
      </c>
      <c r="O16" s="243" t="s">
        <v>3225</v>
      </c>
      <c r="P16" s="10" t="s">
        <v>3226</v>
      </c>
      <c r="Q16" s="10"/>
      <c r="R16" s="10"/>
      <c r="S16" s="10"/>
      <c r="T16" s="10" t="s">
        <v>53</v>
      </c>
      <c r="U16" s="244">
        <v>32232</v>
      </c>
      <c r="V16" s="10" t="s">
        <v>255</v>
      </c>
      <c r="W16" s="10" t="s">
        <v>1981</v>
      </c>
      <c r="X16" s="241" t="s">
        <v>1936</v>
      </c>
      <c r="Y16" s="8" t="s">
        <v>3227</v>
      </c>
      <c r="Z16" s="243">
        <v>37965</v>
      </c>
      <c r="AA16" s="10" t="s">
        <v>255</v>
      </c>
      <c r="AB16" s="10" t="s">
        <v>1956</v>
      </c>
      <c r="AC16" s="10" t="s">
        <v>3139</v>
      </c>
      <c r="AD16" s="10" t="s">
        <v>2167</v>
      </c>
      <c r="AE16" s="243" t="s">
        <v>1948</v>
      </c>
      <c r="AF16" s="10" t="s">
        <v>3228</v>
      </c>
      <c r="AG16" s="10" t="s">
        <v>3229</v>
      </c>
      <c r="AH16" s="242" t="s">
        <v>3228</v>
      </c>
      <c r="AI16" s="243" t="s">
        <v>3229</v>
      </c>
      <c r="AJ16" s="10" t="s">
        <v>3230</v>
      </c>
      <c r="AK16" s="10" t="s">
        <v>3231</v>
      </c>
      <c r="AL16" s="241" t="s">
        <v>1953</v>
      </c>
      <c r="AM16" s="8"/>
      <c r="AN16" s="8"/>
      <c r="AO16" s="8"/>
      <c r="AP16" s="8"/>
      <c r="AQ16" s="8" t="s">
        <v>3087</v>
      </c>
      <c r="AR16" s="245">
        <v>41481</v>
      </c>
      <c r="AS16" s="245">
        <v>41486</v>
      </c>
      <c r="AT16" s="246"/>
      <c r="AU16" s="244"/>
      <c r="AV16" s="247"/>
      <c r="AW16" s="248" t="s">
        <v>3083</v>
      </c>
      <c r="AX16" s="249"/>
      <c r="AY16" s="250" t="s">
        <v>3221</v>
      </c>
    </row>
    <row r="17" spans="1:51" ht="24.75" customHeight="1" x14ac:dyDescent="0.35">
      <c r="A17" s="11">
        <v>16</v>
      </c>
      <c r="B17" s="241" t="s">
        <v>3232</v>
      </c>
      <c r="C17" s="8" t="s">
        <v>3233</v>
      </c>
      <c r="D17" s="10" t="s">
        <v>3087</v>
      </c>
      <c r="E17" s="10" t="s">
        <v>14</v>
      </c>
      <c r="F17" s="9">
        <v>40182</v>
      </c>
      <c r="G17" s="9">
        <v>40240</v>
      </c>
      <c r="H17" s="9"/>
      <c r="I17" s="9"/>
      <c r="J17" s="7" t="s">
        <v>1932</v>
      </c>
      <c r="K17" s="7"/>
      <c r="L17" s="10" t="s">
        <v>3234</v>
      </c>
      <c r="M17" s="242" t="s">
        <v>3234</v>
      </c>
      <c r="N17" s="243" t="s">
        <v>2155</v>
      </c>
      <c r="O17" s="243" t="s">
        <v>3235</v>
      </c>
      <c r="P17" s="10" t="s">
        <v>3236</v>
      </c>
      <c r="Q17" s="10"/>
      <c r="R17" s="10"/>
      <c r="S17" s="10"/>
      <c r="T17" s="10" t="s">
        <v>53</v>
      </c>
      <c r="U17" s="244">
        <v>31534</v>
      </c>
      <c r="V17" s="10" t="s">
        <v>351</v>
      </c>
      <c r="W17" s="10" t="s">
        <v>1725</v>
      </c>
      <c r="X17" s="241" t="s">
        <v>1936</v>
      </c>
      <c r="Y17" s="8" t="s">
        <v>3237</v>
      </c>
      <c r="Z17" s="243">
        <v>39785</v>
      </c>
      <c r="AA17" s="10" t="s">
        <v>255</v>
      </c>
      <c r="AB17" s="10" t="s">
        <v>1956</v>
      </c>
      <c r="AC17" s="10" t="s">
        <v>3139</v>
      </c>
      <c r="AD17" s="10" t="s">
        <v>2544</v>
      </c>
      <c r="AE17" s="243" t="s">
        <v>3238</v>
      </c>
      <c r="AF17" s="10" t="s">
        <v>3239</v>
      </c>
      <c r="AG17" s="10" t="s">
        <v>3240</v>
      </c>
      <c r="AH17" s="242" t="s">
        <v>3241</v>
      </c>
      <c r="AI17" s="243" t="s">
        <v>3242</v>
      </c>
      <c r="AJ17" s="10" t="s">
        <v>3243</v>
      </c>
      <c r="AK17" s="10" t="s">
        <v>3244</v>
      </c>
      <c r="AL17" s="241" t="s">
        <v>2107</v>
      </c>
      <c r="AM17" s="8"/>
      <c r="AN17" s="8"/>
      <c r="AO17" s="8"/>
      <c r="AP17" s="8"/>
      <c r="AQ17" s="8" t="s">
        <v>3087</v>
      </c>
      <c r="AR17" s="245">
        <v>41507</v>
      </c>
      <c r="AS17" s="245">
        <v>41507</v>
      </c>
      <c r="AT17" s="246"/>
      <c r="AU17" s="244"/>
      <c r="AV17" s="247"/>
      <c r="AW17" s="248" t="s">
        <v>3083</v>
      </c>
      <c r="AX17" s="249"/>
      <c r="AY17" s="250" t="s">
        <v>3232</v>
      </c>
    </row>
    <row r="18" spans="1:51" ht="24.75" customHeight="1" x14ac:dyDescent="0.35">
      <c r="A18" s="11">
        <v>17</v>
      </c>
      <c r="B18" s="241" t="s">
        <v>3245</v>
      </c>
      <c r="C18" s="8" t="s">
        <v>1329</v>
      </c>
      <c r="D18" s="10" t="s">
        <v>3087</v>
      </c>
      <c r="E18" s="10" t="s">
        <v>351</v>
      </c>
      <c r="F18" s="9">
        <v>41334</v>
      </c>
      <c r="G18" s="9">
        <v>41394</v>
      </c>
      <c r="H18" s="9"/>
      <c r="I18" s="9">
        <v>41759</v>
      </c>
      <c r="J18" s="7" t="s">
        <v>3127</v>
      </c>
      <c r="K18" s="7"/>
      <c r="L18" s="10" t="s">
        <v>3195</v>
      </c>
      <c r="M18" s="242" t="s">
        <v>3196</v>
      </c>
      <c r="N18" s="243" t="s">
        <v>1942</v>
      </c>
      <c r="O18" s="243" t="s">
        <v>3091</v>
      </c>
      <c r="P18" s="10" t="s">
        <v>3246</v>
      </c>
      <c r="Q18" s="10"/>
      <c r="R18" s="10"/>
      <c r="S18" s="10"/>
      <c r="T18" s="10" t="s">
        <v>53</v>
      </c>
      <c r="U18" s="244">
        <v>29567</v>
      </c>
      <c r="V18" s="10" t="s">
        <v>2270</v>
      </c>
      <c r="W18" s="10" t="s">
        <v>669</v>
      </c>
      <c r="X18" s="241" t="s">
        <v>1936</v>
      </c>
      <c r="Y18" s="8" t="s">
        <v>3247</v>
      </c>
      <c r="Z18" s="243">
        <v>39240</v>
      </c>
      <c r="AA18" s="10" t="s">
        <v>255</v>
      </c>
      <c r="AB18" s="10" t="s">
        <v>1938</v>
      </c>
      <c r="AC18" s="10" t="s">
        <v>1968</v>
      </c>
      <c r="AD18" s="10" t="s">
        <v>3248</v>
      </c>
      <c r="AE18" s="243" t="s">
        <v>3249</v>
      </c>
      <c r="AF18" s="10" t="s">
        <v>3250</v>
      </c>
      <c r="AG18" s="10" t="s">
        <v>3251</v>
      </c>
      <c r="AH18" s="242" t="s">
        <v>3250</v>
      </c>
      <c r="AI18" s="243" t="s">
        <v>3252</v>
      </c>
      <c r="AJ18" s="10" t="s">
        <v>3253</v>
      </c>
      <c r="AK18" s="10" t="s">
        <v>3254</v>
      </c>
      <c r="AL18" s="241" t="s">
        <v>1971</v>
      </c>
      <c r="AM18" s="8"/>
      <c r="AN18" s="8"/>
      <c r="AO18" s="8"/>
      <c r="AP18" s="8"/>
      <c r="AQ18" s="8" t="s">
        <v>3087</v>
      </c>
      <c r="AR18" s="245">
        <v>41507</v>
      </c>
      <c r="AS18" s="245">
        <v>41507</v>
      </c>
      <c r="AT18" s="246"/>
      <c r="AU18" s="244"/>
      <c r="AV18" s="247"/>
      <c r="AW18" s="248" t="s">
        <v>3255</v>
      </c>
      <c r="AX18" s="249"/>
      <c r="AY18" s="250" t="s">
        <v>3245</v>
      </c>
    </row>
    <row r="19" spans="1:51" ht="24.75" customHeight="1" x14ac:dyDescent="0.35">
      <c r="A19" s="11">
        <v>18</v>
      </c>
      <c r="B19" s="241" t="s">
        <v>3256</v>
      </c>
      <c r="C19" s="8" t="s">
        <v>3257</v>
      </c>
      <c r="D19" s="10" t="s">
        <v>3087</v>
      </c>
      <c r="E19" s="10" t="s">
        <v>3194</v>
      </c>
      <c r="F19" s="9">
        <v>40042</v>
      </c>
      <c r="G19" s="9">
        <v>40102</v>
      </c>
      <c r="H19" s="9"/>
      <c r="I19" s="9"/>
      <c r="J19" s="7" t="s">
        <v>1932</v>
      </c>
      <c r="K19" s="7"/>
      <c r="L19" s="10" t="s">
        <v>3258</v>
      </c>
      <c r="M19" s="242" t="s">
        <v>3259</v>
      </c>
      <c r="N19" s="243" t="s">
        <v>1990</v>
      </c>
      <c r="O19" s="243" t="s">
        <v>410</v>
      </c>
      <c r="P19" s="10" t="s">
        <v>2057</v>
      </c>
      <c r="Q19" s="10"/>
      <c r="R19" s="10"/>
      <c r="S19" s="10"/>
      <c r="T19" s="10" t="s">
        <v>22</v>
      </c>
      <c r="U19" s="244">
        <v>23034</v>
      </c>
      <c r="V19" s="10" t="s">
        <v>1866</v>
      </c>
      <c r="W19" s="10" t="s">
        <v>176</v>
      </c>
      <c r="X19" s="241" t="s">
        <v>1936</v>
      </c>
      <c r="Y19" s="8" t="s">
        <v>3260</v>
      </c>
      <c r="Z19" s="243">
        <v>38387</v>
      </c>
      <c r="AA19" s="10" t="s">
        <v>255</v>
      </c>
      <c r="AB19" s="10" t="s">
        <v>1938</v>
      </c>
      <c r="AC19" s="10" t="s">
        <v>1968</v>
      </c>
      <c r="AD19" s="10" t="s">
        <v>3261</v>
      </c>
      <c r="AE19" s="243" t="s">
        <v>3262</v>
      </c>
      <c r="AF19" s="10" t="s">
        <v>3263</v>
      </c>
      <c r="AG19" s="10" t="s">
        <v>3264</v>
      </c>
      <c r="AH19" s="242" t="s">
        <v>3263</v>
      </c>
      <c r="AI19" s="243" t="s">
        <v>3264</v>
      </c>
      <c r="AJ19" s="10" t="s">
        <v>3265</v>
      </c>
      <c r="AK19" s="10" t="s">
        <v>3266</v>
      </c>
      <c r="AL19" s="241" t="s">
        <v>1941</v>
      </c>
      <c r="AM19" s="8"/>
      <c r="AN19" s="8"/>
      <c r="AO19" s="8"/>
      <c r="AP19" s="8"/>
      <c r="AQ19" s="8" t="s">
        <v>3087</v>
      </c>
      <c r="AR19" s="245">
        <v>41500</v>
      </c>
      <c r="AS19" s="245">
        <v>41508</v>
      </c>
      <c r="AT19" s="246"/>
      <c r="AU19" s="244"/>
      <c r="AV19" s="247"/>
      <c r="AW19" s="248" t="s">
        <v>3083</v>
      </c>
      <c r="AX19" s="249"/>
      <c r="AY19" s="250" t="s">
        <v>3256</v>
      </c>
    </row>
    <row r="20" spans="1:51" ht="24.75" customHeight="1" x14ac:dyDescent="0.35">
      <c r="A20" s="11">
        <v>19</v>
      </c>
      <c r="B20" s="241" t="s">
        <v>3267</v>
      </c>
      <c r="C20" s="8" t="s">
        <v>3268</v>
      </c>
      <c r="D20" s="10" t="s">
        <v>3087</v>
      </c>
      <c r="E20" s="10" t="s">
        <v>3088</v>
      </c>
      <c r="F20" s="9">
        <v>41521</v>
      </c>
      <c r="G20" s="9">
        <v>41582</v>
      </c>
      <c r="H20" s="9"/>
      <c r="I20" s="9">
        <v>41885</v>
      </c>
      <c r="J20" s="7" t="s">
        <v>3127</v>
      </c>
      <c r="K20" s="7"/>
      <c r="L20" s="10" t="s">
        <v>3089</v>
      </c>
      <c r="M20" s="242" t="s">
        <v>3090</v>
      </c>
      <c r="N20" s="243" t="s">
        <v>1933</v>
      </c>
      <c r="O20" s="243" t="s">
        <v>3186</v>
      </c>
      <c r="P20" s="10" t="s">
        <v>2061</v>
      </c>
      <c r="Q20" s="10"/>
      <c r="R20" s="10"/>
      <c r="S20" s="10"/>
      <c r="T20" s="10" t="s">
        <v>22</v>
      </c>
      <c r="U20" s="244">
        <v>25403</v>
      </c>
      <c r="V20" s="10" t="s">
        <v>79</v>
      </c>
      <c r="W20" s="10" t="s">
        <v>1153</v>
      </c>
      <c r="X20" s="241" t="s">
        <v>1936</v>
      </c>
      <c r="Y20" s="8" t="s">
        <v>3269</v>
      </c>
      <c r="Z20" s="243">
        <v>40441</v>
      </c>
      <c r="AA20" s="10" t="s">
        <v>79</v>
      </c>
      <c r="AB20" s="10" t="s">
        <v>1938</v>
      </c>
      <c r="AC20" s="10" t="s">
        <v>3139</v>
      </c>
      <c r="AD20" s="10" t="s">
        <v>2040</v>
      </c>
      <c r="AE20" s="243" t="s">
        <v>2041</v>
      </c>
      <c r="AF20" s="10" t="s">
        <v>3270</v>
      </c>
      <c r="AG20" s="10" t="s">
        <v>3271</v>
      </c>
      <c r="AH20" s="242" t="s">
        <v>3270</v>
      </c>
      <c r="AI20" s="243" t="s">
        <v>3271</v>
      </c>
      <c r="AJ20" s="10" t="s">
        <v>3272</v>
      </c>
      <c r="AK20" s="10" t="s">
        <v>259</v>
      </c>
      <c r="AL20" s="241" t="s">
        <v>1941</v>
      </c>
      <c r="AM20" s="8"/>
      <c r="AN20" s="8"/>
      <c r="AO20" s="8"/>
      <c r="AP20" s="8"/>
      <c r="AQ20" s="8" t="s">
        <v>3087</v>
      </c>
      <c r="AR20" s="245">
        <v>41522</v>
      </c>
      <c r="AS20" s="245">
        <v>41522</v>
      </c>
      <c r="AT20" s="246"/>
      <c r="AU20" s="244"/>
      <c r="AV20" s="247"/>
      <c r="AW20" s="248" t="s">
        <v>3083</v>
      </c>
      <c r="AX20" s="249"/>
      <c r="AY20" s="250" t="s">
        <v>3267</v>
      </c>
    </row>
    <row r="21" spans="1:51" ht="24.75" customHeight="1" x14ac:dyDescent="0.35">
      <c r="A21" s="11">
        <v>20</v>
      </c>
      <c r="B21" s="241" t="s">
        <v>3273</v>
      </c>
      <c r="C21" s="8" t="s">
        <v>3274</v>
      </c>
      <c r="D21" s="10" t="s">
        <v>3087</v>
      </c>
      <c r="E21" s="10" t="s">
        <v>3088</v>
      </c>
      <c r="F21" s="9">
        <v>40973</v>
      </c>
      <c r="G21" s="9">
        <v>41033</v>
      </c>
      <c r="H21" s="9"/>
      <c r="I21" s="9">
        <v>42494</v>
      </c>
      <c r="J21" s="7" t="s">
        <v>3127</v>
      </c>
      <c r="K21" s="7"/>
      <c r="L21" s="10" t="s">
        <v>3089</v>
      </c>
      <c r="M21" s="242" t="s">
        <v>3090</v>
      </c>
      <c r="N21" s="243" t="s">
        <v>1933</v>
      </c>
      <c r="O21" s="243" t="s">
        <v>3186</v>
      </c>
      <c r="P21" s="10" t="s">
        <v>2061</v>
      </c>
      <c r="Q21" s="10"/>
      <c r="R21" s="10"/>
      <c r="S21" s="10"/>
      <c r="T21" s="10" t="s">
        <v>53</v>
      </c>
      <c r="U21" s="244">
        <v>27863</v>
      </c>
      <c r="V21" s="10" t="s">
        <v>3275</v>
      </c>
      <c r="W21" s="10" t="s">
        <v>79</v>
      </c>
      <c r="X21" s="241" t="s">
        <v>1936</v>
      </c>
      <c r="Y21" s="8" t="s">
        <v>3276</v>
      </c>
      <c r="Z21" s="243">
        <v>40553</v>
      </c>
      <c r="AA21" s="10" t="s">
        <v>669</v>
      </c>
      <c r="AB21" s="10" t="s">
        <v>1938</v>
      </c>
      <c r="AC21" s="10" t="s">
        <v>3139</v>
      </c>
      <c r="AD21" s="10" t="s">
        <v>2280</v>
      </c>
      <c r="AE21" s="243" t="s">
        <v>1970</v>
      </c>
      <c r="AF21" s="10" t="s">
        <v>3277</v>
      </c>
      <c r="AG21" s="10" t="s">
        <v>3278</v>
      </c>
      <c r="AH21" s="242" t="s">
        <v>3279</v>
      </c>
      <c r="AI21" s="243" t="s">
        <v>3280</v>
      </c>
      <c r="AJ21" s="10" t="s">
        <v>3281</v>
      </c>
      <c r="AK21" s="10" t="s">
        <v>3282</v>
      </c>
      <c r="AL21" s="241" t="s">
        <v>1971</v>
      </c>
      <c r="AM21" s="8"/>
      <c r="AN21" s="8"/>
      <c r="AO21" s="8"/>
      <c r="AP21" s="8"/>
      <c r="AQ21" s="8" t="s">
        <v>3087</v>
      </c>
      <c r="AR21" s="245">
        <v>41547</v>
      </c>
      <c r="AS21" s="245">
        <v>41547</v>
      </c>
      <c r="AT21" s="246"/>
      <c r="AU21" s="244"/>
      <c r="AV21" s="247"/>
      <c r="AW21" s="248" t="s">
        <v>3083</v>
      </c>
      <c r="AX21" s="249"/>
      <c r="AY21" s="250" t="s">
        <v>3273</v>
      </c>
    </row>
    <row r="22" spans="1:51" ht="24.75" customHeight="1" x14ac:dyDescent="0.35">
      <c r="A22" s="11">
        <v>21</v>
      </c>
      <c r="B22" s="241" t="s">
        <v>3283</v>
      </c>
      <c r="C22" s="8" t="s">
        <v>3284</v>
      </c>
      <c r="D22" s="10" t="s">
        <v>3087</v>
      </c>
      <c r="E22" s="10" t="s">
        <v>14</v>
      </c>
      <c r="F22" s="9">
        <v>39678</v>
      </c>
      <c r="G22" s="9"/>
      <c r="H22" s="9"/>
      <c r="I22" s="9"/>
      <c r="J22" s="7" t="s">
        <v>1932</v>
      </c>
      <c r="K22" s="7"/>
      <c r="L22" s="10" t="s">
        <v>35</v>
      </c>
      <c r="M22" s="242" t="s">
        <v>35</v>
      </c>
      <c r="N22" s="243" t="s">
        <v>1933</v>
      </c>
      <c r="O22" s="243" t="s">
        <v>36</v>
      </c>
      <c r="P22" s="10" t="s">
        <v>3285</v>
      </c>
      <c r="Q22" s="10"/>
      <c r="R22" s="10"/>
      <c r="S22" s="10"/>
      <c r="T22" s="10" t="s">
        <v>22</v>
      </c>
      <c r="U22" s="244">
        <v>28172</v>
      </c>
      <c r="V22" s="10" t="s">
        <v>255</v>
      </c>
      <c r="W22" s="10" t="s">
        <v>1725</v>
      </c>
      <c r="X22" s="241" t="s">
        <v>1936</v>
      </c>
      <c r="Y22" s="8" t="s">
        <v>3286</v>
      </c>
      <c r="Z22" s="243">
        <v>39425</v>
      </c>
      <c r="AA22" s="10" t="s">
        <v>255</v>
      </c>
      <c r="AB22" s="10" t="s">
        <v>1956</v>
      </c>
      <c r="AC22" s="10" t="s">
        <v>3139</v>
      </c>
      <c r="AD22" s="10" t="s">
        <v>2577</v>
      </c>
      <c r="AE22" s="243" t="s">
        <v>1970</v>
      </c>
      <c r="AF22" s="10" t="s">
        <v>3287</v>
      </c>
      <c r="AG22" s="10" t="s">
        <v>3288</v>
      </c>
      <c r="AH22" s="242" t="s">
        <v>3289</v>
      </c>
      <c r="AI22" s="243" t="s">
        <v>3290</v>
      </c>
      <c r="AJ22" s="10" t="s">
        <v>3291</v>
      </c>
      <c r="AK22" s="10" t="s">
        <v>3292</v>
      </c>
      <c r="AL22" s="241" t="s">
        <v>1953</v>
      </c>
      <c r="AM22" s="8"/>
      <c r="AN22" s="8"/>
      <c r="AO22" s="8"/>
      <c r="AP22" s="8"/>
      <c r="AQ22" s="8" t="s">
        <v>3087</v>
      </c>
      <c r="AR22" s="245">
        <v>41537</v>
      </c>
      <c r="AS22" s="245">
        <v>41548</v>
      </c>
      <c r="AT22" s="246"/>
      <c r="AU22" s="244"/>
      <c r="AV22" s="247"/>
      <c r="AW22" s="248" t="s">
        <v>3083</v>
      </c>
      <c r="AX22" s="249"/>
      <c r="AY22" s="250" t="s">
        <v>3283</v>
      </c>
    </row>
    <row r="23" spans="1:51" ht="24.75" customHeight="1" x14ac:dyDescent="0.35">
      <c r="A23" s="11">
        <v>22</v>
      </c>
      <c r="B23" s="241" t="s">
        <v>3293</v>
      </c>
      <c r="C23" s="8" t="s">
        <v>3294</v>
      </c>
      <c r="D23" s="10" t="s">
        <v>3087</v>
      </c>
      <c r="E23" s="10" t="s">
        <v>124</v>
      </c>
      <c r="F23" s="9">
        <v>40848</v>
      </c>
      <c r="G23" s="9">
        <v>40968</v>
      </c>
      <c r="H23" s="9"/>
      <c r="I23" s="9">
        <v>42429</v>
      </c>
      <c r="J23" s="7" t="s">
        <v>3127</v>
      </c>
      <c r="K23" s="7"/>
      <c r="L23" s="10" t="s">
        <v>3295</v>
      </c>
      <c r="M23" s="242" t="s">
        <v>58</v>
      </c>
      <c r="N23" s="243" t="s">
        <v>1933</v>
      </c>
      <c r="O23" s="243" t="s">
        <v>3186</v>
      </c>
      <c r="P23" s="10" t="s">
        <v>2061</v>
      </c>
      <c r="Q23" s="10"/>
      <c r="R23" s="10"/>
      <c r="S23" s="10"/>
      <c r="T23" s="10" t="s">
        <v>53</v>
      </c>
      <c r="U23" s="244">
        <v>26043</v>
      </c>
      <c r="V23" s="10" t="s">
        <v>343</v>
      </c>
      <c r="W23" s="10" t="s">
        <v>343</v>
      </c>
      <c r="X23" s="241" t="s">
        <v>1936</v>
      </c>
      <c r="Y23" s="8" t="s">
        <v>3296</v>
      </c>
      <c r="Z23" s="243">
        <v>39451</v>
      </c>
      <c r="AA23" s="10" t="s">
        <v>3297</v>
      </c>
      <c r="AB23" s="10" t="s">
        <v>1938</v>
      </c>
      <c r="AC23" s="10" t="s">
        <v>3139</v>
      </c>
      <c r="AD23" s="10" t="s">
        <v>1947</v>
      </c>
      <c r="AE23" s="243" t="s">
        <v>1948</v>
      </c>
      <c r="AF23" s="10" t="s">
        <v>3298</v>
      </c>
      <c r="AG23" s="10" t="s">
        <v>3299</v>
      </c>
      <c r="AH23" s="242" t="s">
        <v>3300</v>
      </c>
      <c r="AI23" s="243" t="s">
        <v>3301</v>
      </c>
      <c r="AJ23" s="10" t="s">
        <v>3302</v>
      </c>
      <c r="AK23" s="10" t="s">
        <v>3303</v>
      </c>
      <c r="AL23" s="241" t="s">
        <v>1971</v>
      </c>
      <c r="AM23" s="8"/>
      <c r="AN23" s="8"/>
      <c r="AO23" s="8"/>
      <c r="AP23" s="8"/>
      <c r="AQ23" s="8" t="s">
        <v>3087</v>
      </c>
      <c r="AR23" s="245">
        <v>41521</v>
      </c>
      <c r="AS23" s="245">
        <v>41556</v>
      </c>
      <c r="AT23" s="246"/>
      <c r="AU23" s="244"/>
      <c r="AV23" s="247"/>
      <c r="AW23" s="248" t="s">
        <v>3255</v>
      </c>
      <c r="AX23" s="249"/>
      <c r="AY23" s="250" t="s">
        <v>3293</v>
      </c>
    </row>
    <row r="24" spans="1:51" ht="24.75" customHeight="1" x14ac:dyDescent="0.35">
      <c r="A24" s="11">
        <v>23</v>
      </c>
      <c r="B24" s="241" t="s">
        <v>3304</v>
      </c>
      <c r="C24" s="8" t="s">
        <v>1514</v>
      </c>
      <c r="D24" s="10" t="s">
        <v>3087</v>
      </c>
      <c r="E24" s="10" t="s">
        <v>14</v>
      </c>
      <c r="F24" s="9">
        <v>39966</v>
      </c>
      <c r="G24" s="9">
        <v>40026</v>
      </c>
      <c r="H24" s="9"/>
      <c r="I24" s="9"/>
      <c r="J24" s="7" t="s">
        <v>1932</v>
      </c>
      <c r="K24" s="7"/>
      <c r="L24" s="10" t="s">
        <v>3117</v>
      </c>
      <c r="M24" s="242" t="s">
        <v>3117</v>
      </c>
      <c r="N24" s="243" t="s">
        <v>2017</v>
      </c>
      <c r="O24" s="243" t="s">
        <v>3305</v>
      </c>
      <c r="P24" s="10" t="s">
        <v>3306</v>
      </c>
      <c r="Q24" s="10"/>
      <c r="R24" s="10"/>
      <c r="S24" s="10"/>
      <c r="T24" s="10" t="s">
        <v>53</v>
      </c>
      <c r="U24" s="244">
        <v>29898</v>
      </c>
      <c r="V24" s="10" t="s">
        <v>255</v>
      </c>
      <c r="W24" s="10" t="s">
        <v>162</v>
      </c>
      <c r="X24" s="241" t="s">
        <v>1936</v>
      </c>
      <c r="Y24" s="8" t="s">
        <v>3307</v>
      </c>
      <c r="Z24" s="243">
        <v>35976</v>
      </c>
      <c r="AA24" s="10" t="s">
        <v>255</v>
      </c>
      <c r="AB24" s="10" t="s">
        <v>1956</v>
      </c>
      <c r="AC24" s="10" t="s">
        <v>3139</v>
      </c>
      <c r="AD24" s="10" t="s">
        <v>2010</v>
      </c>
      <c r="AE24" s="243" t="s">
        <v>1940</v>
      </c>
      <c r="AF24" s="10" t="s">
        <v>3308</v>
      </c>
      <c r="AG24" s="10" t="s">
        <v>3309</v>
      </c>
      <c r="AH24" s="242" t="s">
        <v>3308</v>
      </c>
      <c r="AI24" s="243" t="s">
        <v>3309</v>
      </c>
      <c r="AJ24" s="10" t="s">
        <v>3310</v>
      </c>
      <c r="AK24" s="10" t="s">
        <v>3311</v>
      </c>
      <c r="AL24" s="241" t="s">
        <v>1953</v>
      </c>
      <c r="AM24" s="8"/>
      <c r="AN24" s="8"/>
      <c r="AO24" s="8"/>
      <c r="AP24" s="8"/>
      <c r="AQ24" s="8" t="s">
        <v>3087</v>
      </c>
      <c r="AR24" s="245">
        <v>41557</v>
      </c>
      <c r="AS24" s="245">
        <v>41557</v>
      </c>
      <c r="AT24" s="246"/>
      <c r="AU24" s="244"/>
      <c r="AV24" s="247"/>
      <c r="AW24" s="248" t="s">
        <v>3083</v>
      </c>
      <c r="AX24" s="249"/>
      <c r="AY24" s="250" t="s">
        <v>3304</v>
      </c>
    </row>
    <row r="25" spans="1:51" ht="24.75" customHeight="1" x14ac:dyDescent="0.35">
      <c r="A25" s="11">
        <v>24</v>
      </c>
      <c r="B25" s="241" t="s">
        <v>3312</v>
      </c>
      <c r="C25" s="8" t="s">
        <v>3313</v>
      </c>
      <c r="D25" s="10" t="s">
        <v>3087</v>
      </c>
      <c r="E25" s="10" t="s">
        <v>351</v>
      </c>
      <c r="F25" s="9">
        <v>40791</v>
      </c>
      <c r="G25" s="9">
        <v>40851</v>
      </c>
      <c r="H25" s="9"/>
      <c r="I25" s="9"/>
      <c r="J25" s="7" t="s">
        <v>1932</v>
      </c>
      <c r="K25" s="7"/>
      <c r="L25" s="10" t="s">
        <v>3258</v>
      </c>
      <c r="M25" s="242" t="s">
        <v>3259</v>
      </c>
      <c r="N25" s="243" t="s">
        <v>2017</v>
      </c>
      <c r="O25" s="243" t="s">
        <v>396</v>
      </c>
      <c r="P25" s="10" t="s">
        <v>3314</v>
      </c>
      <c r="Q25" s="10"/>
      <c r="R25" s="10"/>
      <c r="S25" s="10"/>
      <c r="T25" s="10" t="s">
        <v>53</v>
      </c>
      <c r="U25" s="244">
        <v>29533</v>
      </c>
      <c r="V25" s="10" t="s">
        <v>351</v>
      </c>
      <c r="W25" s="10" t="s">
        <v>1153</v>
      </c>
      <c r="X25" s="241" t="s">
        <v>1936</v>
      </c>
      <c r="Y25" s="8" t="s">
        <v>3315</v>
      </c>
      <c r="Z25" s="243">
        <v>40680</v>
      </c>
      <c r="AA25" s="10" t="s">
        <v>351</v>
      </c>
      <c r="AB25" s="10" t="s">
        <v>1938</v>
      </c>
      <c r="AC25" s="10" t="s">
        <v>3139</v>
      </c>
      <c r="AD25" s="10" t="s">
        <v>2010</v>
      </c>
      <c r="AE25" s="243" t="s">
        <v>1948</v>
      </c>
      <c r="AF25" s="10" t="s">
        <v>3316</v>
      </c>
      <c r="AG25" s="10" t="s">
        <v>3317</v>
      </c>
      <c r="AH25" s="242" t="s">
        <v>3318</v>
      </c>
      <c r="AI25" s="243" t="s">
        <v>3319</v>
      </c>
      <c r="AJ25" s="10" t="s">
        <v>3320</v>
      </c>
      <c r="AK25" s="10" t="s">
        <v>3321</v>
      </c>
      <c r="AL25" s="241" t="s">
        <v>1971</v>
      </c>
      <c r="AM25" s="8"/>
      <c r="AN25" s="8"/>
      <c r="AO25" s="8"/>
      <c r="AP25" s="8"/>
      <c r="AQ25" s="8" t="s">
        <v>3087</v>
      </c>
      <c r="AR25" s="245">
        <v>41544</v>
      </c>
      <c r="AS25" s="245">
        <v>41573</v>
      </c>
      <c r="AT25" s="246"/>
      <c r="AU25" s="244"/>
      <c r="AV25" s="247"/>
      <c r="AW25" s="248" t="s">
        <v>3083</v>
      </c>
      <c r="AX25" s="249"/>
      <c r="AY25" s="250" t="s">
        <v>3312</v>
      </c>
    </row>
    <row r="26" spans="1:51" ht="24.75" customHeight="1" x14ac:dyDescent="0.35">
      <c r="A26" s="11">
        <v>25</v>
      </c>
      <c r="B26" s="241" t="s">
        <v>3322</v>
      </c>
      <c r="C26" s="8" t="s">
        <v>3323</v>
      </c>
      <c r="D26" s="10" t="s">
        <v>3087</v>
      </c>
      <c r="E26" s="10" t="s">
        <v>3194</v>
      </c>
      <c r="F26" s="9">
        <v>41197</v>
      </c>
      <c r="G26" s="9">
        <v>41257</v>
      </c>
      <c r="H26" s="9"/>
      <c r="I26" s="9">
        <v>41622</v>
      </c>
      <c r="J26" s="7" t="s">
        <v>3127</v>
      </c>
      <c r="K26" s="7"/>
      <c r="L26" s="10" t="s">
        <v>3195</v>
      </c>
      <c r="M26" s="242" t="s">
        <v>3196</v>
      </c>
      <c r="N26" s="243" t="s">
        <v>1933</v>
      </c>
      <c r="O26" s="243" t="s">
        <v>3186</v>
      </c>
      <c r="P26" s="10" t="s">
        <v>2061</v>
      </c>
      <c r="Q26" s="10"/>
      <c r="R26" s="10"/>
      <c r="S26" s="10"/>
      <c r="T26" s="10" t="s">
        <v>53</v>
      </c>
      <c r="U26" s="244">
        <v>25561</v>
      </c>
      <c r="V26" s="10" t="s">
        <v>2096</v>
      </c>
      <c r="W26" s="10" t="s">
        <v>129</v>
      </c>
      <c r="X26" s="241" t="s">
        <v>1936</v>
      </c>
      <c r="Y26" s="8" t="s">
        <v>3324</v>
      </c>
      <c r="Z26" s="243">
        <v>37431</v>
      </c>
      <c r="AA26" s="10" t="s">
        <v>255</v>
      </c>
      <c r="AB26" s="10" t="s">
        <v>1938</v>
      </c>
      <c r="AC26" s="10" t="s">
        <v>3139</v>
      </c>
      <c r="AD26" s="10" t="s">
        <v>3325</v>
      </c>
      <c r="AE26" s="243" t="s">
        <v>3249</v>
      </c>
      <c r="AF26" s="10" t="s">
        <v>3326</v>
      </c>
      <c r="AG26" s="10" t="s">
        <v>3327</v>
      </c>
      <c r="AH26" s="242" t="s">
        <v>3326</v>
      </c>
      <c r="AI26" s="243" t="s">
        <v>3327</v>
      </c>
      <c r="AJ26" s="10" t="s">
        <v>3328</v>
      </c>
      <c r="AK26" s="10" t="s">
        <v>3329</v>
      </c>
      <c r="AL26" s="241" t="s">
        <v>1971</v>
      </c>
      <c r="AM26" s="8"/>
      <c r="AN26" s="8"/>
      <c r="AO26" s="8"/>
      <c r="AP26" s="8"/>
      <c r="AQ26" s="8" t="s">
        <v>3087</v>
      </c>
      <c r="AR26" s="245">
        <v>41579</v>
      </c>
      <c r="AS26" s="245">
        <v>41579</v>
      </c>
      <c r="AT26" s="246"/>
      <c r="AU26" s="244"/>
      <c r="AV26" s="247"/>
      <c r="AW26" s="248" t="s">
        <v>3255</v>
      </c>
      <c r="AX26" s="249"/>
      <c r="AY26" s="250" t="s">
        <v>3322</v>
      </c>
    </row>
    <row r="27" spans="1:51" ht="24.75" customHeight="1" x14ac:dyDescent="0.35">
      <c r="A27" s="11">
        <v>26</v>
      </c>
      <c r="B27" s="241" t="s">
        <v>3330</v>
      </c>
      <c r="C27" s="8" t="s">
        <v>226</v>
      </c>
      <c r="D27" s="10" t="s">
        <v>3087</v>
      </c>
      <c r="E27" s="10" t="s">
        <v>14</v>
      </c>
      <c r="F27" s="9">
        <v>40238</v>
      </c>
      <c r="G27" s="9">
        <v>40298</v>
      </c>
      <c r="H27" s="9"/>
      <c r="I27" s="9"/>
      <c r="J27" s="7" t="s">
        <v>1932</v>
      </c>
      <c r="K27" s="7"/>
      <c r="L27" s="10" t="s">
        <v>96</v>
      </c>
      <c r="M27" s="242" t="s">
        <v>96</v>
      </c>
      <c r="N27" s="243" t="s">
        <v>1984</v>
      </c>
      <c r="O27" s="243" t="s">
        <v>3331</v>
      </c>
      <c r="P27" s="10" t="s">
        <v>3332</v>
      </c>
      <c r="Q27" s="10"/>
      <c r="R27" s="10"/>
      <c r="S27" s="10"/>
      <c r="T27" s="10" t="s">
        <v>53</v>
      </c>
      <c r="U27" s="244">
        <v>31195</v>
      </c>
      <c r="V27" s="10" t="s">
        <v>2562</v>
      </c>
      <c r="W27" s="10" t="s">
        <v>2562</v>
      </c>
      <c r="X27" s="241" t="s">
        <v>1936</v>
      </c>
      <c r="Y27" s="8" t="s">
        <v>3333</v>
      </c>
      <c r="Z27" s="243">
        <v>40422</v>
      </c>
      <c r="AA27" s="10" t="s">
        <v>2562</v>
      </c>
      <c r="AB27" s="10" t="s">
        <v>1956</v>
      </c>
      <c r="AC27" s="10" t="s">
        <v>3139</v>
      </c>
      <c r="AD27" s="10" t="s">
        <v>1987</v>
      </c>
      <c r="AE27" s="243" t="s">
        <v>3334</v>
      </c>
      <c r="AF27" s="10" t="s">
        <v>3335</v>
      </c>
      <c r="AG27" s="10" t="s">
        <v>3336</v>
      </c>
      <c r="AH27" s="242" t="s">
        <v>3337</v>
      </c>
      <c r="AI27" s="243" t="s">
        <v>3338</v>
      </c>
      <c r="AJ27" s="10" t="s">
        <v>3339</v>
      </c>
      <c r="AK27" s="10" t="s">
        <v>3340</v>
      </c>
      <c r="AL27" s="241" t="s">
        <v>1953</v>
      </c>
      <c r="AM27" s="8"/>
      <c r="AN27" s="8"/>
      <c r="AO27" s="8"/>
      <c r="AP27" s="8"/>
      <c r="AQ27" s="8" t="s">
        <v>3087</v>
      </c>
      <c r="AR27" s="245">
        <v>41636</v>
      </c>
      <c r="AS27" s="245">
        <v>41636</v>
      </c>
      <c r="AT27" s="246"/>
      <c r="AU27" s="244"/>
      <c r="AV27" s="247"/>
      <c r="AW27" s="248" t="s">
        <v>3083</v>
      </c>
      <c r="AX27" s="249"/>
      <c r="AY27" s="250" t="s">
        <v>3330</v>
      </c>
    </row>
    <row r="28" spans="1:51" ht="24.75" customHeight="1" x14ac:dyDescent="0.35">
      <c r="A28" s="11">
        <v>27</v>
      </c>
      <c r="B28" s="241" t="s">
        <v>3341</v>
      </c>
      <c r="C28" s="8" t="s">
        <v>3342</v>
      </c>
      <c r="D28" s="10" t="s">
        <v>3087</v>
      </c>
      <c r="E28" s="10" t="s">
        <v>14</v>
      </c>
      <c r="F28" s="9">
        <v>39734</v>
      </c>
      <c r="G28" s="9">
        <v>39794</v>
      </c>
      <c r="H28" s="9"/>
      <c r="I28" s="9"/>
      <c r="J28" s="7" t="s">
        <v>1932</v>
      </c>
      <c r="K28" s="7"/>
      <c r="L28" s="10" t="s">
        <v>70</v>
      </c>
      <c r="M28" s="242" t="s">
        <v>3343</v>
      </c>
      <c r="N28" s="243" t="s">
        <v>2155</v>
      </c>
      <c r="O28" s="243" t="s">
        <v>3344</v>
      </c>
      <c r="P28" s="10" t="s">
        <v>3345</v>
      </c>
      <c r="Q28" s="10"/>
      <c r="R28" s="10"/>
      <c r="S28" s="10"/>
      <c r="T28" s="10" t="s">
        <v>53</v>
      </c>
      <c r="U28" s="244">
        <v>30736</v>
      </c>
      <c r="V28" s="10" t="s">
        <v>747</v>
      </c>
      <c r="W28" s="10" t="s">
        <v>747</v>
      </c>
      <c r="X28" s="241" t="s">
        <v>1936</v>
      </c>
      <c r="Y28" s="8" t="s">
        <v>3346</v>
      </c>
      <c r="Z28" s="243">
        <v>37284</v>
      </c>
      <c r="AA28" s="10" t="s">
        <v>747</v>
      </c>
      <c r="AB28" s="10" t="s">
        <v>1938</v>
      </c>
      <c r="AC28" s="10" t="s">
        <v>3139</v>
      </c>
      <c r="AD28" s="10" t="s">
        <v>1987</v>
      </c>
      <c r="AE28" s="243" t="s">
        <v>1988</v>
      </c>
      <c r="AF28" s="10" t="s">
        <v>3347</v>
      </c>
      <c r="AG28" s="10" t="s">
        <v>3348</v>
      </c>
      <c r="AH28" s="242" t="s">
        <v>3349</v>
      </c>
      <c r="AI28" s="243" t="s">
        <v>3350</v>
      </c>
      <c r="AJ28" s="10" t="s">
        <v>3351</v>
      </c>
      <c r="AK28" s="10" t="s">
        <v>3352</v>
      </c>
      <c r="AL28" s="241" t="s">
        <v>1971</v>
      </c>
      <c r="AM28" s="8"/>
      <c r="AN28" s="8"/>
      <c r="AO28" s="8"/>
      <c r="AP28" s="8"/>
      <c r="AQ28" s="8" t="s">
        <v>3087</v>
      </c>
      <c r="AR28" s="245">
        <v>41639</v>
      </c>
      <c r="AS28" s="245">
        <v>41639</v>
      </c>
      <c r="AT28" s="246"/>
      <c r="AU28" s="244"/>
      <c r="AV28" s="247"/>
      <c r="AW28" s="248" t="s">
        <v>3083</v>
      </c>
      <c r="AX28" s="249"/>
      <c r="AY28" s="250" t="s">
        <v>3341</v>
      </c>
    </row>
    <row r="29" spans="1:51" ht="24.75" customHeight="1" x14ac:dyDescent="0.35">
      <c r="A29" s="11">
        <v>28</v>
      </c>
      <c r="B29" s="241" t="s">
        <v>3353</v>
      </c>
      <c r="C29" s="8" t="s">
        <v>3354</v>
      </c>
      <c r="D29" s="10" t="s">
        <v>3087</v>
      </c>
      <c r="E29" s="10" t="s">
        <v>3194</v>
      </c>
      <c r="F29" s="9">
        <v>41204</v>
      </c>
      <c r="G29" s="9">
        <v>41264</v>
      </c>
      <c r="H29" s="9"/>
      <c r="I29" s="9"/>
      <c r="J29" s="7" t="s">
        <v>1932</v>
      </c>
      <c r="K29" s="7"/>
      <c r="L29" s="10" t="s">
        <v>3195</v>
      </c>
      <c r="M29" s="242" t="s">
        <v>3196</v>
      </c>
      <c r="N29" s="243" t="s">
        <v>2097</v>
      </c>
      <c r="O29" s="243" t="s">
        <v>3355</v>
      </c>
      <c r="P29" s="10" t="s">
        <v>3356</v>
      </c>
      <c r="Q29" s="10"/>
      <c r="R29" s="10"/>
      <c r="S29" s="10"/>
      <c r="T29" s="10" t="s">
        <v>53</v>
      </c>
      <c r="U29" s="244">
        <v>23863</v>
      </c>
      <c r="V29" s="10" t="s">
        <v>1725</v>
      </c>
      <c r="W29" s="10" t="s">
        <v>1725</v>
      </c>
      <c r="X29" s="241" t="s">
        <v>1936</v>
      </c>
      <c r="Y29" s="8" t="s">
        <v>3357</v>
      </c>
      <c r="Z29" s="243">
        <v>40957</v>
      </c>
      <c r="AA29" s="10" t="s">
        <v>255</v>
      </c>
      <c r="AB29" s="10" t="s">
        <v>1938</v>
      </c>
      <c r="AC29" s="10" t="s">
        <v>3139</v>
      </c>
      <c r="AD29" s="10" t="s">
        <v>2167</v>
      </c>
      <c r="AE29" s="243" t="s">
        <v>2069</v>
      </c>
      <c r="AF29" s="10" t="s">
        <v>3358</v>
      </c>
      <c r="AG29" s="10" t="s">
        <v>3359</v>
      </c>
      <c r="AH29" s="242" t="s">
        <v>3358</v>
      </c>
      <c r="AI29" s="243" t="s">
        <v>3359</v>
      </c>
      <c r="AJ29" s="10" t="s">
        <v>3360</v>
      </c>
      <c r="AK29" s="10" t="s">
        <v>3361</v>
      </c>
      <c r="AL29" s="241" t="s">
        <v>1971</v>
      </c>
      <c r="AM29" s="8"/>
      <c r="AN29" s="8"/>
      <c r="AO29" s="8"/>
      <c r="AP29" s="8"/>
      <c r="AQ29" s="8" t="s">
        <v>3087</v>
      </c>
      <c r="AR29" s="245">
        <v>41639</v>
      </c>
      <c r="AS29" s="245">
        <v>41639</v>
      </c>
      <c r="AT29" s="246" t="s">
        <v>3087</v>
      </c>
      <c r="AU29" s="244"/>
      <c r="AV29" s="247" t="s">
        <v>3087</v>
      </c>
      <c r="AW29" s="248" t="s">
        <v>3083</v>
      </c>
      <c r="AX29" s="249" t="s">
        <v>3087</v>
      </c>
      <c r="AY29" s="250" t="s">
        <v>3353</v>
      </c>
    </row>
    <row r="30" spans="1:51" ht="24.75" customHeight="1" x14ac:dyDescent="0.35">
      <c r="A30" s="11">
        <v>29</v>
      </c>
      <c r="B30" s="241" t="s">
        <v>3362</v>
      </c>
      <c r="C30" s="8" t="s">
        <v>3363</v>
      </c>
      <c r="D30" s="10" t="s">
        <v>3087</v>
      </c>
      <c r="E30" s="10" t="s">
        <v>1071</v>
      </c>
      <c r="F30" s="9">
        <v>41334</v>
      </c>
      <c r="G30" s="9">
        <v>41394</v>
      </c>
      <c r="H30" s="9"/>
      <c r="I30" s="9">
        <v>41759</v>
      </c>
      <c r="J30" s="7" t="s">
        <v>3127</v>
      </c>
      <c r="K30" s="7"/>
      <c r="L30" s="10" t="s">
        <v>3195</v>
      </c>
      <c r="M30" s="242" t="s">
        <v>3196</v>
      </c>
      <c r="N30" s="243" t="s">
        <v>1990</v>
      </c>
      <c r="O30" s="243" t="s">
        <v>3164</v>
      </c>
      <c r="P30" s="10" t="s">
        <v>3165</v>
      </c>
      <c r="Q30" s="10"/>
      <c r="R30" s="10"/>
      <c r="S30" s="10"/>
      <c r="T30" s="10" t="s">
        <v>53</v>
      </c>
      <c r="U30" s="244">
        <v>26221</v>
      </c>
      <c r="V30" s="10" t="s">
        <v>2109</v>
      </c>
      <c r="W30" s="10" t="s">
        <v>2088</v>
      </c>
      <c r="X30" s="241" t="s">
        <v>1936</v>
      </c>
      <c r="Y30" s="8" t="s">
        <v>3364</v>
      </c>
      <c r="Z30" s="243">
        <v>39989</v>
      </c>
      <c r="AA30" s="10" t="s">
        <v>2297</v>
      </c>
      <c r="AB30" s="10" t="s">
        <v>1938</v>
      </c>
      <c r="AC30" s="10" t="s">
        <v>3139</v>
      </c>
      <c r="AD30" s="10" t="s">
        <v>2154</v>
      </c>
      <c r="AE30" s="243" t="s">
        <v>1962</v>
      </c>
      <c r="AF30" s="10" t="s">
        <v>3365</v>
      </c>
      <c r="AG30" s="10" t="s">
        <v>3366</v>
      </c>
      <c r="AH30" s="242" t="s">
        <v>3367</v>
      </c>
      <c r="AI30" s="243" t="s">
        <v>3368</v>
      </c>
      <c r="AJ30" s="10" t="s">
        <v>3369</v>
      </c>
      <c r="AK30" s="10" t="s">
        <v>3370</v>
      </c>
      <c r="AL30" s="241" t="s">
        <v>1971</v>
      </c>
      <c r="AM30" s="8"/>
      <c r="AN30" s="8"/>
      <c r="AO30" s="8"/>
      <c r="AP30" s="8"/>
      <c r="AQ30" s="8" t="s">
        <v>3087</v>
      </c>
      <c r="AR30" s="245">
        <v>41639</v>
      </c>
      <c r="AS30" s="245">
        <v>41639</v>
      </c>
      <c r="AT30" s="246" t="s">
        <v>3087</v>
      </c>
      <c r="AU30" s="244"/>
      <c r="AV30" s="247" t="s">
        <v>3087</v>
      </c>
      <c r="AW30" s="248" t="s">
        <v>3083</v>
      </c>
      <c r="AX30" s="249" t="s">
        <v>3087</v>
      </c>
      <c r="AY30" s="250" t="s">
        <v>3362</v>
      </c>
    </row>
    <row r="31" spans="1:51" ht="24.75" customHeight="1" x14ac:dyDescent="0.35">
      <c r="A31" s="11">
        <v>30</v>
      </c>
      <c r="B31" s="241" t="s">
        <v>3371</v>
      </c>
      <c r="C31" s="8" t="s">
        <v>3372</v>
      </c>
      <c r="D31" s="10" t="s">
        <v>3087</v>
      </c>
      <c r="E31" s="10" t="s">
        <v>3194</v>
      </c>
      <c r="F31" s="9">
        <v>40940</v>
      </c>
      <c r="G31" s="9">
        <v>41000</v>
      </c>
      <c r="H31" s="9"/>
      <c r="I31" s="9"/>
      <c r="J31" s="7" t="s">
        <v>1932</v>
      </c>
      <c r="K31" s="7"/>
      <c r="L31" s="10" t="s">
        <v>3258</v>
      </c>
      <c r="M31" s="242" t="s">
        <v>3259</v>
      </c>
      <c r="N31" s="243" t="s">
        <v>1990</v>
      </c>
      <c r="O31" s="243" t="s">
        <v>410</v>
      </c>
      <c r="P31" s="10" t="s">
        <v>2057</v>
      </c>
      <c r="Q31" s="10"/>
      <c r="R31" s="10"/>
      <c r="S31" s="10"/>
      <c r="T31" s="10" t="s">
        <v>53</v>
      </c>
      <c r="U31" s="244">
        <v>27278</v>
      </c>
      <c r="V31" s="10" t="s">
        <v>2109</v>
      </c>
      <c r="W31" s="10" t="s">
        <v>311</v>
      </c>
      <c r="X31" s="241" t="s">
        <v>1936</v>
      </c>
      <c r="Y31" s="8" t="s">
        <v>3373</v>
      </c>
      <c r="Z31" s="243">
        <v>38222</v>
      </c>
      <c r="AA31" s="10" t="s">
        <v>2109</v>
      </c>
      <c r="AB31" s="10" t="s">
        <v>1956</v>
      </c>
      <c r="AC31" s="10" t="s">
        <v>1968</v>
      </c>
      <c r="AD31" s="10" t="s">
        <v>2189</v>
      </c>
      <c r="AE31" s="243" t="s">
        <v>1948</v>
      </c>
      <c r="AF31" s="10" t="s">
        <v>3374</v>
      </c>
      <c r="AG31" s="10" t="s">
        <v>3375</v>
      </c>
      <c r="AH31" s="242" t="s">
        <v>3376</v>
      </c>
      <c r="AI31" s="243" t="s">
        <v>3377</v>
      </c>
      <c r="AJ31" s="10" t="s">
        <v>3378</v>
      </c>
      <c r="AK31" s="10" t="s">
        <v>3379</v>
      </c>
      <c r="AL31" s="241" t="s">
        <v>2160</v>
      </c>
      <c r="AM31" s="8"/>
      <c r="AN31" s="8"/>
      <c r="AO31" s="8"/>
      <c r="AP31" s="8"/>
      <c r="AQ31" s="8" t="s">
        <v>3087</v>
      </c>
      <c r="AR31" s="245">
        <v>41639</v>
      </c>
      <c r="AS31" s="245">
        <v>41639</v>
      </c>
      <c r="AT31" s="246"/>
      <c r="AU31" s="244"/>
      <c r="AV31" s="247"/>
      <c r="AW31" s="248" t="s">
        <v>3083</v>
      </c>
      <c r="AX31" s="249"/>
      <c r="AY31" s="250" t="s">
        <v>3371</v>
      </c>
    </row>
    <row r="32" spans="1:51" ht="24.75" customHeight="1" x14ac:dyDescent="0.35">
      <c r="A32" s="11">
        <v>31</v>
      </c>
      <c r="B32" s="241" t="s">
        <v>3380</v>
      </c>
      <c r="C32" s="8" t="s">
        <v>3381</v>
      </c>
      <c r="D32" s="10" t="s">
        <v>3382</v>
      </c>
      <c r="E32" s="10" t="s">
        <v>124</v>
      </c>
      <c r="F32" s="9">
        <v>41456</v>
      </c>
      <c r="G32" s="9">
        <v>41516</v>
      </c>
      <c r="H32" s="9"/>
      <c r="I32" s="9"/>
      <c r="J32" s="7" t="s">
        <v>3127</v>
      </c>
      <c r="K32" s="7"/>
      <c r="L32" s="10" t="s">
        <v>3258</v>
      </c>
      <c r="M32" s="242" t="s">
        <v>3383</v>
      </c>
      <c r="N32" s="243" t="s">
        <v>2017</v>
      </c>
      <c r="O32" s="243" t="s">
        <v>396</v>
      </c>
      <c r="P32" s="10" t="s">
        <v>3314</v>
      </c>
      <c r="Q32" s="10"/>
      <c r="R32" s="10"/>
      <c r="S32" s="10"/>
      <c r="T32" s="10" t="s">
        <v>53</v>
      </c>
      <c r="U32" s="244">
        <v>27395</v>
      </c>
      <c r="V32" s="10" t="s">
        <v>1382</v>
      </c>
      <c r="W32" s="10" t="s">
        <v>1382</v>
      </c>
      <c r="X32" s="241" t="s">
        <v>1936</v>
      </c>
      <c r="Y32" s="8" t="s">
        <v>3384</v>
      </c>
      <c r="Z32" s="243">
        <v>39823</v>
      </c>
      <c r="AA32" s="10" t="s">
        <v>145</v>
      </c>
      <c r="AB32" s="10" t="s">
        <v>1938</v>
      </c>
      <c r="AC32" s="10" t="s">
        <v>3139</v>
      </c>
      <c r="AD32" s="10" t="s">
        <v>2738</v>
      </c>
      <c r="AE32" s="243" t="s">
        <v>1962</v>
      </c>
      <c r="AF32" s="10" t="s">
        <v>3385</v>
      </c>
      <c r="AG32" s="10" t="s">
        <v>3386</v>
      </c>
      <c r="AH32" s="242" t="s">
        <v>3385</v>
      </c>
      <c r="AI32" s="243" t="s">
        <v>3387</v>
      </c>
      <c r="AJ32" s="10" t="s">
        <v>3388</v>
      </c>
      <c r="AK32" s="10" t="s">
        <v>3389</v>
      </c>
      <c r="AL32" s="241" t="s">
        <v>1971</v>
      </c>
      <c r="AM32" s="8"/>
      <c r="AN32" s="8"/>
      <c r="AO32" s="8"/>
      <c r="AP32" s="8"/>
      <c r="AQ32" s="8" t="s">
        <v>3087</v>
      </c>
      <c r="AR32" s="245">
        <v>41640</v>
      </c>
      <c r="AS32" s="245">
        <v>41640</v>
      </c>
      <c r="AT32" s="246"/>
      <c r="AU32" s="244"/>
      <c r="AV32" s="247"/>
      <c r="AW32" s="248" t="s">
        <v>3083</v>
      </c>
      <c r="AX32" s="249"/>
      <c r="AY32" s="250" t="s">
        <v>3380</v>
      </c>
    </row>
    <row r="33" spans="1:51" ht="24.75" customHeight="1" x14ac:dyDescent="0.35">
      <c r="A33" s="11">
        <v>32</v>
      </c>
      <c r="B33" s="241" t="s">
        <v>3390</v>
      </c>
      <c r="C33" s="8" t="s">
        <v>3391</v>
      </c>
      <c r="D33" s="10" t="s">
        <v>3392</v>
      </c>
      <c r="E33" s="10" t="s">
        <v>3194</v>
      </c>
      <c r="F33" s="9">
        <v>41500</v>
      </c>
      <c r="G33" s="9">
        <v>41560</v>
      </c>
      <c r="H33" s="9"/>
      <c r="I33" s="9">
        <v>41926</v>
      </c>
      <c r="J33" s="7" t="s">
        <v>3127</v>
      </c>
      <c r="K33" s="7"/>
      <c r="L33" s="10" t="s">
        <v>3224</v>
      </c>
      <c r="M33" s="242" t="s">
        <v>3224</v>
      </c>
      <c r="N33" s="243" t="s">
        <v>2050</v>
      </c>
      <c r="O33" s="243" t="s">
        <v>3393</v>
      </c>
      <c r="P33" s="10" t="s">
        <v>3394</v>
      </c>
      <c r="Q33" s="10"/>
      <c r="R33" s="10"/>
      <c r="S33" s="10"/>
      <c r="T33" s="10" t="s">
        <v>53</v>
      </c>
      <c r="U33" s="244">
        <v>29835</v>
      </c>
      <c r="V33" s="10" t="s">
        <v>255</v>
      </c>
      <c r="W33" s="10" t="s">
        <v>2297</v>
      </c>
      <c r="X33" s="241" t="s">
        <v>1936</v>
      </c>
      <c r="Y33" s="8" t="s">
        <v>3395</v>
      </c>
      <c r="Z33" s="243">
        <v>40796</v>
      </c>
      <c r="AA33" s="10" t="s">
        <v>255</v>
      </c>
      <c r="AB33" s="10" t="s">
        <v>1938</v>
      </c>
      <c r="AC33" s="10" t="s">
        <v>3139</v>
      </c>
      <c r="AD33" s="10" t="s">
        <v>2423</v>
      </c>
      <c r="AE33" s="243" t="s">
        <v>3396</v>
      </c>
      <c r="AF33" s="10" t="s">
        <v>3397</v>
      </c>
      <c r="AG33" s="10" t="s">
        <v>3398</v>
      </c>
      <c r="AH33" s="242" t="s">
        <v>3399</v>
      </c>
      <c r="AI33" s="243" t="s">
        <v>3400</v>
      </c>
      <c r="AJ33" s="10" t="s">
        <v>3401</v>
      </c>
      <c r="AK33" s="10" t="s">
        <v>1169</v>
      </c>
      <c r="AL33" s="241" t="s">
        <v>1971</v>
      </c>
      <c r="AM33" s="8"/>
      <c r="AN33" s="8"/>
      <c r="AO33" s="8"/>
      <c r="AP33" s="8"/>
      <c r="AQ33" s="8" t="s">
        <v>3087</v>
      </c>
      <c r="AR33" s="245">
        <v>41649</v>
      </c>
      <c r="AS33" s="245">
        <v>41653</v>
      </c>
      <c r="AT33" s="246"/>
      <c r="AU33" s="244"/>
      <c r="AV33" s="247"/>
      <c r="AW33" s="248" t="s">
        <v>3083</v>
      </c>
      <c r="AX33" s="249"/>
      <c r="AY33" s="250" t="s">
        <v>3390</v>
      </c>
    </row>
    <row r="34" spans="1:51" ht="24.75" customHeight="1" x14ac:dyDescent="0.35">
      <c r="A34" s="11">
        <v>33</v>
      </c>
      <c r="B34" s="241" t="s">
        <v>3402</v>
      </c>
      <c r="C34" s="8" t="s">
        <v>3403</v>
      </c>
      <c r="D34" s="10" t="s">
        <v>3087</v>
      </c>
      <c r="E34" s="10" t="s">
        <v>14</v>
      </c>
      <c r="F34" s="9">
        <v>40830</v>
      </c>
      <c r="G34" s="9">
        <v>40890</v>
      </c>
      <c r="H34" s="9"/>
      <c r="I34" s="9"/>
      <c r="J34" s="7" t="s">
        <v>1932</v>
      </c>
      <c r="K34" s="7"/>
      <c r="L34" s="10" t="s">
        <v>3104</v>
      </c>
      <c r="M34" s="242" t="s">
        <v>41</v>
      </c>
      <c r="N34" s="243" t="s">
        <v>1972</v>
      </c>
      <c r="O34" s="243" t="s">
        <v>3404</v>
      </c>
      <c r="P34" s="10" t="s">
        <v>3405</v>
      </c>
      <c r="Q34" s="10"/>
      <c r="R34" s="10"/>
      <c r="S34" s="10"/>
      <c r="T34" s="10" t="s">
        <v>53</v>
      </c>
      <c r="U34" s="244">
        <v>30431</v>
      </c>
      <c r="V34" s="10" t="s">
        <v>145</v>
      </c>
      <c r="W34" s="10" t="s">
        <v>176</v>
      </c>
      <c r="X34" s="241" t="s">
        <v>1936</v>
      </c>
      <c r="Y34" s="8" t="s">
        <v>3406</v>
      </c>
      <c r="Z34" s="243">
        <v>36736</v>
      </c>
      <c r="AA34" s="10" t="s">
        <v>145</v>
      </c>
      <c r="AB34" s="10" t="s">
        <v>1938</v>
      </c>
      <c r="AC34" s="10" t="s">
        <v>3139</v>
      </c>
      <c r="AD34" s="10" t="s">
        <v>2149</v>
      </c>
      <c r="AE34" s="243" t="s">
        <v>2465</v>
      </c>
      <c r="AF34" s="10" t="s">
        <v>3407</v>
      </c>
      <c r="AG34" s="10" t="s">
        <v>3408</v>
      </c>
      <c r="AH34" s="242" t="s">
        <v>3409</v>
      </c>
      <c r="AI34" s="243" t="s">
        <v>3410</v>
      </c>
      <c r="AJ34" s="10" t="s">
        <v>3411</v>
      </c>
      <c r="AK34" s="10" t="s">
        <v>3412</v>
      </c>
      <c r="AL34" s="241" t="s">
        <v>1971</v>
      </c>
      <c r="AM34" s="8"/>
      <c r="AN34" s="8"/>
      <c r="AO34" s="8"/>
      <c r="AP34" s="8"/>
      <c r="AQ34" s="8" t="s">
        <v>3087</v>
      </c>
      <c r="AR34" s="245">
        <v>41666</v>
      </c>
      <c r="AS34" s="245">
        <v>41666</v>
      </c>
      <c r="AT34" s="246"/>
      <c r="AU34" s="244"/>
      <c r="AV34" s="247"/>
      <c r="AW34" s="248" t="s">
        <v>3083</v>
      </c>
      <c r="AX34" s="249"/>
      <c r="AY34" s="250" t="s">
        <v>3402</v>
      </c>
    </row>
    <row r="35" spans="1:51" ht="24.75" customHeight="1" x14ac:dyDescent="0.35">
      <c r="A35" s="11">
        <v>34</v>
      </c>
      <c r="B35" s="241" t="s">
        <v>3413</v>
      </c>
      <c r="C35" s="8" t="s">
        <v>3414</v>
      </c>
      <c r="D35" s="10" t="s">
        <v>3087</v>
      </c>
      <c r="E35" s="10" t="s">
        <v>3088</v>
      </c>
      <c r="F35" s="9">
        <v>41617</v>
      </c>
      <c r="G35" s="9">
        <v>41677</v>
      </c>
      <c r="H35" s="9"/>
      <c r="I35" s="9"/>
      <c r="J35" s="7" t="s">
        <v>3127</v>
      </c>
      <c r="K35" s="7"/>
      <c r="L35" s="10" t="s">
        <v>3089</v>
      </c>
      <c r="M35" s="242" t="s">
        <v>3090</v>
      </c>
      <c r="N35" s="243" t="s">
        <v>1933</v>
      </c>
      <c r="O35" s="243" t="s">
        <v>3186</v>
      </c>
      <c r="P35" s="10" t="s">
        <v>2438</v>
      </c>
      <c r="Q35" s="10"/>
      <c r="R35" s="10"/>
      <c r="S35" s="10"/>
      <c r="T35" s="10" t="s">
        <v>22</v>
      </c>
      <c r="U35" s="244">
        <v>30853</v>
      </c>
      <c r="V35" s="10" t="s">
        <v>79</v>
      </c>
      <c r="W35" s="10" t="s">
        <v>79</v>
      </c>
      <c r="X35" s="241" t="s">
        <v>1936</v>
      </c>
      <c r="Y35" s="8" t="s">
        <v>3415</v>
      </c>
      <c r="Z35" s="243">
        <v>40569</v>
      </c>
      <c r="AA35" s="10" t="s">
        <v>79</v>
      </c>
      <c r="AB35" s="10" t="s">
        <v>1938</v>
      </c>
      <c r="AC35" s="10" t="s">
        <v>3139</v>
      </c>
      <c r="AD35" s="10" t="s">
        <v>3416</v>
      </c>
      <c r="AE35" s="243" t="s">
        <v>2705</v>
      </c>
      <c r="AF35" s="10" t="s">
        <v>3417</v>
      </c>
      <c r="AG35" s="10" t="s">
        <v>3418</v>
      </c>
      <c r="AH35" s="242" t="s">
        <v>3417</v>
      </c>
      <c r="AI35" s="243" t="s">
        <v>3418</v>
      </c>
      <c r="AJ35" s="10" t="s">
        <v>3419</v>
      </c>
      <c r="AK35" s="10" t="s">
        <v>3420</v>
      </c>
      <c r="AL35" s="241" t="s">
        <v>1941</v>
      </c>
      <c r="AM35" s="8"/>
      <c r="AN35" s="8"/>
      <c r="AO35" s="8"/>
      <c r="AP35" s="8"/>
      <c r="AQ35" s="8" t="s">
        <v>3087</v>
      </c>
      <c r="AR35" s="245">
        <v>41677</v>
      </c>
      <c r="AS35" s="245">
        <v>41677</v>
      </c>
      <c r="AT35" s="246"/>
      <c r="AU35" s="244"/>
      <c r="AV35" s="247"/>
      <c r="AW35" s="248" t="s">
        <v>3255</v>
      </c>
      <c r="AX35" s="249"/>
      <c r="AY35" s="250" t="s">
        <v>3413</v>
      </c>
    </row>
    <row r="36" spans="1:51" ht="24.75" customHeight="1" x14ac:dyDescent="0.35">
      <c r="A36" s="11">
        <v>35</v>
      </c>
      <c r="B36" s="241" t="s">
        <v>3421</v>
      </c>
      <c r="C36" s="8" t="s">
        <v>3422</v>
      </c>
      <c r="D36" s="10" t="s">
        <v>3087</v>
      </c>
      <c r="E36" s="10" t="s">
        <v>162</v>
      </c>
      <c r="F36" s="9">
        <v>40742</v>
      </c>
      <c r="G36" s="9">
        <v>40802</v>
      </c>
      <c r="H36" s="9"/>
      <c r="I36" s="9"/>
      <c r="J36" s="7" t="s">
        <v>1932</v>
      </c>
      <c r="K36" s="7"/>
      <c r="L36" s="10" t="s">
        <v>35</v>
      </c>
      <c r="M36" s="242" t="s">
        <v>35</v>
      </c>
      <c r="N36" s="243" t="s">
        <v>2155</v>
      </c>
      <c r="O36" s="243" t="s">
        <v>626</v>
      </c>
      <c r="P36" s="10" t="s">
        <v>3423</v>
      </c>
      <c r="Q36" s="10"/>
      <c r="R36" s="10"/>
      <c r="S36" s="10"/>
      <c r="T36" s="10" t="s">
        <v>22</v>
      </c>
      <c r="U36" s="244">
        <v>30824</v>
      </c>
      <c r="V36" s="10" t="s">
        <v>162</v>
      </c>
      <c r="W36" s="10" t="s">
        <v>162</v>
      </c>
      <c r="X36" s="241" t="s">
        <v>1936</v>
      </c>
      <c r="Y36" s="8" t="s">
        <v>3424</v>
      </c>
      <c r="Z36" s="243">
        <v>40954</v>
      </c>
      <c r="AA36" s="10" t="s">
        <v>162</v>
      </c>
      <c r="AB36" s="10" t="s">
        <v>1938</v>
      </c>
      <c r="AC36" s="10" t="s">
        <v>3139</v>
      </c>
      <c r="AD36" s="10" t="s">
        <v>2624</v>
      </c>
      <c r="AE36" s="243" t="s">
        <v>2041</v>
      </c>
      <c r="AF36" s="10" t="s">
        <v>3425</v>
      </c>
      <c r="AG36" s="10" t="s">
        <v>3426</v>
      </c>
      <c r="AH36" s="242" t="s">
        <v>3425</v>
      </c>
      <c r="AI36" s="243" t="s">
        <v>3426</v>
      </c>
      <c r="AJ36" s="10" t="s">
        <v>3427</v>
      </c>
      <c r="AK36" s="10" t="s">
        <v>3428</v>
      </c>
      <c r="AL36" s="241" t="s">
        <v>1941</v>
      </c>
      <c r="AM36" s="8"/>
      <c r="AN36" s="8"/>
      <c r="AO36" s="8"/>
      <c r="AP36" s="8"/>
      <c r="AQ36" s="8" t="s">
        <v>3087</v>
      </c>
      <c r="AR36" s="245">
        <v>41688</v>
      </c>
      <c r="AS36" s="245">
        <v>41688</v>
      </c>
      <c r="AT36" s="246"/>
      <c r="AU36" s="244"/>
      <c r="AV36" s="247"/>
      <c r="AW36" s="248" t="s">
        <v>3255</v>
      </c>
      <c r="AX36" s="249"/>
      <c r="AY36" s="250" t="s">
        <v>3421</v>
      </c>
    </row>
    <row r="37" spans="1:51" ht="24.75" customHeight="1" x14ac:dyDescent="0.35">
      <c r="A37" s="11">
        <v>36</v>
      </c>
      <c r="B37" s="241" t="s">
        <v>3429</v>
      </c>
      <c r="C37" s="8" t="s">
        <v>3430</v>
      </c>
      <c r="D37" s="10" t="s">
        <v>3087</v>
      </c>
      <c r="E37" s="10" t="s">
        <v>14</v>
      </c>
      <c r="F37" s="9">
        <v>40878</v>
      </c>
      <c r="G37" s="9">
        <v>40938</v>
      </c>
      <c r="H37" s="9"/>
      <c r="I37" s="9"/>
      <c r="J37" s="7" t="s">
        <v>1932</v>
      </c>
      <c r="K37" s="7"/>
      <c r="L37" s="10" t="s">
        <v>3234</v>
      </c>
      <c r="M37" s="242" t="s">
        <v>3234</v>
      </c>
      <c r="N37" s="243" t="s">
        <v>1933</v>
      </c>
      <c r="O37" s="243" t="s">
        <v>3431</v>
      </c>
      <c r="P37" s="10" t="s">
        <v>3432</v>
      </c>
      <c r="Q37" s="10"/>
      <c r="R37" s="10"/>
      <c r="S37" s="10"/>
      <c r="T37" s="10" t="s">
        <v>53</v>
      </c>
      <c r="U37" s="244">
        <v>28507</v>
      </c>
      <c r="V37" s="10" t="s">
        <v>255</v>
      </c>
      <c r="W37" s="10" t="s">
        <v>1658</v>
      </c>
      <c r="X37" s="241" t="s">
        <v>1936</v>
      </c>
      <c r="Y37" s="8" t="s">
        <v>3433</v>
      </c>
      <c r="Z37" s="243">
        <v>40457</v>
      </c>
      <c r="AA37" s="10" t="s">
        <v>255</v>
      </c>
      <c r="AB37" s="10" t="s">
        <v>1938</v>
      </c>
      <c r="AC37" s="10" t="s">
        <v>3139</v>
      </c>
      <c r="AD37" s="10" t="s">
        <v>2010</v>
      </c>
      <c r="AE37" s="243" t="s">
        <v>3434</v>
      </c>
      <c r="AF37" s="10" t="s">
        <v>3435</v>
      </c>
      <c r="AG37" s="10" t="s">
        <v>3436</v>
      </c>
      <c r="AH37" s="242" t="s">
        <v>3437</v>
      </c>
      <c r="AI37" s="243" t="s">
        <v>3438</v>
      </c>
      <c r="AJ37" s="10" t="s">
        <v>3439</v>
      </c>
      <c r="AK37" s="10" t="s">
        <v>3440</v>
      </c>
      <c r="AL37" s="241" t="s">
        <v>1953</v>
      </c>
      <c r="AM37" s="8"/>
      <c r="AN37" s="8"/>
      <c r="AO37" s="8"/>
      <c r="AP37" s="8"/>
      <c r="AQ37" s="8" t="s">
        <v>3087</v>
      </c>
      <c r="AR37" s="245">
        <v>41710</v>
      </c>
      <c r="AS37" s="245">
        <v>41710</v>
      </c>
      <c r="AT37" s="246"/>
      <c r="AU37" s="244"/>
      <c r="AV37" s="247"/>
      <c r="AW37" s="248" t="s">
        <v>3083</v>
      </c>
      <c r="AX37" s="249"/>
      <c r="AY37" s="250" t="s">
        <v>3429</v>
      </c>
    </row>
    <row r="38" spans="1:51" ht="24.75" customHeight="1" x14ac:dyDescent="0.35">
      <c r="A38" s="11">
        <v>37</v>
      </c>
      <c r="B38" s="241" t="s">
        <v>3441</v>
      </c>
      <c r="C38" s="8" t="s">
        <v>3442</v>
      </c>
      <c r="D38" s="10" t="s">
        <v>3087</v>
      </c>
      <c r="E38" s="10" t="s">
        <v>14</v>
      </c>
      <c r="F38" s="9">
        <v>41031</v>
      </c>
      <c r="G38" s="9">
        <v>41091</v>
      </c>
      <c r="H38" s="9"/>
      <c r="I38" s="9"/>
      <c r="J38" s="7" t="s">
        <v>1932</v>
      </c>
      <c r="K38" s="7"/>
      <c r="L38" s="10" t="s">
        <v>3117</v>
      </c>
      <c r="M38" s="242" t="s">
        <v>3117</v>
      </c>
      <c r="N38" s="243" t="s">
        <v>2155</v>
      </c>
      <c r="O38" s="243" t="s">
        <v>3443</v>
      </c>
      <c r="P38" s="10" t="s">
        <v>3444</v>
      </c>
      <c r="Q38" s="10"/>
      <c r="R38" s="10"/>
      <c r="S38" s="10"/>
      <c r="T38" s="10" t="s">
        <v>22</v>
      </c>
      <c r="U38" s="244">
        <v>32965</v>
      </c>
      <c r="V38" s="10" t="s">
        <v>1045</v>
      </c>
      <c r="W38" s="10" t="s">
        <v>334</v>
      </c>
      <c r="X38" s="241" t="s">
        <v>1936</v>
      </c>
      <c r="Y38" s="8" t="s">
        <v>3445</v>
      </c>
      <c r="Z38" s="243">
        <v>39077</v>
      </c>
      <c r="AA38" s="10" t="s">
        <v>1045</v>
      </c>
      <c r="AB38" s="10" t="s">
        <v>1956</v>
      </c>
      <c r="AC38" s="10" t="s">
        <v>3139</v>
      </c>
      <c r="AD38" s="10" t="s">
        <v>3446</v>
      </c>
      <c r="AE38" s="243" t="s">
        <v>2219</v>
      </c>
      <c r="AF38" s="10" t="s">
        <v>3447</v>
      </c>
      <c r="AG38" s="10" t="s">
        <v>3448</v>
      </c>
      <c r="AH38" s="242" t="s">
        <v>3449</v>
      </c>
      <c r="AI38" s="243" t="s">
        <v>3450</v>
      </c>
      <c r="AJ38" s="10" t="s">
        <v>3451</v>
      </c>
      <c r="AK38" s="10" t="s">
        <v>3452</v>
      </c>
      <c r="AL38" s="241" t="s">
        <v>2107</v>
      </c>
      <c r="AM38" s="8"/>
      <c r="AN38" s="8"/>
      <c r="AO38" s="8"/>
      <c r="AP38" s="8"/>
      <c r="AQ38" s="8" t="s">
        <v>3087</v>
      </c>
      <c r="AR38" s="245">
        <v>41739</v>
      </c>
      <c r="AS38" s="245">
        <v>41739</v>
      </c>
      <c r="AT38" s="246"/>
      <c r="AU38" s="244"/>
      <c r="AV38" s="247"/>
      <c r="AW38" s="248" t="s">
        <v>3083</v>
      </c>
      <c r="AX38" s="249"/>
      <c r="AY38" s="250" t="s">
        <v>3441</v>
      </c>
    </row>
    <row r="39" spans="1:51" ht="24.75" customHeight="1" x14ac:dyDescent="0.35">
      <c r="A39" s="11">
        <v>38</v>
      </c>
      <c r="B39" s="241" t="s">
        <v>3453</v>
      </c>
      <c r="C39" s="8" t="s">
        <v>3454</v>
      </c>
      <c r="D39" s="10" t="s">
        <v>3087</v>
      </c>
      <c r="E39" s="10" t="s">
        <v>14</v>
      </c>
      <c r="F39" s="9">
        <v>41246</v>
      </c>
      <c r="G39" s="9">
        <v>41306</v>
      </c>
      <c r="H39" s="9"/>
      <c r="I39" s="9"/>
      <c r="J39" s="7" t="s">
        <v>1932</v>
      </c>
      <c r="K39" s="7"/>
      <c r="L39" s="10" t="s">
        <v>3455</v>
      </c>
      <c r="M39" s="242" t="s">
        <v>3456</v>
      </c>
      <c r="N39" s="243" t="s">
        <v>2017</v>
      </c>
      <c r="O39" s="243" t="s">
        <v>3457</v>
      </c>
      <c r="P39" s="10" t="s">
        <v>3458</v>
      </c>
      <c r="Q39" s="10"/>
      <c r="R39" s="10"/>
      <c r="S39" s="10"/>
      <c r="T39" s="10" t="s">
        <v>53</v>
      </c>
      <c r="U39" s="244">
        <v>30066</v>
      </c>
      <c r="V39" s="10" t="s">
        <v>255</v>
      </c>
      <c r="W39" s="10" t="s">
        <v>334</v>
      </c>
      <c r="X39" s="241" t="s">
        <v>1936</v>
      </c>
      <c r="Y39" s="8" t="s">
        <v>3459</v>
      </c>
      <c r="Z39" s="243">
        <v>40515</v>
      </c>
      <c r="AA39" s="10" t="s">
        <v>255</v>
      </c>
      <c r="AB39" s="10" t="s">
        <v>1956</v>
      </c>
      <c r="AC39" s="10" t="s">
        <v>3139</v>
      </c>
      <c r="AD39" s="10" t="s">
        <v>3460</v>
      </c>
      <c r="AE39" s="243" t="s">
        <v>1998</v>
      </c>
      <c r="AF39" s="10" t="s">
        <v>3461</v>
      </c>
      <c r="AG39" s="10" t="s">
        <v>3462</v>
      </c>
      <c r="AH39" s="242" t="s">
        <v>3461</v>
      </c>
      <c r="AI39" s="243" t="s">
        <v>3462</v>
      </c>
      <c r="AJ39" s="10" t="s">
        <v>3463</v>
      </c>
      <c r="AK39" s="10" t="s">
        <v>3464</v>
      </c>
      <c r="AL39" s="241" t="s">
        <v>2107</v>
      </c>
      <c r="AM39" s="8"/>
      <c r="AN39" s="8"/>
      <c r="AO39" s="8"/>
      <c r="AP39" s="8"/>
      <c r="AQ39" s="8" t="s">
        <v>3087</v>
      </c>
      <c r="AR39" s="245">
        <v>41806</v>
      </c>
      <c r="AS39" s="245">
        <v>41808</v>
      </c>
      <c r="AT39" s="246"/>
      <c r="AU39" s="244"/>
      <c r="AV39" s="247"/>
      <c r="AW39" s="248" t="s">
        <v>3083</v>
      </c>
      <c r="AX39" s="249"/>
      <c r="AY39" s="250" t="s">
        <v>3453</v>
      </c>
    </row>
    <row r="40" spans="1:51" ht="24.75" customHeight="1" x14ac:dyDescent="0.35">
      <c r="A40" s="11">
        <v>39</v>
      </c>
      <c r="B40" s="241" t="s">
        <v>3465</v>
      </c>
      <c r="C40" s="8" t="s">
        <v>3466</v>
      </c>
      <c r="D40" s="10" t="s">
        <v>3087</v>
      </c>
      <c r="E40" s="10" t="s">
        <v>3194</v>
      </c>
      <c r="F40" s="9">
        <v>40815</v>
      </c>
      <c r="G40" s="9">
        <v>40875</v>
      </c>
      <c r="H40" s="9"/>
      <c r="I40" s="9"/>
      <c r="J40" s="7" t="s">
        <v>1932</v>
      </c>
      <c r="K40" s="7"/>
      <c r="L40" s="10" t="s">
        <v>3258</v>
      </c>
      <c r="M40" s="242" t="s">
        <v>3259</v>
      </c>
      <c r="N40" s="243" t="s">
        <v>1972</v>
      </c>
      <c r="O40" s="243" t="s">
        <v>410</v>
      </c>
      <c r="P40" s="10" t="s">
        <v>2057</v>
      </c>
      <c r="Q40" s="10"/>
      <c r="R40" s="10"/>
      <c r="S40" s="10"/>
      <c r="T40" s="10" t="s">
        <v>53</v>
      </c>
      <c r="U40" s="244">
        <v>27992</v>
      </c>
      <c r="V40" s="10" t="s">
        <v>79</v>
      </c>
      <c r="W40" s="10" t="s">
        <v>2109</v>
      </c>
      <c r="X40" s="241" t="s">
        <v>1936</v>
      </c>
      <c r="Y40" s="8" t="s">
        <v>3467</v>
      </c>
      <c r="Z40" s="243">
        <v>40490</v>
      </c>
      <c r="AA40" s="10" t="s">
        <v>255</v>
      </c>
      <c r="AB40" s="10" t="s">
        <v>1938</v>
      </c>
      <c r="AC40" s="10" t="s">
        <v>3139</v>
      </c>
      <c r="AD40" s="10" t="s">
        <v>2260</v>
      </c>
      <c r="AE40" s="243" t="s">
        <v>1962</v>
      </c>
      <c r="AF40" s="10" t="s">
        <v>3468</v>
      </c>
      <c r="AG40" s="10" t="s">
        <v>3469</v>
      </c>
      <c r="AH40" s="242" t="s">
        <v>3468</v>
      </c>
      <c r="AI40" s="243" t="s">
        <v>3469</v>
      </c>
      <c r="AJ40" s="10" t="s">
        <v>3470</v>
      </c>
      <c r="AK40" s="10" t="s">
        <v>3471</v>
      </c>
      <c r="AL40" s="241" t="s">
        <v>1971</v>
      </c>
      <c r="AM40" s="8"/>
      <c r="AN40" s="8"/>
      <c r="AO40" s="8"/>
      <c r="AP40" s="8"/>
      <c r="AQ40" s="8" t="s">
        <v>3087</v>
      </c>
      <c r="AR40" s="245">
        <v>41814</v>
      </c>
      <c r="AS40" s="245">
        <v>41814</v>
      </c>
      <c r="AT40" s="246"/>
      <c r="AU40" s="244"/>
      <c r="AV40" s="247"/>
      <c r="AW40" s="248" t="s">
        <v>3083</v>
      </c>
      <c r="AX40" s="249"/>
      <c r="AY40" s="250" t="s">
        <v>3465</v>
      </c>
    </row>
    <row r="41" spans="1:51" ht="24.75" customHeight="1" x14ac:dyDescent="0.35">
      <c r="A41" s="11">
        <v>40</v>
      </c>
      <c r="B41" s="241" t="s">
        <v>3472</v>
      </c>
      <c r="C41" s="8" t="s">
        <v>3473</v>
      </c>
      <c r="D41" s="10" t="s">
        <v>3087</v>
      </c>
      <c r="E41" s="10" t="s">
        <v>3088</v>
      </c>
      <c r="F41" s="9">
        <v>40878</v>
      </c>
      <c r="G41" s="9">
        <v>40938</v>
      </c>
      <c r="H41" s="9"/>
      <c r="I41" s="9"/>
      <c r="J41" s="7" t="s">
        <v>1932</v>
      </c>
      <c r="K41" s="7"/>
      <c r="L41" s="10" t="s">
        <v>3258</v>
      </c>
      <c r="M41" s="242" t="s">
        <v>3474</v>
      </c>
      <c r="N41" s="243" t="s">
        <v>1972</v>
      </c>
      <c r="O41" s="243" t="s">
        <v>410</v>
      </c>
      <c r="P41" s="10" t="s">
        <v>3475</v>
      </c>
      <c r="Q41" s="10"/>
      <c r="R41" s="10"/>
      <c r="S41" s="10"/>
      <c r="T41" s="10" t="s">
        <v>22</v>
      </c>
      <c r="U41" s="244">
        <v>30044</v>
      </c>
      <c r="V41" s="10" t="s">
        <v>2058</v>
      </c>
      <c r="W41" s="10" t="s">
        <v>317</v>
      </c>
      <c r="X41" s="241" t="s">
        <v>1936</v>
      </c>
      <c r="Y41" s="8" t="s">
        <v>3476</v>
      </c>
      <c r="Z41" s="243">
        <v>36300</v>
      </c>
      <c r="AA41" s="10" t="s">
        <v>2058</v>
      </c>
      <c r="AB41" s="10" t="s">
        <v>1956</v>
      </c>
      <c r="AC41" s="10" t="s">
        <v>3139</v>
      </c>
      <c r="AD41" s="10" t="s">
        <v>2016</v>
      </c>
      <c r="AE41" s="243" t="s">
        <v>1962</v>
      </c>
      <c r="AF41" s="10" t="s">
        <v>3477</v>
      </c>
      <c r="AG41" s="10" t="s">
        <v>3478</v>
      </c>
      <c r="AH41" s="242" t="s">
        <v>3477</v>
      </c>
      <c r="AI41" s="243" t="s">
        <v>3478</v>
      </c>
      <c r="AJ41" s="10" t="s">
        <v>3479</v>
      </c>
      <c r="AK41" s="10" t="s">
        <v>3480</v>
      </c>
      <c r="AL41" s="241" t="s">
        <v>2160</v>
      </c>
      <c r="AM41" s="8"/>
      <c r="AN41" s="8"/>
      <c r="AO41" s="8"/>
      <c r="AP41" s="8"/>
      <c r="AQ41" s="8" t="s">
        <v>3087</v>
      </c>
      <c r="AR41" s="245">
        <v>41820</v>
      </c>
      <c r="AS41" s="245">
        <v>41820</v>
      </c>
      <c r="AT41" s="246"/>
      <c r="AU41" s="244"/>
      <c r="AV41" s="247"/>
      <c r="AW41" s="248" t="s">
        <v>3083</v>
      </c>
      <c r="AX41" s="249"/>
      <c r="AY41" s="250" t="s">
        <v>3472</v>
      </c>
    </row>
    <row r="42" spans="1:51" ht="24.75" customHeight="1" x14ac:dyDescent="0.35">
      <c r="A42" s="11">
        <v>41</v>
      </c>
      <c r="B42" s="241" t="s">
        <v>3481</v>
      </c>
      <c r="C42" s="8" t="s">
        <v>508</v>
      </c>
      <c r="D42" s="10" t="s">
        <v>3087</v>
      </c>
      <c r="E42" s="10" t="s">
        <v>14</v>
      </c>
      <c r="F42" s="9">
        <v>40911</v>
      </c>
      <c r="G42" s="9">
        <v>40971</v>
      </c>
      <c r="H42" s="9"/>
      <c r="I42" s="9"/>
      <c r="J42" s="7" t="s">
        <v>1932</v>
      </c>
      <c r="K42" s="7"/>
      <c r="L42" s="10" t="s">
        <v>35</v>
      </c>
      <c r="M42" s="242" t="s">
        <v>2142</v>
      </c>
      <c r="N42" s="243" t="s">
        <v>2050</v>
      </c>
      <c r="O42" s="243" t="s">
        <v>414</v>
      </c>
      <c r="P42" s="10" t="s">
        <v>3482</v>
      </c>
      <c r="Q42" s="10"/>
      <c r="R42" s="10"/>
      <c r="S42" s="10"/>
      <c r="T42" s="10" t="s">
        <v>53</v>
      </c>
      <c r="U42" s="244">
        <v>30712</v>
      </c>
      <c r="V42" s="10" t="s">
        <v>255</v>
      </c>
      <c r="W42" s="10" t="s">
        <v>255</v>
      </c>
      <c r="X42" s="241" t="s">
        <v>1936</v>
      </c>
      <c r="Y42" s="8" t="s">
        <v>3483</v>
      </c>
      <c r="Z42" s="243">
        <v>36349</v>
      </c>
      <c r="AA42" s="10" t="s">
        <v>255</v>
      </c>
      <c r="AB42" s="10" t="s">
        <v>1956</v>
      </c>
      <c r="AC42" s="10" t="s">
        <v>3139</v>
      </c>
      <c r="AD42" s="10" t="s">
        <v>2040</v>
      </c>
      <c r="AE42" s="243" t="s">
        <v>2011</v>
      </c>
      <c r="AF42" s="10" t="s">
        <v>3484</v>
      </c>
      <c r="AG42" s="10" t="s">
        <v>3485</v>
      </c>
      <c r="AH42" s="242" t="s">
        <v>3484</v>
      </c>
      <c r="AI42" s="243" t="s">
        <v>3485</v>
      </c>
      <c r="AJ42" s="10" t="s">
        <v>3486</v>
      </c>
      <c r="AK42" s="10" t="s">
        <v>3487</v>
      </c>
      <c r="AL42" s="241" t="s">
        <v>2160</v>
      </c>
      <c r="AM42" s="8"/>
      <c r="AN42" s="8"/>
      <c r="AO42" s="8"/>
      <c r="AP42" s="8"/>
      <c r="AQ42" s="8" t="s">
        <v>3087</v>
      </c>
      <c r="AR42" s="245">
        <v>41827</v>
      </c>
      <c r="AS42" s="245">
        <v>41827</v>
      </c>
      <c r="AT42" s="246"/>
      <c r="AU42" s="244"/>
      <c r="AV42" s="247"/>
      <c r="AW42" s="248" t="s">
        <v>3083</v>
      </c>
      <c r="AX42" s="249"/>
      <c r="AY42" s="250" t="s">
        <v>3481</v>
      </c>
    </row>
    <row r="43" spans="1:51" ht="24.75" customHeight="1" x14ac:dyDescent="0.35">
      <c r="A43" s="11">
        <v>42</v>
      </c>
      <c r="B43" s="241" t="s">
        <v>3488</v>
      </c>
      <c r="C43" s="8" t="s">
        <v>3489</v>
      </c>
      <c r="D43" s="10" t="s">
        <v>3087</v>
      </c>
      <c r="E43" s="10" t="s">
        <v>3088</v>
      </c>
      <c r="F43" s="9">
        <v>41589</v>
      </c>
      <c r="G43" s="9">
        <v>41769</v>
      </c>
      <c r="H43" s="9"/>
      <c r="I43" s="9"/>
      <c r="J43" s="7" t="s">
        <v>3127</v>
      </c>
      <c r="K43" s="7"/>
      <c r="L43" s="10" t="s">
        <v>3490</v>
      </c>
      <c r="M43" s="242" t="s">
        <v>3491</v>
      </c>
      <c r="N43" s="243" t="s">
        <v>1933</v>
      </c>
      <c r="O43" s="243" t="s">
        <v>3186</v>
      </c>
      <c r="P43" s="10" t="s">
        <v>2438</v>
      </c>
      <c r="Q43" s="10"/>
      <c r="R43" s="10"/>
      <c r="S43" s="10"/>
      <c r="T43" s="10" t="s">
        <v>53</v>
      </c>
      <c r="U43" s="244">
        <v>28869</v>
      </c>
      <c r="V43" s="10" t="s">
        <v>544</v>
      </c>
      <c r="W43" s="10" t="s">
        <v>544</v>
      </c>
      <c r="X43" s="241" t="s">
        <v>1936</v>
      </c>
      <c r="Y43" s="8" t="s">
        <v>3492</v>
      </c>
      <c r="Z43" s="243">
        <v>41083</v>
      </c>
      <c r="AA43" s="10" t="s">
        <v>79</v>
      </c>
      <c r="AB43" s="10" t="s">
        <v>1938</v>
      </c>
      <c r="AC43" s="10" t="s">
        <v>3139</v>
      </c>
      <c r="AD43" s="10" t="s">
        <v>2280</v>
      </c>
      <c r="AE43" s="243" t="s">
        <v>3087</v>
      </c>
      <c r="AF43" s="10" t="s">
        <v>3087</v>
      </c>
      <c r="AG43" s="10" t="s">
        <v>3087</v>
      </c>
      <c r="AH43" s="242" t="s">
        <v>3087</v>
      </c>
      <c r="AI43" s="243" t="s">
        <v>3087</v>
      </c>
      <c r="AJ43" s="10" t="s">
        <v>3087</v>
      </c>
      <c r="AK43" s="10" t="s">
        <v>3087</v>
      </c>
      <c r="AL43" s="241" t="s">
        <v>3087</v>
      </c>
      <c r="AM43" s="8"/>
      <c r="AN43" s="8"/>
      <c r="AO43" s="8"/>
      <c r="AP43" s="8"/>
      <c r="AQ43" s="8" t="s">
        <v>3087</v>
      </c>
      <c r="AR43" s="245">
        <v>41766</v>
      </c>
      <c r="AS43" s="245">
        <v>41827</v>
      </c>
      <c r="AT43" s="246"/>
      <c r="AU43" s="244"/>
      <c r="AV43" s="247"/>
      <c r="AW43" s="248" t="s">
        <v>3255</v>
      </c>
      <c r="AX43" s="249"/>
      <c r="AY43" s="250" t="s">
        <v>3488</v>
      </c>
    </row>
    <row r="44" spans="1:51" ht="24.75" customHeight="1" x14ac:dyDescent="0.35">
      <c r="A44" s="11">
        <v>43</v>
      </c>
      <c r="B44" s="241" t="s">
        <v>3493</v>
      </c>
      <c r="C44" s="8" t="s">
        <v>3494</v>
      </c>
      <c r="D44" s="10" t="s">
        <v>3087</v>
      </c>
      <c r="E44" s="10" t="s">
        <v>3194</v>
      </c>
      <c r="F44" s="9">
        <v>40658</v>
      </c>
      <c r="G44" s="9">
        <v>40718</v>
      </c>
      <c r="H44" s="9"/>
      <c r="I44" s="9"/>
      <c r="J44" s="7" t="s">
        <v>1932</v>
      </c>
      <c r="K44" s="7"/>
      <c r="L44" s="10" t="s">
        <v>3258</v>
      </c>
      <c r="M44" s="242" t="s">
        <v>3259</v>
      </c>
      <c r="N44" s="243" t="s">
        <v>2017</v>
      </c>
      <c r="O44" s="243" t="s">
        <v>396</v>
      </c>
      <c r="P44" s="10" t="s">
        <v>3314</v>
      </c>
      <c r="Q44" s="10"/>
      <c r="R44" s="10"/>
      <c r="S44" s="10"/>
      <c r="T44" s="10" t="s">
        <v>53</v>
      </c>
      <c r="U44" s="244">
        <v>30601</v>
      </c>
      <c r="V44" s="10" t="s">
        <v>1679</v>
      </c>
      <c r="W44" s="10" t="s">
        <v>101</v>
      </c>
      <c r="X44" s="241" t="s">
        <v>1936</v>
      </c>
      <c r="Y44" s="8" t="s">
        <v>3495</v>
      </c>
      <c r="Z44" s="243">
        <v>39491</v>
      </c>
      <c r="AA44" s="10" t="s">
        <v>101</v>
      </c>
      <c r="AB44" s="10" t="s">
        <v>1956</v>
      </c>
      <c r="AC44" s="10" t="s">
        <v>3139</v>
      </c>
      <c r="AD44" s="10" t="s">
        <v>2123</v>
      </c>
      <c r="AE44" s="243" t="s">
        <v>1948</v>
      </c>
      <c r="AF44" s="10" t="s">
        <v>3496</v>
      </c>
      <c r="AG44" s="10" t="s">
        <v>3497</v>
      </c>
      <c r="AH44" s="242" t="s">
        <v>3498</v>
      </c>
      <c r="AI44" s="243" t="s">
        <v>3499</v>
      </c>
      <c r="AJ44" s="10" t="s">
        <v>3500</v>
      </c>
      <c r="AK44" s="10" t="s">
        <v>3501</v>
      </c>
      <c r="AL44" s="241" t="s">
        <v>1950</v>
      </c>
      <c r="AM44" s="8"/>
      <c r="AN44" s="8"/>
      <c r="AO44" s="8"/>
      <c r="AP44" s="8"/>
      <c r="AQ44" s="8" t="s">
        <v>3087</v>
      </c>
      <c r="AR44" s="245">
        <v>41845</v>
      </c>
      <c r="AS44" s="245">
        <v>41845</v>
      </c>
      <c r="AT44" s="246"/>
      <c r="AU44" s="244"/>
      <c r="AV44" s="247"/>
      <c r="AW44" s="248" t="s">
        <v>3083</v>
      </c>
      <c r="AX44" s="249"/>
      <c r="AY44" s="250" t="s">
        <v>3493</v>
      </c>
    </row>
    <row r="45" spans="1:51" ht="24.75" customHeight="1" x14ac:dyDescent="0.35">
      <c r="A45" s="11">
        <v>44</v>
      </c>
      <c r="B45" s="241" t="s">
        <v>3502</v>
      </c>
      <c r="C45" s="8" t="s">
        <v>3503</v>
      </c>
      <c r="D45" s="10" t="s">
        <v>3087</v>
      </c>
      <c r="E45" s="10" t="s">
        <v>3194</v>
      </c>
      <c r="F45" s="9">
        <v>41562</v>
      </c>
      <c r="G45" s="9">
        <v>41622</v>
      </c>
      <c r="H45" s="9"/>
      <c r="I45" s="9">
        <v>41987</v>
      </c>
      <c r="J45" s="7" t="s">
        <v>3127</v>
      </c>
      <c r="K45" s="7"/>
      <c r="L45" s="10" t="s">
        <v>3195</v>
      </c>
      <c r="M45" s="242" t="s">
        <v>3196</v>
      </c>
      <c r="N45" s="243" t="s">
        <v>1933</v>
      </c>
      <c r="O45" s="243" t="s">
        <v>3186</v>
      </c>
      <c r="P45" s="10" t="s">
        <v>2438</v>
      </c>
      <c r="Q45" s="10"/>
      <c r="R45" s="10"/>
      <c r="S45" s="10"/>
      <c r="T45" s="10" t="s">
        <v>53</v>
      </c>
      <c r="U45" s="244">
        <v>22991</v>
      </c>
      <c r="V45" s="10" t="s">
        <v>145</v>
      </c>
      <c r="W45" s="10" t="s">
        <v>145</v>
      </c>
      <c r="X45" s="241" t="s">
        <v>1936</v>
      </c>
      <c r="Y45" s="8" t="s">
        <v>3504</v>
      </c>
      <c r="Z45" s="243">
        <v>39021</v>
      </c>
      <c r="AA45" s="10" t="s">
        <v>255</v>
      </c>
      <c r="AB45" s="10" t="s">
        <v>1946</v>
      </c>
      <c r="AC45" s="10" t="s">
        <v>3139</v>
      </c>
      <c r="AD45" s="10" t="s">
        <v>3505</v>
      </c>
      <c r="AE45" s="243" t="s">
        <v>1962</v>
      </c>
      <c r="AF45" s="10" t="s">
        <v>3506</v>
      </c>
      <c r="AG45" s="10" t="s">
        <v>3507</v>
      </c>
      <c r="AH45" s="242" t="s">
        <v>3506</v>
      </c>
      <c r="AI45" s="243" t="s">
        <v>3508</v>
      </c>
      <c r="AJ45" s="10" t="s">
        <v>3509</v>
      </c>
      <c r="AK45" s="10" t="s">
        <v>3510</v>
      </c>
      <c r="AL45" s="241" t="s">
        <v>2160</v>
      </c>
      <c r="AM45" s="8"/>
      <c r="AN45" s="8"/>
      <c r="AO45" s="8"/>
      <c r="AP45" s="8"/>
      <c r="AQ45" s="8" t="s">
        <v>3087</v>
      </c>
      <c r="AR45" s="245">
        <v>41851</v>
      </c>
      <c r="AS45" s="245">
        <v>41851</v>
      </c>
      <c r="AT45" s="246"/>
      <c r="AU45" s="244"/>
      <c r="AV45" s="247" t="s">
        <v>3100</v>
      </c>
      <c r="AW45" s="248" t="s">
        <v>3083</v>
      </c>
      <c r="AX45" s="249"/>
      <c r="AY45" s="250" t="s">
        <v>3502</v>
      </c>
    </row>
    <row r="46" spans="1:51" ht="24.75" customHeight="1" x14ac:dyDescent="0.35">
      <c r="A46" s="11">
        <v>45</v>
      </c>
      <c r="B46" s="241" t="s">
        <v>3511</v>
      </c>
      <c r="C46" s="8" t="s">
        <v>3512</v>
      </c>
      <c r="D46" s="10" t="s">
        <v>3087</v>
      </c>
      <c r="E46" s="10" t="s">
        <v>351</v>
      </c>
      <c r="F46" s="9">
        <v>40532</v>
      </c>
      <c r="G46" s="9">
        <v>40592</v>
      </c>
      <c r="H46" s="9"/>
      <c r="I46" s="9"/>
      <c r="J46" s="7" t="s">
        <v>1932</v>
      </c>
      <c r="K46" s="7"/>
      <c r="L46" s="10" t="s">
        <v>35</v>
      </c>
      <c r="M46" s="242" t="s">
        <v>35</v>
      </c>
      <c r="N46" s="243" t="s">
        <v>2155</v>
      </c>
      <c r="O46" s="243" t="s">
        <v>626</v>
      </c>
      <c r="P46" s="10" t="s">
        <v>2285</v>
      </c>
      <c r="Q46" s="10"/>
      <c r="R46" s="10"/>
      <c r="S46" s="10"/>
      <c r="T46" s="10" t="s">
        <v>22</v>
      </c>
      <c r="U46" s="244">
        <v>31455</v>
      </c>
      <c r="V46" s="10" t="s">
        <v>351</v>
      </c>
      <c r="W46" s="10" t="s">
        <v>1866</v>
      </c>
      <c r="X46" s="241" t="s">
        <v>1936</v>
      </c>
      <c r="Y46" s="8" t="s">
        <v>3513</v>
      </c>
      <c r="Z46" s="243">
        <v>41055</v>
      </c>
      <c r="AA46" s="10" t="s">
        <v>351</v>
      </c>
      <c r="AB46" s="10" t="s">
        <v>1956</v>
      </c>
      <c r="AC46" s="10" t="s">
        <v>3139</v>
      </c>
      <c r="AD46" s="10" t="s">
        <v>1947</v>
      </c>
      <c r="AE46" s="243" t="s">
        <v>1948</v>
      </c>
      <c r="AF46" s="10" t="s">
        <v>3514</v>
      </c>
      <c r="AG46" s="10" t="s">
        <v>3515</v>
      </c>
      <c r="AH46" s="242" t="s">
        <v>3514</v>
      </c>
      <c r="AI46" s="243" t="s">
        <v>3515</v>
      </c>
      <c r="AJ46" s="10" t="s">
        <v>3516</v>
      </c>
      <c r="AK46" s="10" t="s">
        <v>3517</v>
      </c>
      <c r="AL46" s="241" t="s">
        <v>1953</v>
      </c>
      <c r="AM46" s="8"/>
      <c r="AN46" s="8"/>
      <c r="AO46" s="8"/>
      <c r="AP46" s="8"/>
      <c r="AQ46" s="8" t="s">
        <v>3087</v>
      </c>
      <c r="AR46" s="245">
        <v>41859</v>
      </c>
      <c r="AS46" s="245">
        <v>41859</v>
      </c>
      <c r="AT46" s="246"/>
      <c r="AU46" s="244"/>
      <c r="AV46" s="247"/>
      <c r="AW46" s="248" t="s">
        <v>3083</v>
      </c>
      <c r="AX46" s="249"/>
      <c r="AY46" s="250" t="s">
        <v>3511</v>
      </c>
    </row>
    <row r="47" spans="1:51" ht="24.75" customHeight="1" x14ac:dyDescent="0.35">
      <c r="A47" s="11">
        <v>46</v>
      </c>
      <c r="B47" s="241" t="s">
        <v>3518</v>
      </c>
      <c r="C47" s="8" t="s">
        <v>3519</v>
      </c>
      <c r="D47" s="10" t="s">
        <v>3087</v>
      </c>
      <c r="E47" s="10" t="s">
        <v>3088</v>
      </c>
      <c r="F47" s="9">
        <v>39903</v>
      </c>
      <c r="G47" s="9">
        <v>39963</v>
      </c>
      <c r="H47" s="9"/>
      <c r="I47" s="9"/>
      <c r="J47" s="7" t="s">
        <v>1932</v>
      </c>
      <c r="K47" s="7"/>
      <c r="L47" s="10" t="s">
        <v>35</v>
      </c>
      <c r="M47" s="242" t="s">
        <v>35</v>
      </c>
      <c r="N47" s="243" t="s">
        <v>1990</v>
      </c>
      <c r="O47" s="243" t="s">
        <v>92</v>
      </c>
      <c r="P47" s="10" t="s">
        <v>3520</v>
      </c>
      <c r="Q47" s="10"/>
      <c r="R47" s="10"/>
      <c r="S47" s="10"/>
      <c r="T47" s="10" t="s">
        <v>22</v>
      </c>
      <c r="U47" s="244">
        <v>28884</v>
      </c>
      <c r="V47" s="10" t="s">
        <v>162</v>
      </c>
      <c r="W47" s="10" t="s">
        <v>162</v>
      </c>
      <c r="X47" s="241" t="s">
        <v>1936</v>
      </c>
      <c r="Y47" s="8" t="s">
        <v>3521</v>
      </c>
      <c r="Z47" s="243">
        <v>37858</v>
      </c>
      <c r="AA47" s="10" t="s">
        <v>162</v>
      </c>
      <c r="AB47" s="10" t="s">
        <v>1938</v>
      </c>
      <c r="AC47" s="10" t="s">
        <v>3139</v>
      </c>
      <c r="AD47" s="10" t="s">
        <v>2016</v>
      </c>
      <c r="AE47" s="243" t="s">
        <v>1962</v>
      </c>
      <c r="AF47" s="10" t="s">
        <v>3522</v>
      </c>
      <c r="AG47" s="10" t="s">
        <v>3523</v>
      </c>
      <c r="AH47" s="242" t="s">
        <v>3522</v>
      </c>
      <c r="AI47" s="243" t="s">
        <v>3523</v>
      </c>
      <c r="AJ47" s="10" t="s">
        <v>3524</v>
      </c>
      <c r="AK47" s="10" t="s">
        <v>3525</v>
      </c>
      <c r="AL47" s="241" t="s">
        <v>1941</v>
      </c>
      <c r="AM47" s="8"/>
      <c r="AN47" s="8"/>
      <c r="AO47" s="8"/>
      <c r="AP47" s="8"/>
      <c r="AQ47" s="8" t="s">
        <v>3087</v>
      </c>
      <c r="AR47" s="245">
        <v>41864</v>
      </c>
      <c r="AS47" s="245">
        <v>41864</v>
      </c>
      <c r="AT47" s="246"/>
      <c r="AU47" s="244"/>
      <c r="AV47" s="247"/>
      <c r="AW47" s="248" t="s">
        <v>3083</v>
      </c>
      <c r="AX47" s="249"/>
      <c r="AY47" s="250" t="s">
        <v>3518</v>
      </c>
    </row>
    <row r="48" spans="1:51" ht="24.75" customHeight="1" x14ac:dyDescent="0.35">
      <c r="A48" s="11">
        <v>47</v>
      </c>
      <c r="B48" s="241" t="s">
        <v>3526</v>
      </c>
      <c r="C48" s="8" t="s">
        <v>3527</v>
      </c>
      <c r="D48" s="10" t="s">
        <v>3528</v>
      </c>
      <c r="E48" s="10" t="s">
        <v>351</v>
      </c>
      <c r="F48" s="9">
        <v>41654</v>
      </c>
      <c r="G48" s="9">
        <v>41714</v>
      </c>
      <c r="H48" s="9"/>
      <c r="I48" s="9">
        <v>42079</v>
      </c>
      <c r="J48" s="7" t="s">
        <v>3127</v>
      </c>
      <c r="K48" s="7"/>
      <c r="L48" s="10" t="s">
        <v>3195</v>
      </c>
      <c r="M48" s="242" t="s">
        <v>3196</v>
      </c>
      <c r="N48" s="243" t="s">
        <v>1933</v>
      </c>
      <c r="O48" s="243" t="s">
        <v>3186</v>
      </c>
      <c r="P48" s="10" t="s">
        <v>2438</v>
      </c>
      <c r="Q48" s="10"/>
      <c r="R48" s="10"/>
      <c r="S48" s="10"/>
      <c r="T48" s="10" t="s">
        <v>53</v>
      </c>
      <c r="U48" s="244">
        <v>27774</v>
      </c>
      <c r="V48" s="10" t="s">
        <v>255</v>
      </c>
      <c r="W48" s="10" t="s">
        <v>255</v>
      </c>
      <c r="X48" s="241" t="s">
        <v>1936</v>
      </c>
      <c r="Y48" s="8" t="s">
        <v>3529</v>
      </c>
      <c r="Z48" s="243">
        <v>40871</v>
      </c>
      <c r="AA48" s="10" t="s">
        <v>255</v>
      </c>
      <c r="AB48" s="10" t="s">
        <v>1938</v>
      </c>
      <c r="AC48" s="10" t="s">
        <v>3139</v>
      </c>
      <c r="AD48" s="10" t="s">
        <v>2199</v>
      </c>
      <c r="AE48" s="243" t="s">
        <v>2069</v>
      </c>
      <c r="AF48" s="10" t="s">
        <v>3530</v>
      </c>
      <c r="AG48" s="10" t="s">
        <v>3531</v>
      </c>
      <c r="AH48" s="242" t="s">
        <v>3530</v>
      </c>
      <c r="AI48" s="243" t="s">
        <v>3532</v>
      </c>
      <c r="AJ48" s="10" t="s">
        <v>3533</v>
      </c>
      <c r="AK48" s="10" t="s">
        <v>3534</v>
      </c>
      <c r="AL48" s="241" t="s">
        <v>1971</v>
      </c>
      <c r="AM48" s="8"/>
      <c r="AN48" s="8"/>
      <c r="AO48" s="8"/>
      <c r="AP48" s="8"/>
      <c r="AQ48" s="8" t="s">
        <v>3087</v>
      </c>
      <c r="AR48" s="245">
        <v>41865</v>
      </c>
      <c r="AS48" s="245">
        <v>41865</v>
      </c>
      <c r="AT48" s="246"/>
      <c r="AU48" s="244"/>
      <c r="AV48" s="247" t="s">
        <v>3100</v>
      </c>
      <c r="AW48" s="248" t="s">
        <v>3083</v>
      </c>
      <c r="AX48" s="249"/>
      <c r="AY48" s="250" t="s">
        <v>3526</v>
      </c>
    </row>
    <row r="49" spans="1:51" ht="24.75" customHeight="1" x14ac:dyDescent="0.35">
      <c r="A49" s="11">
        <v>48</v>
      </c>
      <c r="B49" s="241" t="s">
        <v>3535</v>
      </c>
      <c r="C49" s="8" t="s">
        <v>3536</v>
      </c>
      <c r="D49" s="10" t="s">
        <v>3537</v>
      </c>
      <c r="E49" s="10" t="s">
        <v>334</v>
      </c>
      <c r="F49" s="9">
        <v>41764</v>
      </c>
      <c r="G49" s="9">
        <v>41824</v>
      </c>
      <c r="H49" s="9"/>
      <c r="I49" s="9">
        <v>42008</v>
      </c>
      <c r="J49" s="7" t="s">
        <v>3127</v>
      </c>
      <c r="K49" s="7"/>
      <c r="L49" s="10" t="s">
        <v>3089</v>
      </c>
      <c r="M49" s="242" t="s">
        <v>3090</v>
      </c>
      <c r="N49" s="243" t="s">
        <v>1990</v>
      </c>
      <c r="O49" s="243" t="s">
        <v>3538</v>
      </c>
      <c r="P49" s="10" t="s">
        <v>3539</v>
      </c>
      <c r="Q49" s="10"/>
      <c r="R49" s="10"/>
      <c r="S49" s="10"/>
      <c r="T49" s="10" t="s">
        <v>53</v>
      </c>
      <c r="U49" s="244">
        <v>30195</v>
      </c>
      <c r="V49" s="10" t="s">
        <v>141</v>
      </c>
      <c r="W49" s="10" t="s">
        <v>141</v>
      </c>
      <c r="X49" s="241" t="s">
        <v>1936</v>
      </c>
      <c r="Y49" s="8" t="s">
        <v>3540</v>
      </c>
      <c r="Z49" s="243">
        <v>40034</v>
      </c>
      <c r="AA49" s="10" t="s">
        <v>141</v>
      </c>
      <c r="AB49" s="10" t="s">
        <v>1938</v>
      </c>
      <c r="AC49" s="10" t="s">
        <v>1968</v>
      </c>
      <c r="AD49" s="10" t="s">
        <v>2037</v>
      </c>
      <c r="AE49" s="243" t="s">
        <v>3541</v>
      </c>
      <c r="AF49" s="10" t="s">
        <v>3542</v>
      </c>
      <c r="AG49" s="10" t="s">
        <v>3543</v>
      </c>
      <c r="AH49" s="242" t="s">
        <v>3542</v>
      </c>
      <c r="AI49" s="243" t="s">
        <v>3543</v>
      </c>
      <c r="AJ49" s="10" t="s">
        <v>3544</v>
      </c>
      <c r="AK49" s="10" t="s">
        <v>3545</v>
      </c>
      <c r="AL49" s="241" t="s">
        <v>1971</v>
      </c>
      <c r="AM49" s="8"/>
      <c r="AN49" s="8"/>
      <c r="AO49" s="8"/>
      <c r="AP49" s="8"/>
      <c r="AQ49" s="8" t="s">
        <v>3087</v>
      </c>
      <c r="AR49" s="245">
        <v>41880</v>
      </c>
      <c r="AS49" s="245">
        <v>41880</v>
      </c>
      <c r="AT49" s="246"/>
      <c r="AU49" s="244"/>
      <c r="AV49" s="247"/>
      <c r="AW49" s="248" t="s">
        <v>3083</v>
      </c>
      <c r="AX49" s="249"/>
      <c r="AY49" s="250" t="s">
        <v>3535</v>
      </c>
    </row>
    <row r="50" spans="1:51" ht="24.75" customHeight="1" x14ac:dyDescent="0.35">
      <c r="A50" s="11">
        <v>49</v>
      </c>
      <c r="B50" s="241" t="s">
        <v>3546</v>
      </c>
      <c r="C50" s="8" t="s">
        <v>3547</v>
      </c>
      <c r="D50" s="10" t="s">
        <v>3087</v>
      </c>
      <c r="E50" s="10" t="s">
        <v>14</v>
      </c>
      <c r="F50" s="9">
        <v>41092</v>
      </c>
      <c r="G50" s="9">
        <v>41152</v>
      </c>
      <c r="H50" s="9"/>
      <c r="I50" s="9"/>
      <c r="J50" s="7" t="s">
        <v>1932</v>
      </c>
      <c r="K50" s="7"/>
      <c r="L50" s="10" t="s">
        <v>3234</v>
      </c>
      <c r="M50" s="242" t="s">
        <v>3234</v>
      </c>
      <c r="N50" s="243" t="s">
        <v>1933</v>
      </c>
      <c r="O50" s="243" t="s">
        <v>3548</v>
      </c>
      <c r="P50" s="10" t="s">
        <v>3549</v>
      </c>
      <c r="Q50" s="10"/>
      <c r="R50" s="10"/>
      <c r="S50" s="10"/>
      <c r="T50" s="10" t="s">
        <v>22</v>
      </c>
      <c r="U50" s="244">
        <v>31092</v>
      </c>
      <c r="V50" s="10" t="s">
        <v>255</v>
      </c>
      <c r="W50" s="10" t="s">
        <v>1658</v>
      </c>
      <c r="X50" s="241" t="s">
        <v>1936</v>
      </c>
      <c r="Y50" s="8" t="s">
        <v>3550</v>
      </c>
      <c r="Z50" s="243">
        <v>36951</v>
      </c>
      <c r="AA50" s="10" t="s">
        <v>255</v>
      </c>
      <c r="AB50" s="10" t="s">
        <v>1938</v>
      </c>
      <c r="AC50" s="10" t="s">
        <v>3139</v>
      </c>
      <c r="AD50" s="10" t="s">
        <v>2077</v>
      </c>
      <c r="AE50" s="243" t="s">
        <v>1970</v>
      </c>
      <c r="AF50" s="10" t="s">
        <v>3551</v>
      </c>
      <c r="AG50" s="10" t="s">
        <v>3552</v>
      </c>
      <c r="AH50" s="242" t="s">
        <v>3551</v>
      </c>
      <c r="AI50" s="243" t="s">
        <v>3552</v>
      </c>
      <c r="AJ50" s="10" t="s">
        <v>3553</v>
      </c>
      <c r="AK50" s="10" t="s">
        <v>3554</v>
      </c>
      <c r="AL50" s="241" t="s">
        <v>1953</v>
      </c>
      <c r="AM50" s="8"/>
      <c r="AN50" s="8"/>
      <c r="AO50" s="8"/>
      <c r="AP50" s="8"/>
      <c r="AQ50" s="8" t="s">
        <v>3087</v>
      </c>
      <c r="AR50" s="245">
        <v>41887</v>
      </c>
      <c r="AS50" s="245">
        <v>41887</v>
      </c>
      <c r="AT50" s="246"/>
      <c r="AU50" s="244"/>
      <c r="AV50" s="247"/>
      <c r="AW50" s="248" t="s">
        <v>3083</v>
      </c>
      <c r="AX50" s="249"/>
      <c r="AY50" s="250" t="s">
        <v>3546</v>
      </c>
    </row>
    <row r="51" spans="1:51" ht="24.75" customHeight="1" x14ac:dyDescent="0.35">
      <c r="A51" s="11">
        <v>50</v>
      </c>
      <c r="B51" s="241" t="s">
        <v>3555</v>
      </c>
      <c r="C51" s="8" t="s">
        <v>3556</v>
      </c>
      <c r="D51" s="10" t="s">
        <v>3087</v>
      </c>
      <c r="E51" s="10" t="s">
        <v>14</v>
      </c>
      <c r="F51" s="9">
        <v>41092</v>
      </c>
      <c r="G51" s="9">
        <v>41152</v>
      </c>
      <c r="H51" s="9"/>
      <c r="I51" s="9"/>
      <c r="J51" s="7" t="s">
        <v>1932</v>
      </c>
      <c r="K51" s="7"/>
      <c r="L51" s="10" t="s">
        <v>3234</v>
      </c>
      <c r="M51" s="242" t="s">
        <v>2483</v>
      </c>
      <c r="N51" s="243" t="s">
        <v>2155</v>
      </c>
      <c r="O51" s="243" t="s">
        <v>3557</v>
      </c>
      <c r="P51" s="10" t="s">
        <v>3558</v>
      </c>
      <c r="Q51" s="10"/>
      <c r="R51" s="10"/>
      <c r="S51" s="10"/>
      <c r="T51" s="10" t="s">
        <v>22</v>
      </c>
      <c r="U51" s="244">
        <v>32922</v>
      </c>
      <c r="V51" s="10" t="s">
        <v>351</v>
      </c>
      <c r="W51" s="10" t="s">
        <v>544</v>
      </c>
      <c r="X51" s="241" t="s">
        <v>1936</v>
      </c>
      <c r="Y51" s="8" t="s">
        <v>3559</v>
      </c>
      <c r="Z51" s="243">
        <v>38506</v>
      </c>
      <c r="AA51" s="10" t="s">
        <v>351</v>
      </c>
      <c r="AB51" s="10" t="s">
        <v>1956</v>
      </c>
      <c r="AC51" s="10" t="s">
        <v>3139</v>
      </c>
      <c r="AD51" s="10" t="s">
        <v>2010</v>
      </c>
      <c r="AE51" s="243" t="s">
        <v>3560</v>
      </c>
      <c r="AF51" s="10" t="s">
        <v>3561</v>
      </c>
      <c r="AG51" s="10" t="s">
        <v>3562</v>
      </c>
      <c r="AH51" s="242" t="s">
        <v>3563</v>
      </c>
      <c r="AI51" s="243" t="s">
        <v>3564</v>
      </c>
      <c r="AJ51" s="10" t="s">
        <v>3565</v>
      </c>
      <c r="AK51" s="10" t="s">
        <v>3566</v>
      </c>
      <c r="AL51" s="241" t="s">
        <v>1950</v>
      </c>
      <c r="AM51" s="8"/>
      <c r="AN51" s="8"/>
      <c r="AO51" s="8"/>
      <c r="AP51" s="8"/>
      <c r="AQ51" s="8" t="s">
        <v>3087</v>
      </c>
      <c r="AR51" s="245">
        <v>41892</v>
      </c>
      <c r="AS51" s="245">
        <v>41892</v>
      </c>
      <c r="AT51" s="246"/>
      <c r="AU51" s="244"/>
      <c r="AV51" s="247"/>
      <c r="AW51" s="248" t="s">
        <v>3083</v>
      </c>
      <c r="AX51" s="249"/>
      <c r="AY51" s="250" t="s">
        <v>3555</v>
      </c>
    </row>
    <row r="52" spans="1:51" ht="24.75" customHeight="1" x14ac:dyDescent="0.35">
      <c r="A52" s="11">
        <v>51</v>
      </c>
      <c r="B52" s="241" t="s">
        <v>3567</v>
      </c>
      <c r="C52" s="8" t="s">
        <v>3568</v>
      </c>
      <c r="D52" s="10" t="s">
        <v>3087</v>
      </c>
      <c r="E52" s="10" t="s">
        <v>14</v>
      </c>
      <c r="F52" s="9">
        <v>41407</v>
      </c>
      <c r="G52" s="9">
        <v>41467</v>
      </c>
      <c r="H52" s="9"/>
      <c r="I52" s="9"/>
      <c r="J52" s="7" t="s">
        <v>1932</v>
      </c>
      <c r="K52" s="7"/>
      <c r="L52" s="10" t="s">
        <v>3104</v>
      </c>
      <c r="M52" s="242" t="s">
        <v>41</v>
      </c>
      <c r="N52" s="243" t="s">
        <v>2155</v>
      </c>
      <c r="O52" s="243" t="s">
        <v>3569</v>
      </c>
      <c r="P52" s="10" t="s">
        <v>3570</v>
      </c>
      <c r="Q52" s="10"/>
      <c r="R52" s="10"/>
      <c r="S52" s="10"/>
      <c r="T52" s="10" t="s">
        <v>22</v>
      </c>
      <c r="U52" s="244">
        <v>33023</v>
      </c>
      <c r="V52" s="10" t="s">
        <v>255</v>
      </c>
      <c r="W52" s="10" t="s">
        <v>747</v>
      </c>
      <c r="X52" s="241" t="s">
        <v>1936</v>
      </c>
      <c r="Y52" s="8" t="s">
        <v>3571</v>
      </c>
      <c r="Z52" s="243">
        <v>41391</v>
      </c>
      <c r="AA52" s="10" t="s">
        <v>1045</v>
      </c>
      <c r="AB52" s="10" t="s">
        <v>1956</v>
      </c>
      <c r="AC52" s="10" t="s">
        <v>1974</v>
      </c>
      <c r="AD52" s="10" t="s">
        <v>3572</v>
      </c>
      <c r="AE52" s="243" t="s">
        <v>3573</v>
      </c>
      <c r="AF52" s="10" t="s">
        <v>3574</v>
      </c>
      <c r="AG52" s="10" t="s">
        <v>3575</v>
      </c>
      <c r="AH52" s="242" t="s">
        <v>3576</v>
      </c>
      <c r="AI52" s="243" t="s">
        <v>3577</v>
      </c>
      <c r="AJ52" s="10" t="s">
        <v>3578</v>
      </c>
      <c r="AK52" s="10" t="s">
        <v>3579</v>
      </c>
      <c r="AL52" s="241" t="s">
        <v>1950</v>
      </c>
      <c r="AM52" s="8"/>
      <c r="AN52" s="8"/>
      <c r="AO52" s="8"/>
      <c r="AP52" s="8"/>
      <c r="AQ52" s="8" t="s">
        <v>3087</v>
      </c>
      <c r="AR52" s="245">
        <v>41912</v>
      </c>
      <c r="AS52" s="245">
        <v>41912</v>
      </c>
      <c r="AT52" s="246" t="s">
        <v>3087</v>
      </c>
      <c r="AU52" s="244"/>
      <c r="AV52" s="247" t="s">
        <v>3087</v>
      </c>
      <c r="AW52" s="248" t="s">
        <v>3173</v>
      </c>
      <c r="AX52" s="249" t="s">
        <v>3087</v>
      </c>
      <c r="AY52" s="250" t="s">
        <v>3567</v>
      </c>
    </row>
    <row r="53" spans="1:51" ht="24.75" customHeight="1" x14ac:dyDescent="0.35">
      <c r="A53" s="11">
        <v>52</v>
      </c>
      <c r="B53" s="241" t="s">
        <v>3580</v>
      </c>
      <c r="C53" s="8" t="s">
        <v>3581</v>
      </c>
      <c r="D53" s="10" t="s">
        <v>3087</v>
      </c>
      <c r="E53" s="10" t="s">
        <v>145</v>
      </c>
      <c r="F53" s="9">
        <v>41114</v>
      </c>
      <c r="G53" s="9">
        <v>41174</v>
      </c>
      <c r="H53" s="9"/>
      <c r="I53" s="9"/>
      <c r="J53" s="7" t="s">
        <v>1932</v>
      </c>
      <c r="K53" s="7"/>
      <c r="L53" s="10" t="s">
        <v>35</v>
      </c>
      <c r="M53" s="242" t="s">
        <v>35</v>
      </c>
      <c r="N53" s="243" t="s">
        <v>2155</v>
      </c>
      <c r="O53" s="243" t="s">
        <v>626</v>
      </c>
      <c r="P53" s="10" t="s">
        <v>2285</v>
      </c>
      <c r="Q53" s="10"/>
      <c r="R53" s="10"/>
      <c r="S53" s="10"/>
      <c r="T53" s="10" t="s">
        <v>22</v>
      </c>
      <c r="U53" s="244">
        <v>30196</v>
      </c>
      <c r="V53" s="10" t="s">
        <v>747</v>
      </c>
      <c r="W53" s="10" t="s">
        <v>747</v>
      </c>
      <c r="X53" s="241" t="s">
        <v>1936</v>
      </c>
      <c r="Y53" s="8" t="s">
        <v>3582</v>
      </c>
      <c r="Z53" s="243">
        <v>39403</v>
      </c>
      <c r="AA53" s="10" t="s">
        <v>747</v>
      </c>
      <c r="AB53" s="10" t="s">
        <v>1938</v>
      </c>
      <c r="AC53" s="10" t="s">
        <v>1974</v>
      </c>
      <c r="AD53" s="10" t="s">
        <v>2044</v>
      </c>
      <c r="AE53" s="243" t="s">
        <v>3583</v>
      </c>
      <c r="AF53" s="10" t="s">
        <v>3584</v>
      </c>
      <c r="AG53" s="10" t="s">
        <v>3585</v>
      </c>
      <c r="AH53" s="242" t="s">
        <v>3584</v>
      </c>
      <c r="AI53" s="243" t="s">
        <v>3585</v>
      </c>
      <c r="AJ53" s="10" t="s">
        <v>3586</v>
      </c>
      <c r="AK53" s="10" t="s">
        <v>3587</v>
      </c>
      <c r="AL53" s="241" t="s">
        <v>1941</v>
      </c>
      <c r="AM53" s="8"/>
      <c r="AN53" s="8"/>
      <c r="AO53" s="8"/>
      <c r="AP53" s="8"/>
      <c r="AQ53" s="8" t="s">
        <v>3087</v>
      </c>
      <c r="AR53" s="245">
        <v>41925</v>
      </c>
      <c r="AS53" s="245">
        <v>41925</v>
      </c>
      <c r="AT53" s="246" t="s">
        <v>3087</v>
      </c>
      <c r="AU53" s="244"/>
      <c r="AV53" s="247" t="s">
        <v>3087</v>
      </c>
      <c r="AW53" s="248" t="s">
        <v>3083</v>
      </c>
      <c r="AX53" s="249" t="s">
        <v>3087</v>
      </c>
      <c r="AY53" s="250" t="s">
        <v>3580</v>
      </c>
    </row>
    <row r="54" spans="1:51" ht="24.75" customHeight="1" x14ac:dyDescent="0.35">
      <c r="A54" s="11">
        <v>53</v>
      </c>
      <c r="B54" s="241" t="s">
        <v>3588</v>
      </c>
      <c r="C54" s="8" t="s">
        <v>3589</v>
      </c>
      <c r="D54" s="10" t="s">
        <v>3087</v>
      </c>
      <c r="E54" s="10" t="s">
        <v>1869</v>
      </c>
      <c r="F54" s="9">
        <v>41344</v>
      </c>
      <c r="G54" s="9">
        <v>41404</v>
      </c>
      <c r="H54" s="9"/>
      <c r="I54" s="9">
        <v>42133</v>
      </c>
      <c r="J54" s="7" t="s">
        <v>3127</v>
      </c>
      <c r="K54" s="7"/>
      <c r="L54" s="10" t="s">
        <v>3490</v>
      </c>
      <c r="M54" s="242" t="s">
        <v>3491</v>
      </c>
      <c r="N54" s="243" t="s">
        <v>1990</v>
      </c>
      <c r="O54" s="243" t="s">
        <v>3164</v>
      </c>
      <c r="P54" s="10" t="s">
        <v>3165</v>
      </c>
      <c r="Q54" s="10"/>
      <c r="R54" s="10"/>
      <c r="S54" s="10"/>
      <c r="T54" s="10" t="s">
        <v>53</v>
      </c>
      <c r="U54" s="244">
        <v>28440</v>
      </c>
      <c r="V54" s="10" t="s">
        <v>1869</v>
      </c>
      <c r="W54" s="10" t="s">
        <v>1153</v>
      </c>
      <c r="X54" s="241" t="s">
        <v>1936</v>
      </c>
      <c r="Y54" s="8" t="s">
        <v>3590</v>
      </c>
      <c r="Z54" s="243">
        <v>39037</v>
      </c>
      <c r="AA54" s="10" t="s">
        <v>3591</v>
      </c>
      <c r="AB54" s="10" t="s">
        <v>1938</v>
      </c>
      <c r="AC54" s="10" t="s">
        <v>3139</v>
      </c>
      <c r="AD54" s="10" t="s">
        <v>3592</v>
      </c>
      <c r="AE54" s="243" t="s">
        <v>3593</v>
      </c>
      <c r="AF54" s="10" t="s">
        <v>3594</v>
      </c>
      <c r="AG54" s="10" t="s">
        <v>3595</v>
      </c>
      <c r="AH54" s="242" t="s">
        <v>3594</v>
      </c>
      <c r="AI54" s="243" t="s">
        <v>3595</v>
      </c>
      <c r="AJ54" s="10" t="s">
        <v>3596</v>
      </c>
      <c r="AK54" s="10" t="s">
        <v>3597</v>
      </c>
      <c r="AL54" s="241" t="s">
        <v>1971</v>
      </c>
      <c r="AM54" s="8"/>
      <c r="AN54" s="8"/>
      <c r="AO54" s="8"/>
      <c r="AP54" s="8"/>
      <c r="AQ54" s="8" t="s">
        <v>3087</v>
      </c>
      <c r="AR54" s="245">
        <v>41935</v>
      </c>
      <c r="AS54" s="245">
        <v>41935</v>
      </c>
      <c r="AT54" s="246"/>
      <c r="AU54" s="244"/>
      <c r="AV54" s="247" t="s">
        <v>3100</v>
      </c>
      <c r="AW54" s="248" t="s">
        <v>3083</v>
      </c>
      <c r="AX54" s="249"/>
      <c r="AY54" s="250" t="s">
        <v>3588</v>
      </c>
    </row>
    <row r="55" spans="1:51" ht="24.75" customHeight="1" x14ac:dyDescent="0.35">
      <c r="A55" s="11">
        <v>54</v>
      </c>
      <c r="B55" s="241" t="s">
        <v>3598</v>
      </c>
      <c r="C55" s="8" t="s">
        <v>3599</v>
      </c>
      <c r="D55" s="10" t="s">
        <v>3382</v>
      </c>
      <c r="E55" s="10" t="s">
        <v>3194</v>
      </c>
      <c r="F55" s="9">
        <v>41498</v>
      </c>
      <c r="G55" s="9">
        <v>41558</v>
      </c>
      <c r="H55" s="9"/>
      <c r="I55" s="9"/>
      <c r="J55" s="7" t="s">
        <v>1932</v>
      </c>
      <c r="K55" s="7"/>
      <c r="L55" s="10" t="s">
        <v>3258</v>
      </c>
      <c r="M55" s="242" t="s">
        <v>3259</v>
      </c>
      <c r="N55" s="243" t="s">
        <v>2017</v>
      </c>
      <c r="O55" s="243" t="s">
        <v>396</v>
      </c>
      <c r="P55" s="10" t="s">
        <v>3314</v>
      </c>
      <c r="Q55" s="10"/>
      <c r="R55" s="10"/>
      <c r="S55" s="10"/>
      <c r="T55" s="10" t="s">
        <v>53</v>
      </c>
      <c r="U55" s="244">
        <v>31657</v>
      </c>
      <c r="V55" s="10" t="s">
        <v>255</v>
      </c>
      <c r="W55" s="10" t="s">
        <v>255</v>
      </c>
      <c r="X55" s="241" t="s">
        <v>1936</v>
      </c>
      <c r="Y55" s="8" t="s">
        <v>3600</v>
      </c>
      <c r="Z55" s="243">
        <v>36942</v>
      </c>
      <c r="AA55" s="10" t="s">
        <v>255</v>
      </c>
      <c r="AB55" s="10" t="s">
        <v>1938</v>
      </c>
      <c r="AC55" s="10" t="s">
        <v>1974</v>
      </c>
      <c r="AD55" s="10" t="s">
        <v>3601</v>
      </c>
      <c r="AE55" s="243" t="s">
        <v>3602</v>
      </c>
      <c r="AF55" s="10" t="s">
        <v>3603</v>
      </c>
      <c r="AG55" s="10" t="s">
        <v>3604</v>
      </c>
      <c r="AH55" s="242" t="s">
        <v>3603</v>
      </c>
      <c r="AI55" s="243" t="s">
        <v>3605</v>
      </c>
      <c r="AJ55" s="10" t="s">
        <v>3606</v>
      </c>
      <c r="AK55" s="10" t="s">
        <v>3607</v>
      </c>
      <c r="AL55" s="241" t="s">
        <v>1953</v>
      </c>
      <c r="AM55" s="8"/>
      <c r="AN55" s="8"/>
      <c r="AO55" s="8"/>
      <c r="AP55" s="8"/>
      <c r="AQ55" s="8" t="s">
        <v>3087</v>
      </c>
      <c r="AR55" s="245">
        <v>41943</v>
      </c>
      <c r="AS55" s="245">
        <v>41943</v>
      </c>
      <c r="AT55" s="246"/>
      <c r="AU55" s="244"/>
      <c r="AV55" s="247"/>
      <c r="AW55" s="248" t="s">
        <v>3083</v>
      </c>
      <c r="AX55" s="249"/>
      <c r="AY55" s="250" t="s">
        <v>3598</v>
      </c>
    </row>
    <row r="56" spans="1:51" ht="24.75" customHeight="1" x14ac:dyDescent="0.35">
      <c r="A56" s="11">
        <v>55</v>
      </c>
      <c r="B56" s="241" t="s">
        <v>3608</v>
      </c>
      <c r="C56" s="8" t="s">
        <v>3609</v>
      </c>
      <c r="D56" s="10" t="s">
        <v>3087</v>
      </c>
      <c r="E56" s="10" t="s">
        <v>14</v>
      </c>
      <c r="F56" s="9">
        <v>41927</v>
      </c>
      <c r="G56" s="9">
        <v>41987</v>
      </c>
      <c r="H56" s="9"/>
      <c r="I56" s="9"/>
      <c r="J56" s="7" t="s">
        <v>3127</v>
      </c>
      <c r="K56" s="7"/>
      <c r="L56" s="10" t="s">
        <v>3234</v>
      </c>
      <c r="M56" s="242" t="s">
        <v>3234</v>
      </c>
      <c r="N56" s="243" t="s">
        <v>2050</v>
      </c>
      <c r="O56" s="243" t="s">
        <v>3610</v>
      </c>
      <c r="P56" s="10" t="s">
        <v>3611</v>
      </c>
      <c r="Q56" s="10"/>
      <c r="R56" s="10"/>
      <c r="S56" s="10"/>
      <c r="T56" s="10" t="s">
        <v>22</v>
      </c>
      <c r="U56" s="244">
        <v>33201</v>
      </c>
      <c r="V56" s="10" t="s">
        <v>79</v>
      </c>
      <c r="W56" s="10" t="s">
        <v>79</v>
      </c>
      <c r="X56" s="241" t="s">
        <v>1936</v>
      </c>
      <c r="Y56" s="8" t="s">
        <v>3612</v>
      </c>
      <c r="Z56" s="243">
        <v>40995</v>
      </c>
      <c r="AA56" s="10" t="s">
        <v>255</v>
      </c>
      <c r="AB56" s="10" t="s">
        <v>1956</v>
      </c>
      <c r="AC56" s="10" t="s">
        <v>3139</v>
      </c>
      <c r="AD56" s="10" t="s">
        <v>3613</v>
      </c>
      <c r="AE56" s="243" t="s">
        <v>2219</v>
      </c>
      <c r="AF56" s="10" t="s">
        <v>3614</v>
      </c>
      <c r="AG56" s="10" t="s">
        <v>3615</v>
      </c>
      <c r="AH56" s="242" t="s">
        <v>3087</v>
      </c>
      <c r="AI56" s="243" t="s">
        <v>3087</v>
      </c>
      <c r="AJ56" s="10" t="s">
        <v>3616</v>
      </c>
      <c r="AK56" s="10" t="s">
        <v>3617</v>
      </c>
      <c r="AL56" s="241" t="s">
        <v>2107</v>
      </c>
      <c r="AM56" s="8"/>
      <c r="AN56" s="8"/>
      <c r="AO56" s="8"/>
      <c r="AP56" s="8"/>
      <c r="AQ56" s="8" t="s">
        <v>3087</v>
      </c>
      <c r="AR56" s="245">
        <v>41943</v>
      </c>
      <c r="AS56" s="245">
        <v>41943</v>
      </c>
      <c r="AT56" s="246"/>
      <c r="AU56" s="244"/>
      <c r="AV56" s="247"/>
      <c r="AW56" s="248" t="s">
        <v>3083</v>
      </c>
      <c r="AX56" s="249"/>
      <c r="AY56" s="250" t="s">
        <v>3608</v>
      </c>
    </row>
    <row r="57" spans="1:51" ht="24.75" customHeight="1" x14ac:dyDescent="0.35">
      <c r="A57" s="11">
        <v>56</v>
      </c>
      <c r="B57" s="241" t="s">
        <v>3618</v>
      </c>
      <c r="C57" s="8" t="s">
        <v>233</v>
      </c>
      <c r="D57" s="10" t="s">
        <v>3087</v>
      </c>
      <c r="E57" s="10" t="s">
        <v>14</v>
      </c>
      <c r="F57" s="9">
        <v>40567</v>
      </c>
      <c r="G57" s="9">
        <v>40627</v>
      </c>
      <c r="H57" s="9"/>
      <c r="I57" s="9"/>
      <c r="J57" s="7" t="s">
        <v>1932</v>
      </c>
      <c r="K57" s="7"/>
      <c r="L57" s="10" t="s">
        <v>3619</v>
      </c>
      <c r="M57" s="242" t="s">
        <v>3620</v>
      </c>
      <c r="N57" s="243" t="s">
        <v>2126</v>
      </c>
      <c r="O57" s="243" t="s">
        <v>3621</v>
      </c>
      <c r="P57" s="10" t="s">
        <v>3622</v>
      </c>
      <c r="Q57" s="10"/>
      <c r="R57" s="10"/>
      <c r="S57" s="10"/>
      <c r="T57" s="10" t="s">
        <v>22</v>
      </c>
      <c r="U57" s="244">
        <v>32501</v>
      </c>
      <c r="V57" s="10" t="s">
        <v>124</v>
      </c>
      <c r="W57" s="10" t="s">
        <v>1153</v>
      </c>
      <c r="X57" s="241" t="s">
        <v>1936</v>
      </c>
      <c r="Y57" s="8" t="s">
        <v>3623</v>
      </c>
      <c r="Z57" s="243">
        <v>38426</v>
      </c>
      <c r="AA57" s="10" t="s">
        <v>124</v>
      </c>
      <c r="AB57" s="10" t="s">
        <v>1938</v>
      </c>
      <c r="AC57" s="10" t="s">
        <v>1974</v>
      </c>
      <c r="AD57" s="10" t="s">
        <v>3624</v>
      </c>
      <c r="AE57" s="243" t="s">
        <v>2312</v>
      </c>
      <c r="AF57" s="10" t="s">
        <v>3625</v>
      </c>
      <c r="AG57" s="10" t="s">
        <v>3626</v>
      </c>
      <c r="AH57" s="242" t="s">
        <v>3627</v>
      </c>
      <c r="AI57" s="243" t="s">
        <v>3628</v>
      </c>
      <c r="AJ57" s="10" t="s">
        <v>3629</v>
      </c>
      <c r="AK57" s="10" t="s">
        <v>3630</v>
      </c>
      <c r="AL57" s="241" t="s">
        <v>1953</v>
      </c>
      <c r="AM57" s="8"/>
      <c r="AN57" s="8"/>
      <c r="AO57" s="8"/>
      <c r="AP57" s="8"/>
      <c r="AQ57" s="8" t="s">
        <v>3087</v>
      </c>
      <c r="AR57" s="245">
        <v>41943</v>
      </c>
      <c r="AS57" s="245">
        <v>41943</v>
      </c>
      <c r="AT57" s="246"/>
      <c r="AU57" s="244"/>
      <c r="AV57" s="247"/>
      <c r="AW57" s="248" t="s">
        <v>3083</v>
      </c>
      <c r="AX57" s="249"/>
      <c r="AY57" s="250" t="s">
        <v>3618</v>
      </c>
    </row>
    <row r="58" spans="1:51" ht="24.75" customHeight="1" x14ac:dyDescent="0.35">
      <c r="A58" s="11">
        <v>57</v>
      </c>
      <c r="B58" s="241" t="s">
        <v>3631</v>
      </c>
      <c r="C58" s="8" t="s">
        <v>3632</v>
      </c>
      <c r="D58" s="10" t="s">
        <v>3087</v>
      </c>
      <c r="E58" s="10" t="s">
        <v>293</v>
      </c>
      <c r="F58" s="9">
        <v>41344</v>
      </c>
      <c r="G58" s="9">
        <v>41404</v>
      </c>
      <c r="H58" s="9"/>
      <c r="I58" s="9">
        <v>41769</v>
      </c>
      <c r="J58" s="7" t="s">
        <v>3127</v>
      </c>
      <c r="K58" s="7"/>
      <c r="L58" s="10" t="s">
        <v>3089</v>
      </c>
      <c r="M58" s="242" t="s">
        <v>3090</v>
      </c>
      <c r="N58" s="243" t="s">
        <v>1933</v>
      </c>
      <c r="O58" s="243" t="s">
        <v>3186</v>
      </c>
      <c r="P58" s="10" t="s">
        <v>3633</v>
      </c>
      <c r="Q58" s="10"/>
      <c r="R58" s="10"/>
      <c r="S58" s="10"/>
      <c r="T58" s="10" t="s">
        <v>53</v>
      </c>
      <c r="U58" s="244">
        <v>25944</v>
      </c>
      <c r="V58" s="10" t="s">
        <v>79</v>
      </c>
      <c r="W58" s="10" t="s">
        <v>79</v>
      </c>
      <c r="X58" s="241" t="s">
        <v>1936</v>
      </c>
      <c r="Y58" s="8" t="s">
        <v>3634</v>
      </c>
      <c r="Z58" s="243">
        <v>40162</v>
      </c>
      <c r="AA58" s="10" t="s">
        <v>79</v>
      </c>
      <c r="AB58" s="10" t="s">
        <v>1938</v>
      </c>
      <c r="AC58" s="10" t="s">
        <v>3139</v>
      </c>
      <c r="AD58" s="10" t="s">
        <v>2072</v>
      </c>
      <c r="AE58" s="243" t="s">
        <v>3249</v>
      </c>
      <c r="AF58" s="10" t="s">
        <v>3635</v>
      </c>
      <c r="AG58" s="10" t="s">
        <v>3636</v>
      </c>
      <c r="AH58" s="242" t="s">
        <v>3635</v>
      </c>
      <c r="AI58" s="243" t="s">
        <v>3636</v>
      </c>
      <c r="AJ58" s="10" t="s">
        <v>3637</v>
      </c>
      <c r="AK58" s="10" t="s">
        <v>3638</v>
      </c>
      <c r="AL58" s="241" t="s">
        <v>1971</v>
      </c>
      <c r="AM58" s="8"/>
      <c r="AN58" s="8"/>
      <c r="AO58" s="8"/>
      <c r="AP58" s="8"/>
      <c r="AQ58" s="8" t="s">
        <v>3087</v>
      </c>
      <c r="AR58" s="245">
        <v>41943</v>
      </c>
      <c r="AS58" s="245">
        <v>41953</v>
      </c>
      <c r="AT58" s="246"/>
      <c r="AU58" s="244"/>
      <c r="AV58" s="247" t="s">
        <v>3100</v>
      </c>
      <c r="AW58" s="248" t="s">
        <v>3083</v>
      </c>
      <c r="AX58" s="249"/>
      <c r="AY58" s="250" t="s">
        <v>3631</v>
      </c>
    </row>
    <row r="59" spans="1:51" ht="24.75" customHeight="1" x14ac:dyDescent="0.35">
      <c r="A59" s="11">
        <v>58</v>
      </c>
      <c r="B59" s="241" t="s">
        <v>3639</v>
      </c>
      <c r="C59" s="8" t="s">
        <v>3640</v>
      </c>
      <c r="D59" s="10" t="s">
        <v>3087</v>
      </c>
      <c r="E59" s="10" t="s">
        <v>14</v>
      </c>
      <c r="F59" s="9">
        <v>40238</v>
      </c>
      <c r="G59" s="9">
        <v>40298</v>
      </c>
      <c r="H59" s="9"/>
      <c r="I59" s="9"/>
      <c r="J59" s="7" t="s">
        <v>1932</v>
      </c>
      <c r="K59" s="7"/>
      <c r="L59" s="10" t="s">
        <v>3234</v>
      </c>
      <c r="M59" s="242" t="s">
        <v>3641</v>
      </c>
      <c r="N59" s="243" t="s">
        <v>2126</v>
      </c>
      <c r="O59" s="243" t="s">
        <v>3642</v>
      </c>
      <c r="P59" s="10" t="s">
        <v>3643</v>
      </c>
      <c r="Q59" s="10"/>
      <c r="R59" s="10"/>
      <c r="S59" s="10"/>
      <c r="T59" s="10" t="s">
        <v>22</v>
      </c>
      <c r="U59" s="244">
        <v>30341</v>
      </c>
      <c r="V59" s="10" t="s">
        <v>255</v>
      </c>
      <c r="W59" s="10" t="s">
        <v>1866</v>
      </c>
      <c r="X59" s="241" t="s">
        <v>1936</v>
      </c>
      <c r="Y59" s="8" t="s">
        <v>3644</v>
      </c>
      <c r="Z59" s="243">
        <v>38310</v>
      </c>
      <c r="AA59" s="10" t="s">
        <v>255</v>
      </c>
      <c r="AB59" s="10" t="s">
        <v>1956</v>
      </c>
      <c r="AC59" s="10" t="s">
        <v>3139</v>
      </c>
      <c r="AD59" s="10" t="s">
        <v>1992</v>
      </c>
      <c r="AE59" s="243" t="s">
        <v>1962</v>
      </c>
      <c r="AF59" s="10" t="s">
        <v>3645</v>
      </c>
      <c r="AG59" s="10" t="s">
        <v>3646</v>
      </c>
      <c r="AH59" s="242" t="s">
        <v>3647</v>
      </c>
      <c r="AI59" s="243" t="s">
        <v>3648</v>
      </c>
      <c r="AJ59" s="10" t="s">
        <v>3649</v>
      </c>
      <c r="AK59" s="10" t="s">
        <v>3650</v>
      </c>
      <c r="AL59" s="241" t="s">
        <v>1953</v>
      </c>
      <c r="AM59" s="8"/>
      <c r="AN59" s="8"/>
      <c r="AO59" s="8"/>
      <c r="AP59" s="8"/>
      <c r="AQ59" s="8" t="s">
        <v>3087</v>
      </c>
      <c r="AR59" s="245">
        <v>41956</v>
      </c>
      <c r="AS59" s="245">
        <v>41957</v>
      </c>
      <c r="AT59" s="246"/>
      <c r="AU59" s="244"/>
      <c r="AV59" s="247"/>
      <c r="AW59" s="248" t="s">
        <v>3083</v>
      </c>
      <c r="AX59" s="249"/>
      <c r="AY59" s="250" t="s">
        <v>3639</v>
      </c>
    </row>
    <row r="60" spans="1:51" ht="24.75" customHeight="1" x14ac:dyDescent="0.35">
      <c r="A60" s="11">
        <v>59</v>
      </c>
      <c r="B60" s="241" t="s">
        <v>3651</v>
      </c>
      <c r="C60" s="8" t="s">
        <v>3652</v>
      </c>
      <c r="D60" s="10" t="s">
        <v>3087</v>
      </c>
      <c r="E60" s="10" t="s">
        <v>14</v>
      </c>
      <c r="F60" s="9">
        <v>41533</v>
      </c>
      <c r="G60" s="9">
        <v>41958</v>
      </c>
      <c r="H60" s="9"/>
      <c r="I60" s="9">
        <v>41958</v>
      </c>
      <c r="J60" s="7" t="s">
        <v>3127</v>
      </c>
      <c r="K60" s="7"/>
      <c r="L60" s="10" t="s">
        <v>3206</v>
      </c>
      <c r="M60" s="242" t="s">
        <v>3206</v>
      </c>
      <c r="N60" s="243" t="s">
        <v>2155</v>
      </c>
      <c r="O60" s="243" t="s">
        <v>3653</v>
      </c>
      <c r="P60" s="10" t="s">
        <v>3654</v>
      </c>
      <c r="Q60" s="10"/>
      <c r="R60" s="10"/>
      <c r="S60" s="10"/>
      <c r="T60" s="10" t="s">
        <v>22</v>
      </c>
      <c r="U60" s="244">
        <v>33019</v>
      </c>
      <c r="V60" s="10" t="s">
        <v>2270</v>
      </c>
      <c r="W60" s="10" t="s">
        <v>334</v>
      </c>
      <c r="X60" s="241" t="s">
        <v>1936</v>
      </c>
      <c r="Y60" s="8" t="s">
        <v>3655</v>
      </c>
      <c r="Z60" s="243">
        <v>39506</v>
      </c>
      <c r="AA60" s="10" t="s">
        <v>2270</v>
      </c>
      <c r="AB60" s="10" t="s">
        <v>1956</v>
      </c>
      <c r="AC60" s="10" t="s">
        <v>3139</v>
      </c>
      <c r="AD60" s="10" t="s">
        <v>1992</v>
      </c>
      <c r="AE60" s="243" t="s">
        <v>2056</v>
      </c>
      <c r="AF60" s="10" t="s">
        <v>3656</v>
      </c>
      <c r="AG60" s="10" t="s">
        <v>3657</v>
      </c>
      <c r="AH60" s="242" t="s">
        <v>3658</v>
      </c>
      <c r="AI60" s="243" t="s">
        <v>3659</v>
      </c>
      <c r="AJ60" s="10" t="s">
        <v>3660</v>
      </c>
      <c r="AK60" s="10" t="s">
        <v>3661</v>
      </c>
      <c r="AL60" s="241" t="s">
        <v>2107</v>
      </c>
      <c r="AM60" s="8"/>
      <c r="AN60" s="8"/>
      <c r="AO60" s="8"/>
      <c r="AP60" s="8"/>
      <c r="AQ60" s="8" t="s">
        <v>3087</v>
      </c>
      <c r="AR60" s="245">
        <v>41956</v>
      </c>
      <c r="AS60" s="245">
        <v>41957</v>
      </c>
      <c r="AT60" s="246"/>
      <c r="AU60" s="244"/>
      <c r="AV60" s="247"/>
      <c r="AW60" s="248" t="s">
        <v>3083</v>
      </c>
      <c r="AX60" s="249"/>
      <c r="AY60" s="250" t="s">
        <v>3651</v>
      </c>
    </row>
    <row r="61" spans="1:51" ht="24.75" customHeight="1" x14ac:dyDescent="0.35">
      <c r="A61" s="11">
        <v>60</v>
      </c>
      <c r="B61" s="241" t="s">
        <v>3662</v>
      </c>
      <c r="C61" s="8" t="s">
        <v>3663</v>
      </c>
      <c r="D61" s="10" t="s">
        <v>3664</v>
      </c>
      <c r="E61" s="10" t="s">
        <v>2114</v>
      </c>
      <c r="F61" s="9">
        <v>41852</v>
      </c>
      <c r="G61" s="9">
        <v>41972</v>
      </c>
      <c r="H61" s="9"/>
      <c r="I61" s="9"/>
      <c r="J61" s="7"/>
      <c r="K61" s="7"/>
      <c r="L61" s="10" t="s">
        <v>3195</v>
      </c>
      <c r="M61" s="242" t="s">
        <v>3196</v>
      </c>
      <c r="N61" s="243" t="s">
        <v>1990</v>
      </c>
      <c r="O61" s="243" t="s">
        <v>3164</v>
      </c>
      <c r="P61" s="10" t="s">
        <v>3665</v>
      </c>
      <c r="Q61" s="10"/>
      <c r="R61" s="10"/>
      <c r="S61" s="10"/>
      <c r="T61" s="10" t="s">
        <v>53</v>
      </c>
      <c r="U61" s="244">
        <v>23743</v>
      </c>
      <c r="V61" s="10" t="s">
        <v>2064</v>
      </c>
      <c r="W61" s="10" t="s">
        <v>1658</v>
      </c>
      <c r="X61" s="241" t="s">
        <v>1936</v>
      </c>
      <c r="Y61" s="8" t="s">
        <v>3666</v>
      </c>
      <c r="Z61" s="243">
        <v>39662</v>
      </c>
      <c r="AA61" s="10" t="s">
        <v>1658</v>
      </c>
      <c r="AB61" s="10" t="s">
        <v>1938</v>
      </c>
      <c r="AC61" s="10" t="s">
        <v>3139</v>
      </c>
      <c r="AD61" s="10" t="s">
        <v>3667</v>
      </c>
      <c r="AE61" s="243" t="s">
        <v>3593</v>
      </c>
      <c r="AF61" s="10" t="s">
        <v>3668</v>
      </c>
      <c r="AG61" s="10" t="s">
        <v>3669</v>
      </c>
      <c r="AH61" s="242" t="s">
        <v>3668</v>
      </c>
      <c r="AI61" s="243" t="s">
        <v>3669</v>
      </c>
      <c r="AJ61" s="10" t="s">
        <v>3670</v>
      </c>
      <c r="AK61" s="10" t="s">
        <v>3671</v>
      </c>
      <c r="AL61" s="241" t="s">
        <v>1971</v>
      </c>
      <c r="AM61" s="8"/>
      <c r="AN61" s="8"/>
      <c r="AO61" s="8"/>
      <c r="AP61" s="8"/>
      <c r="AQ61" s="8" t="s">
        <v>3087</v>
      </c>
      <c r="AR61" s="245">
        <v>41963</v>
      </c>
      <c r="AS61" s="245">
        <v>41963</v>
      </c>
      <c r="AT61" s="246"/>
      <c r="AU61" s="244"/>
      <c r="AV61" s="247"/>
      <c r="AW61" s="248" t="s">
        <v>3083</v>
      </c>
      <c r="AX61" s="249"/>
      <c r="AY61" s="250" t="s">
        <v>3662</v>
      </c>
    </row>
    <row r="62" spans="1:51" ht="24.75" customHeight="1" x14ac:dyDescent="0.35">
      <c r="A62" s="11">
        <v>61</v>
      </c>
      <c r="B62" s="241" t="s">
        <v>3672</v>
      </c>
      <c r="C62" s="8" t="s">
        <v>3673</v>
      </c>
      <c r="D62" s="10" t="s">
        <v>3087</v>
      </c>
      <c r="E62" s="10" t="s">
        <v>3088</v>
      </c>
      <c r="F62" s="9">
        <v>41334</v>
      </c>
      <c r="G62" s="9">
        <v>41394</v>
      </c>
      <c r="H62" s="9"/>
      <c r="I62" s="9">
        <v>42489</v>
      </c>
      <c r="J62" s="7" t="s">
        <v>3127</v>
      </c>
      <c r="K62" s="7"/>
      <c r="L62" s="10" t="s">
        <v>3258</v>
      </c>
      <c r="M62" s="242" t="s">
        <v>3474</v>
      </c>
      <c r="N62" s="243" t="s">
        <v>2050</v>
      </c>
      <c r="O62" s="243" t="s">
        <v>400</v>
      </c>
      <c r="P62" s="10" t="s">
        <v>2057</v>
      </c>
      <c r="Q62" s="10"/>
      <c r="R62" s="10"/>
      <c r="S62" s="10"/>
      <c r="T62" s="10" t="s">
        <v>22</v>
      </c>
      <c r="U62" s="244">
        <v>30687</v>
      </c>
      <c r="V62" s="10" t="s">
        <v>79</v>
      </c>
      <c r="W62" s="10" t="s">
        <v>79</v>
      </c>
      <c r="X62" s="241" t="s">
        <v>1936</v>
      </c>
      <c r="Y62" s="8" t="s">
        <v>3674</v>
      </c>
      <c r="Z62" s="243">
        <v>40196</v>
      </c>
      <c r="AA62" s="10" t="s">
        <v>79</v>
      </c>
      <c r="AB62" s="10" t="s">
        <v>1938</v>
      </c>
      <c r="AC62" s="10" t="s">
        <v>3139</v>
      </c>
      <c r="AD62" s="10" t="s">
        <v>3675</v>
      </c>
      <c r="AE62" s="243" t="s">
        <v>1962</v>
      </c>
      <c r="AF62" s="10" t="s">
        <v>3676</v>
      </c>
      <c r="AG62" s="10" t="s">
        <v>3677</v>
      </c>
      <c r="AH62" s="242" t="s">
        <v>3676</v>
      </c>
      <c r="AI62" s="243" t="s">
        <v>3678</v>
      </c>
      <c r="AJ62" s="10" t="s">
        <v>3679</v>
      </c>
      <c r="AK62" s="10" t="s">
        <v>3680</v>
      </c>
      <c r="AL62" s="241" t="s">
        <v>1941</v>
      </c>
      <c r="AM62" s="8"/>
      <c r="AN62" s="8"/>
      <c r="AO62" s="8"/>
      <c r="AP62" s="8"/>
      <c r="AQ62" s="8" t="s">
        <v>3087</v>
      </c>
      <c r="AR62" s="245">
        <v>41971</v>
      </c>
      <c r="AS62" s="245">
        <v>41971</v>
      </c>
      <c r="AT62" s="246"/>
      <c r="AU62" s="244"/>
      <c r="AV62" s="247"/>
      <c r="AW62" s="248" t="s">
        <v>3083</v>
      </c>
      <c r="AX62" s="249"/>
      <c r="AY62" s="250" t="s">
        <v>3672</v>
      </c>
    </row>
    <row r="63" spans="1:51" ht="24.75" customHeight="1" x14ac:dyDescent="0.35">
      <c r="A63" s="11">
        <v>62</v>
      </c>
      <c r="B63" s="241" t="s">
        <v>3681</v>
      </c>
      <c r="C63" s="8" t="s">
        <v>3682</v>
      </c>
      <c r="D63" s="10" t="s">
        <v>3087</v>
      </c>
      <c r="E63" s="10" t="s">
        <v>14</v>
      </c>
      <c r="F63" s="9">
        <v>41031</v>
      </c>
      <c r="G63" s="9">
        <v>41091</v>
      </c>
      <c r="H63" s="9"/>
      <c r="I63" s="9"/>
      <c r="J63" s="7" t="s">
        <v>1932</v>
      </c>
      <c r="K63" s="7"/>
      <c r="L63" s="10" t="s">
        <v>3258</v>
      </c>
      <c r="M63" s="242" t="s">
        <v>3683</v>
      </c>
      <c r="N63" s="243" t="s">
        <v>1933</v>
      </c>
      <c r="O63" s="243" t="s">
        <v>3684</v>
      </c>
      <c r="P63" s="10" t="s">
        <v>3685</v>
      </c>
      <c r="Q63" s="10"/>
      <c r="R63" s="10"/>
      <c r="S63" s="10"/>
      <c r="T63" s="10" t="s">
        <v>22</v>
      </c>
      <c r="U63" s="244">
        <v>26628</v>
      </c>
      <c r="V63" s="10" t="s">
        <v>2015</v>
      </c>
      <c r="W63" s="10" t="s">
        <v>1658</v>
      </c>
      <c r="X63" s="241" t="s">
        <v>1936</v>
      </c>
      <c r="Y63" s="8" t="s">
        <v>3686</v>
      </c>
      <c r="Z63" s="243">
        <v>39970</v>
      </c>
      <c r="AA63" s="10" t="s">
        <v>1658</v>
      </c>
      <c r="AB63" s="10" t="s">
        <v>1938</v>
      </c>
      <c r="AC63" s="10" t="s">
        <v>3139</v>
      </c>
      <c r="AD63" s="10" t="s">
        <v>2154</v>
      </c>
      <c r="AE63" s="243" t="s">
        <v>1948</v>
      </c>
      <c r="AF63" s="10" t="s">
        <v>3687</v>
      </c>
      <c r="AG63" s="10" t="s">
        <v>3688</v>
      </c>
      <c r="AH63" s="242" t="s">
        <v>3687</v>
      </c>
      <c r="AI63" s="243" t="s">
        <v>3688</v>
      </c>
      <c r="AJ63" s="10" t="s">
        <v>3689</v>
      </c>
      <c r="AK63" s="10" t="s">
        <v>3690</v>
      </c>
      <c r="AL63" s="241" t="s">
        <v>1941</v>
      </c>
      <c r="AM63" s="8"/>
      <c r="AN63" s="8"/>
      <c r="AO63" s="8"/>
      <c r="AP63" s="8"/>
      <c r="AQ63" s="8" t="s">
        <v>3087</v>
      </c>
      <c r="AR63" s="245">
        <v>41968</v>
      </c>
      <c r="AS63" s="245">
        <v>41971</v>
      </c>
      <c r="AT63" s="246"/>
      <c r="AU63" s="244"/>
      <c r="AV63" s="247"/>
      <c r="AW63" s="248" t="s">
        <v>3083</v>
      </c>
      <c r="AX63" s="249"/>
      <c r="AY63" s="250" t="s">
        <v>3681</v>
      </c>
    </row>
    <row r="64" spans="1:51" ht="24.75" customHeight="1" x14ac:dyDescent="0.35">
      <c r="A64" s="11">
        <v>63</v>
      </c>
      <c r="B64" s="241" t="s">
        <v>3691</v>
      </c>
      <c r="C64" s="8" t="s">
        <v>3692</v>
      </c>
      <c r="D64" s="10" t="s">
        <v>3087</v>
      </c>
      <c r="E64" s="10" t="s">
        <v>3088</v>
      </c>
      <c r="F64" s="9">
        <v>41306</v>
      </c>
      <c r="G64" s="9">
        <v>41426</v>
      </c>
      <c r="H64" s="9"/>
      <c r="I64" s="9">
        <v>41971</v>
      </c>
      <c r="J64" s="7" t="s">
        <v>3127</v>
      </c>
      <c r="K64" s="7"/>
      <c r="L64" s="10" t="s">
        <v>3089</v>
      </c>
      <c r="M64" s="242" t="s">
        <v>3090</v>
      </c>
      <c r="N64" s="243" t="s">
        <v>1933</v>
      </c>
      <c r="O64" s="243" t="s">
        <v>3186</v>
      </c>
      <c r="P64" s="10" t="s">
        <v>2061</v>
      </c>
      <c r="Q64" s="10"/>
      <c r="R64" s="10"/>
      <c r="S64" s="10"/>
      <c r="T64" s="10" t="s">
        <v>53</v>
      </c>
      <c r="U64" s="244">
        <v>27927</v>
      </c>
      <c r="V64" s="10" t="s">
        <v>79</v>
      </c>
      <c r="W64" s="10" t="s">
        <v>79</v>
      </c>
      <c r="X64" s="241" t="s">
        <v>1936</v>
      </c>
      <c r="Y64" s="8" t="s">
        <v>3693</v>
      </c>
      <c r="Z64" s="243">
        <v>38733</v>
      </c>
      <c r="AA64" s="10" t="s">
        <v>79</v>
      </c>
      <c r="AB64" s="10" t="s">
        <v>1938</v>
      </c>
      <c r="AC64" s="10" t="s">
        <v>1968</v>
      </c>
      <c r="AD64" s="10" t="s">
        <v>3694</v>
      </c>
      <c r="AE64" s="243" t="s">
        <v>2256</v>
      </c>
      <c r="AF64" s="10" t="s">
        <v>3695</v>
      </c>
      <c r="AG64" s="10" t="s">
        <v>3696</v>
      </c>
      <c r="AH64" s="242" t="s">
        <v>3697</v>
      </c>
      <c r="AI64" s="243" t="s">
        <v>3698</v>
      </c>
      <c r="AJ64" s="10" t="s">
        <v>3699</v>
      </c>
      <c r="AK64" s="10" t="s">
        <v>3700</v>
      </c>
      <c r="AL64" s="241" t="s">
        <v>1971</v>
      </c>
      <c r="AM64" s="8"/>
      <c r="AN64" s="8"/>
      <c r="AO64" s="8"/>
      <c r="AP64" s="8"/>
      <c r="AQ64" s="8" t="s">
        <v>3087</v>
      </c>
      <c r="AR64" s="245">
        <v>41967</v>
      </c>
      <c r="AS64" s="245">
        <v>41974</v>
      </c>
      <c r="AT64" s="246"/>
      <c r="AU64" s="244"/>
      <c r="AV64" s="247" t="s">
        <v>3100</v>
      </c>
      <c r="AW64" s="248" t="s">
        <v>3083</v>
      </c>
      <c r="AX64" s="249"/>
      <c r="AY64" s="250" t="s">
        <v>3691</v>
      </c>
    </row>
    <row r="65" spans="1:51" ht="24.75" customHeight="1" x14ac:dyDescent="0.35">
      <c r="A65" s="11">
        <v>64</v>
      </c>
      <c r="B65" s="241" t="s">
        <v>3701</v>
      </c>
      <c r="C65" s="8" t="s">
        <v>3702</v>
      </c>
      <c r="D65" s="10" t="s">
        <v>3087</v>
      </c>
      <c r="E65" s="10" t="s">
        <v>14</v>
      </c>
      <c r="F65" s="9">
        <v>40182</v>
      </c>
      <c r="G65" s="9">
        <v>0</v>
      </c>
      <c r="H65" s="9"/>
      <c r="I65" s="9"/>
      <c r="J65" s="7" t="s">
        <v>1932</v>
      </c>
      <c r="K65" s="7"/>
      <c r="L65" s="10" t="s">
        <v>3619</v>
      </c>
      <c r="M65" s="242" t="s">
        <v>3619</v>
      </c>
      <c r="N65" s="243" t="s">
        <v>2097</v>
      </c>
      <c r="O65" s="243" t="s">
        <v>3703</v>
      </c>
      <c r="P65" s="10" t="s">
        <v>3704</v>
      </c>
      <c r="Q65" s="10"/>
      <c r="R65" s="10"/>
      <c r="S65" s="10"/>
      <c r="T65" s="10" t="s">
        <v>53</v>
      </c>
      <c r="U65" s="244">
        <v>26315</v>
      </c>
      <c r="V65" s="10" t="s">
        <v>3705</v>
      </c>
      <c r="W65" s="10" t="s">
        <v>2195</v>
      </c>
      <c r="X65" s="241" t="s">
        <v>2195</v>
      </c>
      <c r="Y65" s="8" t="s">
        <v>3706</v>
      </c>
      <c r="Z65" s="243">
        <v>43915</v>
      </c>
      <c r="AA65" s="10" t="s">
        <v>2195</v>
      </c>
      <c r="AB65" s="10" t="s">
        <v>1938</v>
      </c>
      <c r="AC65" s="10" t="s">
        <v>2101</v>
      </c>
      <c r="AD65" s="10" t="s">
        <v>3087</v>
      </c>
      <c r="AE65" s="243" t="s">
        <v>3087</v>
      </c>
      <c r="AF65" s="10" t="s">
        <v>3707</v>
      </c>
      <c r="AG65" s="10" t="s">
        <v>3708</v>
      </c>
      <c r="AH65" s="242" t="s">
        <v>3707</v>
      </c>
      <c r="AI65" s="243" t="s">
        <v>3708</v>
      </c>
      <c r="AJ65" s="10" t="s">
        <v>3087</v>
      </c>
      <c r="AK65" s="10" t="s">
        <v>3709</v>
      </c>
      <c r="AL65" s="241" t="s">
        <v>1971</v>
      </c>
      <c r="AM65" s="8"/>
      <c r="AN65" s="8"/>
      <c r="AO65" s="8"/>
      <c r="AP65" s="8"/>
      <c r="AQ65" s="8" t="s">
        <v>3087</v>
      </c>
      <c r="AR65" s="245">
        <v>41981</v>
      </c>
      <c r="AS65" s="245">
        <v>41988</v>
      </c>
      <c r="AT65" s="246" t="s">
        <v>3087</v>
      </c>
      <c r="AU65" s="244"/>
      <c r="AV65" s="247" t="s">
        <v>3710</v>
      </c>
      <c r="AW65" s="248" t="s">
        <v>3087</v>
      </c>
      <c r="AX65" s="249" t="s">
        <v>3087</v>
      </c>
      <c r="AY65" s="250" t="s">
        <v>3701</v>
      </c>
    </row>
    <row r="66" spans="1:51" ht="24.75" customHeight="1" x14ac:dyDescent="0.35">
      <c r="A66" s="11">
        <v>65</v>
      </c>
      <c r="B66" s="241" t="s">
        <v>3711</v>
      </c>
      <c r="C66" s="8" t="s">
        <v>226</v>
      </c>
      <c r="D66" s="10" t="s">
        <v>3087</v>
      </c>
      <c r="E66" s="10" t="s">
        <v>14</v>
      </c>
      <c r="F66" s="9">
        <v>40836</v>
      </c>
      <c r="G66" s="9">
        <v>40896</v>
      </c>
      <c r="H66" s="9"/>
      <c r="I66" s="9"/>
      <c r="J66" s="7" t="s">
        <v>1932</v>
      </c>
      <c r="K66" s="7"/>
      <c r="L66" s="10" t="s">
        <v>3104</v>
      </c>
      <c r="M66" s="242" t="s">
        <v>3105</v>
      </c>
      <c r="N66" s="243" t="s">
        <v>2126</v>
      </c>
      <c r="O66" s="243" t="s">
        <v>3712</v>
      </c>
      <c r="P66" s="10" t="s">
        <v>3713</v>
      </c>
      <c r="Q66" s="10"/>
      <c r="R66" s="10"/>
      <c r="S66" s="10"/>
      <c r="T66" s="10" t="s">
        <v>53</v>
      </c>
      <c r="U66" s="244">
        <v>32842</v>
      </c>
      <c r="V66" s="10" t="s">
        <v>255</v>
      </c>
      <c r="W66" s="10" t="s">
        <v>255</v>
      </c>
      <c r="X66" s="241" t="s">
        <v>1936</v>
      </c>
      <c r="Y66" s="8" t="s">
        <v>3714</v>
      </c>
      <c r="Z66" s="243">
        <v>38414</v>
      </c>
      <c r="AA66" s="10" t="s">
        <v>255</v>
      </c>
      <c r="AB66" s="10" t="s">
        <v>1956</v>
      </c>
      <c r="AC66" s="10" t="s">
        <v>3139</v>
      </c>
      <c r="AD66" s="10" t="s">
        <v>1992</v>
      </c>
      <c r="AE66" s="243" t="s">
        <v>3715</v>
      </c>
      <c r="AF66" s="10" t="s">
        <v>3716</v>
      </c>
      <c r="AG66" s="10" t="s">
        <v>3717</v>
      </c>
      <c r="AH66" s="242" t="s">
        <v>3716</v>
      </c>
      <c r="AI66" s="243" t="s">
        <v>3717</v>
      </c>
      <c r="AJ66" s="10" t="s">
        <v>3718</v>
      </c>
      <c r="AK66" s="10" t="s">
        <v>2081</v>
      </c>
      <c r="AL66" s="241" t="s">
        <v>1953</v>
      </c>
      <c r="AM66" s="8"/>
      <c r="AN66" s="8"/>
      <c r="AO66" s="8"/>
      <c r="AP66" s="8"/>
      <c r="AQ66" s="8" t="s">
        <v>3087</v>
      </c>
      <c r="AR66" s="245">
        <v>42004</v>
      </c>
      <c r="AS66" s="245">
        <v>42004</v>
      </c>
      <c r="AT66" s="246"/>
      <c r="AU66" s="244"/>
      <c r="AV66" s="247"/>
      <c r="AW66" s="248" t="s">
        <v>3083</v>
      </c>
      <c r="AX66" s="249"/>
      <c r="AY66" s="250" t="s">
        <v>3711</v>
      </c>
    </row>
    <row r="67" spans="1:51" ht="24.75" customHeight="1" x14ac:dyDescent="0.35">
      <c r="A67" s="11">
        <v>66</v>
      </c>
      <c r="B67" s="241" t="s">
        <v>3719</v>
      </c>
      <c r="C67" s="8" t="s">
        <v>3720</v>
      </c>
      <c r="D67" s="10" t="s">
        <v>3721</v>
      </c>
      <c r="E67" s="10" t="s">
        <v>14</v>
      </c>
      <c r="F67" s="9">
        <v>41633</v>
      </c>
      <c r="G67" s="9">
        <v>41693</v>
      </c>
      <c r="H67" s="9"/>
      <c r="I67" s="9"/>
      <c r="J67" s="7" t="s">
        <v>1932</v>
      </c>
      <c r="K67" s="7"/>
      <c r="L67" s="10" t="s">
        <v>3223</v>
      </c>
      <c r="M67" s="242" t="s">
        <v>3722</v>
      </c>
      <c r="N67" s="243" t="s">
        <v>1984</v>
      </c>
      <c r="O67" s="243" t="s">
        <v>3723</v>
      </c>
      <c r="P67" s="10" t="s">
        <v>3724</v>
      </c>
      <c r="Q67" s="10"/>
      <c r="R67" s="10"/>
      <c r="S67" s="10"/>
      <c r="T67" s="10" t="s">
        <v>53</v>
      </c>
      <c r="U67" s="244">
        <v>30060</v>
      </c>
      <c r="V67" s="10" t="s">
        <v>255</v>
      </c>
      <c r="W67" s="10" t="s">
        <v>747</v>
      </c>
      <c r="X67" s="241" t="s">
        <v>1936</v>
      </c>
      <c r="Y67" s="8" t="s">
        <v>3725</v>
      </c>
      <c r="Z67" s="243">
        <v>41201</v>
      </c>
      <c r="AA67" s="10" t="s">
        <v>255</v>
      </c>
      <c r="AB67" s="10" t="s">
        <v>1938</v>
      </c>
      <c r="AC67" s="10" t="s">
        <v>3139</v>
      </c>
      <c r="AD67" s="10" t="s">
        <v>2199</v>
      </c>
      <c r="AE67" s="243" t="s">
        <v>3249</v>
      </c>
      <c r="AF67" s="10" t="s">
        <v>3726</v>
      </c>
      <c r="AG67" s="10" t="s">
        <v>3727</v>
      </c>
      <c r="AH67" s="242" t="s">
        <v>3726</v>
      </c>
      <c r="AI67" s="243" t="s">
        <v>3728</v>
      </c>
      <c r="AJ67" s="10" t="s">
        <v>3729</v>
      </c>
      <c r="AK67" s="10" t="s">
        <v>3730</v>
      </c>
      <c r="AL67" s="241" t="s">
        <v>1971</v>
      </c>
      <c r="AM67" s="8"/>
      <c r="AN67" s="8"/>
      <c r="AO67" s="8"/>
      <c r="AP67" s="8"/>
      <c r="AQ67" s="8" t="s">
        <v>3087</v>
      </c>
      <c r="AR67" s="245">
        <v>42048</v>
      </c>
      <c r="AS67" s="245">
        <v>42048</v>
      </c>
      <c r="AT67" s="246" t="s">
        <v>3087</v>
      </c>
      <c r="AU67" s="244"/>
      <c r="AV67" s="247" t="s">
        <v>3100</v>
      </c>
      <c r="AW67" s="248" t="s">
        <v>3255</v>
      </c>
      <c r="AX67" s="249" t="s">
        <v>3087</v>
      </c>
      <c r="AY67" s="250" t="s">
        <v>3719</v>
      </c>
    </row>
    <row r="68" spans="1:51" ht="24.75" customHeight="1" x14ac:dyDescent="0.35">
      <c r="A68" s="11">
        <v>67</v>
      </c>
      <c r="B68" s="241" t="s">
        <v>3731</v>
      </c>
      <c r="C68" s="8" t="s">
        <v>3732</v>
      </c>
      <c r="D68" s="10" t="s">
        <v>3087</v>
      </c>
      <c r="E68" s="10" t="s">
        <v>3194</v>
      </c>
      <c r="F68" s="9">
        <v>41885</v>
      </c>
      <c r="G68" s="9">
        <v>41945</v>
      </c>
      <c r="H68" s="9"/>
      <c r="I68" s="9">
        <v>42310</v>
      </c>
      <c r="J68" s="7" t="s">
        <v>3127</v>
      </c>
      <c r="K68" s="7"/>
      <c r="L68" s="10" t="s">
        <v>3258</v>
      </c>
      <c r="M68" s="242" t="s">
        <v>3259</v>
      </c>
      <c r="N68" s="243" t="s">
        <v>1990</v>
      </c>
      <c r="O68" s="243" t="s">
        <v>410</v>
      </c>
      <c r="P68" s="10" t="s">
        <v>2057</v>
      </c>
      <c r="Q68" s="10"/>
      <c r="R68" s="10"/>
      <c r="S68" s="10"/>
      <c r="T68" s="10" t="s">
        <v>53</v>
      </c>
      <c r="U68" s="244">
        <v>27715</v>
      </c>
      <c r="V68" s="10" t="s">
        <v>2024</v>
      </c>
      <c r="W68" s="10" t="s">
        <v>2024</v>
      </c>
      <c r="X68" s="241" t="s">
        <v>1936</v>
      </c>
      <c r="Y68" s="8" t="s">
        <v>3733</v>
      </c>
      <c r="Z68" s="243">
        <v>39883</v>
      </c>
      <c r="AA68" s="10" t="s">
        <v>699</v>
      </c>
      <c r="AB68" s="10" t="s">
        <v>1956</v>
      </c>
      <c r="AC68" s="10" t="s">
        <v>3139</v>
      </c>
      <c r="AD68" s="10" t="s">
        <v>2049</v>
      </c>
      <c r="AE68" s="243" t="s">
        <v>2377</v>
      </c>
      <c r="AF68" s="10" t="s">
        <v>3734</v>
      </c>
      <c r="AG68" s="10" t="s">
        <v>3735</v>
      </c>
      <c r="AH68" s="242" t="s">
        <v>3736</v>
      </c>
      <c r="AI68" s="243" t="s">
        <v>3737</v>
      </c>
      <c r="AJ68" s="10" t="s">
        <v>3738</v>
      </c>
      <c r="AK68" s="10" t="s">
        <v>3739</v>
      </c>
      <c r="AL68" s="241" t="s">
        <v>2107</v>
      </c>
      <c r="AM68" s="8"/>
      <c r="AN68" s="8"/>
      <c r="AO68" s="8"/>
      <c r="AP68" s="8"/>
      <c r="AQ68" s="8" t="s">
        <v>3087</v>
      </c>
      <c r="AR68" s="245">
        <v>42063</v>
      </c>
      <c r="AS68" s="245">
        <v>42063</v>
      </c>
      <c r="AT68" s="246" t="s">
        <v>3087</v>
      </c>
      <c r="AU68" s="244">
        <v>42048</v>
      </c>
      <c r="AV68" s="247" t="s">
        <v>3083</v>
      </c>
      <c r="AW68" s="248" t="s">
        <v>3083</v>
      </c>
      <c r="AX68" s="249" t="s">
        <v>3087</v>
      </c>
      <c r="AY68" s="250" t="s">
        <v>3731</v>
      </c>
    </row>
    <row r="69" spans="1:51" ht="24.75" customHeight="1" x14ac:dyDescent="0.35">
      <c r="A69" s="11">
        <v>68</v>
      </c>
      <c r="B69" s="241" t="s">
        <v>3740</v>
      </c>
      <c r="C69" s="8" t="s">
        <v>967</v>
      </c>
      <c r="D69" s="10" t="s">
        <v>3087</v>
      </c>
      <c r="E69" s="10" t="s">
        <v>14</v>
      </c>
      <c r="F69" s="9">
        <v>41520</v>
      </c>
      <c r="G69" s="9">
        <v>41580</v>
      </c>
      <c r="H69" s="9"/>
      <c r="I69" s="9"/>
      <c r="J69" s="7" t="s">
        <v>1932</v>
      </c>
      <c r="K69" s="7"/>
      <c r="L69" s="10" t="s">
        <v>3117</v>
      </c>
      <c r="M69" s="242" t="s">
        <v>3117</v>
      </c>
      <c r="N69" s="243" t="s">
        <v>2155</v>
      </c>
      <c r="O69" s="243" t="s">
        <v>3741</v>
      </c>
      <c r="P69" s="10" t="s">
        <v>3742</v>
      </c>
      <c r="Q69" s="10"/>
      <c r="R69" s="10"/>
      <c r="S69" s="10"/>
      <c r="T69" s="10" t="s">
        <v>22</v>
      </c>
      <c r="U69" s="244">
        <v>32714</v>
      </c>
      <c r="V69" s="10" t="s">
        <v>101</v>
      </c>
      <c r="W69" s="10" t="s">
        <v>2237</v>
      </c>
      <c r="X69" s="241" t="s">
        <v>1936</v>
      </c>
      <c r="Y69" s="8" t="s">
        <v>3743</v>
      </c>
      <c r="Z69" s="243">
        <v>38210</v>
      </c>
      <c r="AA69" s="10" t="s">
        <v>101</v>
      </c>
      <c r="AB69" s="10" t="s">
        <v>1956</v>
      </c>
      <c r="AC69" s="10" t="s">
        <v>3139</v>
      </c>
      <c r="AD69" s="10" t="s">
        <v>3325</v>
      </c>
      <c r="AE69" s="243" t="s">
        <v>2041</v>
      </c>
      <c r="AF69" s="10" t="s">
        <v>3744</v>
      </c>
      <c r="AG69" s="10" t="s">
        <v>3745</v>
      </c>
      <c r="AH69" s="242" t="s">
        <v>3746</v>
      </c>
      <c r="AI69" s="243" t="s">
        <v>3747</v>
      </c>
      <c r="AJ69" s="10" t="s">
        <v>3748</v>
      </c>
      <c r="AK69" s="10" t="s">
        <v>3749</v>
      </c>
      <c r="AL69" s="241" t="s">
        <v>2107</v>
      </c>
      <c r="AM69" s="8"/>
      <c r="AN69" s="8"/>
      <c r="AO69" s="8"/>
      <c r="AP69" s="8"/>
      <c r="AQ69" s="8" t="s">
        <v>3087</v>
      </c>
      <c r="AR69" s="245">
        <v>42061</v>
      </c>
      <c r="AS69" s="245">
        <v>42063</v>
      </c>
      <c r="AT69" s="246" t="s">
        <v>3087</v>
      </c>
      <c r="AU69" s="244"/>
      <c r="AV69" s="247" t="s">
        <v>3083</v>
      </c>
      <c r="AW69" s="248" t="s">
        <v>3083</v>
      </c>
      <c r="AX69" s="249" t="s">
        <v>3087</v>
      </c>
      <c r="AY69" s="250" t="s">
        <v>3740</v>
      </c>
    </row>
    <row r="70" spans="1:51" ht="24.75" customHeight="1" x14ac:dyDescent="0.35">
      <c r="A70" s="11">
        <v>69</v>
      </c>
      <c r="B70" s="241" t="s">
        <v>3750</v>
      </c>
      <c r="C70" s="8" t="s">
        <v>3751</v>
      </c>
      <c r="D70" s="10" t="s">
        <v>3752</v>
      </c>
      <c r="E70" s="10" t="s">
        <v>1071</v>
      </c>
      <c r="F70" s="9">
        <v>41744</v>
      </c>
      <c r="G70" s="9">
        <v>41864</v>
      </c>
      <c r="H70" s="9"/>
      <c r="I70" s="9">
        <v>42229</v>
      </c>
      <c r="J70" s="7" t="s">
        <v>3127</v>
      </c>
      <c r="K70" s="7"/>
      <c r="L70" s="10" t="s">
        <v>3195</v>
      </c>
      <c r="M70" s="242" t="s">
        <v>3196</v>
      </c>
      <c r="N70" s="243" t="s">
        <v>1990</v>
      </c>
      <c r="O70" s="243" t="s">
        <v>3186</v>
      </c>
      <c r="P70" s="10" t="s">
        <v>3753</v>
      </c>
      <c r="Q70" s="10"/>
      <c r="R70" s="10"/>
      <c r="S70" s="10"/>
      <c r="T70" s="10" t="s">
        <v>53</v>
      </c>
      <c r="U70" s="244">
        <v>30091</v>
      </c>
      <c r="V70" s="10" t="s">
        <v>79</v>
      </c>
      <c r="W70" s="10" t="s">
        <v>79</v>
      </c>
      <c r="X70" s="241" t="s">
        <v>1936</v>
      </c>
      <c r="Y70" s="8" t="s">
        <v>3754</v>
      </c>
      <c r="Z70" s="243">
        <v>38190</v>
      </c>
      <c r="AA70" s="10" t="s">
        <v>255</v>
      </c>
      <c r="AB70" s="10" t="s">
        <v>1938</v>
      </c>
      <c r="AC70" s="10" t="s">
        <v>3139</v>
      </c>
      <c r="AD70" s="10" t="s">
        <v>2010</v>
      </c>
      <c r="AE70" s="243" t="s">
        <v>3249</v>
      </c>
      <c r="AF70" s="10" t="s">
        <v>3755</v>
      </c>
      <c r="AG70" s="10" t="s">
        <v>3756</v>
      </c>
      <c r="AH70" s="242" t="s">
        <v>3755</v>
      </c>
      <c r="AI70" s="243" t="s">
        <v>3757</v>
      </c>
      <c r="AJ70" s="10" t="s">
        <v>3758</v>
      </c>
      <c r="AK70" s="10" t="s">
        <v>3759</v>
      </c>
      <c r="AL70" s="241" t="s">
        <v>1971</v>
      </c>
      <c r="AM70" s="8"/>
      <c r="AN70" s="8"/>
      <c r="AO70" s="8"/>
      <c r="AP70" s="8"/>
      <c r="AQ70" s="8" t="s">
        <v>3087</v>
      </c>
      <c r="AR70" s="245">
        <v>42093</v>
      </c>
      <c r="AS70" s="245">
        <v>42093</v>
      </c>
      <c r="AT70" s="246" t="s">
        <v>3760</v>
      </c>
      <c r="AU70" s="244">
        <v>42092</v>
      </c>
      <c r="AV70" s="247" t="s">
        <v>3083</v>
      </c>
      <c r="AW70" s="248" t="s">
        <v>3083</v>
      </c>
      <c r="AX70" s="249" t="s">
        <v>3087</v>
      </c>
      <c r="AY70" s="250" t="s">
        <v>3750</v>
      </c>
    </row>
    <row r="71" spans="1:51" ht="24.75" customHeight="1" x14ac:dyDescent="0.35">
      <c r="A71" s="11">
        <v>70</v>
      </c>
      <c r="B71" s="241" t="s">
        <v>3761</v>
      </c>
      <c r="C71" s="8" t="s">
        <v>3762</v>
      </c>
      <c r="D71" s="10" t="s">
        <v>3087</v>
      </c>
      <c r="E71" s="10" t="s">
        <v>3194</v>
      </c>
      <c r="F71" s="9">
        <v>41372</v>
      </c>
      <c r="G71" s="9">
        <v>41432</v>
      </c>
      <c r="H71" s="9"/>
      <c r="I71" s="9"/>
      <c r="J71" s="7" t="s">
        <v>3127</v>
      </c>
      <c r="K71" s="7"/>
      <c r="L71" s="10" t="s">
        <v>3195</v>
      </c>
      <c r="M71" s="242" t="s">
        <v>3196</v>
      </c>
      <c r="N71" s="243" t="s">
        <v>1933</v>
      </c>
      <c r="O71" s="243" t="s">
        <v>3186</v>
      </c>
      <c r="P71" s="10" t="s">
        <v>2061</v>
      </c>
      <c r="Q71" s="10"/>
      <c r="R71" s="10"/>
      <c r="S71" s="10"/>
      <c r="T71" s="10" t="s">
        <v>53</v>
      </c>
      <c r="U71" s="244">
        <v>25016</v>
      </c>
      <c r="V71" s="10" t="s">
        <v>255</v>
      </c>
      <c r="W71" s="10" t="s">
        <v>255</v>
      </c>
      <c r="X71" s="241" t="s">
        <v>1936</v>
      </c>
      <c r="Y71" s="8" t="s">
        <v>3763</v>
      </c>
      <c r="Z71" s="243">
        <v>41005</v>
      </c>
      <c r="AA71" s="10" t="s">
        <v>255</v>
      </c>
      <c r="AB71" s="10" t="s">
        <v>1938</v>
      </c>
      <c r="AC71" s="10" t="s">
        <v>1968</v>
      </c>
      <c r="AD71" s="10" t="s">
        <v>3764</v>
      </c>
      <c r="AE71" s="243" t="s">
        <v>3765</v>
      </c>
      <c r="AF71" s="10" t="s">
        <v>3766</v>
      </c>
      <c r="AG71" s="10" t="s">
        <v>3767</v>
      </c>
      <c r="AH71" s="242" t="s">
        <v>3766</v>
      </c>
      <c r="AI71" s="243" t="s">
        <v>3767</v>
      </c>
      <c r="AJ71" s="10" t="s">
        <v>3768</v>
      </c>
      <c r="AK71" s="10" t="s">
        <v>3769</v>
      </c>
      <c r="AL71" s="241" t="s">
        <v>1971</v>
      </c>
      <c r="AM71" s="8"/>
      <c r="AN71" s="8"/>
      <c r="AO71" s="8"/>
      <c r="AP71" s="8"/>
      <c r="AQ71" s="8" t="s">
        <v>3087</v>
      </c>
      <c r="AR71" s="245">
        <v>42035</v>
      </c>
      <c r="AS71" s="245">
        <v>42094</v>
      </c>
      <c r="AT71" s="246" t="s">
        <v>3087</v>
      </c>
      <c r="AU71" s="244">
        <v>42035</v>
      </c>
      <c r="AV71" s="247" t="s">
        <v>3100</v>
      </c>
      <c r="AW71" s="248" t="s">
        <v>3083</v>
      </c>
      <c r="AX71" s="249" t="s">
        <v>3087</v>
      </c>
      <c r="AY71" s="250" t="s">
        <v>3761</v>
      </c>
    </row>
    <row r="72" spans="1:51" ht="24.75" customHeight="1" x14ac:dyDescent="0.35">
      <c r="A72" s="11">
        <v>71</v>
      </c>
      <c r="B72" s="241" t="s">
        <v>3770</v>
      </c>
      <c r="C72" s="8" t="s">
        <v>3771</v>
      </c>
      <c r="D72" s="10" t="s">
        <v>3772</v>
      </c>
      <c r="E72" s="10" t="s">
        <v>14</v>
      </c>
      <c r="F72" s="9">
        <v>41974</v>
      </c>
      <c r="G72" s="9">
        <v>42034</v>
      </c>
      <c r="H72" s="9"/>
      <c r="I72" s="9"/>
      <c r="J72" s="7" t="s">
        <v>1932</v>
      </c>
      <c r="K72" s="7"/>
      <c r="L72" s="10" t="s">
        <v>3258</v>
      </c>
      <c r="M72" s="242" t="s">
        <v>3773</v>
      </c>
      <c r="N72" s="243" t="s">
        <v>1933</v>
      </c>
      <c r="O72" s="243" t="s">
        <v>3774</v>
      </c>
      <c r="P72" s="10" t="s">
        <v>3775</v>
      </c>
      <c r="Q72" s="10"/>
      <c r="R72" s="10"/>
      <c r="S72" s="10"/>
      <c r="T72" s="10" t="s">
        <v>22</v>
      </c>
      <c r="U72" s="244">
        <v>23830</v>
      </c>
      <c r="V72" s="10" t="s">
        <v>2202</v>
      </c>
      <c r="W72" s="10" t="s">
        <v>1658</v>
      </c>
      <c r="X72" s="241" t="s">
        <v>1936</v>
      </c>
      <c r="Y72" s="8" t="s">
        <v>3776</v>
      </c>
      <c r="Z72" s="243">
        <v>41055</v>
      </c>
      <c r="AA72" s="10" t="s">
        <v>255</v>
      </c>
      <c r="AB72" s="10" t="s">
        <v>1938</v>
      </c>
      <c r="AC72" s="10" t="s">
        <v>1968</v>
      </c>
      <c r="AD72" s="10" t="s">
        <v>3777</v>
      </c>
      <c r="AE72" s="243" t="s">
        <v>751</v>
      </c>
      <c r="AF72" s="10" t="s">
        <v>3778</v>
      </c>
      <c r="AG72" s="10" t="s">
        <v>3779</v>
      </c>
      <c r="AH72" s="242" t="s">
        <v>3087</v>
      </c>
      <c r="AI72" s="243" t="s">
        <v>3087</v>
      </c>
      <c r="AJ72" s="10" t="s">
        <v>3087</v>
      </c>
      <c r="AK72" s="10" t="s">
        <v>3780</v>
      </c>
      <c r="AL72" s="241" t="s">
        <v>1941</v>
      </c>
      <c r="AM72" s="8"/>
      <c r="AN72" s="8"/>
      <c r="AO72" s="8"/>
      <c r="AP72" s="8"/>
      <c r="AQ72" s="8" t="s">
        <v>3087</v>
      </c>
      <c r="AR72" s="245">
        <v>42097</v>
      </c>
      <c r="AS72" s="245">
        <v>42097</v>
      </c>
      <c r="AT72" s="246" t="s">
        <v>3781</v>
      </c>
      <c r="AU72" s="244">
        <v>42089</v>
      </c>
      <c r="AV72" s="247" t="s">
        <v>3083</v>
      </c>
      <c r="AW72" s="248" t="s">
        <v>3782</v>
      </c>
      <c r="AX72" s="249" t="s">
        <v>3087</v>
      </c>
      <c r="AY72" s="250" t="s">
        <v>3770</v>
      </c>
    </row>
    <row r="73" spans="1:51" ht="24.75" customHeight="1" x14ac:dyDescent="0.35">
      <c r="A73" s="11">
        <v>72</v>
      </c>
      <c r="B73" s="241" t="s">
        <v>3783</v>
      </c>
      <c r="C73" s="8" t="s">
        <v>3784</v>
      </c>
      <c r="D73" s="10" t="s">
        <v>3087</v>
      </c>
      <c r="E73" s="10" t="s">
        <v>14</v>
      </c>
      <c r="F73" s="9">
        <v>41857</v>
      </c>
      <c r="G73" s="9">
        <v>41917</v>
      </c>
      <c r="H73" s="9"/>
      <c r="I73" s="9">
        <v>42282</v>
      </c>
      <c r="J73" s="7" t="s">
        <v>3127</v>
      </c>
      <c r="K73" s="7"/>
      <c r="L73" s="10" t="s">
        <v>3117</v>
      </c>
      <c r="M73" s="242" t="s">
        <v>3117</v>
      </c>
      <c r="N73" s="243" t="s">
        <v>2155</v>
      </c>
      <c r="O73" s="243" t="s">
        <v>3443</v>
      </c>
      <c r="P73" s="10" t="s">
        <v>3742</v>
      </c>
      <c r="Q73" s="10"/>
      <c r="R73" s="10"/>
      <c r="S73" s="10"/>
      <c r="T73" s="10" t="s">
        <v>22</v>
      </c>
      <c r="U73" s="244">
        <v>32585</v>
      </c>
      <c r="V73" s="10" t="s">
        <v>3297</v>
      </c>
      <c r="W73" s="10" t="s">
        <v>3297</v>
      </c>
      <c r="X73" s="241" t="s">
        <v>1936</v>
      </c>
      <c r="Y73" s="8" t="s">
        <v>3785</v>
      </c>
      <c r="Z73" s="243">
        <v>41433</v>
      </c>
      <c r="AA73" s="10" t="s">
        <v>3297</v>
      </c>
      <c r="AB73" s="10" t="s">
        <v>1956</v>
      </c>
      <c r="AC73" s="10" t="s">
        <v>3139</v>
      </c>
      <c r="AD73" s="10" t="s">
        <v>2030</v>
      </c>
      <c r="AE73" s="243" t="s">
        <v>2523</v>
      </c>
      <c r="AF73" s="10" t="s">
        <v>3786</v>
      </c>
      <c r="AG73" s="10" t="s">
        <v>3787</v>
      </c>
      <c r="AH73" s="242" t="s">
        <v>3788</v>
      </c>
      <c r="AI73" s="243" t="s">
        <v>3789</v>
      </c>
      <c r="AJ73" s="10" t="s">
        <v>3790</v>
      </c>
      <c r="AK73" s="10" t="s">
        <v>3791</v>
      </c>
      <c r="AL73" s="241" t="s">
        <v>2224</v>
      </c>
      <c r="AM73" s="8"/>
      <c r="AN73" s="8"/>
      <c r="AO73" s="8"/>
      <c r="AP73" s="8"/>
      <c r="AQ73" s="8" t="s">
        <v>3087</v>
      </c>
      <c r="AR73" s="245">
        <v>42109</v>
      </c>
      <c r="AS73" s="245">
        <v>42111</v>
      </c>
      <c r="AT73" s="246" t="s">
        <v>3792</v>
      </c>
      <c r="AU73" s="244">
        <v>42095</v>
      </c>
      <c r="AV73" s="247" t="s">
        <v>3083</v>
      </c>
      <c r="AW73" s="248" t="s">
        <v>3083</v>
      </c>
      <c r="AX73" s="249" t="s">
        <v>3087</v>
      </c>
      <c r="AY73" s="250" t="s">
        <v>3783</v>
      </c>
    </row>
    <row r="74" spans="1:51" ht="24.75" customHeight="1" x14ac:dyDescent="0.35">
      <c r="A74" s="11">
        <v>73</v>
      </c>
      <c r="B74" s="241" t="s">
        <v>3793</v>
      </c>
      <c r="C74" s="8" t="s">
        <v>3780</v>
      </c>
      <c r="D74" s="10" t="s">
        <v>3794</v>
      </c>
      <c r="E74" s="10" t="s">
        <v>3194</v>
      </c>
      <c r="F74" s="9">
        <v>41918</v>
      </c>
      <c r="G74" s="9">
        <v>42158</v>
      </c>
      <c r="H74" s="9"/>
      <c r="I74" s="9"/>
      <c r="J74" s="7" t="s">
        <v>3127</v>
      </c>
      <c r="K74" s="7"/>
      <c r="L74" s="10" t="s">
        <v>3195</v>
      </c>
      <c r="M74" s="242" t="s">
        <v>3196</v>
      </c>
      <c r="N74" s="243" t="s">
        <v>1933</v>
      </c>
      <c r="O74" s="243" t="s">
        <v>3795</v>
      </c>
      <c r="P74" s="10" t="s">
        <v>3796</v>
      </c>
      <c r="Q74" s="10"/>
      <c r="R74" s="10"/>
      <c r="S74" s="10"/>
      <c r="T74" s="10" t="s">
        <v>53</v>
      </c>
      <c r="U74" s="244">
        <v>23573</v>
      </c>
      <c r="V74" s="10" t="s">
        <v>3797</v>
      </c>
      <c r="W74" s="10" t="s">
        <v>781</v>
      </c>
      <c r="X74" s="241" t="s">
        <v>1936</v>
      </c>
      <c r="Y74" s="8" t="s">
        <v>3798</v>
      </c>
      <c r="Z74" s="243">
        <v>40217</v>
      </c>
      <c r="AA74" s="10" t="s">
        <v>255</v>
      </c>
      <c r="AB74" s="10" t="s">
        <v>1938</v>
      </c>
      <c r="AC74" s="10" t="s">
        <v>3139</v>
      </c>
      <c r="AD74" s="10" t="s">
        <v>3799</v>
      </c>
      <c r="AE74" s="243" t="s">
        <v>3249</v>
      </c>
      <c r="AF74" s="10" t="s">
        <v>3800</v>
      </c>
      <c r="AG74" s="10" t="s">
        <v>3801</v>
      </c>
      <c r="AH74" s="242" t="s">
        <v>3800</v>
      </c>
      <c r="AI74" s="243" t="s">
        <v>3801</v>
      </c>
      <c r="AJ74" s="10" t="s">
        <v>3802</v>
      </c>
      <c r="AK74" s="10" t="s">
        <v>3803</v>
      </c>
      <c r="AL74" s="241" t="s">
        <v>1971</v>
      </c>
      <c r="AM74" s="8"/>
      <c r="AN74" s="8"/>
      <c r="AO74" s="8"/>
      <c r="AP74" s="8"/>
      <c r="AQ74" s="8" t="s">
        <v>3087</v>
      </c>
      <c r="AR74" s="245">
        <v>42121</v>
      </c>
      <c r="AS74" s="245">
        <v>42121</v>
      </c>
      <c r="AT74" s="246" t="s">
        <v>3804</v>
      </c>
      <c r="AU74" s="244">
        <v>42121</v>
      </c>
      <c r="AV74" s="247" t="s">
        <v>3100</v>
      </c>
      <c r="AW74" s="248" t="s">
        <v>3083</v>
      </c>
      <c r="AX74" s="249" t="s">
        <v>3087</v>
      </c>
      <c r="AY74" s="250" t="s">
        <v>3793</v>
      </c>
    </row>
    <row r="75" spans="1:51" ht="24.75" customHeight="1" x14ac:dyDescent="0.35">
      <c r="A75" s="11">
        <v>74</v>
      </c>
      <c r="B75" s="241" t="s">
        <v>3805</v>
      </c>
      <c r="C75" s="8" t="s">
        <v>3806</v>
      </c>
      <c r="D75" s="10" t="s">
        <v>3807</v>
      </c>
      <c r="E75" s="10" t="s">
        <v>351</v>
      </c>
      <c r="F75" s="9">
        <v>41862</v>
      </c>
      <c r="G75" s="9">
        <v>41922</v>
      </c>
      <c r="H75" s="9"/>
      <c r="I75" s="9">
        <v>42287</v>
      </c>
      <c r="J75" s="7" t="s">
        <v>3127</v>
      </c>
      <c r="K75" s="7"/>
      <c r="L75" s="10" t="s">
        <v>3195</v>
      </c>
      <c r="M75" s="242" t="s">
        <v>3196</v>
      </c>
      <c r="N75" s="243" t="s">
        <v>1933</v>
      </c>
      <c r="O75" s="243" t="s">
        <v>3186</v>
      </c>
      <c r="P75" s="10" t="s">
        <v>2061</v>
      </c>
      <c r="Q75" s="10"/>
      <c r="R75" s="10"/>
      <c r="S75" s="10"/>
      <c r="T75" s="10" t="s">
        <v>22</v>
      </c>
      <c r="U75" s="244">
        <v>31395</v>
      </c>
      <c r="V75" s="10" t="s">
        <v>351</v>
      </c>
      <c r="W75" s="10" t="s">
        <v>351</v>
      </c>
      <c r="X75" s="241" t="s">
        <v>1936</v>
      </c>
      <c r="Y75" s="8" t="s">
        <v>3808</v>
      </c>
      <c r="Z75" s="243">
        <v>39447</v>
      </c>
      <c r="AA75" s="10" t="s">
        <v>351</v>
      </c>
      <c r="AB75" s="10" t="s">
        <v>1938</v>
      </c>
      <c r="AC75" s="10" t="s">
        <v>3139</v>
      </c>
      <c r="AD75" s="10" t="s">
        <v>2167</v>
      </c>
      <c r="AE75" s="243" t="s">
        <v>3249</v>
      </c>
      <c r="AF75" s="10" t="s">
        <v>3809</v>
      </c>
      <c r="AG75" s="10" t="s">
        <v>3810</v>
      </c>
      <c r="AH75" s="242" t="s">
        <v>3809</v>
      </c>
      <c r="AI75" s="243" t="s">
        <v>3810</v>
      </c>
      <c r="AJ75" s="10" t="s">
        <v>3087</v>
      </c>
      <c r="AK75" s="10" t="s">
        <v>3087</v>
      </c>
      <c r="AL75" s="241" t="s">
        <v>3087</v>
      </c>
      <c r="AM75" s="8"/>
      <c r="AN75" s="8"/>
      <c r="AO75" s="8"/>
      <c r="AP75" s="8"/>
      <c r="AQ75" s="8" t="s">
        <v>3087</v>
      </c>
      <c r="AR75" s="245">
        <v>42124</v>
      </c>
      <c r="AS75" s="245">
        <v>42124</v>
      </c>
      <c r="AT75" s="246" t="s">
        <v>3811</v>
      </c>
      <c r="AU75" s="244">
        <v>42114</v>
      </c>
      <c r="AV75" s="247" t="s">
        <v>3083</v>
      </c>
      <c r="AW75" s="248" t="s">
        <v>3083</v>
      </c>
      <c r="AX75" s="249" t="s">
        <v>3087</v>
      </c>
      <c r="AY75" s="250" t="s">
        <v>3805</v>
      </c>
    </row>
    <row r="76" spans="1:51" ht="24.75" customHeight="1" x14ac:dyDescent="0.35">
      <c r="A76" s="11">
        <v>75</v>
      </c>
      <c r="B76" s="241" t="s">
        <v>3812</v>
      </c>
      <c r="C76" s="8" t="s">
        <v>3813</v>
      </c>
      <c r="D76" s="10" t="s">
        <v>3087</v>
      </c>
      <c r="E76" s="10" t="s">
        <v>3814</v>
      </c>
      <c r="F76" s="9">
        <v>40911</v>
      </c>
      <c r="G76" s="9">
        <v>40971</v>
      </c>
      <c r="H76" s="9"/>
      <c r="I76" s="9"/>
      <c r="J76" s="7" t="s">
        <v>1932</v>
      </c>
      <c r="K76" s="7"/>
      <c r="L76" s="10" t="s">
        <v>3295</v>
      </c>
      <c r="M76" s="242" t="s">
        <v>58</v>
      </c>
      <c r="N76" s="243" t="s">
        <v>1990</v>
      </c>
      <c r="O76" s="243" t="s">
        <v>3186</v>
      </c>
      <c r="P76" s="10" t="s">
        <v>3165</v>
      </c>
      <c r="Q76" s="10"/>
      <c r="R76" s="10"/>
      <c r="S76" s="10"/>
      <c r="T76" s="10" t="s">
        <v>22</v>
      </c>
      <c r="U76" s="244">
        <v>29035</v>
      </c>
      <c r="V76" s="10" t="s">
        <v>79</v>
      </c>
      <c r="W76" s="10" t="s">
        <v>79</v>
      </c>
      <c r="X76" s="241" t="s">
        <v>1936</v>
      </c>
      <c r="Y76" s="8" t="s">
        <v>3815</v>
      </c>
      <c r="Z76" s="243">
        <v>40352</v>
      </c>
      <c r="AA76" s="10" t="s">
        <v>3297</v>
      </c>
      <c r="AB76" s="10" t="s">
        <v>1938</v>
      </c>
      <c r="AC76" s="10" t="s">
        <v>3139</v>
      </c>
      <c r="AD76" s="10" t="s">
        <v>2062</v>
      </c>
      <c r="AE76" s="243" t="s">
        <v>3593</v>
      </c>
      <c r="AF76" s="10" t="s">
        <v>3816</v>
      </c>
      <c r="AG76" s="10" t="s">
        <v>3817</v>
      </c>
      <c r="AH76" s="242" t="s">
        <v>3816</v>
      </c>
      <c r="AI76" s="243" t="s">
        <v>3817</v>
      </c>
      <c r="AJ76" s="10" t="s">
        <v>3818</v>
      </c>
      <c r="AK76" s="10" t="s">
        <v>3819</v>
      </c>
      <c r="AL76" s="241" t="s">
        <v>1941</v>
      </c>
      <c r="AM76" s="8"/>
      <c r="AN76" s="8"/>
      <c r="AO76" s="8"/>
      <c r="AP76" s="8"/>
      <c r="AQ76" s="8" t="s">
        <v>3087</v>
      </c>
      <c r="AR76" s="245">
        <v>42131</v>
      </c>
      <c r="AS76" s="245">
        <v>42131</v>
      </c>
      <c r="AT76" s="246" t="s">
        <v>3820</v>
      </c>
      <c r="AU76" s="244">
        <v>42129</v>
      </c>
      <c r="AV76" s="247" t="s">
        <v>3083</v>
      </c>
      <c r="AW76" s="248" t="s">
        <v>3083</v>
      </c>
      <c r="AX76" s="249" t="s">
        <v>3087</v>
      </c>
      <c r="AY76" s="250" t="s">
        <v>3812</v>
      </c>
    </row>
    <row r="77" spans="1:51" ht="24.75" customHeight="1" x14ac:dyDescent="0.35">
      <c r="A77" s="11">
        <v>76</v>
      </c>
      <c r="B77" s="241" t="s">
        <v>3821</v>
      </c>
      <c r="C77" s="8" t="s">
        <v>3822</v>
      </c>
      <c r="D77" s="10" t="s">
        <v>3087</v>
      </c>
      <c r="E77" s="10" t="s">
        <v>14</v>
      </c>
      <c r="F77" s="9">
        <v>40617</v>
      </c>
      <c r="G77" s="9">
        <v>40677</v>
      </c>
      <c r="H77" s="9"/>
      <c r="I77" s="9"/>
      <c r="J77" s="7" t="s">
        <v>1932</v>
      </c>
      <c r="K77" s="7"/>
      <c r="L77" s="10" t="s">
        <v>70</v>
      </c>
      <c r="M77" s="242" t="s">
        <v>3343</v>
      </c>
      <c r="N77" s="243" t="s">
        <v>2097</v>
      </c>
      <c r="O77" s="243" t="s">
        <v>516</v>
      </c>
      <c r="P77" s="10" t="s">
        <v>2241</v>
      </c>
      <c r="Q77" s="10"/>
      <c r="R77" s="10"/>
      <c r="S77" s="10"/>
      <c r="T77" s="10" t="s">
        <v>53</v>
      </c>
      <c r="U77" s="244">
        <v>27055</v>
      </c>
      <c r="V77" s="10" t="s">
        <v>79</v>
      </c>
      <c r="W77" s="10" t="s">
        <v>255</v>
      </c>
      <c r="X77" s="241" t="s">
        <v>1936</v>
      </c>
      <c r="Y77" s="8" t="s">
        <v>3823</v>
      </c>
      <c r="Z77" s="243">
        <v>38635</v>
      </c>
      <c r="AA77" s="10" t="s">
        <v>255</v>
      </c>
      <c r="AB77" s="10" t="s">
        <v>1938</v>
      </c>
      <c r="AC77" s="10" t="s">
        <v>3139</v>
      </c>
      <c r="AD77" s="10" t="s">
        <v>2010</v>
      </c>
      <c r="AE77" s="243" t="s">
        <v>2377</v>
      </c>
      <c r="AF77" s="10" t="s">
        <v>3824</v>
      </c>
      <c r="AG77" s="10" t="s">
        <v>3825</v>
      </c>
      <c r="AH77" s="242" t="s">
        <v>3826</v>
      </c>
      <c r="AI77" s="243" t="s">
        <v>3827</v>
      </c>
      <c r="AJ77" s="10" t="s">
        <v>3828</v>
      </c>
      <c r="AK77" s="10" t="s">
        <v>3829</v>
      </c>
      <c r="AL77" s="241" t="s">
        <v>1953</v>
      </c>
      <c r="AM77" s="8"/>
      <c r="AN77" s="8"/>
      <c r="AO77" s="8"/>
      <c r="AP77" s="8"/>
      <c r="AQ77" s="8" t="s">
        <v>3087</v>
      </c>
      <c r="AR77" s="245">
        <v>42132</v>
      </c>
      <c r="AS77" s="245">
        <v>42132</v>
      </c>
      <c r="AT77" s="246" t="s">
        <v>3830</v>
      </c>
      <c r="AU77" s="244">
        <v>42096</v>
      </c>
      <c r="AV77" s="247" t="s">
        <v>3083</v>
      </c>
      <c r="AW77" s="248" t="s">
        <v>3083</v>
      </c>
      <c r="AX77" s="249" t="s">
        <v>3087</v>
      </c>
      <c r="AY77" s="250" t="s">
        <v>3821</v>
      </c>
    </row>
    <row r="78" spans="1:51" ht="24.75" customHeight="1" x14ac:dyDescent="0.35">
      <c r="A78" s="11">
        <v>77</v>
      </c>
      <c r="B78" s="241" t="s">
        <v>3831</v>
      </c>
      <c r="C78" s="8" t="s">
        <v>3832</v>
      </c>
      <c r="D78" s="10" t="s">
        <v>3087</v>
      </c>
      <c r="E78" s="10" t="s">
        <v>14</v>
      </c>
      <c r="F78" s="9">
        <v>41428</v>
      </c>
      <c r="G78" s="9">
        <v>41488</v>
      </c>
      <c r="H78" s="9"/>
      <c r="I78" s="9"/>
      <c r="J78" s="7" t="s">
        <v>1932</v>
      </c>
      <c r="K78" s="7"/>
      <c r="L78" s="10" t="s">
        <v>115</v>
      </c>
      <c r="M78" s="242" t="s">
        <v>2042</v>
      </c>
      <c r="N78" s="243" t="s">
        <v>2155</v>
      </c>
      <c r="O78" s="243" t="s">
        <v>572</v>
      </c>
      <c r="P78" s="10" t="s">
        <v>3833</v>
      </c>
      <c r="Q78" s="10"/>
      <c r="R78" s="10"/>
      <c r="S78" s="10"/>
      <c r="T78" s="10" t="s">
        <v>53</v>
      </c>
      <c r="U78" s="244">
        <v>32972</v>
      </c>
      <c r="V78" s="10" t="s">
        <v>1382</v>
      </c>
      <c r="W78" s="10" t="s">
        <v>1382</v>
      </c>
      <c r="X78" s="241" t="s">
        <v>1936</v>
      </c>
      <c r="Y78" s="8" t="s">
        <v>3834</v>
      </c>
      <c r="Z78" s="243">
        <v>38853</v>
      </c>
      <c r="AA78" s="10" t="s">
        <v>1382</v>
      </c>
      <c r="AB78" s="10" t="s">
        <v>1956</v>
      </c>
      <c r="AC78" s="10" t="s">
        <v>1974</v>
      </c>
      <c r="AD78" s="10" t="s">
        <v>3835</v>
      </c>
      <c r="AE78" s="243" t="s">
        <v>3836</v>
      </c>
      <c r="AF78" s="10" t="s">
        <v>3837</v>
      </c>
      <c r="AG78" s="10" t="s">
        <v>3838</v>
      </c>
      <c r="AH78" s="242" t="s">
        <v>3837</v>
      </c>
      <c r="AI78" s="243" t="s">
        <v>3839</v>
      </c>
      <c r="AJ78" s="10" t="s">
        <v>3840</v>
      </c>
      <c r="AK78" s="10" t="s">
        <v>3841</v>
      </c>
      <c r="AL78" s="241" t="s">
        <v>3842</v>
      </c>
      <c r="AM78" s="8"/>
      <c r="AN78" s="8"/>
      <c r="AO78" s="8"/>
      <c r="AP78" s="8"/>
      <c r="AQ78" s="8" t="s">
        <v>3087</v>
      </c>
      <c r="AR78" s="245">
        <v>42132</v>
      </c>
      <c r="AS78" s="245">
        <v>42132</v>
      </c>
      <c r="AT78" s="246" t="s">
        <v>3843</v>
      </c>
      <c r="AU78" s="244">
        <v>42095</v>
      </c>
      <c r="AV78" s="247" t="s">
        <v>3083</v>
      </c>
      <c r="AW78" s="248" t="s">
        <v>3083</v>
      </c>
      <c r="AX78" s="249" t="s">
        <v>3087</v>
      </c>
      <c r="AY78" s="250" t="s">
        <v>3831</v>
      </c>
    </row>
    <row r="79" spans="1:51" ht="24.75" customHeight="1" x14ac:dyDescent="0.35">
      <c r="A79" s="11">
        <v>78</v>
      </c>
      <c r="B79" s="241" t="s">
        <v>3844</v>
      </c>
      <c r="C79" s="8" t="s">
        <v>3845</v>
      </c>
      <c r="D79" s="10" t="s">
        <v>3087</v>
      </c>
      <c r="E79" s="10" t="s">
        <v>3194</v>
      </c>
      <c r="F79" s="9">
        <v>41169</v>
      </c>
      <c r="G79" s="9">
        <v>41229</v>
      </c>
      <c r="H79" s="9"/>
      <c r="I79" s="9"/>
      <c r="J79" s="7" t="s">
        <v>1932</v>
      </c>
      <c r="K79" s="7"/>
      <c r="L79" s="10" t="s">
        <v>35</v>
      </c>
      <c r="M79" s="242" t="s">
        <v>35</v>
      </c>
      <c r="N79" s="243" t="s">
        <v>2155</v>
      </c>
      <c r="O79" s="243" t="s">
        <v>626</v>
      </c>
      <c r="P79" s="10" t="s">
        <v>2285</v>
      </c>
      <c r="Q79" s="10"/>
      <c r="R79" s="10"/>
      <c r="S79" s="10"/>
      <c r="T79" s="10" t="s">
        <v>22</v>
      </c>
      <c r="U79" s="244">
        <v>32552</v>
      </c>
      <c r="V79" s="10" t="s">
        <v>343</v>
      </c>
      <c r="W79" s="10" t="s">
        <v>343</v>
      </c>
      <c r="X79" s="241" t="s">
        <v>1936</v>
      </c>
      <c r="Y79" s="8" t="s">
        <v>3846</v>
      </c>
      <c r="Z79" s="243">
        <v>40977</v>
      </c>
      <c r="AA79" s="10" t="s">
        <v>343</v>
      </c>
      <c r="AB79" s="10" t="s">
        <v>1956</v>
      </c>
      <c r="AC79" s="10" t="s">
        <v>3139</v>
      </c>
      <c r="AD79" s="10" t="s">
        <v>2137</v>
      </c>
      <c r="AE79" s="243" t="s">
        <v>2041</v>
      </c>
      <c r="AF79" s="10" t="s">
        <v>3847</v>
      </c>
      <c r="AG79" s="10" t="s">
        <v>3848</v>
      </c>
      <c r="AH79" s="242" t="s">
        <v>3847</v>
      </c>
      <c r="AI79" s="243" t="s">
        <v>3848</v>
      </c>
      <c r="AJ79" s="10" t="s">
        <v>3849</v>
      </c>
      <c r="AK79" s="10" t="s">
        <v>3850</v>
      </c>
      <c r="AL79" s="241" t="s">
        <v>2107</v>
      </c>
      <c r="AM79" s="8"/>
      <c r="AN79" s="8"/>
      <c r="AO79" s="8"/>
      <c r="AP79" s="8"/>
      <c r="AQ79" s="8" t="s">
        <v>3087</v>
      </c>
      <c r="AR79" s="245">
        <v>42132</v>
      </c>
      <c r="AS79" s="245">
        <v>42139</v>
      </c>
      <c r="AT79" s="246" t="s">
        <v>3851</v>
      </c>
      <c r="AU79" s="244">
        <v>42095</v>
      </c>
      <c r="AV79" s="247" t="s">
        <v>3083</v>
      </c>
      <c r="AW79" s="248" t="s">
        <v>3083</v>
      </c>
      <c r="AX79" s="249" t="s">
        <v>3087</v>
      </c>
      <c r="AY79" s="250" t="s">
        <v>3844</v>
      </c>
    </row>
    <row r="80" spans="1:51" ht="24.75" customHeight="1" x14ac:dyDescent="0.35">
      <c r="A80" s="11">
        <v>79</v>
      </c>
      <c r="B80" s="241" t="s">
        <v>3852</v>
      </c>
      <c r="C80" s="8" t="s">
        <v>3853</v>
      </c>
      <c r="D80" s="10" t="s">
        <v>3087</v>
      </c>
      <c r="E80" s="10" t="s">
        <v>3088</v>
      </c>
      <c r="F80" s="9">
        <v>41334</v>
      </c>
      <c r="G80" s="9">
        <v>41394</v>
      </c>
      <c r="H80" s="9"/>
      <c r="I80" s="9"/>
      <c r="J80" s="7" t="s">
        <v>1932</v>
      </c>
      <c r="K80" s="7"/>
      <c r="L80" s="10" t="s">
        <v>115</v>
      </c>
      <c r="M80" s="242" t="s">
        <v>2070</v>
      </c>
      <c r="N80" s="243" t="s">
        <v>2126</v>
      </c>
      <c r="O80" s="243" t="s">
        <v>3854</v>
      </c>
      <c r="P80" s="10" t="s">
        <v>3855</v>
      </c>
      <c r="Q80" s="10"/>
      <c r="R80" s="10"/>
      <c r="S80" s="10"/>
      <c r="T80" s="10" t="s">
        <v>53</v>
      </c>
      <c r="U80" s="244">
        <v>31700</v>
      </c>
      <c r="V80" s="10" t="s">
        <v>2024</v>
      </c>
      <c r="W80" s="10" t="s">
        <v>2024</v>
      </c>
      <c r="X80" s="241" t="s">
        <v>1936</v>
      </c>
      <c r="Y80" s="8" t="s">
        <v>3856</v>
      </c>
      <c r="Z80" s="243">
        <v>37384</v>
      </c>
      <c r="AA80" s="10" t="s">
        <v>2024</v>
      </c>
      <c r="AB80" s="10" t="s">
        <v>1938</v>
      </c>
      <c r="AC80" s="10" t="s">
        <v>3139</v>
      </c>
      <c r="AD80" s="10" t="s">
        <v>2624</v>
      </c>
      <c r="AE80" s="243" t="s">
        <v>2219</v>
      </c>
      <c r="AF80" s="10" t="s">
        <v>3857</v>
      </c>
      <c r="AG80" s="10" t="s">
        <v>3858</v>
      </c>
      <c r="AH80" s="242" t="s">
        <v>3859</v>
      </c>
      <c r="AI80" s="243" t="s">
        <v>3860</v>
      </c>
      <c r="AJ80" s="10" t="s">
        <v>3861</v>
      </c>
      <c r="AK80" s="10" t="s">
        <v>3862</v>
      </c>
      <c r="AL80" s="241" t="s">
        <v>2107</v>
      </c>
      <c r="AM80" s="8"/>
      <c r="AN80" s="8"/>
      <c r="AO80" s="8"/>
      <c r="AP80" s="8"/>
      <c r="AQ80" s="8" t="s">
        <v>3087</v>
      </c>
      <c r="AR80" s="245">
        <v>42140</v>
      </c>
      <c r="AS80" s="245">
        <v>42140</v>
      </c>
      <c r="AT80" s="246" t="s">
        <v>3863</v>
      </c>
      <c r="AU80" s="244">
        <v>42096</v>
      </c>
      <c r="AV80" s="247" t="s">
        <v>3083</v>
      </c>
      <c r="AW80" s="248" t="s">
        <v>3083</v>
      </c>
      <c r="AX80" s="249" t="s">
        <v>3087</v>
      </c>
      <c r="AY80" s="250" t="s">
        <v>3852</v>
      </c>
    </row>
    <row r="81" spans="1:51" ht="24.75" customHeight="1" x14ac:dyDescent="0.35">
      <c r="A81" s="11">
        <v>80</v>
      </c>
      <c r="B81" s="241" t="s">
        <v>3864</v>
      </c>
      <c r="C81" s="8" t="s">
        <v>3865</v>
      </c>
      <c r="D81" s="10" t="s">
        <v>3087</v>
      </c>
      <c r="E81" s="10" t="s">
        <v>145</v>
      </c>
      <c r="F81" s="9">
        <v>41114</v>
      </c>
      <c r="G81" s="9">
        <v>41174</v>
      </c>
      <c r="H81" s="9"/>
      <c r="I81" s="9"/>
      <c r="J81" s="7" t="s">
        <v>1932</v>
      </c>
      <c r="K81" s="7"/>
      <c r="L81" s="10" t="s">
        <v>35</v>
      </c>
      <c r="M81" s="242" t="s">
        <v>35</v>
      </c>
      <c r="N81" s="243" t="s">
        <v>2050</v>
      </c>
      <c r="O81" s="243" t="s">
        <v>271</v>
      </c>
      <c r="P81" s="10" t="s">
        <v>2000</v>
      </c>
      <c r="Q81" s="10"/>
      <c r="R81" s="10"/>
      <c r="S81" s="10"/>
      <c r="T81" s="10" t="s">
        <v>22</v>
      </c>
      <c r="U81" s="244">
        <v>28192</v>
      </c>
      <c r="V81" s="10" t="s">
        <v>145</v>
      </c>
      <c r="W81" s="10" t="s">
        <v>145</v>
      </c>
      <c r="X81" s="241" t="s">
        <v>1936</v>
      </c>
      <c r="Y81" s="8" t="s">
        <v>3866</v>
      </c>
      <c r="Z81" s="243">
        <v>37945</v>
      </c>
      <c r="AA81" s="10" t="s">
        <v>145</v>
      </c>
      <c r="AB81" s="10" t="s">
        <v>1938</v>
      </c>
      <c r="AC81" s="10" t="s">
        <v>3139</v>
      </c>
      <c r="AD81" s="10" t="s">
        <v>3505</v>
      </c>
      <c r="AE81" s="243" t="s">
        <v>1962</v>
      </c>
      <c r="AF81" s="10" t="s">
        <v>3867</v>
      </c>
      <c r="AG81" s="10" t="s">
        <v>3868</v>
      </c>
      <c r="AH81" s="242" t="s">
        <v>3867</v>
      </c>
      <c r="AI81" s="243" t="s">
        <v>3868</v>
      </c>
      <c r="AJ81" s="10" t="s">
        <v>3869</v>
      </c>
      <c r="AK81" s="10" t="s">
        <v>3870</v>
      </c>
      <c r="AL81" s="241" t="s">
        <v>1941</v>
      </c>
      <c r="AM81" s="8"/>
      <c r="AN81" s="8"/>
      <c r="AO81" s="8"/>
      <c r="AP81" s="8"/>
      <c r="AQ81" s="8" t="s">
        <v>3087</v>
      </c>
      <c r="AR81" s="245">
        <v>42154</v>
      </c>
      <c r="AS81" s="245">
        <v>42154</v>
      </c>
      <c r="AT81" s="246" t="s">
        <v>3871</v>
      </c>
      <c r="AU81" s="244">
        <v>42095</v>
      </c>
      <c r="AV81" s="247" t="s">
        <v>3083</v>
      </c>
      <c r="AW81" s="248" t="s">
        <v>3087</v>
      </c>
      <c r="AX81" s="249" t="s">
        <v>3087</v>
      </c>
      <c r="AY81" s="250" t="s">
        <v>3864</v>
      </c>
    </row>
    <row r="82" spans="1:51" ht="24.75" customHeight="1" x14ac:dyDescent="0.35">
      <c r="A82" s="11">
        <v>81</v>
      </c>
      <c r="B82" s="241" t="s">
        <v>3872</v>
      </c>
      <c r="C82" s="8" t="s">
        <v>3873</v>
      </c>
      <c r="D82" s="10" t="s">
        <v>3087</v>
      </c>
      <c r="E82" s="10" t="s">
        <v>3194</v>
      </c>
      <c r="F82" s="9">
        <v>41649</v>
      </c>
      <c r="G82" s="9">
        <v>41709</v>
      </c>
      <c r="H82" s="9"/>
      <c r="I82" s="9">
        <v>42440</v>
      </c>
      <c r="J82" s="7" t="s">
        <v>3127</v>
      </c>
      <c r="K82" s="7"/>
      <c r="L82" s="10" t="s">
        <v>3223</v>
      </c>
      <c r="M82" s="242" t="s">
        <v>3224</v>
      </c>
      <c r="N82" s="243" t="s">
        <v>2050</v>
      </c>
      <c r="O82" s="243" t="s">
        <v>3874</v>
      </c>
      <c r="P82" s="10" t="s">
        <v>3875</v>
      </c>
      <c r="Q82" s="10"/>
      <c r="R82" s="10"/>
      <c r="S82" s="10"/>
      <c r="T82" s="10" t="s">
        <v>53</v>
      </c>
      <c r="U82" s="244">
        <v>31371</v>
      </c>
      <c r="V82" s="10" t="s">
        <v>255</v>
      </c>
      <c r="W82" s="10" t="s">
        <v>255</v>
      </c>
      <c r="X82" s="241" t="s">
        <v>1936</v>
      </c>
      <c r="Y82" s="8" t="s">
        <v>3725</v>
      </c>
      <c r="Z82" s="243">
        <v>37134</v>
      </c>
      <c r="AA82" s="10" t="s">
        <v>255</v>
      </c>
      <c r="AB82" s="10" t="s">
        <v>1956</v>
      </c>
      <c r="AC82" s="10" t="s">
        <v>3139</v>
      </c>
      <c r="AD82" s="10" t="s">
        <v>2132</v>
      </c>
      <c r="AE82" s="243" t="s">
        <v>2300</v>
      </c>
      <c r="AF82" s="10" t="s">
        <v>3876</v>
      </c>
      <c r="AG82" s="10" t="s">
        <v>3877</v>
      </c>
      <c r="AH82" s="242" t="s">
        <v>3876</v>
      </c>
      <c r="AI82" s="243" t="s">
        <v>3878</v>
      </c>
      <c r="AJ82" s="10" t="s">
        <v>3879</v>
      </c>
      <c r="AK82" s="10" t="s">
        <v>2375</v>
      </c>
      <c r="AL82" s="241" t="s">
        <v>1953</v>
      </c>
      <c r="AM82" s="8"/>
      <c r="AN82" s="8"/>
      <c r="AO82" s="8"/>
      <c r="AP82" s="8"/>
      <c r="AQ82" s="8" t="s">
        <v>3087</v>
      </c>
      <c r="AR82" s="245">
        <v>42155</v>
      </c>
      <c r="AS82" s="245">
        <v>42155</v>
      </c>
      <c r="AT82" s="246" t="s">
        <v>3880</v>
      </c>
      <c r="AU82" s="244">
        <v>42144</v>
      </c>
      <c r="AV82" s="247" t="s">
        <v>3083</v>
      </c>
      <c r="AW82" s="248" t="s">
        <v>3087</v>
      </c>
      <c r="AX82" s="249" t="s">
        <v>3087</v>
      </c>
      <c r="AY82" s="250" t="s">
        <v>3872</v>
      </c>
    </row>
    <row r="83" spans="1:51" ht="24.75" customHeight="1" x14ac:dyDescent="0.35">
      <c r="A83" s="11">
        <v>82</v>
      </c>
      <c r="B83" s="241" t="s">
        <v>3881</v>
      </c>
      <c r="C83" s="8" t="s">
        <v>3882</v>
      </c>
      <c r="D83" s="10" t="s">
        <v>3087</v>
      </c>
      <c r="E83" s="10" t="s">
        <v>699</v>
      </c>
      <c r="F83" s="9">
        <v>41520</v>
      </c>
      <c r="G83" s="9">
        <v>41580</v>
      </c>
      <c r="H83" s="9"/>
      <c r="I83" s="9">
        <v>42310</v>
      </c>
      <c r="J83" s="7" t="s">
        <v>3127</v>
      </c>
      <c r="K83" s="7"/>
      <c r="L83" s="10" t="s">
        <v>3883</v>
      </c>
      <c r="M83" s="242" t="s">
        <v>3884</v>
      </c>
      <c r="N83" s="243" t="s">
        <v>1933</v>
      </c>
      <c r="O83" s="243" t="s">
        <v>3186</v>
      </c>
      <c r="P83" s="10" t="s">
        <v>2333</v>
      </c>
      <c r="Q83" s="10"/>
      <c r="R83" s="10"/>
      <c r="S83" s="10"/>
      <c r="T83" s="10" t="s">
        <v>53</v>
      </c>
      <c r="U83" s="244">
        <v>29657</v>
      </c>
      <c r="V83" s="10" t="s">
        <v>129</v>
      </c>
      <c r="W83" s="10" t="s">
        <v>129</v>
      </c>
      <c r="X83" s="241" t="s">
        <v>1936</v>
      </c>
      <c r="Y83" s="8" t="s">
        <v>3885</v>
      </c>
      <c r="Z83" s="243">
        <v>39984</v>
      </c>
      <c r="AA83" s="10" t="s">
        <v>129</v>
      </c>
      <c r="AB83" s="10" t="s">
        <v>1946</v>
      </c>
      <c r="AC83" s="10" t="s">
        <v>3139</v>
      </c>
      <c r="AD83" s="10" t="s">
        <v>2154</v>
      </c>
      <c r="AE83" s="243" t="s">
        <v>3249</v>
      </c>
      <c r="AF83" s="10" t="s">
        <v>3886</v>
      </c>
      <c r="AG83" s="10" t="s">
        <v>3887</v>
      </c>
      <c r="AH83" s="242" t="s">
        <v>3886</v>
      </c>
      <c r="AI83" s="243" t="s">
        <v>3888</v>
      </c>
      <c r="AJ83" s="10" t="s">
        <v>3889</v>
      </c>
      <c r="AK83" s="10" t="s">
        <v>3890</v>
      </c>
      <c r="AL83" s="241" t="s">
        <v>2107</v>
      </c>
      <c r="AM83" s="8"/>
      <c r="AN83" s="8"/>
      <c r="AO83" s="8"/>
      <c r="AP83" s="8"/>
      <c r="AQ83" s="8" t="s">
        <v>3087</v>
      </c>
      <c r="AR83" s="245">
        <v>42170</v>
      </c>
      <c r="AS83" s="245">
        <v>42170</v>
      </c>
      <c r="AT83" s="246" t="s">
        <v>3891</v>
      </c>
      <c r="AU83" s="244">
        <v>42156</v>
      </c>
      <c r="AV83" s="247" t="s">
        <v>3083</v>
      </c>
      <c r="AW83" s="248" t="s">
        <v>3087</v>
      </c>
      <c r="AX83" s="249" t="s">
        <v>3087</v>
      </c>
      <c r="AY83" s="250" t="s">
        <v>3881</v>
      </c>
    </row>
    <row r="84" spans="1:51" ht="24.75" customHeight="1" x14ac:dyDescent="0.35">
      <c r="A84" s="11">
        <v>83</v>
      </c>
      <c r="B84" s="241" t="s">
        <v>3892</v>
      </c>
      <c r="C84" s="8" t="s">
        <v>3893</v>
      </c>
      <c r="D84" s="10" t="s">
        <v>3087</v>
      </c>
      <c r="E84" s="10" t="s">
        <v>14</v>
      </c>
      <c r="F84" s="9">
        <v>41885</v>
      </c>
      <c r="G84" s="9">
        <v>41945</v>
      </c>
      <c r="H84" s="9"/>
      <c r="I84" s="9">
        <v>42310</v>
      </c>
      <c r="J84" s="7" t="s">
        <v>3127</v>
      </c>
      <c r="K84" s="7"/>
      <c r="L84" s="10" t="s">
        <v>3455</v>
      </c>
      <c r="M84" s="242" t="s">
        <v>3456</v>
      </c>
      <c r="N84" s="243" t="s">
        <v>2017</v>
      </c>
      <c r="O84" s="243" t="s">
        <v>497</v>
      </c>
      <c r="P84" s="10" t="s">
        <v>3894</v>
      </c>
      <c r="Q84" s="10"/>
      <c r="R84" s="10"/>
      <c r="S84" s="10"/>
      <c r="T84" s="10" t="s">
        <v>53</v>
      </c>
      <c r="U84" s="244">
        <v>32030</v>
      </c>
      <c r="V84" s="10" t="s">
        <v>747</v>
      </c>
      <c r="W84" s="10" t="s">
        <v>747</v>
      </c>
      <c r="X84" s="241" t="s">
        <v>1936</v>
      </c>
      <c r="Y84" s="8" t="s">
        <v>3895</v>
      </c>
      <c r="Z84" s="243">
        <v>41787</v>
      </c>
      <c r="AA84" s="10" t="s">
        <v>747</v>
      </c>
      <c r="AB84" s="10" t="s">
        <v>1938</v>
      </c>
      <c r="AC84" s="10" t="s">
        <v>3139</v>
      </c>
      <c r="AD84" s="10" t="s">
        <v>3896</v>
      </c>
      <c r="AE84" s="243" t="s">
        <v>3897</v>
      </c>
      <c r="AF84" s="10" t="s">
        <v>3898</v>
      </c>
      <c r="AG84" s="10" t="s">
        <v>3899</v>
      </c>
      <c r="AH84" s="242" t="s">
        <v>3900</v>
      </c>
      <c r="AI84" s="243" t="s">
        <v>3901</v>
      </c>
      <c r="AJ84" s="10" t="s">
        <v>3902</v>
      </c>
      <c r="AK84" s="10" t="s">
        <v>3903</v>
      </c>
      <c r="AL84" s="241" t="s">
        <v>1971</v>
      </c>
      <c r="AM84" s="8"/>
      <c r="AN84" s="8"/>
      <c r="AO84" s="8"/>
      <c r="AP84" s="8"/>
      <c r="AQ84" s="8" t="s">
        <v>3087</v>
      </c>
      <c r="AR84" s="245">
        <v>42174</v>
      </c>
      <c r="AS84" s="245">
        <v>42174</v>
      </c>
      <c r="AT84" s="246" t="s">
        <v>3904</v>
      </c>
      <c r="AU84" s="244">
        <v>42146</v>
      </c>
      <c r="AV84" s="247" t="s">
        <v>3083</v>
      </c>
      <c r="AW84" s="248" t="s">
        <v>3087</v>
      </c>
      <c r="AX84" s="249" t="s">
        <v>3087</v>
      </c>
      <c r="AY84" s="250" t="s">
        <v>3892</v>
      </c>
    </row>
    <row r="85" spans="1:51" ht="24.75" customHeight="1" x14ac:dyDescent="0.35">
      <c r="A85" s="11">
        <v>84</v>
      </c>
      <c r="B85" s="241" t="s">
        <v>3905</v>
      </c>
      <c r="C85" s="8" t="s">
        <v>3906</v>
      </c>
      <c r="D85" s="10" t="s">
        <v>3087</v>
      </c>
      <c r="E85" s="10" t="s">
        <v>14</v>
      </c>
      <c r="F85" s="9">
        <v>39902</v>
      </c>
      <c r="G85" s="9">
        <v>39962</v>
      </c>
      <c r="H85" s="9"/>
      <c r="I85" s="9"/>
      <c r="J85" s="7" t="s">
        <v>1932</v>
      </c>
      <c r="K85" s="7"/>
      <c r="L85" s="10" t="s">
        <v>115</v>
      </c>
      <c r="M85" s="242" t="s">
        <v>2118</v>
      </c>
      <c r="N85" s="243" t="s">
        <v>1972</v>
      </c>
      <c r="O85" s="243" t="s">
        <v>3907</v>
      </c>
      <c r="P85" s="10" t="s">
        <v>3908</v>
      </c>
      <c r="Q85" s="10"/>
      <c r="R85" s="10"/>
      <c r="S85" s="10"/>
      <c r="T85" s="10" t="s">
        <v>22</v>
      </c>
      <c r="U85" s="244">
        <v>22182</v>
      </c>
      <c r="V85" s="10" t="s">
        <v>255</v>
      </c>
      <c r="W85" s="10" t="s">
        <v>79</v>
      </c>
      <c r="X85" s="241" t="s">
        <v>1936</v>
      </c>
      <c r="Y85" s="8" t="s">
        <v>3909</v>
      </c>
      <c r="Z85" s="243">
        <v>38058</v>
      </c>
      <c r="AA85" s="10" t="s">
        <v>255</v>
      </c>
      <c r="AB85" s="10" t="s">
        <v>1938</v>
      </c>
      <c r="AC85" s="10" t="s">
        <v>3139</v>
      </c>
      <c r="AD85" s="10" t="s">
        <v>3910</v>
      </c>
      <c r="AE85" s="243" t="s">
        <v>3178</v>
      </c>
      <c r="AF85" s="10" t="s">
        <v>3911</v>
      </c>
      <c r="AG85" s="10" t="s">
        <v>3912</v>
      </c>
      <c r="AH85" s="242" t="s">
        <v>3913</v>
      </c>
      <c r="AI85" s="243" t="s">
        <v>3914</v>
      </c>
      <c r="AJ85" s="10" t="s">
        <v>3915</v>
      </c>
      <c r="AK85" s="10" t="s">
        <v>3916</v>
      </c>
      <c r="AL85" s="241" t="s">
        <v>1941</v>
      </c>
      <c r="AM85" s="8"/>
      <c r="AN85" s="8"/>
      <c r="AO85" s="8"/>
      <c r="AP85" s="8"/>
      <c r="AQ85" s="8" t="s">
        <v>3087</v>
      </c>
      <c r="AR85" s="245">
        <v>42181</v>
      </c>
      <c r="AS85" s="245">
        <v>42181</v>
      </c>
      <c r="AT85" s="246" t="s">
        <v>3917</v>
      </c>
      <c r="AU85" s="244">
        <v>42129</v>
      </c>
      <c r="AV85" s="247" t="s">
        <v>3083</v>
      </c>
      <c r="AW85" s="248" t="s">
        <v>3087</v>
      </c>
      <c r="AX85" s="249" t="s">
        <v>3087</v>
      </c>
      <c r="AY85" s="250" t="s">
        <v>3905</v>
      </c>
    </row>
    <row r="86" spans="1:51" ht="24.75" customHeight="1" x14ac:dyDescent="0.35">
      <c r="A86" s="11">
        <v>85</v>
      </c>
      <c r="B86" s="241" t="s">
        <v>3918</v>
      </c>
      <c r="C86" s="8" t="s">
        <v>3919</v>
      </c>
      <c r="D86" s="10" t="s">
        <v>3087</v>
      </c>
      <c r="E86" s="10" t="s">
        <v>14</v>
      </c>
      <c r="F86" s="9">
        <v>41428</v>
      </c>
      <c r="G86" s="9">
        <v>41488</v>
      </c>
      <c r="H86" s="9"/>
      <c r="I86" s="9"/>
      <c r="J86" s="7" t="s">
        <v>1932</v>
      </c>
      <c r="K86" s="7"/>
      <c r="L86" s="10" t="s">
        <v>115</v>
      </c>
      <c r="M86" s="242" t="s">
        <v>2118</v>
      </c>
      <c r="N86" s="243" t="s">
        <v>1990</v>
      </c>
      <c r="O86" s="243" t="s">
        <v>3920</v>
      </c>
      <c r="P86" s="10" t="s">
        <v>2305</v>
      </c>
      <c r="Q86" s="10"/>
      <c r="R86" s="10"/>
      <c r="S86" s="10"/>
      <c r="T86" s="10" t="s">
        <v>22</v>
      </c>
      <c r="U86" s="244">
        <v>29159</v>
      </c>
      <c r="V86" s="10" t="s">
        <v>255</v>
      </c>
      <c r="W86" s="10" t="s">
        <v>2109</v>
      </c>
      <c r="X86" s="241" t="s">
        <v>1936</v>
      </c>
      <c r="Y86" s="8" t="s">
        <v>3921</v>
      </c>
      <c r="Z86" s="243">
        <v>40859</v>
      </c>
      <c r="AA86" s="10" t="s">
        <v>255</v>
      </c>
      <c r="AB86" s="10" t="s">
        <v>1938</v>
      </c>
      <c r="AC86" s="10" t="s">
        <v>3139</v>
      </c>
      <c r="AD86" s="10" t="s">
        <v>2678</v>
      </c>
      <c r="AE86" s="243" t="s">
        <v>3922</v>
      </c>
      <c r="AF86" s="10" t="s">
        <v>3923</v>
      </c>
      <c r="AG86" s="10" t="s">
        <v>3924</v>
      </c>
      <c r="AH86" s="242" t="s">
        <v>3925</v>
      </c>
      <c r="AI86" s="243" t="s">
        <v>3926</v>
      </c>
      <c r="AJ86" s="10" t="s">
        <v>3927</v>
      </c>
      <c r="AK86" s="10" t="s">
        <v>3928</v>
      </c>
      <c r="AL86" s="241" t="s">
        <v>1941</v>
      </c>
      <c r="AM86" s="8"/>
      <c r="AN86" s="8"/>
      <c r="AO86" s="8"/>
      <c r="AP86" s="8"/>
      <c r="AQ86" s="8" t="s">
        <v>3087</v>
      </c>
      <c r="AR86" s="245">
        <v>42185</v>
      </c>
      <c r="AS86" s="245">
        <v>42185</v>
      </c>
      <c r="AT86" s="246" t="s">
        <v>3929</v>
      </c>
      <c r="AU86" s="244">
        <v>42129</v>
      </c>
      <c r="AV86" s="247" t="s">
        <v>3083</v>
      </c>
      <c r="AW86" s="248" t="s">
        <v>3087</v>
      </c>
      <c r="AX86" s="249" t="s">
        <v>3087</v>
      </c>
      <c r="AY86" s="250" t="s">
        <v>3918</v>
      </c>
    </row>
    <row r="87" spans="1:51" ht="24.75" customHeight="1" x14ac:dyDescent="0.35">
      <c r="A87" s="11">
        <v>86</v>
      </c>
      <c r="B87" s="241" t="s">
        <v>3930</v>
      </c>
      <c r="C87" s="8" t="s">
        <v>3931</v>
      </c>
      <c r="D87" s="10" t="s">
        <v>3087</v>
      </c>
      <c r="E87" s="10" t="s">
        <v>14</v>
      </c>
      <c r="F87" s="9">
        <v>42128</v>
      </c>
      <c r="G87" s="9">
        <v>42188</v>
      </c>
      <c r="H87" s="9"/>
      <c r="I87" s="9"/>
      <c r="J87" s="7" t="s">
        <v>1932</v>
      </c>
      <c r="K87" s="7"/>
      <c r="L87" s="10" t="s">
        <v>115</v>
      </c>
      <c r="M87" s="242" t="s">
        <v>2070</v>
      </c>
      <c r="N87" s="243" t="s">
        <v>1984</v>
      </c>
      <c r="O87" s="243" t="s">
        <v>493</v>
      </c>
      <c r="P87" s="10" t="s">
        <v>2231</v>
      </c>
      <c r="Q87" s="10"/>
      <c r="R87" s="10"/>
      <c r="S87" s="10"/>
      <c r="T87" s="10" t="s">
        <v>53</v>
      </c>
      <c r="U87" s="244">
        <v>29952</v>
      </c>
      <c r="V87" s="10" t="s">
        <v>311</v>
      </c>
      <c r="W87" s="10" t="s">
        <v>311</v>
      </c>
      <c r="X87" s="241" t="s">
        <v>1936</v>
      </c>
      <c r="Y87" s="8" t="s">
        <v>3932</v>
      </c>
      <c r="Z87" s="243">
        <v>41590</v>
      </c>
      <c r="AA87" s="10" t="s">
        <v>3933</v>
      </c>
      <c r="AB87" s="10" t="s">
        <v>1938</v>
      </c>
      <c r="AC87" s="10" t="s">
        <v>3139</v>
      </c>
      <c r="AD87" s="10" t="s">
        <v>2461</v>
      </c>
      <c r="AE87" s="243" t="s">
        <v>1998</v>
      </c>
      <c r="AF87" s="10" t="s">
        <v>3934</v>
      </c>
      <c r="AG87" s="10" t="s">
        <v>3935</v>
      </c>
      <c r="AH87" s="242" t="s">
        <v>3934</v>
      </c>
      <c r="AI87" s="243" t="s">
        <v>3935</v>
      </c>
      <c r="AJ87" s="10" t="s">
        <v>3936</v>
      </c>
      <c r="AK87" s="10" t="s">
        <v>3937</v>
      </c>
      <c r="AL87" s="241" t="s">
        <v>1971</v>
      </c>
      <c r="AM87" s="8"/>
      <c r="AN87" s="8"/>
      <c r="AO87" s="8"/>
      <c r="AP87" s="8"/>
      <c r="AQ87" s="8" t="s">
        <v>3087</v>
      </c>
      <c r="AR87" s="245">
        <v>42185</v>
      </c>
      <c r="AS87" s="245">
        <v>42185</v>
      </c>
      <c r="AT87" s="246" t="s">
        <v>3087</v>
      </c>
      <c r="AU87" s="244">
        <v>42181</v>
      </c>
      <c r="AV87" s="247" t="s">
        <v>3083</v>
      </c>
      <c r="AW87" s="248" t="s">
        <v>3087</v>
      </c>
      <c r="AX87" s="249" t="s">
        <v>3087</v>
      </c>
      <c r="AY87" s="250" t="s">
        <v>3930</v>
      </c>
    </row>
    <row r="88" spans="1:51" ht="24.75" customHeight="1" x14ac:dyDescent="0.35">
      <c r="A88" s="11">
        <v>87</v>
      </c>
      <c r="B88" s="241" t="s">
        <v>3938</v>
      </c>
      <c r="C88" s="8" t="s">
        <v>3939</v>
      </c>
      <c r="D88" s="10" t="s">
        <v>3940</v>
      </c>
      <c r="E88" s="10" t="s">
        <v>1960</v>
      </c>
      <c r="F88" s="9">
        <v>40532</v>
      </c>
      <c r="G88" s="9">
        <v>40592</v>
      </c>
      <c r="H88" s="9"/>
      <c r="I88" s="9"/>
      <c r="J88" s="7" t="s">
        <v>1932</v>
      </c>
      <c r="K88" s="7"/>
      <c r="L88" s="10" t="s">
        <v>3195</v>
      </c>
      <c r="M88" s="242" t="s">
        <v>3196</v>
      </c>
      <c r="N88" s="243" t="s">
        <v>1990</v>
      </c>
      <c r="O88" s="243" t="s">
        <v>3186</v>
      </c>
      <c r="P88" s="10" t="s">
        <v>3633</v>
      </c>
      <c r="Q88" s="10"/>
      <c r="R88" s="10"/>
      <c r="S88" s="10"/>
      <c r="T88" s="10" t="s">
        <v>53</v>
      </c>
      <c r="U88" s="244">
        <v>26225</v>
      </c>
      <c r="V88" s="10" t="s">
        <v>1725</v>
      </c>
      <c r="W88" s="10" t="s">
        <v>1725</v>
      </c>
      <c r="X88" s="241" t="s">
        <v>1936</v>
      </c>
      <c r="Y88" s="8" t="s">
        <v>3941</v>
      </c>
      <c r="Z88" s="243">
        <v>39583</v>
      </c>
      <c r="AA88" s="10" t="s">
        <v>351</v>
      </c>
      <c r="AB88" s="10" t="s">
        <v>1938</v>
      </c>
      <c r="AC88" s="10" t="s">
        <v>3139</v>
      </c>
      <c r="AD88" s="10" t="s">
        <v>3942</v>
      </c>
      <c r="AE88" s="243" t="s">
        <v>1998</v>
      </c>
      <c r="AF88" s="10" t="s">
        <v>3943</v>
      </c>
      <c r="AG88" s="10" t="s">
        <v>3944</v>
      </c>
      <c r="AH88" s="242" t="s">
        <v>3943</v>
      </c>
      <c r="AI88" s="243" t="s">
        <v>3944</v>
      </c>
      <c r="AJ88" s="10" t="s">
        <v>3945</v>
      </c>
      <c r="AK88" s="10" t="s">
        <v>3946</v>
      </c>
      <c r="AL88" s="241" t="s">
        <v>1971</v>
      </c>
      <c r="AM88" s="8"/>
      <c r="AN88" s="8"/>
      <c r="AO88" s="8"/>
      <c r="AP88" s="8"/>
      <c r="AQ88" s="8" t="s">
        <v>3087</v>
      </c>
      <c r="AR88" s="245">
        <v>42185</v>
      </c>
      <c r="AS88" s="245">
        <v>42185</v>
      </c>
      <c r="AT88" s="246" t="s">
        <v>3947</v>
      </c>
      <c r="AU88" s="244">
        <v>42153</v>
      </c>
      <c r="AV88" s="247" t="s">
        <v>3083</v>
      </c>
      <c r="AW88" s="248" t="s">
        <v>3087</v>
      </c>
      <c r="AX88" s="249" t="s">
        <v>3087</v>
      </c>
      <c r="AY88" s="250" t="s">
        <v>3938</v>
      </c>
    </row>
    <row r="89" spans="1:51" ht="24.75" customHeight="1" x14ac:dyDescent="0.35">
      <c r="A89" s="11">
        <v>88</v>
      </c>
      <c r="B89" s="241" t="s">
        <v>3948</v>
      </c>
      <c r="C89" s="8" t="s">
        <v>3949</v>
      </c>
      <c r="D89" s="10" t="s">
        <v>3087</v>
      </c>
      <c r="E89" s="10" t="s">
        <v>699</v>
      </c>
      <c r="F89" s="9">
        <v>41295</v>
      </c>
      <c r="G89" s="9">
        <v>41355</v>
      </c>
      <c r="H89" s="9"/>
      <c r="I89" s="9"/>
      <c r="J89" s="7" t="s">
        <v>1932</v>
      </c>
      <c r="K89" s="7"/>
      <c r="L89" s="10" t="s">
        <v>35</v>
      </c>
      <c r="M89" s="242" t="s">
        <v>35</v>
      </c>
      <c r="N89" s="243" t="s">
        <v>2155</v>
      </c>
      <c r="O89" s="243" t="s">
        <v>626</v>
      </c>
      <c r="P89" s="10" t="s">
        <v>2285</v>
      </c>
      <c r="Q89" s="10"/>
      <c r="R89" s="10"/>
      <c r="S89" s="10"/>
      <c r="T89" s="10" t="s">
        <v>22</v>
      </c>
      <c r="U89" s="244">
        <v>30947</v>
      </c>
      <c r="V89" s="10" t="s">
        <v>2562</v>
      </c>
      <c r="W89" s="10" t="s">
        <v>2562</v>
      </c>
      <c r="X89" s="241" t="s">
        <v>1936</v>
      </c>
      <c r="Y89" s="8" t="s">
        <v>3950</v>
      </c>
      <c r="Z89" s="243">
        <v>41226</v>
      </c>
      <c r="AA89" s="10" t="s">
        <v>2562</v>
      </c>
      <c r="AB89" s="10" t="s">
        <v>1956</v>
      </c>
      <c r="AC89" s="10" t="s">
        <v>3139</v>
      </c>
      <c r="AD89" s="10" t="s">
        <v>3951</v>
      </c>
      <c r="AE89" s="243" t="s">
        <v>2300</v>
      </c>
      <c r="AF89" s="10" t="s">
        <v>3952</v>
      </c>
      <c r="AG89" s="10" t="s">
        <v>3953</v>
      </c>
      <c r="AH89" s="242" t="s">
        <v>3954</v>
      </c>
      <c r="AI89" s="243" t="s">
        <v>3955</v>
      </c>
      <c r="AJ89" s="10" t="s">
        <v>3956</v>
      </c>
      <c r="AK89" s="10" t="s">
        <v>3957</v>
      </c>
      <c r="AL89" s="241" t="s">
        <v>1953</v>
      </c>
      <c r="AM89" s="8"/>
      <c r="AN89" s="8"/>
      <c r="AO89" s="8"/>
      <c r="AP89" s="8"/>
      <c r="AQ89" s="8" t="s">
        <v>3087</v>
      </c>
      <c r="AR89" s="245">
        <v>42196</v>
      </c>
      <c r="AS89" s="245">
        <v>42196</v>
      </c>
      <c r="AT89" s="246" t="s">
        <v>3958</v>
      </c>
      <c r="AU89" s="244">
        <v>42163</v>
      </c>
      <c r="AV89" s="247" t="s">
        <v>3083</v>
      </c>
      <c r="AW89" s="248" t="s">
        <v>3087</v>
      </c>
      <c r="AX89" s="249" t="s">
        <v>3087</v>
      </c>
      <c r="AY89" s="250" t="s">
        <v>3948</v>
      </c>
    </row>
    <row r="90" spans="1:51" ht="24.75" customHeight="1" x14ac:dyDescent="0.35">
      <c r="A90" s="11">
        <v>89</v>
      </c>
      <c r="B90" s="241" t="s">
        <v>3959</v>
      </c>
      <c r="C90" s="8" t="s">
        <v>3960</v>
      </c>
      <c r="D90" s="10" t="s">
        <v>3087</v>
      </c>
      <c r="E90" s="10" t="s">
        <v>351</v>
      </c>
      <c r="F90" s="9">
        <v>41794</v>
      </c>
      <c r="G90" s="9">
        <v>41854</v>
      </c>
      <c r="H90" s="9"/>
      <c r="I90" s="9">
        <v>42219</v>
      </c>
      <c r="J90" s="7" t="s">
        <v>3127</v>
      </c>
      <c r="K90" s="7"/>
      <c r="L90" s="10" t="s">
        <v>35</v>
      </c>
      <c r="M90" s="242" t="s">
        <v>35</v>
      </c>
      <c r="N90" s="243" t="s">
        <v>2155</v>
      </c>
      <c r="O90" s="243" t="s">
        <v>626</v>
      </c>
      <c r="P90" s="10" t="s">
        <v>2285</v>
      </c>
      <c r="Q90" s="10"/>
      <c r="R90" s="10"/>
      <c r="S90" s="10"/>
      <c r="T90" s="10" t="s">
        <v>22</v>
      </c>
      <c r="U90" s="244">
        <v>32965</v>
      </c>
      <c r="V90" s="10" t="s">
        <v>91</v>
      </c>
      <c r="W90" s="10" t="s">
        <v>334</v>
      </c>
      <c r="X90" s="241" t="s">
        <v>1936</v>
      </c>
      <c r="Y90" s="8" t="s">
        <v>3961</v>
      </c>
      <c r="Z90" s="243">
        <v>40871</v>
      </c>
      <c r="AA90" s="10" t="s">
        <v>91</v>
      </c>
      <c r="AB90" s="10" t="s">
        <v>1956</v>
      </c>
      <c r="AC90" s="10" t="s">
        <v>1974</v>
      </c>
      <c r="AD90" s="10" t="s">
        <v>3962</v>
      </c>
      <c r="AE90" s="243" t="s">
        <v>2095</v>
      </c>
      <c r="AF90" s="10" t="s">
        <v>3963</v>
      </c>
      <c r="AG90" s="10" t="s">
        <v>3964</v>
      </c>
      <c r="AH90" s="242" t="s">
        <v>3963</v>
      </c>
      <c r="AI90" s="243" t="s">
        <v>3964</v>
      </c>
      <c r="AJ90" s="10" t="s">
        <v>3965</v>
      </c>
      <c r="AK90" s="10" t="s">
        <v>3966</v>
      </c>
      <c r="AL90" s="241" t="s">
        <v>2107</v>
      </c>
      <c r="AM90" s="8"/>
      <c r="AN90" s="8"/>
      <c r="AO90" s="8"/>
      <c r="AP90" s="8"/>
      <c r="AQ90" s="8" t="s">
        <v>3087</v>
      </c>
      <c r="AR90" s="245">
        <v>42200</v>
      </c>
      <c r="AS90" s="245">
        <v>42200</v>
      </c>
      <c r="AT90" s="246" t="s">
        <v>3967</v>
      </c>
      <c r="AU90" s="244">
        <v>42170</v>
      </c>
      <c r="AV90" s="247" t="s">
        <v>3083</v>
      </c>
      <c r="AW90" s="248" t="s">
        <v>3087</v>
      </c>
      <c r="AX90" s="249" t="s">
        <v>3087</v>
      </c>
      <c r="AY90" s="250" t="s">
        <v>3959</v>
      </c>
    </row>
    <row r="91" spans="1:51" ht="24.75" customHeight="1" x14ac:dyDescent="0.35">
      <c r="A91" s="11">
        <v>90</v>
      </c>
      <c r="B91" s="241" t="s">
        <v>3968</v>
      </c>
      <c r="C91" s="8" t="s">
        <v>3969</v>
      </c>
      <c r="D91" s="10" t="s">
        <v>3087</v>
      </c>
      <c r="E91" s="10" t="s">
        <v>14</v>
      </c>
      <c r="F91" s="9">
        <v>41750</v>
      </c>
      <c r="G91" s="9">
        <v>41810</v>
      </c>
      <c r="H91" s="9"/>
      <c r="I91" s="9">
        <v>42175</v>
      </c>
      <c r="J91" s="7" t="s">
        <v>3127</v>
      </c>
      <c r="K91" s="7"/>
      <c r="L91" s="10" t="s">
        <v>70</v>
      </c>
      <c r="M91" s="242" t="s">
        <v>3343</v>
      </c>
      <c r="N91" s="243" t="s">
        <v>2126</v>
      </c>
      <c r="O91" s="243" t="s">
        <v>3970</v>
      </c>
      <c r="P91" s="10" t="s">
        <v>3971</v>
      </c>
      <c r="Q91" s="10"/>
      <c r="R91" s="10"/>
      <c r="S91" s="10"/>
      <c r="T91" s="10" t="s">
        <v>53</v>
      </c>
      <c r="U91" s="244">
        <v>31455</v>
      </c>
      <c r="V91" s="10" t="s">
        <v>311</v>
      </c>
      <c r="W91" s="10" t="s">
        <v>311</v>
      </c>
      <c r="X91" s="241" t="s">
        <v>1936</v>
      </c>
      <c r="Y91" s="8" t="s">
        <v>3972</v>
      </c>
      <c r="Z91" s="243">
        <v>40939</v>
      </c>
      <c r="AA91" s="10" t="s">
        <v>311</v>
      </c>
      <c r="AB91" s="10" t="s">
        <v>1956</v>
      </c>
      <c r="AC91" s="10" t="s">
        <v>3139</v>
      </c>
      <c r="AD91" s="10" t="s">
        <v>3973</v>
      </c>
      <c r="AE91" s="243" t="s">
        <v>1988</v>
      </c>
      <c r="AF91" s="10" t="s">
        <v>3974</v>
      </c>
      <c r="AG91" s="10" t="s">
        <v>3975</v>
      </c>
      <c r="AH91" s="242" t="s">
        <v>3974</v>
      </c>
      <c r="AI91" s="243" t="s">
        <v>3976</v>
      </c>
      <c r="AJ91" s="10" t="s">
        <v>3977</v>
      </c>
      <c r="AK91" s="10" t="s">
        <v>3978</v>
      </c>
      <c r="AL91" s="241" t="s">
        <v>2224</v>
      </c>
      <c r="AM91" s="8"/>
      <c r="AN91" s="8"/>
      <c r="AO91" s="8"/>
      <c r="AP91" s="8"/>
      <c r="AQ91" s="8" t="s">
        <v>3087</v>
      </c>
      <c r="AR91" s="245">
        <v>42199</v>
      </c>
      <c r="AS91" s="245">
        <v>42202</v>
      </c>
      <c r="AT91" s="246" t="s">
        <v>3979</v>
      </c>
      <c r="AU91" s="244">
        <v>42172</v>
      </c>
      <c r="AV91" s="247" t="s">
        <v>3083</v>
      </c>
      <c r="AW91" s="248" t="s">
        <v>3087</v>
      </c>
      <c r="AX91" s="249" t="s">
        <v>3087</v>
      </c>
      <c r="AY91" s="250" t="s">
        <v>3968</v>
      </c>
    </row>
    <row r="92" spans="1:51" ht="24.75" customHeight="1" x14ac:dyDescent="0.35">
      <c r="A92" s="11">
        <v>91</v>
      </c>
      <c r="B92" s="241" t="s">
        <v>3980</v>
      </c>
      <c r="C92" s="8" t="s">
        <v>3981</v>
      </c>
      <c r="D92" s="10" t="s">
        <v>3087</v>
      </c>
      <c r="E92" s="10" t="s">
        <v>162</v>
      </c>
      <c r="F92" s="9">
        <v>40739</v>
      </c>
      <c r="G92" s="9">
        <v>40799</v>
      </c>
      <c r="H92" s="9"/>
      <c r="I92" s="9"/>
      <c r="J92" s="7" t="s">
        <v>1932</v>
      </c>
      <c r="K92" s="7"/>
      <c r="L92" s="10" t="s">
        <v>35</v>
      </c>
      <c r="M92" s="242" t="s">
        <v>35</v>
      </c>
      <c r="N92" s="243" t="s">
        <v>2050</v>
      </c>
      <c r="O92" s="243" t="s">
        <v>271</v>
      </c>
      <c r="P92" s="10" t="s">
        <v>3982</v>
      </c>
      <c r="Q92" s="10"/>
      <c r="R92" s="10"/>
      <c r="S92" s="10"/>
      <c r="T92" s="10" t="s">
        <v>22</v>
      </c>
      <c r="U92" s="244">
        <v>29929</v>
      </c>
      <c r="V92" s="10" t="s">
        <v>162</v>
      </c>
      <c r="W92" s="10" t="s">
        <v>162</v>
      </c>
      <c r="X92" s="241" t="s">
        <v>1936</v>
      </c>
      <c r="Y92" s="8" t="s">
        <v>3983</v>
      </c>
      <c r="Z92" s="243">
        <v>38870</v>
      </c>
      <c r="AA92" s="10" t="s">
        <v>162</v>
      </c>
      <c r="AB92" s="10" t="s">
        <v>1946</v>
      </c>
      <c r="AC92" s="10" t="s">
        <v>3139</v>
      </c>
      <c r="AD92" s="10" t="s">
        <v>2016</v>
      </c>
      <c r="AE92" s="243" t="s">
        <v>1962</v>
      </c>
      <c r="AF92" s="10" t="s">
        <v>3984</v>
      </c>
      <c r="AG92" s="10" t="s">
        <v>3985</v>
      </c>
      <c r="AH92" s="242" t="s">
        <v>3986</v>
      </c>
      <c r="AI92" s="243" t="s">
        <v>3987</v>
      </c>
      <c r="AJ92" s="10" t="s">
        <v>3988</v>
      </c>
      <c r="AK92" s="10" t="s">
        <v>3989</v>
      </c>
      <c r="AL92" s="241" t="s">
        <v>1950</v>
      </c>
      <c r="AM92" s="8"/>
      <c r="AN92" s="8"/>
      <c r="AO92" s="8"/>
      <c r="AP92" s="8"/>
      <c r="AQ92" s="8" t="s">
        <v>3087</v>
      </c>
      <c r="AR92" s="245">
        <v>42205</v>
      </c>
      <c r="AS92" s="245">
        <v>42205</v>
      </c>
      <c r="AT92" s="246" t="s">
        <v>3990</v>
      </c>
      <c r="AU92" s="244">
        <v>42205</v>
      </c>
      <c r="AV92" s="247" t="s">
        <v>3100</v>
      </c>
      <c r="AW92" s="248" t="s">
        <v>3255</v>
      </c>
      <c r="AX92" s="249" t="s">
        <v>3087</v>
      </c>
      <c r="AY92" s="250" t="s">
        <v>3980</v>
      </c>
    </row>
    <row r="93" spans="1:51" ht="24.75" customHeight="1" x14ac:dyDescent="0.35">
      <c r="A93" s="11">
        <v>92</v>
      </c>
      <c r="B93" s="241" t="s">
        <v>3991</v>
      </c>
      <c r="C93" s="8" t="s">
        <v>3992</v>
      </c>
      <c r="D93" s="10" t="s">
        <v>3993</v>
      </c>
      <c r="E93" s="10" t="s">
        <v>3088</v>
      </c>
      <c r="F93" s="9">
        <v>41732</v>
      </c>
      <c r="G93" s="9">
        <v>41852</v>
      </c>
      <c r="H93" s="251"/>
      <c r="I93" s="9">
        <v>42217</v>
      </c>
      <c r="J93" s="7" t="s">
        <v>3127</v>
      </c>
      <c r="K93" s="7"/>
      <c r="L93" s="10" t="s">
        <v>3490</v>
      </c>
      <c r="M93" s="242" t="s">
        <v>3491</v>
      </c>
      <c r="N93" s="252" t="s">
        <v>1933</v>
      </c>
      <c r="O93" s="252" t="s">
        <v>3795</v>
      </c>
      <c r="P93" s="252" t="s">
        <v>3796</v>
      </c>
      <c r="Q93" s="253"/>
      <c r="R93" s="253"/>
      <c r="S93" s="253"/>
      <c r="T93" s="253" t="s">
        <v>53</v>
      </c>
      <c r="U93" s="244">
        <v>28401</v>
      </c>
      <c r="V93" s="10" t="s">
        <v>79</v>
      </c>
      <c r="W93" s="10" t="s">
        <v>79</v>
      </c>
      <c r="X93" s="241" t="s">
        <v>1936</v>
      </c>
      <c r="Y93" s="8" t="s">
        <v>3994</v>
      </c>
      <c r="Z93" s="243">
        <v>37713</v>
      </c>
      <c r="AA93" s="10" t="s">
        <v>79</v>
      </c>
      <c r="AB93" s="10" t="s">
        <v>1938</v>
      </c>
      <c r="AC93" s="10" t="s">
        <v>3139</v>
      </c>
      <c r="AD93" s="10" t="s">
        <v>2072</v>
      </c>
      <c r="AE93" s="243" t="s">
        <v>2069</v>
      </c>
      <c r="AF93" s="10" t="s">
        <v>3995</v>
      </c>
      <c r="AG93" s="10" t="s">
        <v>3996</v>
      </c>
      <c r="AH93" s="242" t="s">
        <v>3995</v>
      </c>
      <c r="AI93" s="243" t="s">
        <v>3996</v>
      </c>
      <c r="AJ93" s="10" t="s">
        <v>3997</v>
      </c>
      <c r="AK93" s="10" t="s">
        <v>3998</v>
      </c>
      <c r="AL93" s="241" t="s">
        <v>1971</v>
      </c>
      <c r="AM93" s="254"/>
      <c r="AN93" s="8"/>
      <c r="AO93" s="10"/>
      <c r="AP93" s="10"/>
      <c r="AQ93" s="254" t="s">
        <v>3087</v>
      </c>
      <c r="AR93" s="245">
        <v>42216</v>
      </c>
      <c r="AS93" s="245">
        <v>42216</v>
      </c>
      <c r="AT93" s="246" t="s">
        <v>3999</v>
      </c>
      <c r="AU93" s="244">
        <v>42186</v>
      </c>
      <c r="AV93" s="247" t="s">
        <v>3083</v>
      </c>
      <c r="AW93" s="248" t="s">
        <v>3087</v>
      </c>
      <c r="AX93" s="249" t="s">
        <v>3087</v>
      </c>
      <c r="AY93" s="250" t="s">
        <v>3991</v>
      </c>
    </row>
    <row r="94" spans="1:51" ht="24.75" customHeight="1" x14ac:dyDescent="0.35">
      <c r="A94" s="11">
        <v>93</v>
      </c>
      <c r="B94" s="241" t="s">
        <v>4000</v>
      </c>
      <c r="C94" s="8" t="s">
        <v>4001</v>
      </c>
      <c r="D94" s="10" t="s">
        <v>3087</v>
      </c>
      <c r="E94" s="10" t="s">
        <v>3088</v>
      </c>
      <c r="F94" s="9">
        <v>41848</v>
      </c>
      <c r="G94" s="9">
        <v>41908</v>
      </c>
      <c r="H94" s="9"/>
      <c r="I94" s="9">
        <v>42273</v>
      </c>
      <c r="J94" s="7" t="s">
        <v>3127</v>
      </c>
      <c r="K94" s="7"/>
      <c r="L94" s="10" t="s">
        <v>3258</v>
      </c>
      <c r="M94" s="242" t="s">
        <v>3474</v>
      </c>
      <c r="N94" s="243" t="s">
        <v>2050</v>
      </c>
      <c r="O94" s="243" t="s">
        <v>400</v>
      </c>
      <c r="P94" s="10" t="s">
        <v>2057</v>
      </c>
      <c r="Q94" s="10"/>
      <c r="R94" s="10"/>
      <c r="S94" s="10"/>
      <c r="T94" s="10" t="s">
        <v>53</v>
      </c>
      <c r="U94" s="244">
        <v>31062</v>
      </c>
      <c r="V94" s="10" t="s">
        <v>79</v>
      </c>
      <c r="W94" s="10" t="s">
        <v>2024</v>
      </c>
      <c r="X94" s="241" t="s">
        <v>1936</v>
      </c>
      <c r="Y94" s="8" t="s">
        <v>4002</v>
      </c>
      <c r="Z94" s="243">
        <v>40642</v>
      </c>
      <c r="AA94" s="10" t="s">
        <v>79</v>
      </c>
      <c r="AB94" s="10" t="s">
        <v>1956</v>
      </c>
      <c r="AC94" s="10" t="s">
        <v>1974</v>
      </c>
      <c r="AD94" s="10" t="s">
        <v>4003</v>
      </c>
      <c r="AE94" s="243" t="s">
        <v>4004</v>
      </c>
      <c r="AF94" s="10" t="s">
        <v>4005</v>
      </c>
      <c r="AG94" s="10" t="s">
        <v>4006</v>
      </c>
      <c r="AH94" s="242" t="s">
        <v>4007</v>
      </c>
      <c r="AI94" s="243" t="s">
        <v>4008</v>
      </c>
      <c r="AJ94" s="10" t="s">
        <v>4009</v>
      </c>
      <c r="AK94" s="10" t="s">
        <v>4010</v>
      </c>
      <c r="AL94" s="241" t="s">
        <v>1953</v>
      </c>
      <c r="AM94" s="8"/>
      <c r="AN94" s="8"/>
      <c r="AO94" s="8"/>
      <c r="AP94" s="8"/>
      <c r="AQ94" s="8" t="s">
        <v>3087</v>
      </c>
      <c r="AR94" s="245">
        <v>42216</v>
      </c>
      <c r="AS94" s="245">
        <v>42216</v>
      </c>
      <c r="AT94" s="246" t="s">
        <v>4011</v>
      </c>
      <c r="AU94" s="244">
        <v>42191</v>
      </c>
      <c r="AV94" s="247" t="s">
        <v>3083</v>
      </c>
      <c r="AW94" s="248" t="s">
        <v>3087</v>
      </c>
      <c r="AX94" s="249" t="s">
        <v>3087</v>
      </c>
      <c r="AY94" s="250" t="s">
        <v>4000</v>
      </c>
    </row>
    <row r="95" spans="1:51" ht="24.75" customHeight="1" x14ac:dyDescent="0.35">
      <c r="A95" s="11">
        <v>94</v>
      </c>
      <c r="B95" s="241" t="s">
        <v>4012</v>
      </c>
      <c r="C95" s="8" t="s">
        <v>4013</v>
      </c>
      <c r="D95" s="10" t="s">
        <v>3087</v>
      </c>
      <c r="E95" s="10" t="s">
        <v>3088</v>
      </c>
      <c r="F95" s="9">
        <v>41520</v>
      </c>
      <c r="G95" s="9">
        <v>41580</v>
      </c>
      <c r="H95" s="9"/>
      <c r="I95" s="9"/>
      <c r="J95" s="7" t="s">
        <v>1932</v>
      </c>
      <c r="K95" s="7"/>
      <c r="L95" s="10" t="s">
        <v>3258</v>
      </c>
      <c r="M95" s="242" t="s">
        <v>3474</v>
      </c>
      <c r="N95" s="243" t="s">
        <v>2050</v>
      </c>
      <c r="O95" s="243" t="s">
        <v>400</v>
      </c>
      <c r="P95" s="10" t="s">
        <v>2057</v>
      </c>
      <c r="Q95" s="10"/>
      <c r="R95" s="10"/>
      <c r="S95" s="10"/>
      <c r="T95" s="10" t="s">
        <v>22</v>
      </c>
      <c r="U95" s="244">
        <v>30906</v>
      </c>
      <c r="V95" s="10" t="s">
        <v>293</v>
      </c>
      <c r="W95" s="10" t="s">
        <v>293</v>
      </c>
      <c r="X95" s="241" t="s">
        <v>1936</v>
      </c>
      <c r="Y95" s="8" t="s">
        <v>4014</v>
      </c>
      <c r="Z95" s="243">
        <v>39646</v>
      </c>
      <c r="AA95" s="10" t="s">
        <v>293</v>
      </c>
      <c r="AB95" s="10" t="s">
        <v>1938</v>
      </c>
      <c r="AC95" s="10" t="s">
        <v>3139</v>
      </c>
      <c r="AD95" s="10" t="s">
        <v>2671</v>
      </c>
      <c r="AE95" s="243" t="s">
        <v>3593</v>
      </c>
      <c r="AF95" s="10" t="s">
        <v>4015</v>
      </c>
      <c r="AG95" s="10" t="s">
        <v>4016</v>
      </c>
      <c r="AH95" s="242" t="s">
        <v>4017</v>
      </c>
      <c r="AI95" s="243" t="s">
        <v>4018</v>
      </c>
      <c r="AJ95" s="10" t="s">
        <v>4019</v>
      </c>
      <c r="AK95" s="10" t="s">
        <v>4020</v>
      </c>
      <c r="AL95" s="241" t="s">
        <v>1941</v>
      </c>
      <c r="AM95" s="8"/>
      <c r="AN95" s="8"/>
      <c r="AO95" s="8"/>
      <c r="AP95" s="8"/>
      <c r="AQ95" s="8" t="s">
        <v>3087</v>
      </c>
      <c r="AR95" s="245">
        <v>42213</v>
      </c>
      <c r="AS95" s="245">
        <v>42216</v>
      </c>
      <c r="AT95" s="246" t="s">
        <v>4021</v>
      </c>
      <c r="AU95" s="244">
        <v>42192</v>
      </c>
      <c r="AV95" s="247" t="s">
        <v>3083</v>
      </c>
      <c r="AW95" s="248" t="s">
        <v>3087</v>
      </c>
      <c r="AX95" s="249" t="s">
        <v>3087</v>
      </c>
      <c r="AY95" s="250" t="s">
        <v>4012</v>
      </c>
    </row>
    <row r="96" spans="1:51" ht="24.75" customHeight="1" x14ac:dyDescent="0.35">
      <c r="A96" s="11">
        <v>95</v>
      </c>
      <c r="B96" s="241" t="s">
        <v>4022</v>
      </c>
      <c r="C96" s="8" t="s">
        <v>4023</v>
      </c>
      <c r="D96" s="10" t="s">
        <v>3087</v>
      </c>
      <c r="E96" s="10" t="s">
        <v>162</v>
      </c>
      <c r="F96" s="9">
        <v>41806</v>
      </c>
      <c r="G96" s="9">
        <v>41866</v>
      </c>
      <c r="H96" s="9"/>
      <c r="I96" s="9">
        <v>42231</v>
      </c>
      <c r="J96" s="7" t="s">
        <v>3127</v>
      </c>
      <c r="K96" s="7"/>
      <c r="L96" s="10" t="s">
        <v>35</v>
      </c>
      <c r="M96" s="242" t="s">
        <v>35</v>
      </c>
      <c r="N96" s="243" t="s">
        <v>2155</v>
      </c>
      <c r="O96" s="243" t="s">
        <v>626</v>
      </c>
      <c r="P96" s="10" t="s">
        <v>2285</v>
      </c>
      <c r="Q96" s="10"/>
      <c r="R96" s="10"/>
      <c r="S96" s="10"/>
      <c r="T96" s="10" t="s">
        <v>22</v>
      </c>
      <c r="U96" s="244">
        <v>33136</v>
      </c>
      <c r="V96" s="10" t="s">
        <v>878</v>
      </c>
      <c r="W96" s="10" t="s">
        <v>669</v>
      </c>
      <c r="X96" s="241" t="s">
        <v>1936</v>
      </c>
      <c r="Y96" s="8" t="s">
        <v>4024</v>
      </c>
      <c r="Z96" s="243">
        <v>38547</v>
      </c>
      <c r="AA96" s="10" t="s">
        <v>162</v>
      </c>
      <c r="AB96" s="10" t="s">
        <v>1956</v>
      </c>
      <c r="AC96" s="10" t="s">
        <v>3139</v>
      </c>
      <c r="AD96" s="10" t="s">
        <v>4025</v>
      </c>
      <c r="AE96" s="243" t="s">
        <v>2041</v>
      </c>
      <c r="AF96" s="10" t="s">
        <v>4026</v>
      </c>
      <c r="AG96" s="10" t="s">
        <v>4027</v>
      </c>
      <c r="AH96" s="242" t="s">
        <v>4026</v>
      </c>
      <c r="AI96" s="243" t="s">
        <v>4028</v>
      </c>
      <c r="AJ96" s="10" t="s">
        <v>4029</v>
      </c>
      <c r="AK96" s="10" t="s">
        <v>4030</v>
      </c>
      <c r="AL96" s="241" t="s">
        <v>1953</v>
      </c>
      <c r="AM96" s="8"/>
      <c r="AN96" s="8"/>
      <c r="AO96" s="8"/>
      <c r="AP96" s="8"/>
      <c r="AQ96" s="8" t="s">
        <v>3087</v>
      </c>
      <c r="AR96" s="245">
        <v>42206</v>
      </c>
      <c r="AS96" s="245">
        <v>42216</v>
      </c>
      <c r="AT96" s="246" t="s">
        <v>3087</v>
      </c>
      <c r="AU96" s="244">
        <v>42211</v>
      </c>
      <c r="AV96" s="247" t="s">
        <v>3083</v>
      </c>
      <c r="AW96" s="248" t="s">
        <v>3087</v>
      </c>
      <c r="AX96" s="249" t="s">
        <v>3087</v>
      </c>
      <c r="AY96" s="250" t="s">
        <v>4022</v>
      </c>
    </row>
    <row r="97" spans="1:51" ht="24.75" customHeight="1" x14ac:dyDescent="0.35">
      <c r="A97" s="11">
        <v>96</v>
      </c>
      <c r="B97" s="241" t="s">
        <v>4031</v>
      </c>
      <c r="C97" s="8" t="s">
        <v>4032</v>
      </c>
      <c r="D97" s="10" t="s">
        <v>3087</v>
      </c>
      <c r="E97" s="10" t="s">
        <v>3194</v>
      </c>
      <c r="F97" s="9">
        <v>41548</v>
      </c>
      <c r="G97" s="9">
        <v>41608</v>
      </c>
      <c r="H97" s="9"/>
      <c r="I97" s="9"/>
      <c r="J97" s="7" t="s">
        <v>1932</v>
      </c>
      <c r="K97" s="7"/>
      <c r="L97" s="10" t="s">
        <v>3258</v>
      </c>
      <c r="M97" s="242" t="s">
        <v>3259</v>
      </c>
      <c r="N97" s="243" t="s">
        <v>2050</v>
      </c>
      <c r="O97" s="243" t="s">
        <v>400</v>
      </c>
      <c r="P97" s="10" t="s">
        <v>2057</v>
      </c>
      <c r="Q97" s="10"/>
      <c r="R97" s="10"/>
      <c r="S97" s="10"/>
      <c r="T97" s="10" t="s">
        <v>22</v>
      </c>
      <c r="U97" s="244">
        <v>32619</v>
      </c>
      <c r="V97" s="10" t="s">
        <v>2109</v>
      </c>
      <c r="W97" s="10" t="s">
        <v>334</v>
      </c>
      <c r="X97" s="241" t="s">
        <v>1936</v>
      </c>
      <c r="Y97" s="8" t="s">
        <v>4033</v>
      </c>
      <c r="Z97" s="243">
        <v>38187</v>
      </c>
      <c r="AA97" s="10" t="s">
        <v>2109</v>
      </c>
      <c r="AB97" s="10" t="s">
        <v>1956</v>
      </c>
      <c r="AC97" s="10" t="s">
        <v>3139</v>
      </c>
      <c r="AD97" s="10" t="s">
        <v>1992</v>
      </c>
      <c r="AE97" s="243" t="s">
        <v>2056</v>
      </c>
      <c r="AF97" s="10" t="s">
        <v>4034</v>
      </c>
      <c r="AG97" s="10" t="s">
        <v>4035</v>
      </c>
      <c r="AH97" s="242" t="s">
        <v>4036</v>
      </c>
      <c r="AI97" s="243" t="s">
        <v>4037</v>
      </c>
      <c r="AJ97" s="10" t="s">
        <v>4038</v>
      </c>
      <c r="AK97" s="10" t="s">
        <v>4039</v>
      </c>
      <c r="AL97" s="241" t="s">
        <v>2160</v>
      </c>
      <c r="AM97" s="8"/>
      <c r="AN97" s="8"/>
      <c r="AO97" s="8"/>
      <c r="AP97" s="8"/>
      <c r="AQ97" s="8" t="s">
        <v>3087</v>
      </c>
      <c r="AR97" s="245">
        <v>42216</v>
      </c>
      <c r="AS97" s="245">
        <v>42225</v>
      </c>
      <c r="AT97" s="246" t="s">
        <v>4040</v>
      </c>
      <c r="AU97" s="244">
        <v>42186</v>
      </c>
      <c r="AV97" s="247" t="s">
        <v>3083</v>
      </c>
      <c r="AW97" s="248" t="s">
        <v>3087</v>
      </c>
      <c r="AX97" s="249" t="s">
        <v>3087</v>
      </c>
      <c r="AY97" s="250" t="s">
        <v>4031</v>
      </c>
    </row>
    <row r="98" spans="1:51" ht="24.75" customHeight="1" x14ac:dyDescent="0.35">
      <c r="A98" s="11">
        <v>97</v>
      </c>
      <c r="B98" s="241" t="s">
        <v>4041</v>
      </c>
      <c r="C98" s="8" t="s">
        <v>4042</v>
      </c>
      <c r="D98" s="10" t="s">
        <v>3087</v>
      </c>
      <c r="E98" s="10" t="s">
        <v>14</v>
      </c>
      <c r="F98" s="9">
        <v>41988</v>
      </c>
      <c r="G98" s="9">
        <v>42048</v>
      </c>
      <c r="H98" s="9"/>
      <c r="I98" s="9">
        <v>42413</v>
      </c>
      <c r="J98" s="7" t="s">
        <v>3127</v>
      </c>
      <c r="K98" s="7"/>
      <c r="L98" s="10" t="s">
        <v>3234</v>
      </c>
      <c r="M98" s="242" t="s">
        <v>3234</v>
      </c>
      <c r="N98" s="243" t="s">
        <v>2155</v>
      </c>
      <c r="O98" s="243" t="s">
        <v>4043</v>
      </c>
      <c r="P98" s="10" t="s">
        <v>4044</v>
      </c>
      <c r="Q98" s="10"/>
      <c r="R98" s="10"/>
      <c r="S98" s="10"/>
      <c r="T98" s="10" t="s">
        <v>53</v>
      </c>
      <c r="U98" s="244">
        <v>32390</v>
      </c>
      <c r="V98" s="10" t="s">
        <v>255</v>
      </c>
      <c r="W98" s="10" t="s">
        <v>176</v>
      </c>
      <c r="X98" s="241" t="s">
        <v>1936</v>
      </c>
      <c r="Y98" s="8" t="s">
        <v>4045</v>
      </c>
      <c r="Z98" s="243">
        <v>38119</v>
      </c>
      <c r="AA98" s="10" t="s">
        <v>255</v>
      </c>
      <c r="AB98" s="10" t="s">
        <v>1956</v>
      </c>
      <c r="AC98" s="10" t="s">
        <v>3139</v>
      </c>
      <c r="AD98" s="10" t="s">
        <v>4046</v>
      </c>
      <c r="AE98" s="243" t="s">
        <v>4047</v>
      </c>
      <c r="AF98" s="10" t="s">
        <v>4048</v>
      </c>
      <c r="AG98" s="10" t="s">
        <v>4049</v>
      </c>
      <c r="AH98" s="242" t="s">
        <v>4048</v>
      </c>
      <c r="AI98" s="243" t="s">
        <v>4049</v>
      </c>
      <c r="AJ98" s="10" t="s">
        <v>4050</v>
      </c>
      <c r="AK98" s="10" t="s">
        <v>4051</v>
      </c>
      <c r="AL98" s="241" t="s">
        <v>2107</v>
      </c>
      <c r="AM98" s="8"/>
      <c r="AN98" s="8"/>
      <c r="AO98" s="8"/>
      <c r="AP98" s="8"/>
      <c r="AQ98" s="8" t="s">
        <v>3087</v>
      </c>
      <c r="AR98" s="245">
        <v>42231</v>
      </c>
      <c r="AS98" s="245">
        <v>42231</v>
      </c>
      <c r="AT98" s="246" t="s">
        <v>4052</v>
      </c>
      <c r="AU98" s="244">
        <v>42205</v>
      </c>
      <c r="AV98" s="247" t="s">
        <v>3083</v>
      </c>
      <c r="AW98" s="248" t="s">
        <v>3087</v>
      </c>
      <c r="AX98" s="249" t="s">
        <v>3087</v>
      </c>
      <c r="AY98" s="250" t="s">
        <v>4041</v>
      </c>
    </row>
    <row r="99" spans="1:51" ht="24.75" customHeight="1" x14ac:dyDescent="0.35">
      <c r="A99" s="11">
        <v>98</v>
      </c>
      <c r="B99" s="241" t="s">
        <v>4053</v>
      </c>
      <c r="C99" s="8" t="s">
        <v>4054</v>
      </c>
      <c r="D99" s="10" t="s">
        <v>3087</v>
      </c>
      <c r="E99" s="10" t="s">
        <v>1967</v>
      </c>
      <c r="F99" s="9">
        <v>42016</v>
      </c>
      <c r="G99" s="9">
        <v>42076</v>
      </c>
      <c r="H99" s="9"/>
      <c r="I99" s="9">
        <v>42442</v>
      </c>
      <c r="J99" s="7" t="s">
        <v>3127</v>
      </c>
      <c r="K99" s="7"/>
      <c r="L99" s="10" t="s">
        <v>35</v>
      </c>
      <c r="M99" s="242" t="s">
        <v>35</v>
      </c>
      <c r="N99" s="243" t="s">
        <v>2155</v>
      </c>
      <c r="O99" s="243" t="s">
        <v>626</v>
      </c>
      <c r="P99" s="10" t="s">
        <v>2285</v>
      </c>
      <c r="Q99" s="10"/>
      <c r="R99" s="10"/>
      <c r="S99" s="10"/>
      <c r="T99" s="10" t="s">
        <v>22</v>
      </c>
      <c r="U99" s="244">
        <v>31506</v>
      </c>
      <c r="V99" s="10" t="s">
        <v>1967</v>
      </c>
      <c r="W99" s="10" t="s">
        <v>1967</v>
      </c>
      <c r="X99" s="241" t="s">
        <v>1936</v>
      </c>
      <c r="Y99" s="8" t="s">
        <v>4055</v>
      </c>
      <c r="Z99" s="243">
        <v>41759</v>
      </c>
      <c r="AA99" s="10" t="s">
        <v>1967</v>
      </c>
      <c r="AB99" s="10" t="s">
        <v>1956</v>
      </c>
      <c r="AC99" s="10" t="s">
        <v>1968</v>
      </c>
      <c r="AD99" s="10" t="s">
        <v>4056</v>
      </c>
      <c r="AE99" s="243" t="s">
        <v>4057</v>
      </c>
      <c r="AF99" s="10" t="s">
        <v>4058</v>
      </c>
      <c r="AG99" s="10" t="s">
        <v>4059</v>
      </c>
      <c r="AH99" s="242" t="s">
        <v>4058</v>
      </c>
      <c r="AI99" s="243" t="s">
        <v>4059</v>
      </c>
      <c r="AJ99" s="10" t="s">
        <v>4060</v>
      </c>
      <c r="AK99" s="10" t="s">
        <v>4061</v>
      </c>
      <c r="AL99" s="241" t="s">
        <v>1953</v>
      </c>
      <c r="AM99" s="8"/>
      <c r="AN99" s="8"/>
      <c r="AO99" s="8"/>
      <c r="AP99" s="8"/>
      <c r="AQ99" s="8" t="s">
        <v>3087</v>
      </c>
      <c r="AR99" s="245">
        <v>42241</v>
      </c>
      <c r="AS99" s="245">
        <v>42241</v>
      </c>
      <c r="AT99" s="246" t="s">
        <v>4062</v>
      </c>
      <c r="AU99" s="244">
        <v>42203</v>
      </c>
      <c r="AV99" s="247" t="s">
        <v>3083</v>
      </c>
      <c r="AW99" s="248" t="s">
        <v>3087</v>
      </c>
      <c r="AX99" s="249" t="s">
        <v>3087</v>
      </c>
      <c r="AY99" s="250" t="s">
        <v>4053</v>
      </c>
    </row>
    <row r="100" spans="1:51" ht="24.75" customHeight="1" x14ac:dyDescent="0.35">
      <c r="A100" s="11">
        <v>99</v>
      </c>
      <c r="B100" s="241" t="s">
        <v>4063</v>
      </c>
      <c r="C100" s="8" t="s">
        <v>4064</v>
      </c>
      <c r="D100" s="10" t="s">
        <v>3087</v>
      </c>
      <c r="E100" s="10" t="s">
        <v>14</v>
      </c>
      <c r="F100" s="9">
        <v>41022</v>
      </c>
      <c r="G100" s="9">
        <v>41082</v>
      </c>
      <c r="H100" s="9"/>
      <c r="I100" s="9"/>
      <c r="J100" s="7" t="s">
        <v>1932</v>
      </c>
      <c r="K100" s="7"/>
      <c r="L100" s="10" t="s">
        <v>3223</v>
      </c>
      <c r="M100" s="242" t="s">
        <v>3224</v>
      </c>
      <c r="N100" s="243" t="s">
        <v>1933</v>
      </c>
      <c r="O100" s="243" t="s">
        <v>4065</v>
      </c>
      <c r="P100" s="10" t="s">
        <v>4066</v>
      </c>
      <c r="Q100" s="10"/>
      <c r="R100" s="10"/>
      <c r="S100" s="10"/>
      <c r="T100" s="10" t="s">
        <v>53</v>
      </c>
      <c r="U100" s="244">
        <v>28424</v>
      </c>
      <c r="V100" s="10" t="s">
        <v>255</v>
      </c>
      <c r="W100" s="10" t="s">
        <v>255</v>
      </c>
      <c r="X100" s="241" t="s">
        <v>1936</v>
      </c>
      <c r="Y100" s="8" t="s">
        <v>4067</v>
      </c>
      <c r="Z100" s="243">
        <v>39676</v>
      </c>
      <c r="AA100" s="10" t="s">
        <v>255</v>
      </c>
      <c r="AB100" s="10" t="s">
        <v>1938</v>
      </c>
      <c r="AC100" s="10" t="s">
        <v>3139</v>
      </c>
      <c r="AD100" s="10" t="s">
        <v>4068</v>
      </c>
      <c r="AE100" s="243" t="s">
        <v>4069</v>
      </c>
      <c r="AF100" s="10" t="s">
        <v>4070</v>
      </c>
      <c r="AG100" s="10" t="s">
        <v>4071</v>
      </c>
      <c r="AH100" s="242" t="s">
        <v>4072</v>
      </c>
      <c r="AI100" s="243" t="s">
        <v>4073</v>
      </c>
      <c r="AJ100" s="10" t="s">
        <v>4074</v>
      </c>
      <c r="AK100" s="10" t="s">
        <v>4075</v>
      </c>
      <c r="AL100" s="241" t="s">
        <v>2107</v>
      </c>
      <c r="AM100" s="8"/>
      <c r="AN100" s="8"/>
      <c r="AO100" s="8"/>
      <c r="AP100" s="8"/>
      <c r="AQ100" s="8" t="s">
        <v>3087</v>
      </c>
      <c r="AR100" s="245">
        <v>42216</v>
      </c>
      <c r="AS100" s="245">
        <v>42243</v>
      </c>
      <c r="AT100" s="246" t="s">
        <v>4076</v>
      </c>
      <c r="AU100" s="244">
        <v>42198</v>
      </c>
      <c r="AV100" s="247" t="s">
        <v>3083</v>
      </c>
      <c r="AW100" s="248" t="s">
        <v>3087</v>
      </c>
      <c r="AX100" s="249" t="s">
        <v>3087</v>
      </c>
      <c r="AY100" s="250" t="s">
        <v>4063</v>
      </c>
    </row>
    <row r="101" spans="1:51" ht="24.75" customHeight="1" x14ac:dyDescent="0.35">
      <c r="A101" s="11">
        <v>100</v>
      </c>
      <c r="B101" s="241" t="s">
        <v>4077</v>
      </c>
      <c r="C101" s="8" t="s">
        <v>4078</v>
      </c>
      <c r="D101" s="10" t="s">
        <v>3087</v>
      </c>
      <c r="E101" s="10" t="s">
        <v>3088</v>
      </c>
      <c r="F101" s="9">
        <v>40777</v>
      </c>
      <c r="G101" s="9">
        <v>40837</v>
      </c>
      <c r="H101" s="9"/>
      <c r="I101" s="9"/>
      <c r="J101" s="7" t="s">
        <v>1932</v>
      </c>
      <c r="K101" s="7"/>
      <c r="L101" s="10" t="s">
        <v>3258</v>
      </c>
      <c r="M101" s="242" t="s">
        <v>3474</v>
      </c>
      <c r="N101" s="243" t="s">
        <v>1942</v>
      </c>
      <c r="O101" s="243" t="s">
        <v>4079</v>
      </c>
      <c r="P101" s="10" t="s">
        <v>4080</v>
      </c>
      <c r="Q101" s="10"/>
      <c r="R101" s="10"/>
      <c r="S101" s="10"/>
      <c r="T101" s="10" t="s">
        <v>22</v>
      </c>
      <c r="U101" s="244">
        <v>28453</v>
      </c>
      <c r="V101" s="10" t="s">
        <v>79</v>
      </c>
      <c r="W101" s="10" t="s">
        <v>141</v>
      </c>
      <c r="X101" s="241" t="s">
        <v>1936</v>
      </c>
      <c r="Y101" s="8" t="s">
        <v>4081</v>
      </c>
      <c r="Z101" s="243">
        <v>38194</v>
      </c>
      <c r="AA101" s="10" t="s">
        <v>79</v>
      </c>
      <c r="AB101" s="10" t="s">
        <v>1938</v>
      </c>
      <c r="AC101" s="10" t="s">
        <v>1968</v>
      </c>
      <c r="AD101" s="10" t="s">
        <v>4082</v>
      </c>
      <c r="AE101" s="243" t="s">
        <v>2705</v>
      </c>
      <c r="AF101" s="10" t="s">
        <v>4083</v>
      </c>
      <c r="AG101" s="10" t="s">
        <v>4084</v>
      </c>
      <c r="AH101" s="242" t="s">
        <v>4085</v>
      </c>
      <c r="AI101" s="243" t="s">
        <v>4086</v>
      </c>
      <c r="AJ101" s="10" t="s">
        <v>4087</v>
      </c>
      <c r="AK101" s="10" t="s">
        <v>4088</v>
      </c>
      <c r="AL101" s="241" t="s">
        <v>1953</v>
      </c>
      <c r="AM101" s="8"/>
      <c r="AN101" s="8"/>
      <c r="AO101" s="8"/>
      <c r="AP101" s="8"/>
      <c r="AQ101" s="8" t="s">
        <v>3087</v>
      </c>
      <c r="AR101" s="245">
        <v>42247</v>
      </c>
      <c r="AS101" s="245">
        <v>42247</v>
      </c>
      <c r="AT101" s="246" t="s">
        <v>4089</v>
      </c>
      <c r="AU101" s="244">
        <v>42233</v>
      </c>
      <c r="AV101" s="247" t="s">
        <v>3083</v>
      </c>
      <c r="AW101" s="248" t="s">
        <v>3087</v>
      </c>
      <c r="AX101" s="249" t="s">
        <v>3087</v>
      </c>
      <c r="AY101" s="250" t="s">
        <v>4077</v>
      </c>
    </row>
    <row r="102" spans="1:51" ht="24.75" customHeight="1" x14ac:dyDescent="0.35">
      <c r="A102" s="11">
        <v>101</v>
      </c>
      <c r="B102" s="241" t="s">
        <v>4090</v>
      </c>
      <c r="C102" s="8" t="s">
        <v>4091</v>
      </c>
      <c r="D102" s="10" t="s">
        <v>3087</v>
      </c>
      <c r="E102" s="10" t="s">
        <v>3194</v>
      </c>
      <c r="F102" s="9">
        <v>40983</v>
      </c>
      <c r="G102" s="9">
        <v>41043</v>
      </c>
      <c r="H102" s="9"/>
      <c r="I102" s="9">
        <v>42504</v>
      </c>
      <c r="J102" s="7" t="s">
        <v>3127</v>
      </c>
      <c r="K102" s="7"/>
      <c r="L102" s="10" t="s">
        <v>3258</v>
      </c>
      <c r="M102" s="242" t="s">
        <v>3259</v>
      </c>
      <c r="N102" s="243" t="s">
        <v>1933</v>
      </c>
      <c r="O102" s="243" t="s">
        <v>972</v>
      </c>
      <c r="P102" s="10" t="s">
        <v>4092</v>
      </c>
      <c r="Q102" s="10"/>
      <c r="R102" s="10"/>
      <c r="S102" s="10"/>
      <c r="T102" s="10" t="s">
        <v>53</v>
      </c>
      <c r="U102" s="244">
        <v>27679</v>
      </c>
      <c r="V102" s="10" t="s">
        <v>293</v>
      </c>
      <c r="W102" s="10" t="s">
        <v>544</v>
      </c>
      <c r="X102" s="241" t="s">
        <v>1936</v>
      </c>
      <c r="Y102" s="8" t="s">
        <v>4093</v>
      </c>
      <c r="Z102" s="243">
        <v>40717</v>
      </c>
      <c r="AA102" s="10" t="s">
        <v>101</v>
      </c>
      <c r="AB102" s="10" t="s">
        <v>1938</v>
      </c>
      <c r="AC102" s="10" t="s">
        <v>3139</v>
      </c>
      <c r="AD102" s="10" t="s">
        <v>2149</v>
      </c>
      <c r="AE102" s="243" t="s">
        <v>3131</v>
      </c>
      <c r="AF102" s="10" t="s">
        <v>4094</v>
      </c>
      <c r="AG102" s="10" t="s">
        <v>4095</v>
      </c>
      <c r="AH102" s="242" t="s">
        <v>4096</v>
      </c>
      <c r="AI102" s="243" t="s">
        <v>4097</v>
      </c>
      <c r="AJ102" s="10" t="s">
        <v>4098</v>
      </c>
      <c r="AK102" s="10" t="s">
        <v>4099</v>
      </c>
      <c r="AL102" s="241" t="s">
        <v>1971</v>
      </c>
      <c r="AM102" s="8"/>
      <c r="AN102" s="8"/>
      <c r="AO102" s="8"/>
      <c r="AP102" s="8"/>
      <c r="AQ102" s="8" t="s">
        <v>3087</v>
      </c>
      <c r="AR102" s="245">
        <v>42247</v>
      </c>
      <c r="AS102" s="245">
        <v>42247</v>
      </c>
      <c r="AT102" s="246" t="s">
        <v>4100</v>
      </c>
      <c r="AU102" s="244">
        <v>42217</v>
      </c>
      <c r="AV102" s="247" t="s">
        <v>3083</v>
      </c>
      <c r="AW102" s="248" t="s">
        <v>3087</v>
      </c>
      <c r="AX102" s="249" t="s">
        <v>4101</v>
      </c>
      <c r="AY102" s="250" t="s">
        <v>4090</v>
      </c>
    </row>
    <row r="103" spans="1:51" ht="24.75" customHeight="1" x14ac:dyDescent="0.35">
      <c r="A103" s="11">
        <v>102</v>
      </c>
      <c r="B103" s="241" t="s">
        <v>4102</v>
      </c>
      <c r="C103" s="8" t="s">
        <v>4103</v>
      </c>
      <c r="D103" s="10" t="s">
        <v>4104</v>
      </c>
      <c r="E103" s="10" t="s">
        <v>669</v>
      </c>
      <c r="F103" s="9">
        <v>41946</v>
      </c>
      <c r="G103" s="9">
        <v>42096</v>
      </c>
      <c r="H103" s="9"/>
      <c r="I103" s="9">
        <v>42462</v>
      </c>
      <c r="J103" s="7" t="s">
        <v>3127</v>
      </c>
      <c r="K103" s="7"/>
      <c r="L103" s="10" t="s">
        <v>3490</v>
      </c>
      <c r="M103" s="242" t="s">
        <v>3491</v>
      </c>
      <c r="N103" s="243" t="s">
        <v>1990</v>
      </c>
      <c r="O103" s="243" t="s">
        <v>3186</v>
      </c>
      <c r="P103" s="10" t="s">
        <v>3165</v>
      </c>
      <c r="Q103" s="10"/>
      <c r="R103" s="10"/>
      <c r="S103" s="10"/>
      <c r="T103" s="10" t="s">
        <v>53</v>
      </c>
      <c r="U103" s="244">
        <v>31375</v>
      </c>
      <c r="V103" s="10" t="s">
        <v>1967</v>
      </c>
      <c r="W103" s="10" t="s">
        <v>1967</v>
      </c>
      <c r="X103" s="241" t="s">
        <v>1936</v>
      </c>
      <c r="Y103" s="8" t="s">
        <v>4105</v>
      </c>
      <c r="Z103" s="243">
        <v>41624</v>
      </c>
      <c r="AA103" s="10" t="s">
        <v>669</v>
      </c>
      <c r="AB103" s="10" t="s">
        <v>1938</v>
      </c>
      <c r="AC103" s="10" t="s">
        <v>3139</v>
      </c>
      <c r="AD103" s="10" t="s">
        <v>2072</v>
      </c>
      <c r="AE103" s="243" t="s">
        <v>1948</v>
      </c>
      <c r="AF103" s="10" t="s">
        <v>4106</v>
      </c>
      <c r="AG103" s="10" t="s">
        <v>4107</v>
      </c>
      <c r="AH103" s="242" t="s">
        <v>4108</v>
      </c>
      <c r="AI103" s="243" t="s">
        <v>4109</v>
      </c>
      <c r="AJ103" s="10" t="s">
        <v>4110</v>
      </c>
      <c r="AK103" s="10" t="s">
        <v>4111</v>
      </c>
      <c r="AL103" s="241" t="s">
        <v>1971</v>
      </c>
      <c r="AM103" s="8"/>
      <c r="AN103" s="8"/>
      <c r="AO103" s="8"/>
      <c r="AP103" s="8"/>
      <c r="AQ103" s="8" t="s">
        <v>3087</v>
      </c>
      <c r="AR103" s="245">
        <v>42247</v>
      </c>
      <c r="AS103" s="245">
        <v>42247</v>
      </c>
      <c r="AT103" s="246" t="s">
        <v>4112</v>
      </c>
      <c r="AU103" s="244">
        <v>42247</v>
      </c>
      <c r="AV103" s="247" t="s">
        <v>3083</v>
      </c>
      <c r="AW103" s="248" t="s">
        <v>3087</v>
      </c>
      <c r="AX103" s="249" t="s">
        <v>3087</v>
      </c>
      <c r="AY103" s="250" t="s">
        <v>4102</v>
      </c>
    </row>
    <row r="104" spans="1:51" ht="24.75" customHeight="1" x14ac:dyDescent="0.35">
      <c r="A104" s="11">
        <v>103</v>
      </c>
      <c r="B104" s="241" t="s">
        <v>4113</v>
      </c>
      <c r="C104" s="8" t="s">
        <v>4114</v>
      </c>
      <c r="D104" s="10" t="s">
        <v>3087</v>
      </c>
      <c r="E104" s="10" t="s">
        <v>14</v>
      </c>
      <c r="F104" s="9">
        <v>40343</v>
      </c>
      <c r="G104" s="9"/>
      <c r="H104" s="9"/>
      <c r="I104" s="9"/>
      <c r="J104" s="7" t="s">
        <v>1932</v>
      </c>
      <c r="K104" s="7"/>
      <c r="L104" s="10" t="s">
        <v>96</v>
      </c>
      <c r="M104" s="242" t="s">
        <v>96</v>
      </c>
      <c r="N104" s="243" t="s">
        <v>2050</v>
      </c>
      <c r="O104" s="243" t="s">
        <v>4115</v>
      </c>
      <c r="P104" s="10" t="s">
        <v>4116</v>
      </c>
      <c r="Q104" s="10"/>
      <c r="R104" s="10"/>
      <c r="S104" s="10"/>
      <c r="T104" s="10" t="s">
        <v>22</v>
      </c>
      <c r="U104" s="244">
        <v>32201</v>
      </c>
      <c r="V104" s="10" t="s">
        <v>501</v>
      </c>
      <c r="W104" s="10" t="s">
        <v>501</v>
      </c>
      <c r="X104" s="241" t="s">
        <v>1936</v>
      </c>
      <c r="Y104" s="8" t="s">
        <v>4117</v>
      </c>
      <c r="Z104" s="243">
        <v>40257</v>
      </c>
      <c r="AA104" s="10" t="s">
        <v>455</v>
      </c>
      <c r="AB104" s="10" t="s">
        <v>1938</v>
      </c>
      <c r="AC104" s="10" t="s">
        <v>1968</v>
      </c>
      <c r="AD104" s="10" t="s">
        <v>2686</v>
      </c>
      <c r="AE104" s="243" t="s">
        <v>96</v>
      </c>
      <c r="AF104" s="10" t="s">
        <v>4118</v>
      </c>
      <c r="AG104" s="10" t="s">
        <v>4119</v>
      </c>
      <c r="AH104" s="242" t="s">
        <v>4120</v>
      </c>
      <c r="AI104" s="243" t="s">
        <v>4121</v>
      </c>
      <c r="AJ104" s="10" t="s">
        <v>4122</v>
      </c>
      <c r="AK104" s="10" t="s">
        <v>4123</v>
      </c>
      <c r="AL104" s="241" t="s">
        <v>1953</v>
      </c>
      <c r="AM104" s="8"/>
      <c r="AN104" s="8"/>
      <c r="AO104" s="8"/>
      <c r="AP104" s="8"/>
      <c r="AQ104" s="8" t="s">
        <v>3087</v>
      </c>
      <c r="AR104" s="245">
        <v>42247</v>
      </c>
      <c r="AS104" s="245">
        <v>42247</v>
      </c>
      <c r="AT104" s="246" t="s">
        <v>4124</v>
      </c>
      <c r="AU104" s="244">
        <v>42206</v>
      </c>
      <c r="AV104" s="247" t="s">
        <v>3083</v>
      </c>
      <c r="AW104" s="248" t="s">
        <v>3087</v>
      </c>
      <c r="AX104" s="249" t="s">
        <v>3101</v>
      </c>
      <c r="AY104" s="250" t="s">
        <v>4113</v>
      </c>
    </row>
    <row r="105" spans="1:51" ht="24.75" customHeight="1" x14ac:dyDescent="0.35">
      <c r="A105" s="11">
        <v>104</v>
      </c>
      <c r="B105" s="241" t="s">
        <v>4125</v>
      </c>
      <c r="C105" s="8" t="s">
        <v>4126</v>
      </c>
      <c r="D105" s="10" t="s">
        <v>3087</v>
      </c>
      <c r="E105" s="10" t="s">
        <v>14</v>
      </c>
      <c r="F105" s="9">
        <v>41288</v>
      </c>
      <c r="G105" s="9">
        <v>41348</v>
      </c>
      <c r="H105" s="9"/>
      <c r="I105" s="9"/>
      <c r="J105" s="7" t="s">
        <v>1932</v>
      </c>
      <c r="K105" s="7"/>
      <c r="L105" s="10" t="s">
        <v>3258</v>
      </c>
      <c r="M105" s="242" t="s">
        <v>3773</v>
      </c>
      <c r="N105" s="243" t="s">
        <v>1984</v>
      </c>
      <c r="O105" s="243" t="s">
        <v>4127</v>
      </c>
      <c r="P105" s="10" t="s">
        <v>4128</v>
      </c>
      <c r="Q105" s="10"/>
      <c r="R105" s="10"/>
      <c r="S105" s="10"/>
      <c r="T105" s="10" t="s">
        <v>53</v>
      </c>
      <c r="U105" s="244">
        <v>29200</v>
      </c>
      <c r="V105" s="10" t="s">
        <v>2007</v>
      </c>
      <c r="W105" s="10" t="s">
        <v>2007</v>
      </c>
      <c r="X105" s="241" t="s">
        <v>1936</v>
      </c>
      <c r="Y105" s="8" t="s">
        <v>4129</v>
      </c>
      <c r="Z105" s="243">
        <v>38992</v>
      </c>
      <c r="AA105" s="10" t="s">
        <v>255</v>
      </c>
      <c r="AB105" s="10" t="s">
        <v>1956</v>
      </c>
      <c r="AC105" s="10" t="s">
        <v>1968</v>
      </c>
      <c r="AD105" s="10" t="s">
        <v>3777</v>
      </c>
      <c r="AE105" s="243" t="s">
        <v>1948</v>
      </c>
      <c r="AF105" s="10" t="s">
        <v>4130</v>
      </c>
      <c r="AG105" s="10" t="s">
        <v>4131</v>
      </c>
      <c r="AH105" s="242" t="s">
        <v>4130</v>
      </c>
      <c r="AI105" s="243" t="s">
        <v>4132</v>
      </c>
      <c r="AJ105" s="10" t="s">
        <v>4133</v>
      </c>
      <c r="AK105" s="10" t="s">
        <v>4134</v>
      </c>
      <c r="AL105" s="241" t="s">
        <v>1953</v>
      </c>
      <c r="AM105" s="8"/>
      <c r="AN105" s="8"/>
      <c r="AO105" s="8"/>
      <c r="AP105" s="8"/>
      <c r="AQ105" s="8" t="s">
        <v>3087</v>
      </c>
      <c r="AR105" s="245">
        <v>42249</v>
      </c>
      <c r="AS105" s="245">
        <v>42249</v>
      </c>
      <c r="AT105" s="246" t="s">
        <v>4135</v>
      </c>
      <c r="AU105" s="244">
        <v>42216</v>
      </c>
      <c r="AV105" s="247" t="s">
        <v>3083</v>
      </c>
      <c r="AW105" s="248" t="s">
        <v>3087</v>
      </c>
      <c r="AX105" s="249" t="s">
        <v>3087</v>
      </c>
      <c r="AY105" s="250" t="s">
        <v>4125</v>
      </c>
    </row>
    <row r="106" spans="1:51" ht="24.75" customHeight="1" x14ac:dyDescent="0.35">
      <c r="A106" s="11">
        <v>105</v>
      </c>
      <c r="B106" s="241" t="s">
        <v>4136</v>
      </c>
      <c r="C106" s="8" t="s">
        <v>4137</v>
      </c>
      <c r="D106" s="10" t="s">
        <v>3087</v>
      </c>
      <c r="E106" s="10" t="s">
        <v>14</v>
      </c>
      <c r="F106" s="9">
        <v>41190</v>
      </c>
      <c r="G106" s="9">
        <v>41250</v>
      </c>
      <c r="H106" s="9"/>
      <c r="I106" s="9"/>
      <c r="J106" s="7" t="s">
        <v>1932</v>
      </c>
      <c r="K106" s="7"/>
      <c r="L106" s="10" t="s">
        <v>751</v>
      </c>
      <c r="M106" s="242" t="s">
        <v>751</v>
      </c>
      <c r="N106" s="243" t="s">
        <v>2126</v>
      </c>
      <c r="O106" s="243" t="s">
        <v>4138</v>
      </c>
      <c r="P106" s="10" t="s">
        <v>4139</v>
      </c>
      <c r="Q106" s="10"/>
      <c r="R106" s="10"/>
      <c r="S106" s="10"/>
      <c r="T106" s="10" t="s">
        <v>53</v>
      </c>
      <c r="U106" s="244">
        <v>32714</v>
      </c>
      <c r="V106" s="10" t="s">
        <v>255</v>
      </c>
      <c r="W106" s="10" t="s">
        <v>311</v>
      </c>
      <c r="X106" s="241" t="s">
        <v>1936</v>
      </c>
      <c r="Y106" s="8" t="s">
        <v>4140</v>
      </c>
      <c r="Z106" s="243">
        <v>39583</v>
      </c>
      <c r="AA106" s="10" t="s">
        <v>255</v>
      </c>
      <c r="AB106" s="10" t="s">
        <v>1956</v>
      </c>
      <c r="AC106" s="10" t="s">
        <v>3139</v>
      </c>
      <c r="AD106" s="10" t="s">
        <v>2132</v>
      </c>
      <c r="AE106" s="243" t="s">
        <v>1948</v>
      </c>
      <c r="AF106" s="10" t="s">
        <v>4141</v>
      </c>
      <c r="AG106" s="10" t="s">
        <v>4142</v>
      </c>
      <c r="AH106" s="242" t="s">
        <v>4141</v>
      </c>
      <c r="AI106" s="243" t="s">
        <v>4142</v>
      </c>
      <c r="AJ106" s="10" t="s">
        <v>4143</v>
      </c>
      <c r="AK106" s="10" t="s">
        <v>4144</v>
      </c>
      <c r="AL106" s="241" t="s">
        <v>1953</v>
      </c>
      <c r="AM106" s="8"/>
      <c r="AN106" s="8"/>
      <c r="AO106" s="8"/>
      <c r="AP106" s="8"/>
      <c r="AQ106" s="8" t="s">
        <v>3087</v>
      </c>
      <c r="AR106" s="245">
        <v>42250</v>
      </c>
      <c r="AS106" s="245">
        <v>42254</v>
      </c>
      <c r="AT106" s="246" t="s">
        <v>4145</v>
      </c>
      <c r="AU106" s="244">
        <v>42233</v>
      </c>
      <c r="AV106" s="247" t="s">
        <v>3083</v>
      </c>
      <c r="AW106" s="248" t="s">
        <v>3087</v>
      </c>
      <c r="AX106" s="249" t="s">
        <v>3087</v>
      </c>
      <c r="AY106" s="250" t="s">
        <v>4136</v>
      </c>
    </row>
    <row r="107" spans="1:51" ht="24.75" customHeight="1" x14ac:dyDescent="0.35">
      <c r="A107" s="11">
        <v>106</v>
      </c>
      <c r="B107" s="241" t="s">
        <v>4146</v>
      </c>
      <c r="C107" s="8" t="s">
        <v>4147</v>
      </c>
      <c r="D107" s="10" t="s">
        <v>3087</v>
      </c>
      <c r="E107" s="10" t="s">
        <v>32</v>
      </c>
      <c r="F107" s="9">
        <v>41932</v>
      </c>
      <c r="G107" s="9">
        <v>41992</v>
      </c>
      <c r="H107" s="251"/>
      <c r="I107" s="9">
        <v>42357</v>
      </c>
      <c r="J107" s="7" t="s">
        <v>3127</v>
      </c>
      <c r="K107" s="7"/>
      <c r="L107" s="10" t="s">
        <v>3455</v>
      </c>
      <c r="M107" s="242" t="s">
        <v>3456</v>
      </c>
      <c r="N107" s="252" t="s">
        <v>2050</v>
      </c>
      <c r="O107" s="252" t="s">
        <v>1078</v>
      </c>
      <c r="P107" s="252" t="s">
        <v>2460</v>
      </c>
      <c r="Q107" s="253"/>
      <c r="R107" s="253"/>
      <c r="S107" s="253"/>
      <c r="T107" s="253" t="s">
        <v>53</v>
      </c>
      <c r="U107" s="244">
        <v>31626</v>
      </c>
      <c r="V107" s="10" t="s">
        <v>79</v>
      </c>
      <c r="W107" s="10" t="s">
        <v>79</v>
      </c>
      <c r="X107" s="241" t="s">
        <v>1936</v>
      </c>
      <c r="Y107" s="8" t="s">
        <v>4148</v>
      </c>
      <c r="Z107" s="243">
        <v>36866</v>
      </c>
      <c r="AA107" s="10" t="s">
        <v>79</v>
      </c>
      <c r="AB107" s="10" t="s">
        <v>1938</v>
      </c>
      <c r="AC107" s="10" t="s">
        <v>3139</v>
      </c>
      <c r="AD107" s="10" t="s">
        <v>2598</v>
      </c>
      <c r="AE107" s="243" t="s">
        <v>1998</v>
      </c>
      <c r="AF107" s="10" t="s">
        <v>4149</v>
      </c>
      <c r="AG107" s="10" t="s">
        <v>4150</v>
      </c>
      <c r="AH107" s="242" t="s">
        <v>4151</v>
      </c>
      <c r="AI107" s="243" t="s">
        <v>4152</v>
      </c>
      <c r="AJ107" s="10" t="s">
        <v>4153</v>
      </c>
      <c r="AK107" s="10" t="s">
        <v>4154</v>
      </c>
      <c r="AL107" s="241" t="s">
        <v>1971</v>
      </c>
      <c r="AM107" s="254"/>
      <c r="AN107" s="8"/>
      <c r="AO107" s="10"/>
      <c r="AP107" s="10"/>
      <c r="AQ107" s="254" t="s">
        <v>3087</v>
      </c>
      <c r="AR107" s="245">
        <v>42249</v>
      </c>
      <c r="AS107" s="245">
        <v>42261</v>
      </c>
      <c r="AT107" s="246" t="s">
        <v>4155</v>
      </c>
      <c r="AU107" s="244">
        <v>42247</v>
      </c>
      <c r="AV107" s="247" t="s">
        <v>3100</v>
      </c>
      <c r="AW107" s="248" t="s">
        <v>3087</v>
      </c>
      <c r="AX107" s="249" t="s">
        <v>3087</v>
      </c>
      <c r="AY107" s="250" t="s">
        <v>4146</v>
      </c>
    </row>
    <row r="108" spans="1:51" ht="24.75" customHeight="1" x14ac:dyDescent="0.35">
      <c r="A108" s="11">
        <v>107</v>
      </c>
      <c r="B108" s="241" t="s">
        <v>4156</v>
      </c>
      <c r="C108" s="8" t="s">
        <v>4157</v>
      </c>
      <c r="D108" s="10" t="s">
        <v>3087</v>
      </c>
      <c r="E108" s="10" t="s">
        <v>527</v>
      </c>
      <c r="F108" s="9">
        <v>41527</v>
      </c>
      <c r="G108" s="9">
        <v>41647</v>
      </c>
      <c r="H108" s="9"/>
      <c r="I108" s="9">
        <v>42377</v>
      </c>
      <c r="J108" s="7" t="s">
        <v>3127</v>
      </c>
      <c r="K108" s="7"/>
      <c r="L108" s="10" t="s">
        <v>3490</v>
      </c>
      <c r="M108" s="242" t="s">
        <v>3491</v>
      </c>
      <c r="N108" s="243" t="s">
        <v>1933</v>
      </c>
      <c r="O108" s="243" t="s">
        <v>3186</v>
      </c>
      <c r="P108" s="10" t="s">
        <v>2333</v>
      </c>
      <c r="Q108" s="10"/>
      <c r="R108" s="10"/>
      <c r="S108" s="10"/>
      <c r="T108" s="10" t="s">
        <v>53</v>
      </c>
      <c r="U108" s="244">
        <v>29910</v>
      </c>
      <c r="V108" s="10" t="s">
        <v>669</v>
      </c>
      <c r="W108" s="10" t="s">
        <v>669</v>
      </c>
      <c r="X108" s="241" t="s">
        <v>1936</v>
      </c>
      <c r="Y108" s="8" t="s">
        <v>4158</v>
      </c>
      <c r="Z108" s="243">
        <v>40470</v>
      </c>
      <c r="AA108" s="10" t="s">
        <v>669</v>
      </c>
      <c r="AB108" s="10" t="s">
        <v>1938</v>
      </c>
      <c r="AC108" s="10" t="s">
        <v>3139</v>
      </c>
      <c r="AD108" s="10" t="s">
        <v>4159</v>
      </c>
      <c r="AE108" s="243" t="s">
        <v>1998</v>
      </c>
      <c r="AF108" s="10" t="s">
        <v>4160</v>
      </c>
      <c r="AG108" s="10" t="s">
        <v>4161</v>
      </c>
      <c r="AH108" s="242" t="s">
        <v>4160</v>
      </c>
      <c r="AI108" s="243" t="s">
        <v>4162</v>
      </c>
      <c r="AJ108" s="10" t="s">
        <v>4163</v>
      </c>
      <c r="AK108" s="10" t="s">
        <v>4164</v>
      </c>
      <c r="AL108" s="241" t="s">
        <v>1953</v>
      </c>
      <c r="AM108" s="8"/>
      <c r="AN108" s="8"/>
      <c r="AO108" s="8"/>
      <c r="AP108" s="8"/>
      <c r="AQ108" s="8" t="s">
        <v>3087</v>
      </c>
      <c r="AR108" s="245">
        <v>42276</v>
      </c>
      <c r="AS108" s="245">
        <v>42276</v>
      </c>
      <c r="AT108" s="246" t="s">
        <v>4165</v>
      </c>
      <c r="AU108" s="244">
        <v>42276</v>
      </c>
      <c r="AV108" s="247" t="s">
        <v>3083</v>
      </c>
      <c r="AW108" s="248" t="s">
        <v>3087</v>
      </c>
      <c r="AX108" s="249" t="s">
        <v>3087</v>
      </c>
      <c r="AY108" s="250" t="s">
        <v>4156</v>
      </c>
    </row>
    <row r="109" spans="1:51" ht="24.75" customHeight="1" x14ac:dyDescent="0.35">
      <c r="A109" s="11">
        <v>108</v>
      </c>
      <c r="B109" s="241" t="s">
        <v>4166</v>
      </c>
      <c r="C109" s="8" t="s">
        <v>4167</v>
      </c>
      <c r="D109" s="10" t="s">
        <v>3087</v>
      </c>
      <c r="E109" s="10" t="s">
        <v>14</v>
      </c>
      <c r="F109" s="9">
        <v>40422</v>
      </c>
      <c r="G109" s="9"/>
      <c r="H109" s="9"/>
      <c r="I109" s="9">
        <v>41882</v>
      </c>
      <c r="J109" s="7" t="s">
        <v>3127</v>
      </c>
      <c r="K109" s="7"/>
      <c r="L109" s="10" t="s">
        <v>4168</v>
      </c>
      <c r="M109" s="242" t="s">
        <v>4168</v>
      </c>
      <c r="N109" s="243" t="s">
        <v>2097</v>
      </c>
      <c r="O109" s="243" t="s">
        <v>4169</v>
      </c>
      <c r="P109" s="10" t="s">
        <v>4170</v>
      </c>
      <c r="Q109" s="10"/>
      <c r="R109" s="10"/>
      <c r="S109" s="10"/>
      <c r="T109" s="10" t="s">
        <v>53</v>
      </c>
      <c r="U109" s="244">
        <v>26638</v>
      </c>
      <c r="V109" s="10" t="s">
        <v>2195</v>
      </c>
      <c r="W109" s="10" t="s">
        <v>2195</v>
      </c>
      <c r="X109" s="241" t="s">
        <v>2195</v>
      </c>
      <c r="Y109" s="8" t="s">
        <v>4171</v>
      </c>
      <c r="Z109" s="243">
        <v>39293</v>
      </c>
      <c r="AA109" s="10" t="s">
        <v>2195</v>
      </c>
      <c r="AB109" s="10" t="s">
        <v>1938</v>
      </c>
      <c r="AC109" s="10" t="s">
        <v>3139</v>
      </c>
      <c r="AD109" s="10" t="s">
        <v>3087</v>
      </c>
      <c r="AE109" s="243" t="s">
        <v>3087</v>
      </c>
      <c r="AF109" s="10" t="s">
        <v>4172</v>
      </c>
      <c r="AG109" s="10" t="s">
        <v>4173</v>
      </c>
      <c r="AH109" s="242" t="s">
        <v>4172</v>
      </c>
      <c r="AI109" s="243" t="s">
        <v>4173</v>
      </c>
      <c r="AJ109" s="10" t="s">
        <v>3087</v>
      </c>
      <c r="AK109" s="10" t="s">
        <v>4174</v>
      </c>
      <c r="AL109" s="241" t="s">
        <v>1971</v>
      </c>
      <c r="AM109" s="8"/>
      <c r="AN109" s="8"/>
      <c r="AO109" s="8"/>
      <c r="AP109" s="8"/>
      <c r="AQ109" s="8" t="s">
        <v>3087</v>
      </c>
      <c r="AR109" s="245">
        <v>42277</v>
      </c>
      <c r="AS109" s="245">
        <v>42277</v>
      </c>
      <c r="AT109" s="246" t="s">
        <v>3087</v>
      </c>
      <c r="AU109" s="244"/>
      <c r="AV109" s="247" t="s">
        <v>3710</v>
      </c>
      <c r="AW109" s="248" t="s">
        <v>3087</v>
      </c>
      <c r="AX109" s="249" t="s">
        <v>3087</v>
      </c>
      <c r="AY109" s="250" t="s">
        <v>4166</v>
      </c>
    </row>
    <row r="110" spans="1:51" ht="24.75" customHeight="1" x14ac:dyDescent="0.35">
      <c r="A110" s="11">
        <v>109</v>
      </c>
      <c r="B110" s="241" t="s">
        <v>4175</v>
      </c>
      <c r="C110" s="8" t="s">
        <v>4176</v>
      </c>
      <c r="D110" s="10" t="s">
        <v>4177</v>
      </c>
      <c r="E110" s="10" t="s">
        <v>129</v>
      </c>
      <c r="F110" s="9">
        <v>42095</v>
      </c>
      <c r="G110" s="9">
        <v>42155</v>
      </c>
      <c r="H110" s="9"/>
      <c r="I110" s="9">
        <v>42338</v>
      </c>
      <c r="J110" s="7" t="s">
        <v>3127</v>
      </c>
      <c r="K110" s="7"/>
      <c r="L110" s="10" t="s">
        <v>3883</v>
      </c>
      <c r="M110" s="242" t="s">
        <v>3884</v>
      </c>
      <c r="N110" s="243" t="s">
        <v>1933</v>
      </c>
      <c r="O110" s="243" t="s">
        <v>3795</v>
      </c>
      <c r="P110" s="10" t="s">
        <v>4178</v>
      </c>
      <c r="Q110" s="10"/>
      <c r="R110" s="10"/>
      <c r="S110" s="10"/>
      <c r="T110" s="10" t="s">
        <v>53</v>
      </c>
      <c r="U110" s="244">
        <v>23456</v>
      </c>
      <c r="V110" s="10" t="s">
        <v>1045</v>
      </c>
      <c r="W110" s="10" t="s">
        <v>2109</v>
      </c>
      <c r="X110" s="241" t="s">
        <v>1936</v>
      </c>
      <c r="Y110" s="8" t="s">
        <v>4179</v>
      </c>
      <c r="Z110" s="243">
        <v>41488</v>
      </c>
      <c r="AA110" s="10" t="s">
        <v>2109</v>
      </c>
      <c r="AB110" s="10" t="s">
        <v>1938</v>
      </c>
      <c r="AC110" s="10" t="s">
        <v>1968</v>
      </c>
      <c r="AD110" s="10" t="s">
        <v>2010</v>
      </c>
      <c r="AE110" s="243" t="s">
        <v>2095</v>
      </c>
      <c r="AF110" s="10" t="s">
        <v>4180</v>
      </c>
      <c r="AG110" s="10" t="s">
        <v>4181</v>
      </c>
      <c r="AH110" s="242" t="s">
        <v>4182</v>
      </c>
      <c r="AI110" s="243" t="s">
        <v>4183</v>
      </c>
      <c r="AJ110" s="10" t="s">
        <v>4184</v>
      </c>
      <c r="AK110" s="10" t="s">
        <v>4185</v>
      </c>
      <c r="AL110" s="241" t="s">
        <v>1971</v>
      </c>
      <c r="AM110" s="8"/>
      <c r="AN110" s="8"/>
      <c r="AO110" s="8"/>
      <c r="AP110" s="8"/>
      <c r="AQ110" s="8" t="s">
        <v>3087</v>
      </c>
      <c r="AR110" s="245">
        <v>42277</v>
      </c>
      <c r="AS110" s="245">
        <v>42277</v>
      </c>
      <c r="AT110" s="246" t="s">
        <v>4186</v>
      </c>
      <c r="AU110" s="244">
        <v>42270</v>
      </c>
      <c r="AV110" s="247" t="s">
        <v>3083</v>
      </c>
      <c r="AW110" s="248" t="s">
        <v>3087</v>
      </c>
      <c r="AX110" s="249" t="s">
        <v>3087</v>
      </c>
      <c r="AY110" s="250" t="s">
        <v>4175</v>
      </c>
    </row>
    <row r="111" spans="1:51" ht="24.75" customHeight="1" x14ac:dyDescent="0.35">
      <c r="A111" s="11">
        <v>110</v>
      </c>
      <c r="B111" s="241" t="s">
        <v>4187</v>
      </c>
      <c r="C111" s="8" t="s">
        <v>4188</v>
      </c>
      <c r="D111" s="10" t="s">
        <v>3087</v>
      </c>
      <c r="E111" s="10" t="s">
        <v>14</v>
      </c>
      <c r="F111" s="9">
        <v>41995</v>
      </c>
      <c r="G111" s="9">
        <v>42055</v>
      </c>
      <c r="H111" s="9"/>
      <c r="I111" s="9">
        <v>42420</v>
      </c>
      <c r="J111" s="7" t="s">
        <v>3127</v>
      </c>
      <c r="K111" s="7"/>
      <c r="L111" s="10" t="s">
        <v>3234</v>
      </c>
      <c r="M111" s="242" t="s">
        <v>3641</v>
      </c>
      <c r="N111" s="243" t="s">
        <v>2126</v>
      </c>
      <c r="O111" s="243" t="s">
        <v>3642</v>
      </c>
      <c r="P111" s="10" t="s">
        <v>4189</v>
      </c>
      <c r="Q111" s="10"/>
      <c r="R111" s="10"/>
      <c r="S111" s="10"/>
      <c r="T111" s="10" t="s">
        <v>22</v>
      </c>
      <c r="U111" s="244">
        <v>31199</v>
      </c>
      <c r="V111" s="10" t="s">
        <v>351</v>
      </c>
      <c r="W111" s="10" t="s">
        <v>343</v>
      </c>
      <c r="X111" s="241" t="s">
        <v>1936</v>
      </c>
      <c r="Y111" s="8" t="s">
        <v>4190</v>
      </c>
      <c r="Z111" s="243">
        <v>40477</v>
      </c>
      <c r="AA111" s="10" t="s">
        <v>255</v>
      </c>
      <c r="AB111" s="10" t="s">
        <v>1938</v>
      </c>
      <c r="AC111" s="10" t="s">
        <v>3139</v>
      </c>
      <c r="AD111" s="10" t="s">
        <v>4191</v>
      </c>
      <c r="AE111" s="243" t="s">
        <v>1948</v>
      </c>
      <c r="AF111" s="10" t="s">
        <v>4192</v>
      </c>
      <c r="AG111" s="10" t="s">
        <v>4193</v>
      </c>
      <c r="AH111" s="242" t="s">
        <v>4194</v>
      </c>
      <c r="AI111" s="243" t="s">
        <v>4195</v>
      </c>
      <c r="AJ111" s="10" t="s">
        <v>4196</v>
      </c>
      <c r="AK111" s="10" t="s">
        <v>4197</v>
      </c>
      <c r="AL111" s="241" t="s">
        <v>1941</v>
      </c>
      <c r="AM111" s="8"/>
      <c r="AN111" s="8"/>
      <c r="AO111" s="8"/>
      <c r="AP111" s="8"/>
      <c r="AQ111" s="8" t="s">
        <v>3087</v>
      </c>
      <c r="AR111" s="245">
        <v>42291</v>
      </c>
      <c r="AS111" s="245">
        <v>42291</v>
      </c>
      <c r="AT111" s="246" t="s">
        <v>4198</v>
      </c>
      <c r="AU111" s="244">
        <v>42268</v>
      </c>
      <c r="AV111" s="247" t="s">
        <v>3083</v>
      </c>
      <c r="AW111" s="248" t="s">
        <v>3087</v>
      </c>
      <c r="AX111" s="249" t="s">
        <v>3087</v>
      </c>
      <c r="AY111" s="250" t="s">
        <v>4187</v>
      </c>
    </row>
    <row r="112" spans="1:51" ht="24.75" customHeight="1" x14ac:dyDescent="0.35">
      <c r="A112" s="11">
        <v>111</v>
      </c>
      <c r="B112" s="241" t="s">
        <v>4199</v>
      </c>
      <c r="C112" s="8" t="s">
        <v>4200</v>
      </c>
      <c r="D112" s="10" t="s">
        <v>4201</v>
      </c>
      <c r="E112" s="10" t="s">
        <v>2099</v>
      </c>
      <c r="F112" s="9">
        <v>42226</v>
      </c>
      <c r="G112" s="9">
        <v>42286</v>
      </c>
      <c r="H112" s="9"/>
      <c r="I112" s="9">
        <v>42652</v>
      </c>
      <c r="J112" s="7" t="s">
        <v>3127</v>
      </c>
      <c r="K112" s="7"/>
      <c r="L112" s="10" t="s">
        <v>3490</v>
      </c>
      <c r="M112" s="242" t="s">
        <v>3491</v>
      </c>
      <c r="N112" s="243" t="s">
        <v>1990</v>
      </c>
      <c r="O112" s="243" t="s">
        <v>3186</v>
      </c>
      <c r="P112" s="10" t="s">
        <v>3165</v>
      </c>
      <c r="Q112" s="10"/>
      <c r="R112" s="10"/>
      <c r="S112" s="10"/>
      <c r="T112" s="10" t="s">
        <v>53</v>
      </c>
      <c r="U112" s="244">
        <v>27946</v>
      </c>
      <c r="V112" s="10" t="s">
        <v>2099</v>
      </c>
      <c r="W112" s="10" t="s">
        <v>141</v>
      </c>
      <c r="X112" s="241" t="s">
        <v>1936</v>
      </c>
      <c r="Y112" s="8" t="s">
        <v>4202</v>
      </c>
      <c r="Z112" s="243">
        <v>39860</v>
      </c>
      <c r="AA112" s="10" t="s">
        <v>2099</v>
      </c>
      <c r="AB112" s="10" t="s">
        <v>1938</v>
      </c>
      <c r="AC112" s="10" t="s">
        <v>1974</v>
      </c>
      <c r="AD112" s="10" t="s">
        <v>4203</v>
      </c>
      <c r="AE112" s="243" t="s">
        <v>1962</v>
      </c>
      <c r="AF112" s="10" t="s">
        <v>4204</v>
      </c>
      <c r="AG112" s="10" t="s">
        <v>4205</v>
      </c>
      <c r="AH112" s="242" t="s">
        <v>4204</v>
      </c>
      <c r="AI112" s="243" t="s">
        <v>4206</v>
      </c>
      <c r="AJ112" s="10" t="s">
        <v>4207</v>
      </c>
      <c r="AK112" s="10" t="s">
        <v>4208</v>
      </c>
      <c r="AL112" s="241" t="s">
        <v>1971</v>
      </c>
      <c r="AM112" s="8"/>
      <c r="AN112" s="8"/>
      <c r="AO112" s="8"/>
      <c r="AP112" s="8"/>
      <c r="AQ112" s="8" t="s">
        <v>3087</v>
      </c>
      <c r="AR112" s="245">
        <v>42298</v>
      </c>
      <c r="AS112" s="245">
        <v>42298</v>
      </c>
      <c r="AT112" s="246" t="s">
        <v>4209</v>
      </c>
      <c r="AU112" s="244">
        <v>42298</v>
      </c>
      <c r="AV112" s="247" t="s">
        <v>3083</v>
      </c>
      <c r="AW112" s="248" t="s">
        <v>3087</v>
      </c>
      <c r="AX112" s="249" t="s">
        <v>3087</v>
      </c>
      <c r="AY112" s="250" t="s">
        <v>4199</v>
      </c>
    </row>
    <row r="113" spans="1:51" ht="24.75" customHeight="1" x14ac:dyDescent="0.35">
      <c r="A113" s="11">
        <v>112</v>
      </c>
      <c r="B113" s="241" t="s">
        <v>4210</v>
      </c>
      <c r="C113" s="8" t="s">
        <v>4211</v>
      </c>
      <c r="D113" s="10" t="s">
        <v>3087</v>
      </c>
      <c r="E113" s="10" t="s">
        <v>32</v>
      </c>
      <c r="F113" s="9">
        <v>42009</v>
      </c>
      <c r="G113" s="9">
        <v>42069</v>
      </c>
      <c r="H113" s="251"/>
      <c r="I113" s="9">
        <v>42435</v>
      </c>
      <c r="J113" s="7" t="s">
        <v>3127</v>
      </c>
      <c r="K113" s="7"/>
      <c r="L113" s="10" t="s">
        <v>3258</v>
      </c>
      <c r="M113" s="242" t="s">
        <v>3474</v>
      </c>
      <c r="N113" s="252" t="s">
        <v>2050</v>
      </c>
      <c r="O113" s="252" t="s">
        <v>400</v>
      </c>
      <c r="P113" s="252" t="s">
        <v>2057</v>
      </c>
      <c r="Q113" s="253"/>
      <c r="R113" s="253"/>
      <c r="S113" s="253"/>
      <c r="T113" s="253" t="s">
        <v>22</v>
      </c>
      <c r="U113" s="244">
        <v>30963</v>
      </c>
      <c r="V113" s="10" t="s">
        <v>141</v>
      </c>
      <c r="W113" s="10" t="s">
        <v>141</v>
      </c>
      <c r="X113" s="241" t="s">
        <v>1936</v>
      </c>
      <c r="Y113" s="8" t="s">
        <v>4212</v>
      </c>
      <c r="Z113" s="243">
        <v>39210</v>
      </c>
      <c r="AA113" s="10" t="s">
        <v>141</v>
      </c>
      <c r="AB113" s="10" t="s">
        <v>1961</v>
      </c>
      <c r="AC113" s="10" t="s">
        <v>3139</v>
      </c>
      <c r="AD113" s="10" t="s">
        <v>4213</v>
      </c>
      <c r="AE113" s="243" t="s">
        <v>4214</v>
      </c>
      <c r="AF113" s="10" t="s">
        <v>4215</v>
      </c>
      <c r="AG113" s="10" t="s">
        <v>4216</v>
      </c>
      <c r="AH113" s="242" t="s">
        <v>4215</v>
      </c>
      <c r="AI113" s="243" t="s">
        <v>4216</v>
      </c>
      <c r="AJ113" s="10" t="s">
        <v>4217</v>
      </c>
      <c r="AK113" s="10" t="s">
        <v>4218</v>
      </c>
      <c r="AL113" s="241" t="s">
        <v>2160</v>
      </c>
      <c r="AM113" s="254"/>
      <c r="AN113" s="8"/>
      <c r="AO113" s="10"/>
      <c r="AP113" s="10"/>
      <c r="AQ113" s="254" t="s">
        <v>3087</v>
      </c>
      <c r="AR113" s="245">
        <v>42302</v>
      </c>
      <c r="AS113" s="245">
        <v>42302</v>
      </c>
      <c r="AT113" s="246" t="s">
        <v>4219</v>
      </c>
      <c r="AU113" s="244">
        <v>42271</v>
      </c>
      <c r="AV113" s="247" t="s">
        <v>3083</v>
      </c>
      <c r="AW113" s="248" t="s">
        <v>3087</v>
      </c>
      <c r="AX113" s="249" t="s">
        <v>3087</v>
      </c>
      <c r="AY113" s="250" t="s">
        <v>4210</v>
      </c>
    </row>
    <row r="114" spans="1:51" ht="24.75" customHeight="1" x14ac:dyDescent="0.35">
      <c r="A114" s="11">
        <v>113</v>
      </c>
      <c r="B114" s="241" t="s">
        <v>4220</v>
      </c>
      <c r="C114" s="8" t="s">
        <v>4221</v>
      </c>
      <c r="D114" s="10" t="s">
        <v>4222</v>
      </c>
      <c r="E114" s="10" t="s">
        <v>14</v>
      </c>
      <c r="F114" s="9">
        <v>41907</v>
      </c>
      <c r="G114" s="9">
        <v>41967</v>
      </c>
      <c r="H114" s="9"/>
      <c r="I114" s="9">
        <v>42332</v>
      </c>
      <c r="J114" s="7" t="s">
        <v>3127</v>
      </c>
      <c r="K114" s="7"/>
      <c r="L114" s="10" t="s">
        <v>3234</v>
      </c>
      <c r="M114" s="242" t="s">
        <v>2483</v>
      </c>
      <c r="N114" s="243" t="s">
        <v>2126</v>
      </c>
      <c r="O114" s="243" t="s">
        <v>4223</v>
      </c>
      <c r="P114" s="10" t="s">
        <v>4224</v>
      </c>
      <c r="Q114" s="10"/>
      <c r="R114" s="10"/>
      <c r="S114" s="10"/>
      <c r="T114" s="10" t="s">
        <v>22</v>
      </c>
      <c r="U114" s="244">
        <v>32178</v>
      </c>
      <c r="V114" s="10" t="s">
        <v>2441</v>
      </c>
      <c r="W114" s="10" t="s">
        <v>2228</v>
      </c>
      <c r="X114" s="241" t="s">
        <v>1936</v>
      </c>
      <c r="Y114" s="8" t="s">
        <v>4225</v>
      </c>
      <c r="Z114" s="243">
        <v>38651</v>
      </c>
      <c r="AA114" s="10" t="s">
        <v>101</v>
      </c>
      <c r="AB114" s="10" t="s">
        <v>1956</v>
      </c>
      <c r="AC114" s="10" t="s">
        <v>3139</v>
      </c>
      <c r="AD114" s="10" t="s">
        <v>3799</v>
      </c>
      <c r="AE114" s="243" t="s">
        <v>1988</v>
      </c>
      <c r="AF114" s="10" t="s">
        <v>4226</v>
      </c>
      <c r="AG114" s="10" t="s">
        <v>4227</v>
      </c>
      <c r="AH114" s="242" t="s">
        <v>4228</v>
      </c>
      <c r="AI114" s="243" t="s">
        <v>4229</v>
      </c>
      <c r="AJ114" s="10" t="s">
        <v>4230</v>
      </c>
      <c r="AK114" s="10" t="s">
        <v>4231</v>
      </c>
      <c r="AL114" s="241" t="s">
        <v>2160</v>
      </c>
      <c r="AM114" s="8"/>
      <c r="AN114" s="8"/>
      <c r="AO114" s="8"/>
      <c r="AP114" s="8"/>
      <c r="AQ114" s="8" t="s">
        <v>3087</v>
      </c>
      <c r="AR114" s="245">
        <v>42304</v>
      </c>
      <c r="AS114" s="245">
        <v>42306</v>
      </c>
      <c r="AT114" s="246" t="s">
        <v>4232</v>
      </c>
      <c r="AU114" s="244">
        <v>42285</v>
      </c>
      <c r="AV114" s="247" t="s">
        <v>3083</v>
      </c>
      <c r="AW114" s="248" t="s">
        <v>3087</v>
      </c>
      <c r="AX114" s="249" t="s">
        <v>3087</v>
      </c>
      <c r="AY114" s="250" t="s">
        <v>4220</v>
      </c>
    </row>
    <row r="115" spans="1:51" ht="24.75" customHeight="1" x14ac:dyDescent="0.35">
      <c r="A115" s="11">
        <v>114</v>
      </c>
      <c r="B115" s="241" t="s">
        <v>4233</v>
      </c>
      <c r="C115" s="8" t="s">
        <v>4234</v>
      </c>
      <c r="D115" s="10" t="s">
        <v>3087</v>
      </c>
      <c r="E115" s="10" t="s">
        <v>14</v>
      </c>
      <c r="F115" s="9">
        <v>41789</v>
      </c>
      <c r="G115" s="9">
        <v>41849</v>
      </c>
      <c r="H115" s="9"/>
      <c r="I115" s="9"/>
      <c r="J115" s="7" t="s">
        <v>1932</v>
      </c>
      <c r="K115" s="7"/>
      <c r="L115" s="10" t="s">
        <v>35</v>
      </c>
      <c r="M115" s="242" t="s">
        <v>35</v>
      </c>
      <c r="N115" s="243" t="s">
        <v>1984</v>
      </c>
      <c r="O115" s="243" t="s">
        <v>4235</v>
      </c>
      <c r="P115" s="10" t="s">
        <v>2089</v>
      </c>
      <c r="Q115" s="10"/>
      <c r="R115" s="10"/>
      <c r="S115" s="10"/>
      <c r="T115" s="10" t="s">
        <v>22</v>
      </c>
      <c r="U115" s="244">
        <v>27270</v>
      </c>
      <c r="V115" s="10" t="s">
        <v>1679</v>
      </c>
      <c r="W115" s="10" t="s">
        <v>1679</v>
      </c>
      <c r="X115" s="241" t="s">
        <v>1936</v>
      </c>
      <c r="Y115" s="8" t="s">
        <v>4236</v>
      </c>
      <c r="Z115" s="243">
        <v>39802</v>
      </c>
      <c r="AA115" s="10" t="s">
        <v>255</v>
      </c>
      <c r="AB115" s="10" t="s">
        <v>1938</v>
      </c>
      <c r="AC115" s="10" t="s">
        <v>3139</v>
      </c>
      <c r="AD115" s="10" t="s">
        <v>4237</v>
      </c>
      <c r="AE115" s="243" t="s">
        <v>2011</v>
      </c>
      <c r="AF115" s="10" t="s">
        <v>4238</v>
      </c>
      <c r="AG115" s="10" t="s">
        <v>4239</v>
      </c>
      <c r="AH115" s="242" t="s">
        <v>4240</v>
      </c>
      <c r="AI115" s="243" t="s">
        <v>4241</v>
      </c>
      <c r="AJ115" s="10" t="s">
        <v>4242</v>
      </c>
      <c r="AK115" s="10" t="s">
        <v>901</v>
      </c>
      <c r="AL115" s="241" t="s">
        <v>1941</v>
      </c>
      <c r="AM115" s="8"/>
      <c r="AN115" s="8"/>
      <c r="AO115" s="8"/>
      <c r="AP115" s="8"/>
      <c r="AQ115" s="8" t="s">
        <v>3087</v>
      </c>
      <c r="AR115" s="245">
        <v>42306</v>
      </c>
      <c r="AS115" s="245">
        <v>42307</v>
      </c>
      <c r="AT115" s="246" t="s">
        <v>4243</v>
      </c>
      <c r="AU115" s="244">
        <v>42268</v>
      </c>
      <c r="AV115" s="247" t="s">
        <v>3083</v>
      </c>
      <c r="AW115" s="248" t="s">
        <v>3087</v>
      </c>
      <c r="AX115" s="249" t="s">
        <v>3087</v>
      </c>
      <c r="AY115" s="250" t="s">
        <v>4233</v>
      </c>
    </row>
    <row r="116" spans="1:51" ht="24.75" customHeight="1" x14ac:dyDescent="0.35">
      <c r="A116" s="11">
        <v>115</v>
      </c>
      <c r="B116" s="241" t="s">
        <v>4244</v>
      </c>
      <c r="C116" s="8" t="s">
        <v>4245</v>
      </c>
      <c r="D116" s="10" t="s">
        <v>3087</v>
      </c>
      <c r="E116" s="10" t="s">
        <v>4246</v>
      </c>
      <c r="F116" s="9">
        <v>41603</v>
      </c>
      <c r="G116" s="9">
        <v>41663</v>
      </c>
      <c r="H116" s="9"/>
      <c r="I116" s="9">
        <v>42393</v>
      </c>
      <c r="J116" s="7" t="s">
        <v>3127</v>
      </c>
      <c r="K116" s="7"/>
      <c r="L116" s="10" t="s">
        <v>3490</v>
      </c>
      <c r="M116" s="242" t="s">
        <v>3491</v>
      </c>
      <c r="N116" s="243" t="s">
        <v>1990</v>
      </c>
      <c r="O116" s="243" t="s">
        <v>3186</v>
      </c>
      <c r="P116" s="10" t="s">
        <v>3753</v>
      </c>
      <c r="Q116" s="10"/>
      <c r="R116" s="10"/>
      <c r="S116" s="10"/>
      <c r="T116" s="10" t="s">
        <v>53</v>
      </c>
      <c r="U116" s="244">
        <v>25504</v>
      </c>
      <c r="V116" s="10" t="s">
        <v>878</v>
      </c>
      <c r="W116" s="10" t="s">
        <v>79</v>
      </c>
      <c r="X116" s="241" t="s">
        <v>1936</v>
      </c>
      <c r="Y116" s="8" t="s">
        <v>4247</v>
      </c>
      <c r="Z116" s="243">
        <v>39702</v>
      </c>
      <c r="AA116" s="10" t="s">
        <v>4248</v>
      </c>
      <c r="AB116" s="10" t="s">
        <v>1938</v>
      </c>
      <c r="AC116" s="10" t="s">
        <v>3139</v>
      </c>
      <c r="AD116" s="10" t="s">
        <v>3592</v>
      </c>
      <c r="AE116" s="243" t="s">
        <v>4249</v>
      </c>
      <c r="AF116" s="10" t="s">
        <v>4250</v>
      </c>
      <c r="AG116" s="10" t="s">
        <v>4251</v>
      </c>
      <c r="AH116" s="242" t="s">
        <v>4250</v>
      </c>
      <c r="AI116" s="243" t="s">
        <v>4252</v>
      </c>
      <c r="AJ116" s="10" t="s">
        <v>3087</v>
      </c>
      <c r="AK116" s="10" t="s">
        <v>3087</v>
      </c>
      <c r="AL116" s="241" t="s">
        <v>3087</v>
      </c>
      <c r="AM116" s="8"/>
      <c r="AN116" s="8"/>
      <c r="AO116" s="8"/>
      <c r="AP116" s="8"/>
      <c r="AQ116" s="8" t="s">
        <v>3087</v>
      </c>
      <c r="AR116" s="245">
        <v>42314</v>
      </c>
      <c r="AS116" s="245">
        <v>42315</v>
      </c>
      <c r="AT116" s="246" t="s">
        <v>4253</v>
      </c>
      <c r="AU116" s="244">
        <v>42313</v>
      </c>
      <c r="AV116" s="247" t="s">
        <v>3083</v>
      </c>
      <c r="AW116" s="248" t="s">
        <v>3087</v>
      </c>
      <c r="AX116" s="249" t="s">
        <v>3087</v>
      </c>
      <c r="AY116" s="250" t="s">
        <v>4244</v>
      </c>
    </row>
    <row r="117" spans="1:51" ht="24.75" customHeight="1" x14ac:dyDescent="0.35">
      <c r="A117" s="11">
        <v>116</v>
      </c>
      <c r="B117" s="241" t="s">
        <v>4254</v>
      </c>
      <c r="C117" s="8" t="s">
        <v>4255</v>
      </c>
      <c r="D117" s="10" t="s">
        <v>4256</v>
      </c>
      <c r="E117" s="10" t="s">
        <v>14</v>
      </c>
      <c r="F117" s="9">
        <v>41061</v>
      </c>
      <c r="G117" s="9">
        <v>41121</v>
      </c>
      <c r="H117" s="9"/>
      <c r="I117" s="9"/>
      <c r="J117" s="7" t="s">
        <v>1932</v>
      </c>
      <c r="K117" s="7"/>
      <c r="L117" s="10" t="s">
        <v>80</v>
      </c>
      <c r="M117" s="242" t="s">
        <v>80</v>
      </c>
      <c r="N117" s="243" t="s">
        <v>1979</v>
      </c>
      <c r="O117" s="243" t="s">
        <v>1740</v>
      </c>
      <c r="P117" s="10" t="s">
        <v>4257</v>
      </c>
      <c r="Q117" s="10"/>
      <c r="R117" s="10"/>
      <c r="S117" s="10"/>
      <c r="T117" s="10" t="s">
        <v>53</v>
      </c>
      <c r="U117" s="244">
        <v>25128</v>
      </c>
      <c r="V117" s="10" t="s">
        <v>79</v>
      </c>
      <c r="W117" s="10" t="s">
        <v>2015</v>
      </c>
      <c r="X117" s="241" t="s">
        <v>1936</v>
      </c>
      <c r="Y117" s="8" t="s">
        <v>4258</v>
      </c>
      <c r="Z117" s="243">
        <v>40858</v>
      </c>
      <c r="AA117" s="10" t="s">
        <v>255</v>
      </c>
      <c r="AB117" s="10" t="s">
        <v>1938</v>
      </c>
      <c r="AC117" s="10" t="s">
        <v>1968</v>
      </c>
      <c r="AD117" s="10" t="s">
        <v>4259</v>
      </c>
      <c r="AE117" s="243" t="s">
        <v>2217</v>
      </c>
      <c r="AF117" s="10" t="s">
        <v>4260</v>
      </c>
      <c r="AG117" s="10" t="s">
        <v>4261</v>
      </c>
      <c r="AH117" s="242" t="s">
        <v>4260</v>
      </c>
      <c r="AI117" s="243" t="s">
        <v>4261</v>
      </c>
      <c r="AJ117" s="10" t="s">
        <v>3087</v>
      </c>
      <c r="AK117" s="10" t="s">
        <v>4262</v>
      </c>
      <c r="AL117" s="241" t="s">
        <v>1971</v>
      </c>
      <c r="AM117" s="8"/>
      <c r="AN117" s="8"/>
      <c r="AO117" s="8"/>
      <c r="AP117" s="8"/>
      <c r="AQ117" s="8" t="s">
        <v>3087</v>
      </c>
      <c r="AR117" s="245">
        <v>42327</v>
      </c>
      <c r="AS117" s="245">
        <v>42327</v>
      </c>
      <c r="AT117" s="246" t="s">
        <v>3087</v>
      </c>
      <c r="AU117" s="244"/>
      <c r="AV117" s="247" t="s">
        <v>3087</v>
      </c>
      <c r="AW117" s="248" t="s">
        <v>3087</v>
      </c>
      <c r="AX117" s="249" t="s">
        <v>3087</v>
      </c>
      <c r="AY117" s="250" t="s">
        <v>4254</v>
      </c>
    </row>
    <row r="118" spans="1:51" ht="24.75" customHeight="1" x14ac:dyDescent="0.35">
      <c r="A118" s="11">
        <v>117</v>
      </c>
      <c r="B118" s="241" t="s">
        <v>4263</v>
      </c>
      <c r="C118" s="8" t="s">
        <v>679</v>
      </c>
      <c r="D118" s="10" t="s">
        <v>4264</v>
      </c>
      <c r="E118" s="10" t="s">
        <v>14</v>
      </c>
      <c r="F118" s="9">
        <v>41428</v>
      </c>
      <c r="G118" s="9">
        <v>41488</v>
      </c>
      <c r="H118" s="9"/>
      <c r="I118" s="9"/>
      <c r="J118" s="7" t="s">
        <v>1932</v>
      </c>
      <c r="K118" s="7"/>
      <c r="L118" s="10" t="s">
        <v>3223</v>
      </c>
      <c r="M118" s="242" t="s">
        <v>3223</v>
      </c>
      <c r="N118" s="243" t="s">
        <v>1964</v>
      </c>
      <c r="O118" s="243" t="s">
        <v>4265</v>
      </c>
      <c r="P118" s="10" t="s">
        <v>4266</v>
      </c>
      <c r="Q118" s="10"/>
      <c r="R118" s="10"/>
      <c r="S118" s="10"/>
      <c r="T118" s="10" t="s">
        <v>53</v>
      </c>
      <c r="U118" s="244">
        <v>28457</v>
      </c>
      <c r="V118" s="10" t="s">
        <v>351</v>
      </c>
      <c r="W118" s="10" t="s">
        <v>2015</v>
      </c>
      <c r="X118" s="241" t="s">
        <v>1936</v>
      </c>
      <c r="Y118" s="8" t="s">
        <v>4267</v>
      </c>
      <c r="Z118" s="243">
        <v>40393</v>
      </c>
      <c r="AA118" s="10" t="s">
        <v>351</v>
      </c>
      <c r="AB118" s="10" t="s">
        <v>1956</v>
      </c>
      <c r="AC118" s="10" t="s">
        <v>3139</v>
      </c>
      <c r="AD118" s="10" t="s">
        <v>2199</v>
      </c>
      <c r="AE118" s="243" t="s">
        <v>2069</v>
      </c>
      <c r="AF118" s="10" t="s">
        <v>4268</v>
      </c>
      <c r="AG118" s="10" t="s">
        <v>4269</v>
      </c>
      <c r="AH118" s="242" t="s">
        <v>4270</v>
      </c>
      <c r="AI118" s="243" t="s">
        <v>4271</v>
      </c>
      <c r="AJ118" s="10" t="s">
        <v>4272</v>
      </c>
      <c r="AK118" s="10" t="s">
        <v>4273</v>
      </c>
      <c r="AL118" s="241" t="s">
        <v>2107</v>
      </c>
      <c r="AM118" s="8"/>
      <c r="AN118" s="8"/>
      <c r="AO118" s="8"/>
      <c r="AP118" s="8"/>
      <c r="AQ118" s="8" t="s">
        <v>3087</v>
      </c>
      <c r="AR118" s="245">
        <v>42335</v>
      </c>
      <c r="AS118" s="245">
        <v>42338</v>
      </c>
      <c r="AT118" s="246" t="s">
        <v>4274</v>
      </c>
      <c r="AU118" s="244">
        <v>42304</v>
      </c>
      <c r="AV118" s="247" t="s">
        <v>3083</v>
      </c>
      <c r="AW118" s="248" t="s">
        <v>3087</v>
      </c>
      <c r="AX118" s="249" t="s">
        <v>3087</v>
      </c>
      <c r="AY118" s="250" t="s">
        <v>4263</v>
      </c>
    </row>
    <row r="119" spans="1:51" ht="24.75" customHeight="1" x14ac:dyDescent="0.35">
      <c r="A119" s="11">
        <v>118</v>
      </c>
      <c r="B119" s="241" t="s">
        <v>4275</v>
      </c>
      <c r="C119" s="8" t="s">
        <v>4276</v>
      </c>
      <c r="D119" s="10" t="s">
        <v>4277</v>
      </c>
      <c r="E119" s="10" t="s">
        <v>699</v>
      </c>
      <c r="F119" s="9">
        <v>42200</v>
      </c>
      <c r="G119" s="9">
        <v>42260</v>
      </c>
      <c r="H119" s="9"/>
      <c r="I119" s="9">
        <v>42626</v>
      </c>
      <c r="J119" s="7" t="s">
        <v>3127</v>
      </c>
      <c r="K119" s="7"/>
      <c r="L119" s="10" t="s">
        <v>3883</v>
      </c>
      <c r="M119" s="242" t="s">
        <v>3884</v>
      </c>
      <c r="N119" s="243" t="s">
        <v>1990</v>
      </c>
      <c r="O119" s="243" t="s">
        <v>3795</v>
      </c>
      <c r="P119" s="10" t="s">
        <v>3796</v>
      </c>
      <c r="Q119" s="10"/>
      <c r="R119" s="10"/>
      <c r="S119" s="10"/>
      <c r="T119" s="10" t="s">
        <v>53</v>
      </c>
      <c r="U119" s="244">
        <v>27219</v>
      </c>
      <c r="V119" s="10" t="s">
        <v>2109</v>
      </c>
      <c r="W119" s="10" t="s">
        <v>2109</v>
      </c>
      <c r="X119" s="241" t="s">
        <v>1936</v>
      </c>
      <c r="Y119" s="8" t="s">
        <v>4278</v>
      </c>
      <c r="Z119" s="243">
        <v>40976</v>
      </c>
      <c r="AA119" s="10" t="s">
        <v>699</v>
      </c>
      <c r="AB119" s="10" t="s">
        <v>1938</v>
      </c>
      <c r="AC119" s="10" t="s">
        <v>3139</v>
      </c>
      <c r="AD119" s="10" t="s">
        <v>4279</v>
      </c>
      <c r="AE119" s="243" t="s">
        <v>4280</v>
      </c>
      <c r="AF119" s="10" t="s">
        <v>4281</v>
      </c>
      <c r="AG119" s="10" t="s">
        <v>4282</v>
      </c>
      <c r="AH119" s="242" t="s">
        <v>4281</v>
      </c>
      <c r="AI119" s="243" t="s">
        <v>4282</v>
      </c>
      <c r="AJ119" s="10" t="s">
        <v>4283</v>
      </c>
      <c r="AK119" s="10" t="s">
        <v>4284</v>
      </c>
      <c r="AL119" s="241" t="s">
        <v>2160</v>
      </c>
      <c r="AM119" s="8"/>
      <c r="AN119" s="8"/>
      <c r="AO119" s="8"/>
      <c r="AP119" s="8"/>
      <c r="AQ119" s="8" t="s">
        <v>3087</v>
      </c>
      <c r="AR119" s="245">
        <v>42350</v>
      </c>
      <c r="AS119" s="245">
        <v>42350</v>
      </c>
      <c r="AT119" s="246" t="s">
        <v>4285</v>
      </c>
      <c r="AU119" s="244">
        <v>42340</v>
      </c>
      <c r="AV119" s="247" t="s">
        <v>3100</v>
      </c>
      <c r="AW119" s="248" t="s">
        <v>3087</v>
      </c>
      <c r="AX119" s="249" t="s">
        <v>3087</v>
      </c>
      <c r="AY119" s="250" t="s">
        <v>4275</v>
      </c>
    </row>
    <row r="120" spans="1:51" ht="24.75" customHeight="1" x14ac:dyDescent="0.35">
      <c r="A120" s="11">
        <v>119</v>
      </c>
      <c r="B120" s="241" t="s">
        <v>4286</v>
      </c>
      <c r="C120" s="8" t="s">
        <v>4287</v>
      </c>
      <c r="D120" s="10" t="s">
        <v>3087</v>
      </c>
      <c r="E120" s="10" t="s">
        <v>14</v>
      </c>
      <c r="F120" s="9">
        <v>42339</v>
      </c>
      <c r="G120" s="9">
        <v>42399</v>
      </c>
      <c r="H120" s="9"/>
      <c r="I120" s="9"/>
      <c r="J120" s="7" t="s">
        <v>3127</v>
      </c>
      <c r="K120" s="7"/>
      <c r="L120" s="10" t="s">
        <v>70</v>
      </c>
      <c r="M120" s="242" t="s">
        <v>3343</v>
      </c>
      <c r="N120" s="243" t="s">
        <v>2050</v>
      </c>
      <c r="O120" s="243" t="s">
        <v>4288</v>
      </c>
      <c r="P120" s="10" t="s">
        <v>2236</v>
      </c>
      <c r="Q120" s="10"/>
      <c r="R120" s="10"/>
      <c r="S120" s="10"/>
      <c r="T120" s="10" t="s">
        <v>53</v>
      </c>
      <c r="U120" s="244">
        <v>29796</v>
      </c>
      <c r="V120" s="10" t="s">
        <v>255</v>
      </c>
      <c r="W120" s="10" t="s">
        <v>255</v>
      </c>
      <c r="X120" s="241" t="s">
        <v>1936</v>
      </c>
      <c r="Y120" s="8" t="s">
        <v>4289</v>
      </c>
      <c r="Z120" s="243">
        <v>38310</v>
      </c>
      <c r="AA120" s="10" t="s">
        <v>255</v>
      </c>
      <c r="AB120" s="10" t="s">
        <v>1956</v>
      </c>
      <c r="AC120" s="10" t="s">
        <v>3139</v>
      </c>
      <c r="AD120" s="10" t="s">
        <v>3973</v>
      </c>
      <c r="AE120" s="243" t="s">
        <v>4290</v>
      </c>
      <c r="AF120" s="10" t="s">
        <v>4291</v>
      </c>
      <c r="AG120" s="10" t="s">
        <v>4292</v>
      </c>
      <c r="AH120" s="242" t="s">
        <v>4291</v>
      </c>
      <c r="AI120" s="243" t="s">
        <v>4292</v>
      </c>
      <c r="AJ120" s="10" t="s">
        <v>4293</v>
      </c>
      <c r="AK120" s="10" t="s">
        <v>4294</v>
      </c>
      <c r="AL120" s="241" t="s">
        <v>1971</v>
      </c>
      <c r="AM120" s="8"/>
      <c r="AN120" s="8"/>
      <c r="AO120" s="8"/>
      <c r="AP120" s="8"/>
      <c r="AQ120" s="8" t="s">
        <v>3087</v>
      </c>
      <c r="AR120" s="245">
        <v>42369</v>
      </c>
      <c r="AS120" s="245">
        <v>42369</v>
      </c>
      <c r="AT120" s="246" t="s">
        <v>3087</v>
      </c>
      <c r="AU120" s="244">
        <v>42338</v>
      </c>
      <c r="AV120" s="247" t="s">
        <v>3083</v>
      </c>
      <c r="AW120" s="248" t="s">
        <v>3087</v>
      </c>
      <c r="AX120" s="249" t="s">
        <v>3087</v>
      </c>
      <c r="AY120" s="250" t="s">
        <v>4286</v>
      </c>
    </row>
    <row r="121" spans="1:51" ht="24.75" customHeight="1" x14ac:dyDescent="0.35">
      <c r="A121" s="11">
        <v>120</v>
      </c>
      <c r="B121" s="241" t="s">
        <v>4295</v>
      </c>
      <c r="C121" s="8" t="s">
        <v>4296</v>
      </c>
      <c r="D121" s="10" t="s">
        <v>3087</v>
      </c>
      <c r="E121" s="10" t="s">
        <v>14</v>
      </c>
      <c r="F121" s="9">
        <v>40983</v>
      </c>
      <c r="G121" s="9">
        <v>41043</v>
      </c>
      <c r="H121" s="9"/>
      <c r="I121" s="9"/>
      <c r="J121" s="7" t="s">
        <v>1932</v>
      </c>
      <c r="K121" s="7"/>
      <c r="L121" s="10" t="s">
        <v>115</v>
      </c>
      <c r="M121" s="242" t="s">
        <v>2042</v>
      </c>
      <c r="N121" s="243" t="s">
        <v>1942</v>
      </c>
      <c r="O121" s="243" t="s">
        <v>4297</v>
      </c>
      <c r="P121" s="10" t="s">
        <v>4298</v>
      </c>
      <c r="Q121" s="10"/>
      <c r="R121" s="10"/>
      <c r="S121" s="10"/>
      <c r="T121" s="10" t="s">
        <v>22</v>
      </c>
      <c r="U121" s="244">
        <v>25537</v>
      </c>
      <c r="V121" s="10" t="s">
        <v>255</v>
      </c>
      <c r="W121" s="10" t="s">
        <v>544</v>
      </c>
      <c r="X121" s="241" t="s">
        <v>1936</v>
      </c>
      <c r="Y121" s="8" t="s">
        <v>4299</v>
      </c>
      <c r="Z121" s="243">
        <v>37608</v>
      </c>
      <c r="AA121" s="10" t="s">
        <v>255</v>
      </c>
      <c r="AB121" s="10" t="s">
        <v>1938</v>
      </c>
      <c r="AC121" s="10" t="s">
        <v>3139</v>
      </c>
      <c r="AD121" s="10" t="s">
        <v>3910</v>
      </c>
      <c r="AE121" s="243" t="s">
        <v>4300</v>
      </c>
      <c r="AF121" s="10" t="s">
        <v>4301</v>
      </c>
      <c r="AG121" s="10" t="s">
        <v>4302</v>
      </c>
      <c r="AH121" s="242" t="s">
        <v>4301</v>
      </c>
      <c r="AI121" s="243" t="s">
        <v>4302</v>
      </c>
      <c r="AJ121" s="10" t="s">
        <v>4303</v>
      </c>
      <c r="AK121" s="10" t="s">
        <v>4304</v>
      </c>
      <c r="AL121" s="241" t="s">
        <v>1941</v>
      </c>
      <c r="AM121" s="8"/>
      <c r="AN121" s="8"/>
      <c r="AO121" s="8"/>
      <c r="AP121" s="8"/>
      <c r="AQ121" s="8" t="s">
        <v>3087</v>
      </c>
      <c r="AR121" s="245">
        <v>42369</v>
      </c>
      <c r="AS121" s="245">
        <v>42369</v>
      </c>
      <c r="AT121" s="246" t="s">
        <v>4305</v>
      </c>
      <c r="AU121" s="244">
        <v>42312</v>
      </c>
      <c r="AV121" s="247" t="s">
        <v>3083</v>
      </c>
      <c r="AW121" s="248" t="s">
        <v>3087</v>
      </c>
      <c r="AX121" s="249" t="s">
        <v>3087</v>
      </c>
      <c r="AY121" s="250" t="s">
        <v>4295</v>
      </c>
    </row>
    <row r="122" spans="1:51" ht="24.75" customHeight="1" x14ac:dyDescent="0.35">
      <c r="A122" s="11">
        <v>121</v>
      </c>
      <c r="B122" s="241" t="s">
        <v>4306</v>
      </c>
      <c r="C122" s="8" t="s">
        <v>4307</v>
      </c>
      <c r="D122" s="10" t="s">
        <v>4308</v>
      </c>
      <c r="E122" s="10" t="s">
        <v>1045</v>
      </c>
      <c r="F122" s="9">
        <v>42072</v>
      </c>
      <c r="G122" s="9">
        <v>42132</v>
      </c>
      <c r="H122" s="9"/>
      <c r="I122" s="9">
        <v>42498</v>
      </c>
      <c r="J122" s="7" t="s">
        <v>3127</v>
      </c>
      <c r="K122" s="7"/>
      <c r="L122" s="10" t="s">
        <v>3258</v>
      </c>
      <c r="M122" s="242" t="s">
        <v>3259</v>
      </c>
      <c r="N122" s="243" t="s">
        <v>1990</v>
      </c>
      <c r="O122" s="243" t="s">
        <v>410</v>
      </c>
      <c r="P122" s="10" t="s">
        <v>2057</v>
      </c>
      <c r="Q122" s="10"/>
      <c r="R122" s="10"/>
      <c r="S122" s="10"/>
      <c r="T122" s="10" t="s">
        <v>53</v>
      </c>
      <c r="U122" s="244">
        <v>29375</v>
      </c>
      <c r="V122" s="10" t="s">
        <v>2048</v>
      </c>
      <c r="W122" s="10" t="s">
        <v>176</v>
      </c>
      <c r="X122" s="241" t="s">
        <v>1936</v>
      </c>
      <c r="Y122" s="8" t="s">
        <v>4309</v>
      </c>
      <c r="Z122" s="243">
        <v>41508</v>
      </c>
      <c r="AA122" s="10" t="s">
        <v>343</v>
      </c>
      <c r="AB122" s="10" t="s">
        <v>1938</v>
      </c>
      <c r="AC122" s="10" t="s">
        <v>3139</v>
      </c>
      <c r="AD122" s="10" t="s">
        <v>4310</v>
      </c>
      <c r="AE122" s="243" t="s">
        <v>4311</v>
      </c>
      <c r="AF122" s="10" t="s">
        <v>4312</v>
      </c>
      <c r="AG122" s="10" t="s">
        <v>4313</v>
      </c>
      <c r="AH122" s="242" t="s">
        <v>4314</v>
      </c>
      <c r="AI122" s="243" t="s">
        <v>4315</v>
      </c>
      <c r="AJ122" s="10" t="s">
        <v>4316</v>
      </c>
      <c r="AK122" s="10" t="s">
        <v>4317</v>
      </c>
      <c r="AL122" s="241" t="s">
        <v>1971</v>
      </c>
      <c r="AM122" s="8"/>
      <c r="AN122" s="8"/>
      <c r="AO122" s="8"/>
      <c r="AP122" s="8"/>
      <c r="AQ122" s="8" t="s">
        <v>3087</v>
      </c>
      <c r="AR122" s="245">
        <v>42359</v>
      </c>
      <c r="AS122" s="245">
        <v>42369</v>
      </c>
      <c r="AT122" s="246" t="s">
        <v>4318</v>
      </c>
      <c r="AU122" s="244">
        <v>42338</v>
      </c>
      <c r="AV122" s="247" t="s">
        <v>3083</v>
      </c>
      <c r="AW122" s="248" t="s">
        <v>3087</v>
      </c>
      <c r="AX122" s="249" t="s">
        <v>3087</v>
      </c>
      <c r="AY122" s="250" t="s">
        <v>4306</v>
      </c>
    </row>
    <row r="123" spans="1:51" ht="24.75" customHeight="1" x14ac:dyDescent="0.35">
      <c r="A123" s="11">
        <v>122</v>
      </c>
      <c r="B123" s="241" t="s">
        <v>4319</v>
      </c>
      <c r="C123" s="8" t="s">
        <v>4320</v>
      </c>
      <c r="D123" s="10" t="s">
        <v>3087</v>
      </c>
      <c r="E123" s="10" t="s">
        <v>176</v>
      </c>
      <c r="F123" s="9">
        <v>41897</v>
      </c>
      <c r="G123" s="9">
        <v>41957</v>
      </c>
      <c r="H123" s="9"/>
      <c r="I123" s="9"/>
      <c r="J123" s="7" t="s">
        <v>1932</v>
      </c>
      <c r="K123" s="7"/>
      <c r="L123" s="10" t="s">
        <v>3258</v>
      </c>
      <c r="M123" s="242" t="s">
        <v>3383</v>
      </c>
      <c r="N123" s="243" t="s">
        <v>1990</v>
      </c>
      <c r="O123" s="243" t="s">
        <v>410</v>
      </c>
      <c r="P123" s="10" t="s">
        <v>2057</v>
      </c>
      <c r="Q123" s="10"/>
      <c r="R123" s="10"/>
      <c r="S123" s="10"/>
      <c r="T123" s="10" t="s">
        <v>53</v>
      </c>
      <c r="U123" s="244">
        <v>31925</v>
      </c>
      <c r="V123" s="10" t="s">
        <v>176</v>
      </c>
      <c r="W123" s="10" t="s">
        <v>176</v>
      </c>
      <c r="X123" s="241" t="s">
        <v>1936</v>
      </c>
      <c r="Y123" s="8" t="s">
        <v>4321</v>
      </c>
      <c r="Z123" s="243">
        <v>39876</v>
      </c>
      <c r="AA123" s="10" t="s">
        <v>176</v>
      </c>
      <c r="AB123" s="10" t="s">
        <v>1938</v>
      </c>
      <c r="AC123" s="10" t="s">
        <v>3139</v>
      </c>
      <c r="AD123" s="10" t="s">
        <v>4322</v>
      </c>
      <c r="AE123" s="243" t="s">
        <v>1988</v>
      </c>
      <c r="AF123" s="10" t="s">
        <v>4323</v>
      </c>
      <c r="AG123" s="10" t="s">
        <v>4324</v>
      </c>
      <c r="AH123" s="242" t="s">
        <v>4325</v>
      </c>
      <c r="AI123" s="243" t="s">
        <v>4326</v>
      </c>
      <c r="AJ123" s="10" t="s">
        <v>4327</v>
      </c>
      <c r="AK123" s="10" t="s">
        <v>4328</v>
      </c>
      <c r="AL123" s="241" t="s">
        <v>1971</v>
      </c>
      <c r="AM123" s="8"/>
      <c r="AN123" s="8"/>
      <c r="AO123" s="8"/>
      <c r="AP123" s="8"/>
      <c r="AQ123" s="8" t="s">
        <v>3087</v>
      </c>
      <c r="AR123" s="245">
        <v>42342</v>
      </c>
      <c r="AS123" s="245">
        <v>42369</v>
      </c>
      <c r="AT123" s="246" t="s">
        <v>3087</v>
      </c>
      <c r="AU123" s="244"/>
      <c r="AV123" s="247" t="s">
        <v>3087</v>
      </c>
      <c r="AW123" s="248" t="s">
        <v>3087</v>
      </c>
      <c r="AX123" s="249" t="s">
        <v>3087</v>
      </c>
      <c r="AY123" s="250" t="s">
        <v>4319</v>
      </c>
    </row>
    <row r="124" spans="1:51" ht="24.75" customHeight="1" x14ac:dyDescent="0.35">
      <c r="A124" s="11">
        <v>123</v>
      </c>
      <c r="B124" s="241" t="s">
        <v>4329</v>
      </c>
      <c r="C124" s="8" t="s">
        <v>4330</v>
      </c>
      <c r="D124" s="10" t="s">
        <v>4331</v>
      </c>
      <c r="E124" s="10" t="s">
        <v>3194</v>
      </c>
      <c r="F124" s="9">
        <v>41887</v>
      </c>
      <c r="G124" s="9">
        <v>41947</v>
      </c>
      <c r="H124" s="9"/>
      <c r="I124" s="9">
        <v>42617</v>
      </c>
      <c r="J124" s="7" t="s">
        <v>3127</v>
      </c>
      <c r="K124" s="7"/>
      <c r="L124" s="10" t="s">
        <v>4332</v>
      </c>
      <c r="M124" s="242" t="s">
        <v>4332</v>
      </c>
      <c r="N124" s="243" t="s">
        <v>2097</v>
      </c>
      <c r="O124" s="243" t="s">
        <v>4333</v>
      </c>
      <c r="P124" s="10" t="s">
        <v>4334</v>
      </c>
      <c r="Q124" s="10"/>
      <c r="R124" s="10"/>
      <c r="S124" s="10"/>
      <c r="T124" s="10" t="s">
        <v>22</v>
      </c>
      <c r="U124" s="244">
        <v>26412</v>
      </c>
      <c r="V124" s="10" t="s">
        <v>1997</v>
      </c>
      <c r="W124" s="10" t="s">
        <v>747</v>
      </c>
      <c r="X124" s="241" t="s">
        <v>1936</v>
      </c>
      <c r="Y124" s="8" t="s">
        <v>4335</v>
      </c>
      <c r="Z124" s="243">
        <v>40434</v>
      </c>
      <c r="AA124" s="10" t="s">
        <v>255</v>
      </c>
      <c r="AB124" s="10" t="s">
        <v>1938</v>
      </c>
      <c r="AC124" s="10" t="s">
        <v>1968</v>
      </c>
      <c r="AD124" s="10" t="s">
        <v>4336</v>
      </c>
      <c r="AE124" s="243" t="s">
        <v>1948</v>
      </c>
      <c r="AF124" s="10" t="s">
        <v>4337</v>
      </c>
      <c r="AG124" s="10" t="s">
        <v>4338</v>
      </c>
      <c r="AH124" s="242" t="s">
        <v>4339</v>
      </c>
      <c r="AI124" s="243" t="s">
        <v>4340</v>
      </c>
      <c r="AJ124" s="10" t="s">
        <v>4341</v>
      </c>
      <c r="AK124" s="10" t="s">
        <v>4342</v>
      </c>
      <c r="AL124" s="241" t="s">
        <v>1941</v>
      </c>
      <c r="AM124" s="8"/>
      <c r="AN124" s="8"/>
      <c r="AO124" s="8"/>
      <c r="AP124" s="8"/>
      <c r="AQ124" s="8" t="s">
        <v>3087</v>
      </c>
      <c r="AR124" s="245">
        <v>42355</v>
      </c>
      <c r="AS124" s="245">
        <v>42372</v>
      </c>
      <c r="AT124" s="246" t="s">
        <v>3087</v>
      </c>
      <c r="AU124" s="244">
        <v>42373</v>
      </c>
      <c r="AV124" s="247" t="s">
        <v>3100</v>
      </c>
      <c r="AW124" s="248" t="s">
        <v>3087</v>
      </c>
      <c r="AX124" s="249" t="s">
        <v>3087</v>
      </c>
      <c r="AY124" s="250" t="s">
        <v>4329</v>
      </c>
    </row>
    <row r="125" spans="1:51" ht="24.75" customHeight="1" x14ac:dyDescent="0.35">
      <c r="A125" s="11">
        <v>124</v>
      </c>
      <c r="B125" s="241" t="s">
        <v>4343</v>
      </c>
      <c r="C125" s="8" t="s">
        <v>4344</v>
      </c>
      <c r="D125" s="10" t="s">
        <v>3087</v>
      </c>
      <c r="E125" s="10" t="s">
        <v>14</v>
      </c>
      <c r="F125" s="9">
        <v>40911</v>
      </c>
      <c r="G125" s="9">
        <v>40971</v>
      </c>
      <c r="H125" s="9"/>
      <c r="I125" s="9">
        <v>42432</v>
      </c>
      <c r="J125" s="7" t="s">
        <v>3127</v>
      </c>
      <c r="K125" s="7"/>
      <c r="L125" s="10" t="s">
        <v>3258</v>
      </c>
      <c r="M125" s="242" t="s">
        <v>3683</v>
      </c>
      <c r="N125" s="243" t="s">
        <v>1984</v>
      </c>
      <c r="O125" s="243" t="s">
        <v>4345</v>
      </c>
      <c r="P125" s="10" t="s">
        <v>4128</v>
      </c>
      <c r="Q125" s="10"/>
      <c r="R125" s="10"/>
      <c r="S125" s="10"/>
      <c r="T125" s="10" t="s">
        <v>53</v>
      </c>
      <c r="U125" s="244">
        <v>27881</v>
      </c>
      <c r="V125" s="10" t="s">
        <v>2114</v>
      </c>
      <c r="W125" s="10" t="s">
        <v>2114</v>
      </c>
      <c r="X125" s="241" t="s">
        <v>1936</v>
      </c>
      <c r="Y125" s="8" t="s">
        <v>4346</v>
      </c>
      <c r="Z125" s="243">
        <v>39191</v>
      </c>
      <c r="AA125" s="10" t="s">
        <v>255</v>
      </c>
      <c r="AB125" s="10" t="s">
        <v>1938</v>
      </c>
      <c r="AC125" s="10" t="s">
        <v>3139</v>
      </c>
      <c r="AD125" s="10" t="s">
        <v>2077</v>
      </c>
      <c r="AE125" s="243" t="s">
        <v>2377</v>
      </c>
      <c r="AF125" s="10" t="s">
        <v>4347</v>
      </c>
      <c r="AG125" s="10" t="s">
        <v>4348</v>
      </c>
      <c r="AH125" s="242" t="s">
        <v>4349</v>
      </c>
      <c r="AI125" s="243" t="s">
        <v>4350</v>
      </c>
      <c r="AJ125" s="10" t="s">
        <v>4351</v>
      </c>
      <c r="AK125" s="10" t="s">
        <v>4352</v>
      </c>
      <c r="AL125" s="241" t="s">
        <v>1971</v>
      </c>
      <c r="AM125" s="8"/>
      <c r="AN125" s="8"/>
      <c r="AO125" s="8"/>
      <c r="AP125" s="8"/>
      <c r="AQ125" s="8" t="s">
        <v>3087</v>
      </c>
      <c r="AR125" s="245">
        <v>42400</v>
      </c>
      <c r="AS125" s="245">
        <v>42400</v>
      </c>
      <c r="AT125" s="246" t="s">
        <v>4353</v>
      </c>
      <c r="AU125" s="244">
        <v>42375</v>
      </c>
      <c r="AV125" s="247" t="s">
        <v>3083</v>
      </c>
      <c r="AW125" s="248" t="s">
        <v>3087</v>
      </c>
      <c r="AX125" s="249" t="s">
        <v>3087</v>
      </c>
      <c r="AY125" s="250" t="s">
        <v>4343</v>
      </c>
    </row>
    <row r="126" spans="1:51" ht="24.75" customHeight="1" x14ac:dyDescent="0.35">
      <c r="A126" s="11">
        <v>125</v>
      </c>
      <c r="B126" s="241" t="s">
        <v>4354</v>
      </c>
      <c r="C126" s="8" t="s">
        <v>4355</v>
      </c>
      <c r="D126" s="10" t="s">
        <v>3087</v>
      </c>
      <c r="E126" s="10" t="s">
        <v>32</v>
      </c>
      <c r="F126" s="9">
        <v>42088</v>
      </c>
      <c r="G126" s="9">
        <v>42148</v>
      </c>
      <c r="H126" s="9"/>
      <c r="I126" s="9">
        <v>42514</v>
      </c>
      <c r="J126" s="7" t="s">
        <v>3127</v>
      </c>
      <c r="K126" s="7"/>
      <c r="L126" s="10" t="s">
        <v>3089</v>
      </c>
      <c r="M126" s="242" t="s">
        <v>3090</v>
      </c>
      <c r="N126" s="243" t="s">
        <v>1933</v>
      </c>
      <c r="O126" s="243" t="s">
        <v>3186</v>
      </c>
      <c r="P126" s="10" t="s">
        <v>2061</v>
      </c>
      <c r="Q126" s="10"/>
      <c r="R126" s="10"/>
      <c r="S126" s="10"/>
      <c r="T126" s="10" t="s">
        <v>53</v>
      </c>
      <c r="U126" s="244">
        <v>28292</v>
      </c>
      <c r="V126" s="10" t="s">
        <v>79</v>
      </c>
      <c r="W126" s="10" t="s">
        <v>79</v>
      </c>
      <c r="X126" s="241" t="s">
        <v>1936</v>
      </c>
      <c r="Y126" s="8" t="s">
        <v>4356</v>
      </c>
      <c r="Z126" s="243">
        <v>40632</v>
      </c>
      <c r="AA126" s="10" t="s">
        <v>79</v>
      </c>
      <c r="AB126" s="10" t="s">
        <v>1938</v>
      </c>
      <c r="AC126" s="10" t="s">
        <v>3139</v>
      </c>
      <c r="AD126" s="10" t="s">
        <v>2072</v>
      </c>
      <c r="AE126" s="243" t="s">
        <v>1948</v>
      </c>
      <c r="AF126" s="10" t="s">
        <v>4357</v>
      </c>
      <c r="AG126" s="10" t="s">
        <v>4358</v>
      </c>
      <c r="AH126" s="242" t="s">
        <v>4357</v>
      </c>
      <c r="AI126" s="243" t="s">
        <v>4358</v>
      </c>
      <c r="AJ126" s="10" t="s">
        <v>4359</v>
      </c>
      <c r="AK126" s="10" t="s">
        <v>4360</v>
      </c>
      <c r="AL126" s="241" t="s">
        <v>1971</v>
      </c>
      <c r="AM126" s="8"/>
      <c r="AN126" s="8"/>
      <c r="AO126" s="8"/>
      <c r="AP126" s="8"/>
      <c r="AQ126" s="8" t="s">
        <v>3087</v>
      </c>
      <c r="AR126" s="245">
        <v>42405</v>
      </c>
      <c r="AS126" s="245">
        <v>42405</v>
      </c>
      <c r="AT126" s="246" t="s">
        <v>4361</v>
      </c>
      <c r="AU126" s="244">
        <v>42398</v>
      </c>
      <c r="AV126" s="247" t="s">
        <v>3083</v>
      </c>
      <c r="AW126" s="248" t="s">
        <v>3087</v>
      </c>
      <c r="AX126" s="249" t="s">
        <v>3087</v>
      </c>
      <c r="AY126" s="250" t="s">
        <v>4354</v>
      </c>
    </row>
    <row r="127" spans="1:51" ht="24.75" customHeight="1" x14ac:dyDescent="0.35">
      <c r="A127" s="11">
        <v>126</v>
      </c>
      <c r="B127" s="241" t="s">
        <v>4362</v>
      </c>
      <c r="C127" s="8" t="s">
        <v>4363</v>
      </c>
      <c r="D127" s="10" t="s">
        <v>3087</v>
      </c>
      <c r="E127" s="10" t="s">
        <v>14</v>
      </c>
      <c r="F127" s="9">
        <v>42324</v>
      </c>
      <c r="G127" s="9">
        <v>42384</v>
      </c>
      <c r="H127" s="9"/>
      <c r="I127" s="9">
        <v>42750</v>
      </c>
      <c r="J127" s="7" t="s">
        <v>3127</v>
      </c>
      <c r="K127" s="7"/>
      <c r="L127" s="10" t="s">
        <v>3455</v>
      </c>
      <c r="M127" s="242" t="s">
        <v>3456</v>
      </c>
      <c r="N127" s="243" t="s">
        <v>2017</v>
      </c>
      <c r="O127" s="243" t="s">
        <v>497</v>
      </c>
      <c r="P127" s="10" t="s">
        <v>2460</v>
      </c>
      <c r="Q127" s="10"/>
      <c r="R127" s="10"/>
      <c r="S127" s="10"/>
      <c r="T127" s="10" t="s">
        <v>53</v>
      </c>
      <c r="U127" s="244">
        <v>30985</v>
      </c>
      <c r="V127" s="10" t="s">
        <v>2058</v>
      </c>
      <c r="W127" s="10" t="s">
        <v>2058</v>
      </c>
      <c r="X127" s="241" t="s">
        <v>1936</v>
      </c>
      <c r="Y127" s="8" t="s">
        <v>4364</v>
      </c>
      <c r="Z127" s="243">
        <v>42268</v>
      </c>
      <c r="AA127" s="10" t="s">
        <v>255</v>
      </c>
      <c r="AB127" s="10" t="s">
        <v>1938</v>
      </c>
      <c r="AC127" s="10" t="s">
        <v>3139</v>
      </c>
      <c r="AD127" s="10" t="s">
        <v>2172</v>
      </c>
      <c r="AE127" s="243" t="s">
        <v>1998</v>
      </c>
      <c r="AF127" s="10" t="s">
        <v>4365</v>
      </c>
      <c r="AG127" s="10" t="s">
        <v>4366</v>
      </c>
      <c r="AH127" s="242" t="s">
        <v>4365</v>
      </c>
      <c r="AI127" s="243" t="s">
        <v>4366</v>
      </c>
      <c r="AJ127" s="10" t="s">
        <v>4367</v>
      </c>
      <c r="AK127" s="10" t="s">
        <v>4368</v>
      </c>
      <c r="AL127" s="241" t="s">
        <v>1971</v>
      </c>
      <c r="AM127" s="8"/>
      <c r="AN127" s="8"/>
      <c r="AO127" s="8"/>
      <c r="AP127" s="8"/>
      <c r="AQ127" s="8" t="s">
        <v>3087</v>
      </c>
      <c r="AR127" s="245">
        <v>42405</v>
      </c>
      <c r="AS127" s="245">
        <v>42405</v>
      </c>
      <c r="AT127" s="246" t="s">
        <v>4369</v>
      </c>
      <c r="AU127" s="244">
        <v>42401</v>
      </c>
      <c r="AV127" s="247" t="s">
        <v>3083</v>
      </c>
      <c r="AW127" s="248" t="s">
        <v>3087</v>
      </c>
      <c r="AX127" s="249" t="s">
        <v>4370</v>
      </c>
      <c r="AY127" s="250" t="s">
        <v>4362</v>
      </c>
    </row>
    <row r="128" spans="1:51" ht="24.75" customHeight="1" x14ac:dyDescent="0.35">
      <c r="A128" s="11">
        <v>127</v>
      </c>
      <c r="B128" s="241" t="s">
        <v>4371</v>
      </c>
      <c r="C128" s="8" t="s">
        <v>4372</v>
      </c>
      <c r="D128" s="10" t="s">
        <v>3087</v>
      </c>
      <c r="E128" s="10" t="s">
        <v>3194</v>
      </c>
      <c r="F128" s="9">
        <v>42016</v>
      </c>
      <c r="G128" s="9">
        <v>42076</v>
      </c>
      <c r="H128" s="9"/>
      <c r="I128" s="9"/>
      <c r="J128" s="7" t="s">
        <v>1932</v>
      </c>
      <c r="K128" s="7"/>
      <c r="L128" s="10" t="s">
        <v>3258</v>
      </c>
      <c r="M128" s="242" t="s">
        <v>3259</v>
      </c>
      <c r="N128" s="243" t="s">
        <v>1942</v>
      </c>
      <c r="O128" s="243" t="s">
        <v>972</v>
      </c>
      <c r="P128" s="10" t="s">
        <v>4092</v>
      </c>
      <c r="Q128" s="10"/>
      <c r="R128" s="10"/>
      <c r="S128" s="10"/>
      <c r="T128" s="10" t="s">
        <v>53</v>
      </c>
      <c r="U128" s="244">
        <v>27311</v>
      </c>
      <c r="V128" s="10" t="s">
        <v>255</v>
      </c>
      <c r="W128" s="10" t="s">
        <v>2289</v>
      </c>
      <c r="X128" s="241" t="s">
        <v>1936</v>
      </c>
      <c r="Y128" s="8" t="s">
        <v>4373</v>
      </c>
      <c r="Z128" s="243">
        <v>38048</v>
      </c>
      <c r="AA128" s="10" t="s">
        <v>255</v>
      </c>
      <c r="AB128" s="10" t="s">
        <v>1938</v>
      </c>
      <c r="AC128" s="10" t="s">
        <v>1968</v>
      </c>
      <c r="AD128" s="10" t="s">
        <v>4374</v>
      </c>
      <c r="AE128" s="243" t="s">
        <v>1948</v>
      </c>
      <c r="AF128" s="10" t="s">
        <v>4375</v>
      </c>
      <c r="AG128" s="10" t="s">
        <v>4376</v>
      </c>
      <c r="AH128" s="242" t="s">
        <v>4375</v>
      </c>
      <c r="AI128" s="243" t="s">
        <v>4376</v>
      </c>
      <c r="AJ128" s="10" t="s">
        <v>4377</v>
      </c>
      <c r="AK128" s="10" t="s">
        <v>4378</v>
      </c>
      <c r="AL128" s="241" t="s">
        <v>1971</v>
      </c>
      <c r="AM128" s="8"/>
      <c r="AN128" s="8"/>
      <c r="AO128" s="8"/>
      <c r="AP128" s="8"/>
      <c r="AQ128" s="8" t="s">
        <v>3087</v>
      </c>
      <c r="AR128" s="245">
        <v>42405</v>
      </c>
      <c r="AS128" s="245">
        <v>42414</v>
      </c>
      <c r="AT128" s="246" t="s">
        <v>4379</v>
      </c>
      <c r="AU128" s="244">
        <v>42369</v>
      </c>
      <c r="AV128" s="247" t="s">
        <v>3083</v>
      </c>
      <c r="AW128" s="248" t="s">
        <v>3087</v>
      </c>
      <c r="AX128" s="249" t="s">
        <v>4380</v>
      </c>
      <c r="AY128" s="250" t="s">
        <v>4371</v>
      </c>
    </row>
    <row r="129" spans="1:51" ht="24.75" customHeight="1" x14ac:dyDescent="0.35">
      <c r="A129" s="11">
        <v>128</v>
      </c>
      <c r="B129" s="241" t="s">
        <v>4381</v>
      </c>
      <c r="C129" s="8" t="s">
        <v>4382</v>
      </c>
      <c r="D129" s="10" t="s">
        <v>3087</v>
      </c>
      <c r="E129" s="10" t="s">
        <v>14</v>
      </c>
      <c r="F129" s="9">
        <v>42009</v>
      </c>
      <c r="G129" s="9">
        <v>42099</v>
      </c>
      <c r="H129" s="9"/>
      <c r="I129" s="9">
        <v>42465</v>
      </c>
      <c r="J129" s="7" t="s">
        <v>3127</v>
      </c>
      <c r="K129" s="7"/>
      <c r="L129" s="10" t="s">
        <v>3104</v>
      </c>
      <c r="M129" s="242" t="s">
        <v>3105</v>
      </c>
      <c r="N129" s="243" t="s">
        <v>2155</v>
      </c>
      <c r="O129" s="243" t="s">
        <v>4383</v>
      </c>
      <c r="P129" s="10" t="s">
        <v>4384</v>
      </c>
      <c r="Q129" s="10"/>
      <c r="R129" s="10"/>
      <c r="S129" s="10"/>
      <c r="T129" s="10" t="s">
        <v>22</v>
      </c>
      <c r="U129" s="244">
        <v>33534</v>
      </c>
      <c r="V129" s="10" t="s">
        <v>91</v>
      </c>
      <c r="W129" s="10" t="s">
        <v>91</v>
      </c>
      <c r="X129" s="241" t="s">
        <v>1936</v>
      </c>
      <c r="Y129" s="8" t="s">
        <v>4385</v>
      </c>
      <c r="Z129" s="243">
        <v>38679</v>
      </c>
      <c r="AA129" s="10" t="s">
        <v>91</v>
      </c>
      <c r="AB129" s="10" t="s">
        <v>1938</v>
      </c>
      <c r="AC129" s="10" t="s">
        <v>3139</v>
      </c>
      <c r="AD129" s="10" t="s">
        <v>4386</v>
      </c>
      <c r="AE129" s="243" t="s">
        <v>1948</v>
      </c>
      <c r="AF129" s="10" t="s">
        <v>4387</v>
      </c>
      <c r="AG129" s="10" t="s">
        <v>4388</v>
      </c>
      <c r="AH129" s="242" t="s">
        <v>4387</v>
      </c>
      <c r="AI129" s="243" t="s">
        <v>4388</v>
      </c>
      <c r="AJ129" s="10" t="s">
        <v>4389</v>
      </c>
      <c r="AK129" s="10" t="s">
        <v>4390</v>
      </c>
      <c r="AL129" s="241" t="s">
        <v>1941</v>
      </c>
      <c r="AM129" s="8"/>
      <c r="AN129" s="8"/>
      <c r="AO129" s="8"/>
      <c r="AP129" s="8"/>
      <c r="AQ129" s="8" t="s">
        <v>3087</v>
      </c>
      <c r="AR129" s="245">
        <v>42426</v>
      </c>
      <c r="AS129" s="245">
        <v>42426</v>
      </c>
      <c r="AT129" s="246" t="s">
        <v>4391</v>
      </c>
      <c r="AU129" s="244">
        <v>42405</v>
      </c>
      <c r="AV129" s="247" t="s">
        <v>3083</v>
      </c>
      <c r="AW129" s="248" t="s">
        <v>3782</v>
      </c>
      <c r="AX129" s="249" t="s">
        <v>3087</v>
      </c>
      <c r="AY129" s="250" t="s">
        <v>4381</v>
      </c>
    </row>
    <row r="130" spans="1:51" ht="24.75" customHeight="1" x14ac:dyDescent="0.35">
      <c r="A130" s="11">
        <v>129</v>
      </c>
      <c r="B130" s="241" t="s">
        <v>4392</v>
      </c>
      <c r="C130" s="8" t="s">
        <v>4393</v>
      </c>
      <c r="D130" s="10" t="s">
        <v>3087</v>
      </c>
      <c r="E130" s="10" t="s">
        <v>351</v>
      </c>
      <c r="F130" s="9">
        <v>41323</v>
      </c>
      <c r="G130" s="9">
        <v>41383</v>
      </c>
      <c r="H130" s="9"/>
      <c r="I130" s="9">
        <v>42844</v>
      </c>
      <c r="J130" s="7" t="s">
        <v>3127</v>
      </c>
      <c r="K130" s="7"/>
      <c r="L130" s="10" t="s">
        <v>3195</v>
      </c>
      <c r="M130" s="242" t="s">
        <v>3196</v>
      </c>
      <c r="N130" s="243" t="s">
        <v>1990</v>
      </c>
      <c r="O130" s="243" t="s">
        <v>3186</v>
      </c>
      <c r="P130" s="10" t="s">
        <v>3633</v>
      </c>
      <c r="Q130" s="10"/>
      <c r="R130" s="10"/>
      <c r="S130" s="10"/>
      <c r="T130" s="10" t="s">
        <v>53</v>
      </c>
      <c r="U130" s="244">
        <v>25114</v>
      </c>
      <c r="V130" s="10" t="s">
        <v>101</v>
      </c>
      <c r="W130" s="10" t="s">
        <v>176</v>
      </c>
      <c r="X130" s="241" t="s">
        <v>1936</v>
      </c>
      <c r="Y130" s="8" t="s">
        <v>4394</v>
      </c>
      <c r="Z130" s="243">
        <v>41045</v>
      </c>
      <c r="AA130" s="10" t="s">
        <v>124</v>
      </c>
      <c r="AB130" s="10" t="s">
        <v>1938</v>
      </c>
      <c r="AC130" s="10" t="s">
        <v>3139</v>
      </c>
      <c r="AD130" s="10" t="s">
        <v>2137</v>
      </c>
      <c r="AE130" s="243" t="s">
        <v>3593</v>
      </c>
      <c r="AF130" s="10" t="s">
        <v>4395</v>
      </c>
      <c r="AG130" s="10" t="s">
        <v>4396</v>
      </c>
      <c r="AH130" s="242" t="s">
        <v>4397</v>
      </c>
      <c r="AI130" s="243" t="s">
        <v>4398</v>
      </c>
      <c r="AJ130" s="10" t="s">
        <v>4399</v>
      </c>
      <c r="AK130" s="10" t="s">
        <v>4400</v>
      </c>
      <c r="AL130" s="241" t="s">
        <v>1971</v>
      </c>
      <c r="AM130" s="8"/>
      <c r="AN130" s="8"/>
      <c r="AO130" s="8"/>
      <c r="AP130" s="8"/>
      <c r="AQ130" s="8" t="s">
        <v>3087</v>
      </c>
      <c r="AR130" s="245">
        <v>42429</v>
      </c>
      <c r="AS130" s="245">
        <v>42429</v>
      </c>
      <c r="AT130" s="246" t="s">
        <v>4401</v>
      </c>
      <c r="AU130" s="244">
        <v>42405</v>
      </c>
      <c r="AV130" s="247" t="s">
        <v>3100</v>
      </c>
      <c r="AW130" s="248" t="s">
        <v>3087</v>
      </c>
      <c r="AX130" s="249" t="s">
        <v>3087</v>
      </c>
      <c r="AY130" s="250" t="s">
        <v>4392</v>
      </c>
    </row>
    <row r="131" spans="1:51" ht="24.75" customHeight="1" x14ac:dyDescent="0.35">
      <c r="A131" s="11">
        <v>130</v>
      </c>
      <c r="B131" s="241" t="s">
        <v>4402</v>
      </c>
      <c r="C131" s="8" t="s">
        <v>1128</v>
      </c>
      <c r="D131" s="10" t="s">
        <v>4403</v>
      </c>
      <c r="E131" s="10" t="s">
        <v>3194</v>
      </c>
      <c r="F131" s="9">
        <v>41821</v>
      </c>
      <c r="G131" s="9">
        <v>41881</v>
      </c>
      <c r="H131" s="9"/>
      <c r="I131" s="9">
        <v>42612</v>
      </c>
      <c r="J131" s="7" t="s">
        <v>3127</v>
      </c>
      <c r="K131" s="7"/>
      <c r="L131" s="10" t="s">
        <v>3195</v>
      </c>
      <c r="M131" s="242" t="s">
        <v>3196</v>
      </c>
      <c r="N131" s="243" t="s">
        <v>1933</v>
      </c>
      <c r="O131" s="243" t="s">
        <v>3186</v>
      </c>
      <c r="P131" s="10" t="s">
        <v>2333</v>
      </c>
      <c r="Q131" s="10"/>
      <c r="R131" s="10"/>
      <c r="S131" s="10"/>
      <c r="T131" s="10" t="s">
        <v>22</v>
      </c>
      <c r="U131" s="244">
        <v>26533</v>
      </c>
      <c r="V131" s="10" t="s">
        <v>255</v>
      </c>
      <c r="W131" s="10" t="s">
        <v>317</v>
      </c>
      <c r="X131" s="241" t="s">
        <v>1936</v>
      </c>
      <c r="Y131" s="8" t="s">
        <v>4404</v>
      </c>
      <c r="Z131" s="243">
        <v>36654</v>
      </c>
      <c r="AA131" s="10" t="s">
        <v>255</v>
      </c>
      <c r="AB131" s="10" t="s">
        <v>1946</v>
      </c>
      <c r="AC131" s="10" t="s">
        <v>1974</v>
      </c>
      <c r="AD131" s="10" t="s">
        <v>4405</v>
      </c>
      <c r="AE131" s="243" t="s">
        <v>4406</v>
      </c>
      <c r="AF131" s="10" t="s">
        <v>4407</v>
      </c>
      <c r="AG131" s="10" t="s">
        <v>4408</v>
      </c>
      <c r="AH131" s="242" t="s">
        <v>4409</v>
      </c>
      <c r="AI131" s="243" t="s">
        <v>4410</v>
      </c>
      <c r="AJ131" s="10" t="s">
        <v>4411</v>
      </c>
      <c r="AK131" s="10" t="s">
        <v>4412</v>
      </c>
      <c r="AL131" s="241" t="s">
        <v>2160</v>
      </c>
      <c r="AM131" s="8"/>
      <c r="AN131" s="8"/>
      <c r="AO131" s="8"/>
      <c r="AP131" s="8"/>
      <c r="AQ131" s="8" t="s">
        <v>3087</v>
      </c>
      <c r="AR131" s="245">
        <v>42429</v>
      </c>
      <c r="AS131" s="245">
        <v>42429</v>
      </c>
      <c r="AT131" s="246" t="s">
        <v>4413</v>
      </c>
      <c r="AU131" s="244">
        <v>42398</v>
      </c>
      <c r="AV131" s="247" t="s">
        <v>3100</v>
      </c>
      <c r="AW131" s="248" t="s">
        <v>3087</v>
      </c>
      <c r="AX131" s="249" t="s">
        <v>3087</v>
      </c>
      <c r="AY131" s="250" t="s">
        <v>4402</v>
      </c>
    </row>
    <row r="132" spans="1:51" ht="24.75" customHeight="1" x14ac:dyDescent="0.35">
      <c r="A132" s="11">
        <v>131</v>
      </c>
      <c r="B132" s="241" t="s">
        <v>4414</v>
      </c>
      <c r="C132" s="8" t="s">
        <v>4415</v>
      </c>
      <c r="D132" s="10" t="s">
        <v>3087</v>
      </c>
      <c r="E132" s="10" t="s">
        <v>145</v>
      </c>
      <c r="F132" s="9">
        <v>42191</v>
      </c>
      <c r="G132" s="9">
        <v>42251</v>
      </c>
      <c r="H132" s="9"/>
      <c r="I132" s="9">
        <v>42617</v>
      </c>
      <c r="J132" s="7" t="s">
        <v>3127</v>
      </c>
      <c r="K132" s="7"/>
      <c r="L132" s="10" t="s">
        <v>35</v>
      </c>
      <c r="M132" s="242" t="s">
        <v>35</v>
      </c>
      <c r="N132" s="243" t="s">
        <v>2050</v>
      </c>
      <c r="O132" s="243" t="s">
        <v>271</v>
      </c>
      <c r="P132" s="10" t="s">
        <v>2000</v>
      </c>
      <c r="Q132" s="10"/>
      <c r="R132" s="10"/>
      <c r="S132" s="10"/>
      <c r="T132" s="10" t="s">
        <v>22</v>
      </c>
      <c r="U132" s="244">
        <v>32454</v>
      </c>
      <c r="V132" s="10" t="s">
        <v>1382</v>
      </c>
      <c r="W132" s="10" t="s">
        <v>1382</v>
      </c>
      <c r="X132" s="241" t="s">
        <v>1936</v>
      </c>
      <c r="Y132" s="8" t="s">
        <v>4416</v>
      </c>
      <c r="Z132" s="243">
        <v>42170</v>
      </c>
      <c r="AA132" s="10" t="s">
        <v>1382</v>
      </c>
      <c r="AB132" s="10" t="s">
        <v>1938</v>
      </c>
      <c r="AC132" s="10" t="s">
        <v>3139</v>
      </c>
      <c r="AD132" s="10" t="s">
        <v>2090</v>
      </c>
      <c r="AE132" s="243" t="s">
        <v>1948</v>
      </c>
      <c r="AF132" s="10" t="s">
        <v>4417</v>
      </c>
      <c r="AG132" s="10" t="s">
        <v>4418</v>
      </c>
      <c r="AH132" s="242" t="s">
        <v>4419</v>
      </c>
      <c r="AI132" s="243" t="s">
        <v>4420</v>
      </c>
      <c r="AJ132" s="10" t="s">
        <v>4421</v>
      </c>
      <c r="AK132" s="10" t="s">
        <v>4422</v>
      </c>
      <c r="AL132" s="241" t="s">
        <v>1941</v>
      </c>
      <c r="AM132" s="8"/>
      <c r="AN132" s="8"/>
      <c r="AO132" s="8"/>
      <c r="AP132" s="8"/>
      <c r="AQ132" s="8" t="s">
        <v>3087</v>
      </c>
      <c r="AR132" s="245">
        <v>42426</v>
      </c>
      <c r="AS132" s="245">
        <v>42429</v>
      </c>
      <c r="AT132" s="246" t="s">
        <v>4423</v>
      </c>
      <c r="AU132" s="244">
        <v>42398</v>
      </c>
      <c r="AV132" s="247" t="s">
        <v>3083</v>
      </c>
      <c r="AW132" s="248" t="s">
        <v>3087</v>
      </c>
      <c r="AX132" s="249" t="s">
        <v>3087</v>
      </c>
      <c r="AY132" s="250" t="s">
        <v>4414</v>
      </c>
    </row>
    <row r="133" spans="1:51" ht="24.75" customHeight="1" x14ac:dyDescent="0.35">
      <c r="A133" s="11">
        <v>132</v>
      </c>
      <c r="B133" s="241" t="s">
        <v>4424</v>
      </c>
      <c r="C133" s="8" t="s">
        <v>4425</v>
      </c>
      <c r="D133" s="10" t="s">
        <v>3087</v>
      </c>
      <c r="E133" s="10" t="s">
        <v>14</v>
      </c>
      <c r="F133" s="9">
        <v>40364</v>
      </c>
      <c r="G133" s="9">
        <v>40425</v>
      </c>
      <c r="H133" s="9"/>
      <c r="I133" s="9"/>
      <c r="J133" s="7" t="s">
        <v>1932</v>
      </c>
      <c r="K133" s="7"/>
      <c r="L133" s="10" t="s">
        <v>3117</v>
      </c>
      <c r="M133" s="242" t="s">
        <v>3117</v>
      </c>
      <c r="N133" s="243" t="s">
        <v>1995</v>
      </c>
      <c r="O133" s="243" t="s">
        <v>4426</v>
      </c>
      <c r="P133" s="10" t="s">
        <v>4427</v>
      </c>
      <c r="Q133" s="10"/>
      <c r="R133" s="10"/>
      <c r="S133" s="10"/>
      <c r="T133" s="10" t="s">
        <v>22</v>
      </c>
      <c r="U133" s="244">
        <v>25025</v>
      </c>
      <c r="V133" s="10" t="s">
        <v>4428</v>
      </c>
      <c r="W133" s="10" t="s">
        <v>176</v>
      </c>
      <c r="X133" s="241" t="s">
        <v>1936</v>
      </c>
      <c r="Y133" s="8" t="s">
        <v>4429</v>
      </c>
      <c r="Z133" s="243">
        <v>39162</v>
      </c>
      <c r="AA133" s="10" t="s">
        <v>255</v>
      </c>
      <c r="AB133" s="10" t="s">
        <v>1938</v>
      </c>
      <c r="AC133" s="10" t="s">
        <v>3139</v>
      </c>
      <c r="AD133" s="10" t="s">
        <v>4237</v>
      </c>
      <c r="AE133" s="243" t="s">
        <v>2219</v>
      </c>
      <c r="AF133" s="10" t="s">
        <v>4430</v>
      </c>
      <c r="AG133" s="10" t="s">
        <v>4431</v>
      </c>
      <c r="AH133" s="242" t="s">
        <v>4430</v>
      </c>
      <c r="AI133" s="243" t="s">
        <v>4431</v>
      </c>
      <c r="AJ133" s="10" t="s">
        <v>4432</v>
      </c>
      <c r="AK133" s="10" t="s">
        <v>4433</v>
      </c>
      <c r="AL133" s="241" t="s">
        <v>1941</v>
      </c>
      <c r="AM133" s="8"/>
      <c r="AN133" s="8"/>
      <c r="AO133" s="8"/>
      <c r="AP133" s="8"/>
      <c r="AQ133" s="8" t="s">
        <v>3087</v>
      </c>
      <c r="AR133" s="245">
        <v>42426</v>
      </c>
      <c r="AS133" s="245">
        <v>42429</v>
      </c>
      <c r="AT133" s="246" t="s">
        <v>4434</v>
      </c>
      <c r="AU133" s="244">
        <v>42374</v>
      </c>
      <c r="AV133" s="247" t="s">
        <v>3083</v>
      </c>
      <c r="AW133" s="248" t="s">
        <v>3087</v>
      </c>
      <c r="AX133" s="249" t="s">
        <v>3087</v>
      </c>
      <c r="AY133" s="250" t="s">
        <v>4424</v>
      </c>
    </row>
    <row r="134" spans="1:51" ht="24.75" customHeight="1" x14ac:dyDescent="0.35">
      <c r="A134" s="11">
        <v>133</v>
      </c>
      <c r="B134" s="241" t="s">
        <v>4435</v>
      </c>
      <c r="C134" s="8" t="s">
        <v>4436</v>
      </c>
      <c r="D134" s="10" t="s">
        <v>3087</v>
      </c>
      <c r="E134" s="10" t="s">
        <v>14</v>
      </c>
      <c r="F134" s="9">
        <v>40452</v>
      </c>
      <c r="G134" s="9">
        <v>40512</v>
      </c>
      <c r="H134" s="9"/>
      <c r="I134" s="9"/>
      <c r="J134" s="7" t="s">
        <v>1932</v>
      </c>
      <c r="K134" s="7"/>
      <c r="L134" s="10" t="s">
        <v>35</v>
      </c>
      <c r="M134" s="242" t="s">
        <v>35</v>
      </c>
      <c r="N134" s="243" t="s">
        <v>2017</v>
      </c>
      <c r="O134" s="243" t="s">
        <v>4437</v>
      </c>
      <c r="P134" s="10" t="s">
        <v>4438</v>
      </c>
      <c r="Q134" s="10"/>
      <c r="R134" s="10"/>
      <c r="S134" s="10"/>
      <c r="T134" s="10" t="s">
        <v>22</v>
      </c>
      <c r="U134" s="244">
        <v>30169</v>
      </c>
      <c r="V134" s="10" t="s">
        <v>255</v>
      </c>
      <c r="W134" s="10" t="s">
        <v>527</v>
      </c>
      <c r="X134" s="241" t="s">
        <v>1936</v>
      </c>
      <c r="Y134" s="8" t="s">
        <v>4439</v>
      </c>
      <c r="Z134" s="243">
        <v>39236</v>
      </c>
      <c r="AA134" s="10" t="s">
        <v>255</v>
      </c>
      <c r="AB134" s="10" t="s">
        <v>1938</v>
      </c>
      <c r="AC134" s="10" t="s">
        <v>3139</v>
      </c>
      <c r="AD134" s="10" t="s">
        <v>1987</v>
      </c>
      <c r="AE134" s="243" t="s">
        <v>2683</v>
      </c>
      <c r="AF134" s="10" t="s">
        <v>4440</v>
      </c>
      <c r="AG134" s="10" t="s">
        <v>4441</v>
      </c>
      <c r="AH134" s="242" t="s">
        <v>4442</v>
      </c>
      <c r="AI134" s="243" t="s">
        <v>4443</v>
      </c>
      <c r="AJ134" s="10" t="s">
        <v>4444</v>
      </c>
      <c r="AK134" s="10" t="s">
        <v>194</v>
      </c>
      <c r="AL134" s="241" t="s">
        <v>1941</v>
      </c>
      <c r="AM134" s="8"/>
      <c r="AN134" s="8"/>
      <c r="AO134" s="8"/>
      <c r="AP134" s="8"/>
      <c r="AQ134" s="8" t="s">
        <v>3087</v>
      </c>
      <c r="AR134" s="245">
        <v>42432</v>
      </c>
      <c r="AS134" s="245">
        <v>42432</v>
      </c>
      <c r="AT134" s="246" t="s">
        <v>4445</v>
      </c>
      <c r="AU134" s="244">
        <v>42426</v>
      </c>
      <c r="AV134" s="247" t="s">
        <v>3083</v>
      </c>
      <c r="AW134" s="248" t="s">
        <v>3087</v>
      </c>
      <c r="AX134" s="249" t="s">
        <v>3087</v>
      </c>
      <c r="AY134" s="250" t="s">
        <v>4435</v>
      </c>
    </row>
    <row r="135" spans="1:51" ht="24.75" customHeight="1" x14ac:dyDescent="0.35">
      <c r="A135" s="11">
        <v>134</v>
      </c>
      <c r="B135" s="241" t="s">
        <v>4446</v>
      </c>
      <c r="C135" s="8" t="s">
        <v>4447</v>
      </c>
      <c r="D135" s="10" t="s">
        <v>3087</v>
      </c>
      <c r="E135" s="10" t="s">
        <v>699</v>
      </c>
      <c r="F135" s="9">
        <v>42373</v>
      </c>
      <c r="G135" s="9">
        <v>42433</v>
      </c>
      <c r="H135" s="9"/>
      <c r="I135" s="9"/>
      <c r="J135" s="7" t="s">
        <v>3127</v>
      </c>
      <c r="K135" s="7"/>
      <c r="L135" s="10" t="s">
        <v>3883</v>
      </c>
      <c r="M135" s="242" t="s">
        <v>3884</v>
      </c>
      <c r="N135" s="243" t="s">
        <v>1933</v>
      </c>
      <c r="O135" s="243" t="s">
        <v>3186</v>
      </c>
      <c r="P135" s="10" t="s">
        <v>2333</v>
      </c>
      <c r="Q135" s="10"/>
      <c r="R135" s="10"/>
      <c r="S135" s="10"/>
      <c r="T135" s="10" t="s">
        <v>53</v>
      </c>
      <c r="U135" s="244">
        <v>24903</v>
      </c>
      <c r="V135" s="10" t="s">
        <v>699</v>
      </c>
      <c r="W135" s="10" t="s">
        <v>4448</v>
      </c>
      <c r="X135" s="241" t="s">
        <v>1936</v>
      </c>
      <c r="Y135" s="8" t="s">
        <v>4449</v>
      </c>
      <c r="Z135" s="243">
        <v>40563</v>
      </c>
      <c r="AA135" s="10" t="s">
        <v>699</v>
      </c>
      <c r="AB135" s="10" t="s">
        <v>1938</v>
      </c>
      <c r="AC135" s="10" t="s">
        <v>3139</v>
      </c>
      <c r="AD135" s="10" t="s">
        <v>2010</v>
      </c>
      <c r="AE135" s="243" t="s">
        <v>3087</v>
      </c>
      <c r="AF135" s="10" t="s">
        <v>4450</v>
      </c>
      <c r="AG135" s="10" t="s">
        <v>4451</v>
      </c>
      <c r="AH135" s="242" t="s">
        <v>4450</v>
      </c>
      <c r="AI135" s="243" t="s">
        <v>4451</v>
      </c>
      <c r="AJ135" s="10" t="s">
        <v>4452</v>
      </c>
      <c r="AK135" s="10" t="s">
        <v>4453</v>
      </c>
      <c r="AL135" s="241" t="s">
        <v>4454</v>
      </c>
      <c r="AM135" s="8"/>
      <c r="AN135" s="8"/>
      <c r="AO135" s="8"/>
      <c r="AP135" s="8"/>
      <c r="AQ135" s="8" t="s">
        <v>3087</v>
      </c>
      <c r="AR135" s="245">
        <v>42432</v>
      </c>
      <c r="AS135" s="245">
        <v>42432</v>
      </c>
      <c r="AT135" s="246" t="s">
        <v>3087</v>
      </c>
      <c r="AU135" s="244"/>
      <c r="AV135" s="247" t="s">
        <v>4455</v>
      </c>
      <c r="AW135" s="248" t="s">
        <v>3087</v>
      </c>
      <c r="AX135" s="249" t="s">
        <v>4456</v>
      </c>
      <c r="AY135" s="250" t="s">
        <v>4446</v>
      </c>
    </row>
    <row r="136" spans="1:51" ht="24.75" customHeight="1" x14ac:dyDescent="0.35">
      <c r="A136" s="11">
        <v>135</v>
      </c>
      <c r="B136" s="241" t="s">
        <v>4457</v>
      </c>
      <c r="C136" s="8" t="s">
        <v>4458</v>
      </c>
      <c r="D136" s="10" t="s">
        <v>4459</v>
      </c>
      <c r="E136" s="10" t="s">
        <v>669</v>
      </c>
      <c r="F136" s="9">
        <v>42269</v>
      </c>
      <c r="G136" s="9">
        <v>42329</v>
      </c>
      <c r="H136" s="9"/>
      <c r="I136" s="9">
        <v>42695</v>
      </c>
      <c r="J136" s="7" t="s">
        <v>3127</v>
      </c>
      <c r="K136" s="7"/>
      <c r="L136" s="10" t="s">
        <v>3490</v>
      </c>
      <c r="M136" s="242" t="s">
        <v>3491</v>
      </c>
      <c r="N136" s="243" t="s">
        <v>1990</v>
      </c>
      <c r="O136" s="243" t="s">
        <v>3186</v>
      </c>
      <c r="P136" s="10" t="s">
        <v>3633</v>
      </c>
      <c r="Q136" s="10"/>
      <c r="R136" s="10"/>
      <c r="S136" s="10"/>
      <c r="T136" s="10" t="s">
        <v>53</v>
      </c>
      <c r="U136" s="244">
        <v>28343</v>
      </c>
      <c r="V136" s="10" t="s">
        <v>501</v>
      </c>
      <c r="W136" s="10" t="s">
        <v>501</v>
      </c>
      <c r="X136" s="241" t="s">
        <v>1936</v>
      </c>
      <c r="Y136" s="8" t="s">
        <v>4460</v>
      </c>
      <c r="Z136" s="243">
        <v>40312</v>
      </c>
      <c r="AA136" s="10" t="s">
        <v>501</v>
      </c>
      <c r="AB136" s="10" t="s">
        <v>1938</v>
      </c>
      <c r="AC136" s="10" t="s">
        <v>3139</v>
      </c>
      <c r="AD136" s="10" t="s">
        <v>4461</v>
      </c>
      <c r="AE136" s="243" t="s">
        <v>4462</v>
      </c>
      <c r="AF136" s="10" t="s">
        <v>4463</v>
      </c>
      <c r="AG136" s="10" t="s">
        <v>4464</v>
      </c>
      <c r="AH136" s="242" t="s">
        <v>4465</v>
      </c>
      <c r="AI136" s="243" t="s">
        <v>4466</v>
      </c>
      <c r="AJ136" s="10" t="s">
        <v>4467</v>
      </c>
      <c r="AK136" s="10" t="s">
        <v>4468</v>
      </c>
      <c r="AL136" s="241" t="s">
        <v>1971</v>
      </c>
      <c r="AM136" s="8"/>
      <c r="AN136" s="8"/>
      <c r="AO136" s="8"/>
      <c r="AP136" s="8"/>
      <c r="AQ136" s="8" t="s">
        <v>3087</v>
      </c>
      <c r="AR136" s="245">
        <v>42439</v>
      </c>
      <c r="AS136" s="245">
        <v>42439</v>
      </c>
      <c r="AT136" s="246" t="s">
        <v>4469</v>
      </c>
      <c r="AU136" s="244">
        <v>42431</v>
      </c>
      <c r="AV136" s="247" t="s">
        <v>3083</v>
      </c>
      <c r="AW136" s="248" t="s">
        <v>3087</v>
      </c>
      <c r="AX136" s="249" t="s">
        <v>3087</v>
      </c>
      <c r="AY136" s="250" t="s">
        <v>4457</v>
      </c>
    </row>
    <row r="137" spans="1:51" ht="24.75" customHeight="1" x14ac:dyDescent="0.35">
      <c r="A137" s="11">
        <v>136</v>
      </c>
      <c r="B137" s="241" t="s">
        <v>4470</v>
      </c>
      <c r="C137" s="8" t="s">
        <v>515</v>
      </c>
      <c r="D137" s="10" t="s">
        <v>3087</v>
      </c>
      <c r="E137" s="10" t="s">
        <v>2058</v>
      </c>
      <c r="F137" s="9">
        <v>41396</v>
      </c>
      <c r="G137" s="9">
        <v>41456</v>
      </c>
      <c r="H137" s="9"/>
      <c r="I137" s="9"/>
      <c r="J137" s="7" t="s">
        <v>1932</v>
      </c>
      <c r="K137" s="7"/>
      <c r="L137" s="10" t="s">
        <v>3089</v>
      </c>
      <c r="M137" s="242" t="s">
        <v>3090</v>
      </c>
      <c r="N137" s="243" t="s">
        <v>1933</v>
      </c>
      <c r="O137" s="243" t="s">
        <v>3186</v>
      </c>
      <c r="P137" s="10" t="s">
        <v>2333</v>
      </c>
      <c r="Q137" s="10"/>
      <c r="R137" s="10"/>
      <c r="S137" s="10"/>
      <c r="T137" s="10" t="s">
        <v>53</v>
      </c>
      <c r="U137" s="244">
        <v>24854</v>
      </c>
      <c r="V137" s="10" t="s">
        <v>162</v>
      </c>
      <c r="W137" s="10" t="s">
        <v>162</v>
      </c>
      <c r="X137" s="241" t="s">
        <v>1936</v>
      </c>
      <c r="Y137" s="8" t="s">
        <v>4471</v>
      </c>
      <c r="Z137" s="243">
        <v>37515</v>
      </c>
      <c r="AA137" s="10" t="s">
        <v>2058</v>
      </c>
      <c r="AB137" s="10" t="s">
        <v>1938</v>
      </c>
      <c r="AC137" s="10" t="s">
        <v>3139</v>
      </c>
      <c r="AD137" s="10" t="s">
        <v>2649</v>
      </c>
      <c r="AE137" s="243" t="s">
        <v>4472</v>
      </c>
      <c r="AF137" s="10" t="s">
        <v>4473</v>
      </c>
      <c r="AG137" s="10" t="s">
        <v>4474</v>
      </c>
      <c r="AH137" s="242" t="s">
        <v>4473</v>
      </c>
      <c r="AI137" s="243" t="s">
        <v>4475</v>
      </c>
      <c r="AJ137" s="10" t="s">
        <v>4476</v>
      </c>
      <c r="AK137" s="10" t="s">
        <v>1156</v>
      </c>
      <c r="AL137" s="241" t="s">
        <v>1971</v>
      </c>
      <c r="AM137" s="8"/>
      <c r="AN137" s="8"/>
      <c r="AO137" s="8"/>
      <c r="AP137" s="8"/>
      <c r="AQ137" s="8" t="s">
        <v>3087</v>
      </c>
      <c r="AR137" s="245">
        <v>42429</v>
      </c>
      <c r="AS137" s="245">
        <v>42443</v>
      </c>
      <c r="AT137" s="246" t="s">
        <v>4477</v>
      </c>
      <c r="AU137" s="244">
        <v>42420</v>
      </c>
      <c r="AV137" s="247" t="s">
        <v>3083</v>
      </c>
      <c r="AW137" s="248" t="s">
        <v>3782</v>
      </c>
      <c r="AX137" s="249"/>
      <c r="AY137" s="250" t="s">
        <v>4470</v>
      </c>
    </row>
    <row r="138" spans="1:51" ht="24.75" customHeight="1" x14ac:dyDescent="0.35">
      <c r="A138" s="11">
        <v>137</v>
      </c>
      <c r="B138" s="241" t="s">
        <v>4478</v>
      </c>
      <c r="C138" s="8" t="s">
        <v>4479</v>
      </c>
      <c r="D138" s="10" t="s">
        <v>3087</v>
      </c>
      <c r="E138" s="10" t="s">
        <v>14</v>
      </c>
      <c r="F138" s="9">
        <v>42298</v>
      </c>
      <c r="G138" s="9">
        <v>42358</v>
      </c>
      <c r="H138" s="9"/>
      <c r="I138" s="9">
        <v>42724</v>
      </c>
      <c r="J138" s="7" t="s">
        <v>3127</v>
      </c>
      <c r="K138" s="7"/>
      <c r="L138" s="10" t="s">
        <v>3234</v>
      </c>
      <c r="M138" s="242" t="s">
        <v>2483</v>
      </c>
      <c r="N138" s="243" t="s">
        <v>2050</v>
      </c>
      <c r="O138" s="243" t="s">
        <v>4480</v>
      </c>
      <c r="P138" s="10" t="s">
        <v>4481</v>
      </c>
      <c r="Q138" s="10"/>
      <c r="R138" s="10"/>
      <c r="S138" s="10"/>
      <c r="T138" s="10" t="s">
        <v>22</v>
      </c>
      <c r="U138" s="244">
        <v>32268</v>
      </c>
      <c r="V138" s="10" t="s">
        <v>1725</v>
      </c>
      <c r="W138" s="10" t="s">
        <v>1725</v>
      </c>
      <c r="X138" s="241" t="s">
        <v>1936</v>
      </c>
      <c r="Y138" s="8" t="s">
        <v>4482</v>
      </c>
      <c r="Z138" s="243">
        <v>38105</v>
      </c>
      <c r="AA138" s="10" t="s">
        <v>1945</v>
      </c>
      <c r="AB138" s="10" t="s">
        <v>1956</v>
      </c>
      <c r="AC138" s="10" t="s">
        <v>3139</v>
      </c>
      <c r="AD138" s="10" t="s">
        <v>4483</v>
      </c>
      <c r="AE138" s="243" t="s">
        <v>4484</v>
      </c>
      <c r="AF138" s="10" t="s">
        <v>4485</v>
      </c>
      <c r="AG138" s="10" t="s">
        <v>4486</v>
      </c>
      <c r="AH138" s="242" t="s">
        <v>4487</v>
      </c>
      <c r="AI138" s="243" t="s">
        <v>4488</v>
      </c>
      <c r="AJ138" s="10" t="s">
        <v>4489</v>
      </c>
      <c r="AK138" s="10" t="s">
        <v>4490</v>
      </c>
      <c r="AL138" s="241" t="s">
        <v>2160</v>
      </c>
      <c r="AM138" s="8"/>
      <c r="AN138" s="8"/>
      <c r="AO138" s="8"/>
      <c r="AP138" s="8"/>
      <c r="AQ138" s="8" t="s">
        <v>3087</v>
      </c>
      <c r="AR138" s="245">
        <v>42446</v>
      </c>
      <c r="AS138" s="245">
        <v>42446</v>
      </c>
      <c r="AT138" s="246" t="s">
        <v>4491</v>
      </c>
      <c r="AU138" s="244">
        <v>42417</v>
      </c>
      <c r="AV138" s="247" t="s">
        <v>3083</v>
      </c>
      <c r="AW138" s="248" t="s">
        <v>3087</v>
      </c>
      <c r="AX138" s="249" t="s">
        <v>4492</v>
      </c>
      <c r="AY138" s="250" t="s">
        <v>4478</v>
      </c>
    </row>
    <row r="139" spans="1:51" ht="24.75" customHeight="1" x14ac:dyDescent="0.35">
      <c r="A139" s="11">
        <v>138</v>
      </c>
      <c r="B139" s="241" t="s">
        <v>4493</v>
      </c>
      <c r="C139" s="8" t="s">
        <v>4494</v>
      </c>
      <c r="D139" s="10" t="s">
        <v>3087</v>
      </c>
      <c r="E139" s="10" t="s">
        <v>14</v>
      </c>
      <c r="F139" s="9">
        <v>42205</v>
      </c>
      <c r="G139" s="9">
        <v>42265</v>
      </c>
      <c r="H139" s="9"/>
      <c r="I139" s="9"/>
      <c r="J139" s="7" t="s">
        <v>1932</v>
      </c>
      <c r="K139" s="7"/>
      <c r="L139" s="10" t="s">
        <v>115</v>
      </c>
      <c r="M139" s="242" t="s">
        <v>2070</v>
      </c>
      <c r="N139" s="243" t="s">
        <v>1984</v>
      </c>
      <c r="O139" s="243" t="s">
        <v>493</v>
      </c>
      <c r="P139" s="10" t="s">
        <v>2231</v>
      </c>
      <c r="Q139" s="10"/>
      <c r="R139" s="10"/>
      <c r="S139" s="10"/>
      <c r="T139" s="10" t="s">
        <v>53</v>
      </c>
      <c r="U139" s="244">
        <v>30416</v>
      </c>
      <c r="V139" s="10" t="s">
        <v>255</v>
      </c>
      <c r="W139" s="10" t="s">
        <v>2015</v>
      </c>
      <c r="X139" s="241" t="s">
        <v>1936</v>
      </c>
      <c r="Y139" s="8" t="s">
        <v>4495</v>
      </c>
      <c r="Z139" s="243">
        <v>42065</v>
      </c>
      <c r="AA139" s="10" t="s">
        <v>255</v>
      </c>
      <c r="AB139" s="10" t="s">
        <v>1956</v>
      </c>
      <c r="AC139" s="10" t="s">
        <v>3139</v>
      </c>
      <c r="AD139" s="10" t="s">
        <v>2678</v>
      </c>
      <c r="AE139" s="243" t="s">
        <v>3178</v>
      </c>
      <c r="AF139" s="10" t="s">
        <v>4496</v>
      </c>
      <c r="AG139" s="10" t="s">
        <v>4497</v>
      </c>
      <c r="AH139" s="242" t="s">
        <v>4498</v>
      </c>
      <c r="AI139" s="243" t="s">
        <v>4499</v>
      </c>
      <c r="AJ139" s="10" t="s">
        <v>4500</v>
      </c>
      <c r="AK139" s="10" t="s">
        <v>4501</v>
      </c>
      <c r="AL139" s="241" t="s">
        <v>1953</v>
      </c>
      <c r="AM139" s="8"/>
      <c r="AN139" s="8"/>
      <c r="AO139" s="8"/>
      <c r="AP139" s="8"/>
      <c r="AQ139" s="8" t="s">
        <v>3087</v>
      </c>
      <c r="AR139" s="245">
        <v>42448</v>
      </c>
      <c r="AS139" s="245">
        <v>42448</v>
      </c>
      <c r="AT139" s="246" t="s">
        <v>4502</v>
      </c>
      <c r="AU139" s="244">
        <v>42419</v>
      </c>
      <c r="AV139" s="247" t="s">
        <v>3083</v>
      </c>
      <c r="AW139" s="248" t="s">
        <v>3087</v>
      </c>
      <c r="AX139" s="249" t="s">
        <v>4503</v>
      </c>
      <c r="AY139" s="250" t="s">
        <v>4493</v>
      </c>
    </row>
    <row r="140" spans="1:51" ht="24.75" customHeight="1" x14ac:dyDescent="0.35">
      <c r="A140" s="11">
        <v>139</v>
      </c>
      <c r="B140" s="241" t="s">
        <v>4504</v>
      </c>
      <c r="C140" s="8" t="s">
        <v>4505</v>
      </c>
      <c r="D140" s="10" t="s">
        <v>4506</v>
      </c>
      <c r="E140" s="10" t="s">
        <v>32</v>
      </c>
      <c r="F140" s="9">
        <v>42040</v>
      </c>
      <c r="G140" s="9">
        <v>42100</v>
      </c>
      <c r="H140" s="9"/>
      <c r="I140" s="9">
        <v>42466</v>
      </c>
      <c r="J140" s="7" t="s">
        <v>3127</v>
      </c>
      <c r="K140" s="7"/>
      <c r="L140" s="10" t="s">
        <v>3089</v>
      </c>
      <c r="M140" s="242" t="s">
        <v>3090</v>
      </c>
      <c r="N140" s="243" t="s">
        <v>1984</v>
      </c>
      <c r="O140" s="243" t="s">
        <v>3186</v>
      </c>
      <c r="P140" s="10" t="s">
        <v>2333</v>
      </c>
      <c r="Q140" s="10"/>
      <c r="R140" s="10"/>
      <c r="S140" s="10"/>
      <c r="T140" s="10" t="s">
        <v>53</v>
      </c>
      <c r="U140" s="244">
        <v>30542</v>
      </c>
      <c r="V140" s="10" t="s">
        <v>162</v>
      </c>
      <c r="W140" s="10" t="s">
        <v>544</v>
      </c>
      <c r="X140" s="241" t="s">
        <v>1936</v>
      </c>
      <c r="Y140" s="8" t="s">
        <v>4507</v>
      </c>
      <c r="Z140" s="243">
        <v>40378</v>
      </c>
      <c r="AA140" s="10" t="s">
        <v>162</v>
      </c>
      <c r="AB140" s="10" t="s">
        <v>1938</v>
      </c>
      <c r="AC140" s="10" t="s">
        <v>3139</v>
      </c>
      <c r="AD140" s="10" t="s">
        <v>4508</v>
      </c>
      <c r="AE140" s="243" t="s">
        <v>1948</v>
      </c>
      <c r="AF140" s="10" t="s">
        <v>4509</v>
      </c>
      <c r="AG140" s="10" t="s">
        <v>4510</v>
      </c>
      <c r="AH140" s="242" t="s">
        <v>4511</v>
      </c>
      <c r="AI140" s="243" t="s">
        <v>4512</v>
      </c>
      <c r="AJ140" s="10" t="s">
        <v>4513</v>
      </c>
      <c r="AK140" s="10" t="s">
        <v>4514</v>
      </c>
      <c r="AL140" s="241" t="s">
        <v>1971</v>
      </c>
      <c r="AM140" s="8"/>
      <c r="AN140" s="8"/>
      <c r="AO140" s="8"/>
      <c r="AP140" s="8"/>
      <c r="AQ140" s="8" t="s">
        <v>3087</v>
      </c>
      <c r="AR140" s="245">
        <v>42439</v>
      </c>
      <c r="AS140" s="245">
        <v>42459</v>
      </c>
      <c r="AT140" s="246" t="s">
        <v>4515</v>
      </c>
      <c r="AU140" s="244">
        <v>42429</v>
      </c>
      <c r="AV140" s="247" t="s">
        <v>3100</v>
      </c>
      <c r="AW140" s="248" t="s">
        <v>3087</v>
      </c>
      <c r="AX140" s="249" t="s">
        <v>3087</v>
      </c>
      <c r="AY140" s="250" t="s">
        <v>4504</v>
      </c>
    </row>
    <row r="141" spans="1:51" ht="24.75" customHeight="1" x14ac:dyDescent="0.35">
      <c r="A141" s="11">
        <v>140</v>
      </c>
      <c r="B141" s="241" t="s">
        <v>4516</v>
      </c>
      <c r="C141" s="8" t="s">
        <v>4517</v>
      </c>
      <c r="D141" s="10" t="s">
        <v>3087</v>
      </c>
      <c r="E141" s="10" t="s">
        <v>14</v>
      </c>
      <c r="F141" s="9">
        <v>42310</v>
      </c>
      <c r="G141" s="9">
        <v>42370</v>
      </c>
      <c r="H141" s="9"/>
      <c r="I141" s="9">
        <v>42736</v>
      </c>
      <c r="J141" s="7" t="s">
        <v>3127</v>
      </c>
      <c r="K141" s="7"/>
      <c r="L141" s="10" t="s">
        <v>115</v>
      </c>
      <c r="M141" s="242" t="s">
        <v>2118</v>
      </c>
      <c r="N141" s="243" t="s">
        <v>2050</v>
      </c>
      <c r="O141" s="243" t="s">
        <v>289</v>
      </c>
      <c r="P141" s="10" t="s">
        <v>2305</v>
      </c>
      <c r="Q141" s="10"/>
      <c r="R141" s="10"/>
      <c r="S141" s="10"/>
      <c r="T141" s="10" t="s">
        <v>53</v>
      </c>
      <c r="U141" s="244">
        <v>33551</v>
      </c>
      <c r="V141" s="10" t="s">
        <v>2114</v>
      </c>
      <c r="W141" s="10" t="s">
        <v>2114</v>
      </c>
      <c r="X141" s="241" t="s">
        <v>1936</v>
      </c>
      <c r="Y141" s="8" t="s">
        <v>4518</v>
      </c>
      <c r="Z141" s="243">
        <v>38923</v>
      </c>
      <c r="AA141" s="10" t="s">
        <v>2114</v>
      </c>
      <c r="AB141" s="10" t="s">
        <v>1956</v>
      </c>
      <c r="AC141" s="10" t="s">
        <v>3139</v>
      </c>
      <c r="AD141" s="10" t="s">
        <v>4519</v>
      </c>
      <c r="AE141" s="243" t="s">
        <v>2121</v>
      </c>
      <c r="AF141" s="10" t="s">
        <v>4520</v>
      </c>
      <c r="AG141" s="10" t="s">
        <v>4521</v>
      </c>
      <c r="AH141" s="242" t="s">
        <v>4522</v>
      </c>
      <c r="AI141" s="243" t="s">
        <v>4523</v>
      </c>
      <c r="AJ141" s="10" t="s">
        <v>4524</v>
      </c>
      <c r="AK141" s="10" t="s">
        <v>4525</v>
      </c>
      <c r="AL141" s="241" t="s">
        <v>2160</v>
      </c>
      <c r="AM141" s="8"/>
      <c r="AN141" s="8"/>
      <c r="AO141" s="8"/>
      <c r="AP141" s="8"/>
      <c r="AQ141" s="8" t="s">
        <v>3087</v>
      </c>
      <c r="AR141" s="245">
        <v>42460</v>
      </c>
      <c r="AS141" s="245">
        <v>42460</v>
      </c>
      <c r="AT141" s="246" t="s">
        <v>4526</v>
      </c>
      <c r="AU141" s="244">
        <v>42436</v>
      </c>
      <c r="AV141" s="247" t="s">
        <v>3083</v>
      </c>
      <c r="AW141" s="248" t="s">
        <v>3087</v>
      </c>
      <c r="AX141" s="249" t="s">
        <v>4527</v>
      </c>
      <c r="AY141" s="250" t="s">
        <v>4516</v>
      </c>
    </row>
    <row r="142" spans="1:51" ht="24.75" customHeight="1" x14ac:dyDescent="0.35">
      <c r="A142" s="11">
        <v>141</v>
      </c>
      <c r="B142" s="241" t="s">
        <v>4528</v>
      </c>
      <c r="C142" s="8" t="s">
        <v>4529</v>
      </c>
      <c r="D142" s="10" t="s">
        <v>3087</v>
      </c>
      <c r="E142" s="10" t="s">
        <v>129</v>
      </c>
      <c r="F142" s="9">
        <v>41723</v>
      </c>
      <c r="G142" s="9">
        <v>41783</v>
      </c>
      <c r="H142" s="9"/>
      <c r="I142" s="9"/>
      <c r="J142" s="7" t="s">
        <v>1932</v>
      </c>
      <c r="K142" s="7"/>
      <c r="L142" s="10" t="s">
        <v>3883</v>
      </c>
      <c r="M142" s="242" t="s">
        <v>3884</v>
      </c>
      <c r="N142" s="243" t="s">
        <v>2017</v>
      </c>
      <c r="O142" s="243" t="s">
        <v>3795</v>
      </c>
      <c r="P142" s="10" t="s">
        <v>3796</v>
      </c>
      <c r="Q142" s="10"/>
      <c r="R142" s="10"/>
      <c r="S142" s="10"/>
      <c r="T142" s="10" t="s">
        <v>53</v>
      </c>
      <c r="U142" s="244">
        <v>30758</v>
      </c>
      <c r="V142" s="10" t="s">
        <v>129</v>
      </c>
      <c r="W142" s="10" t="s">
        <v>129</v>
      </c>
      <c r="X142" s="241" t="s">
        <v>1936</v>
      </c>
      <c r="Y142" s="8" t="s">
        <v>4530</v>
      </c>
      <c r="Z142" s="243">
        <v>37823</v>
      </c>
      <c r="AA142" s="10" t="s">
        <v>129</v>
      </c>
      <c r="AB142" s="10" t="s">
        <v>1938</v>
      </c>
      <c r="AC142" s="10" t="s">
        <v>3139</v>
      </c>
      <c r="AD142" s="10" t="s">
        <v>2154</v>
      </c>
      <c r="AE142" s="243" t="s">
        <v>4531</v>
      </c>
      <c r="AF142" s="10" t="s">
        <v>4532</v>
      </c>
      <c r="AG142" s="10" t="s">
        <v>4533</v>
      </c>
      <c r="AH142" s="242" t="s">
        <v>4532</v>
      </c>
      <c r="AI142" s="243" t="s">
        <v>4533</v>
      </c>
      <c r="AJ142" s="10" t="s">
        <v>4534</v>
      </c>
      <c r="AK142" s="10" t="s">
        <v>4535</v>
      </c>
      <c r="AL142" s="241" t="s">
        <v>1953</v>
      </c>
      <c r="AM142" s="8"/>
      <c r="AN142" s="8"/>
      <c r="AO142" s="8"/>
      <c r="AP142" s="8"/>
      <c r="AQ142" s="8" t="s">
        <v>3087</v>
      </c>
      <c r="AR142" s="245">
        <v>42460</v>
      </c>
      <c r="AS142" s="245">
        <v>42460</v>
      </c>
      <c r="AT142" s="246" t="s">
        <v>4536</v>
      </c>
      <c r="AU142" s="244">
        <v>42443</v>
      </c>
      <c r="AV142" s="247" t="s">
        <v>3083</v>
      </c>
      <c r="AW142" s="248" t="s">
        <v>3087</v>
      </c>
      <c r="AX142" s="249" t="s">
        <v>4456</v>
      </c>
      <c r="AY142" s="250" t="s">
        <v>4528</v>
      </c>
    </row>
    <row r="143" spans="1:51" ht="24.75" customHeight="1" x14ac:dyDescent="0.35">
      <c r="A143" s="11">
        <v>142</v>
      </c>
      <c r="B143" s="241" t="s">
        <v>4537</v>
      </c>
      <c r="C143" s="8" t="s">
        <v>4538</v>
      </c>
      <c r="D143" s="10" t="s">
        <v>3087</v>
      </c>
      <c r="E143" s="10" t="s">
        <v>293</v>
      </c>
      <c r="F143" s="9">
        <v>40483</v>
      </c>
      <c r="G143" s="9">
        <v>40543</v>
      </c>
      <c r="H143" s="9"/>
      <c r="I143" s="9"/>
      <c r="J143" s="7" t="s">
        <v>1932</v>
      </c>
      <c r="K143" s="7"/>
      <c r="L143" s="10" t="s">
        <v>35</v>
      </c>
      <c r="M143" s="242" t="s">
        <v>35</v>
      </c>
      <c r="N143" s="243" t="s">
        <v>2155</v>
      </c>
      <c r="O143" s="243" t="s">
        <v>626</v>
      </c>
      <c r="P143" s="10" t="s">
        <v>2285</v>
      </c>
      <c r="Q143" s="10"/>
      <c r="R143" s="10"/>
      <c r="S143" s="10"/>
      <c r="T143" s="10" t="s">
        <v>22</v>
      </c>
      <c r="U143" s="244">
        <v>31328</v>
      </c>
      <c r="V143" s="10" t="s">
        <v>2058</v>
      </c>
      <c r="W143" s="10" t="s">
        <v>293</v>
      </c>
      <c r="X143" s="241" t="s">
        <v>1936</v>
      </c>
      <c r="Y143" s="8" t="s">
        <v>4539</v>
      </c>
      <c r="Z143" s="243">
        <v>39236</v>
      </c>
      <c r="AA143" s="10" t="s">
        <v>293</v>
      </c>
      <c r="AB143" s="10" t="s">
        <v>1938</v>
      </c>
      <c r="AC143" s="10" t="s">
        <v>3139</v>
      </c>
      <c r="AD143" s="10" t="s">
        <v>1969</v>
      </c>
      <c r="AE143" s="243" t="s">
        <v>1988</v>
      </c>
      <c r="AF143" s="10" t="s">
        <v>4540</v>
      </c>
      <c r="AG143" s="10" t="s">
        <v>4541</v>
      </c>
      <c r="AH143" s="242" t="s">
        <v>4542</v>
      </c>
      <c r="AI143" s="243" t="s">
        <v>4543</v>
      </c>
      <c r="AJ143" s="10" t="s">
        <v>4544</v>
      </c>
      <c r="AK143" s="10" t="s">
        <v>4545</v>
      </c>
      <c r="AL143" s="241" t="s">
        <v>1941</v>
      </c>
      <c r="AM143" s="8"/>
      <c r="AN143" s="8"/>
      <c r="AO143" s="8"/>
      <c r="AP143" s="8"/>
      <c r="AQ143" s="8" t="s">
        <v>3087</v>
      </c>
      <c r="AR143" s="245">
        <v>42439</v>
      </c>
      <c r="AS143" s="245">
        <v>42460</v>
      </c>
      <c r="AT143" s="246" t="s">
        <v>3087</v>
      </c>
      <c r="AU143" s="244"/>
      <c r="AV143" s="247" t="s">
        <v>4546</v>
      </c>
      <c r="AW143" s="248" t="s">
        <v>3087</v>
      </c>
      <c r="AX143" s="249" t="s">
        <v>3087</v>
      </c>
      <c r="AY143" s="250" t="s">
        <v>4537</v>
      </c>
    </row>
    <row r="144" spans="1:51" ht="24.75" customHeight="1" x14ac:dyDescent="0.35">
      <c r="A144" s="11">
        <v>143</v>
      </c>
      <c r="B144" s="241" t="s">
        <v>4547</v>
      </c>
      <c r="C144" s="8" t="s">
        <v>4548</v>
      </c>
      <c r="D144" s="10" t="s">
        <v>3087</v>
      </c>
      <c r="E144" s="10" t="s">
        <v>293</v>
      </c>
      <c r="F144" s="9">
        <v>40483</v>
      </c>
      <c r="G144" s="9">
        <v>40543</v>
      </c>
      <c r="H144" s="9"/>
      <c r="I144" s="9"/>
      <c r="J144" s="7" t="s">
        <v>1932</v>
      </c>
      <c r="K144" s="7"/>
      <c r="L144" s="10" t="s">
        <v>35</v>
      </c>
      <c r="M144" s="242" t="s">
        <v>35</v>
      </c>
      <c r="N144" s="243" t="s">
        <v>2126</v>
      </c>
      <c r="O144" s="243" t="s">
        <v>307</v>
      </c>
      <c r="P144" s="10" t="s">
        <v>2127</v>
      </c>
      <c r="Q144" s="10"/>
      <c r="R144" s="10"/>
      <c r="S144" s="10"/>
      <c r="T144" s="10" t="s">
        <v>22</v>
      </c>
      <c r="U144" s="244">
        <v>30035</v>
      </c>
      <c r="V144" s="10" t="s">
        <v>293</v>
      </c>
      <c r="W144" s="10" t="s">
        <v>293</v>
      </c>
      <c r="X144" s="241" t="s">
        <v>1936</v>
      </c>
      <c r="Y144" s="8" t="s">
        <v>4549</v>
      </c>
      <c r="Z144" s="243">
        <v>36529</v>
      </c>
      <c r="AA144" s="10" t="s">
        <v>293</v>
      </c>
      <c r="AB144" s="10" t="s">
        <v>1938</v>
      </c>
      <c r="AC144" s="10" t="s">
        <v>3139</v>
      </c>
      <c r="AD144" s="10" t="s">
        <v>1992</v>
      </c>
      <c r="AE144" s="243" t="s">
        <v>4550</v>
      </c>
      <c r="AF144" s="10" t="s">
        <v>4551</v>
      </c>
      <c r="AG144" s="10" t="s">
        <v>4552</v>
      </c>
      <c r="AH144" s="242" t="s">
        <v>4553</v>
      </c>
      <c r="AI144" s="243" t="s">
        <v>4554</v>
      </c>
      <c r="AJ144" s="10" t="s">
        <v>4555</v>
      </c>
      <c r="AK144" s="10" t="s">
        <v>4556</v>
      </c>
      <c r="AL144" s="241" t="s">
        <v>1941</v>
      </c>
      <c r="AM144" s="8"/>
      <c r="AN144" s="8"/>
      <c r="AO144" s="8"/>
      <c r="AP144" s="8"/>
      <c r="AQ144" s="8" t="s">
        <v>3087</v>
      </c>
      <c r="AR144" s="245">
        <v>42439</v>
      </c>
      <c r="AS144" s="245">
        <v>42460</v>
      </c>
      <c r="AT144" s="246" t="s">
        <v>3087</v>
      </c>
      <c r="AU144" s="244"/>
      <c r="AV144" s="247" t="s">
        <v>4546</v>
      </c>
      <c r="AW144" s="248" t="s">
        <v>3087</v>
      </c>
      <c r="AX144" s="249" t="s">
        <v>3087</v>
      </c>
      <c r="AY144" s="250" t="s">
        <v>4547</v>
      </c>
    </row>
    <row r="145" spans="1:51" ht="24.75" customHeight="1" x14ac:dyDescent="0.35">
      <c r="A145" s="11">
        <v>144</v>
      </c>
      <c r="B145" s="241" t="s">
        <v>4557</v>
      </c>
      <c r="C145" s="8" t="s">
        <v>4558</v>
      </c>
      <c r="D145" s="10" t="s">
        <v>3087</v>
      </c>
      <c r="E145" s="10" t="s">
        <v>14</v>
      </c>
      <c r="F145" s="9">
        <v>42310</v>
      </c>
      <c r="G145" s="9">
        <v>42370</v>
      </c>
      <c r="H145" s="9"/>
      <c r="I145" s="9">
        <v>42736</v>
      </c>
      <c r="J145" s="7" t="s">
        <v>3127</v>
      </c>
      <c r="K145" s="7"/>
      <c r="L145" s="10" t="s">
        <v>3234</v>
      </c>
      <c r="M145" s="242" t="s">
        <v>3641</v>
      </c>
      <c r="N145" s="243" t="s">
        <v>2155</v>
      </c>
      <c r="O145" s="243" t="s">
        <v>4559</v>
      </c>
      <c r="P145" s="10" t="s">
        <v>4560</v>
      </c>
      <c r="Q145" s="10"/>
      <c r="R145" s="10"/>
      <c r="S145" s="10"/>
      <c r="T145" s="10" t="s">
        <v>22</v>
      </c>
      <c r="U145" s="244">
        <v>33243</v>
      </c>
      <c r="V145" s="10" t="s">
        <v>255</v>
      </c>
      <c r="W145" s="10" t="s">
        <v>255</v>
      </c>
      <c r="X145" s="241" t="s">
        <v>1936</v>
      </c>
      <c r="Y145" s="8" t="s">
        <v>4561</v>
      </c>
      <c r="Z145" s="243">
        <v>38686</v>
      </c>
      <c r="AA145" s="10" t="s">
        <v>255</v>
      </c>
      <c r="AB145" s="10" t="s">
        <v>1956</v>
      </c>
      <c r="AC145" s="10" t="s">
        <v>1974</v>
      </c>
      <c r="AD145" s="10" t="s">
        <v>4562</v>
      </c>
      <c r="AE145" s="243" t="s">
        <v>2615</v>
      </c>
      <c r="AF145" s="10" t="s">
        <v>4563</v>
      </c>
      <c r="AG145" s="10" t="s">
        <v>4564</v>
      </c>
      <c r="AH145" s="242" t="s">
        <v>4565</v>
      </c>
      <c r="AI145" s="243" t="s">
        <v>4566</v>
      </c>
      <c r="AJ145" s="10" t="s">
        <v>4567</v>
      </c>
      <c r="AK145" s="10" t="s">
        <v>4568</v>
      </c>
      <c r="AL145" s="241" t="s">
        <v>1953</v>
      </c>
      <c r="AM145" s="8"/>
      <c r="AN145" s="8"/>
      <c r="AO145" s="8"/>
      <c r="AP145" s="8"/>
      <c r="AQ145" s="8" t="s">
        <v>3087</v>
      </c>
      <c r="AR145" s="245">
        <v>42469</v>
      </c>
      <c r="AS145" s="245">
        <v>42469</v>
      </c>
      <c r="AT145" s="246" t="s">
        <v>4569</v>
      </c>
      <c r="AU145" s="244">
        <v>42444</v>
      </c>
      <c r="AV145" s="247" t="s">
        <v>3083</v>
      </c>
      <c r="AW145" s="248" t="s">
        <v>3782</v>
      </c>
      <c r="AX145" s="249" t="s">
        <v>4570</v>
      </c>
      <c r="AY145" s="250" t="s">
        <v>4557</v>
      </c>
    </row>
    <row r="146" spans="1:51" ht="24.75" customHeight="1" x14ac:dyDescent="0.35">
      <c r="A146" s="11">
        <v>145</v>
      </c>
      <c r="B146" s="241" t="s">
        <v>4571</v>
      </c>
      <c r="C146" s="8" t="s">
        <v>4137</v>
      </c>
      <c r="D146" s="10" t="s">
        <v>3087</v>
      </c>
      <c r="E146" s="10" t="s">
        <v>14</v>
      </c>
      <c r="F146" s="9">
        <v>42309</v>
      </c>
      <c r="G146" s="9"/>
      <c r="H146" s="9"/>
      <c r="I146" s="9">
        <v>42673</v>
      </c>
      <c r="J146" s="7" t="s">
        <v>3127</v>
      </c>
      <c r="K146" s="7"/>
      <c r="L146" s="10" t="s">
        <v>115</v>
      </c>
      <c r="M146" s="242" t="s">
        <v>2118</v>
      </c>
      <c r="N146" s="243" t="s">
        <v>2050</v>
      </c>
      <c r="O146" s="243" t="s">
        <v>289</v>
      </c>
      <c r="P146" s="10" t="s">
        <v>2305</v>
      </c>
      <c r="Q146" s="10"/>
      <c r="R146" s="10"/>
      <c r="S146" s="10"/>
      <c r="T146" s="10" t="s">
        <v>53</v>
      </c>
      <c r="U146" s="244">
        <v>33357</v>
      </c>
      <c r="V146" s="10" t="s">
        <v>3297</v>
      </c>
      <c r="W146" s="10" t="s">
        <v>3297</v>
      </c>
      <c r="X146" s="241" t="s">
        <v>1936</v>
      </c>
      <c r="Y146" s="8" t="s">
        <v>4572</v>
      </c>
      <c r="Z146" s="243">
        <v>40667</v>
      </c>
      <c r="AA146" s="10" t="s">
        <v>3297</v>
      </c>
      <c r="AB146" s="10" t="s">
        <v>1956</v>
      </c>
      <c r="AC146" s="10" t="s">
        <v>3139</v>
      </c>
      <c r="AD146" s="10" t="s">
        <v>4519</v>
      </c>
      <c r="AE146" s="243" t="s">
        <v>2121</v>
      </c>
      <c r="AF146" s="10" t="s">
        <v>4573</v>
      </c>
      <c r="AG146" s="10" t="s">
        <v>4574</v>
      </c>
      <c r="AH146" s="242" t="s">
        <v>4575</v>
      </c>
      <c r="AI146" s="243" t="s">
        <v>4576</v>
      </c>
      <c r="AJ146" s="10" t="s">
        <v>4577</v>
      </c>
      <c r="AK146" s="10" t="s">
        <v>226</v>
      </c>
      <c r="AL146" s="241" t="s">
        <v>2107</v>
      </c>
      <c r="AM146" s="8"/>
      <c r="AN146" s="8"/>
      <c r="AO146" s="8"/>
      <c r="AP146" s="8"/>
      <c r="AQ146" s="8" t="s">
        <v>3087</v>
      </c>
      <c r="AR146" s="245">
        <v>42469</v>
      </c>
      <c r="AS146" s="245">
        <v>42469</v>
      </c>
      <c r="AT146" s="246" t="s">
        <v>4578</v>
      </c>
      <c r="AU146" s="244">
        <v>42451</v>
      </c>
      <c r="AV146" s="247" t="s">
        <v>3083</v>
      </c>
      <c r="AW146" s="248" t="s">
        <v>3087</v>
      </c>
      <c r="AX146" s="249" t="s">
        <v>4527</v>
      </c>
      <c r="AY146" s="250" t="s">
        <v>4571</v>
      </c>
    </row>
    <row r="147" spans="1:51" ht="24.75" customHeight="1" x14ac:dyDescent="0.35">
      <c r="A147" s="11">
        <v>146</v>
      </c>
      <c r="B147" s="241" t="s">
        <v>4579</v>
      </c>
      <c r="C147" s="8" t="s">
        <v>4580</v>
      </c>
      <c r="D147" s="10" t="s">
        <v>4581</v>
      </c>
      <c r="E147" s="10" t="s">
        <v>293</v>
      </c>
      <c r="F147" s="9">
        <v>42104</v>
      </c>
      <c r="G147" s="9">
        <v>42164</v>
      </c>
      <c r="H147" s="9"/>
      <c r="I147" s="9">
        <v>42530</v>
      </c>
      <c r="J147" s="7" t="s">
        <v>3127</v>
      </c>
      <c r="K147" s="7"/>
      <c r="L147" s="10" t="s">
        <v>3089</v>
      </c>
      <c r="M147" s="242" t="s">
        <v>3090</v>
      </c>
      <c r="N147" s="243" t="s">
        <v>1933</v>
      </c>
      <c r="O147" s="243" t="s">
        <v>3186</v>
      </c>
      <c r="P147" s="10" t="s">
        <v>2061</v>
      </c>
      <c r="Q147" s="10"/>
      <c r="R147" s="10"/>
      <c r="S147" s="10"/>
      <c r="T147" s="10" t="s">
        <v>53</v>
      </c>
      <c r="U147" s="244">
        <v>29556</v>
      </c>
      <c r="V147" s="10" t="s">
        <v>1866</v>
      </c>
      <c r="W147" s="10" t="s">
        <v>1866</v>
      </c>
      <c r="X147" s="241" t="s">
        <v>1936</v>
      </c>
      <c r="Y147" s="8" t="s">
        <v>4582</v>
      </c>
      <c r="Z147" s="243">
        <v>37720</v>
      </c>
      <c r="AA147" s="10" t="s">
        <v>1866</v>
      </c>
      <c r="AB147" s="10" t="s">
        <v>1938</v>
      </c>
      <c r="AC147" s="10" t="s">
        <v>3139</v>
      </c>
      <c r="AD147" s="10" t="s">
        <v>1969</v>
      </c>
      <c r="AE147" s="243" t="s">
        <v>4311</v>
      </c>
      <c r="AF147" s="10" t="s">
        <v>4583</v>
      </c>
      <c r="AG147" s="10" t="s">
        <v>4584</v>
      </c>
      <c r="AH147" s="242" t="s">
        <v>4585</v>
      </c>
      <c r="AI147" s="243" t="s">
        <v>4586</v>
      </c>
      <c r="AJ147" s="10" t="s">
        <v>4587</v>
      </c>
      <c r="AK147" s="10" t="s">
        <v>4588</v>
      </c>
      <c r="AL147" s="241" t="s">
        <v>1971</v>
      </c>
      <c r="AM147" s="8"/>
      <c r="AN147" s="8"/>
      <c r="AO147" s="8"/>
      <c r="AP147" s="8"/>
      <c r="AQ147" s="8" t="s">
        <v>3087</v>
      </c>
      <c r="AR147" s="245">
        <v>42469</v>
      </c>
      <c r="AS147" s="245">
        <v>42469</v>
      </c>
      <c r="AT147" s="246" t="s">
        <v>4589</v>
      </c>
      <c r="AU147" s="244">
        <v>42464</v>
      </c>
      <c r="AV147" s="247" t="s">
        <v>3100</v>
      </c>
      <c r="AW147" s="248" t="s">
        <v>3087</v>
      </c>
      <c r="AX147" s="249" t="s">
        <v>3087</v>
      </c>
      <c r="AY147" s="250" t="s">
        <v>4579</v>
      </c>
    </row>
    <row r="148" spans="1:51" ht="24.75" customHeight="1" x14ac:dyDescent="0.35">
      <c r="A148" s="11">
        <v>147</v>
      </c>
      <c r="B148" s="241" t="s">
        <v>4590</v>
      </c>
      <c r="C148" s="8" t="s">
        <v>4591</v>
      </c>
      <c r="D148" s="10" t="s">
        <v>3087</v>
      </c>
      <c r="E148" s="10" t="s">
        <v>129</v>
      </c>
      <c r="F148" s="9">
        <v>40889</v>
      </c>
      <c r="G148" s="9">
        <v>40949</v>
      </c>
      <c r="H148" s="9"/>
      <c r="I148" s="9"/>
      <c r="J148" s="7" t="s">
        <v>1932</v>
      </c>
      <c r="K148" s="7"/>
      <c r="L148" s="10" t="s">
        <v>35</v>
      </c>
      <c r="M148" s="242" t="s">
        <v>35</v>
      </c>
      <c r="N148" s="243" t="s">
        <v>2155</v>
      </c>
      <c r="O148" s="243" t="s">
        <v>626</v>
      </c>
      <c r="P148" s="10" t="s">
        <v>2285</v>
      </c>
      <c r="Q148" s="10"/>
      <c r="R148" s="10"/>
      <c r="S148" s="10"/>
      <c r="T148" s="10" t="s">
        <v>22</v>
      </c>
      <c r="U148" s="244">
        <v>30636</v>
      </c>
      <c r="V148" s="10" t="s">
        <v>129</v>
      </c>
      <c r="W148" s="10" t="s">
        <v>129</v>
      </c>
      <c r="X148" s="241" t="s">
        <v>1936</v>
      </c>
      <c r="Y148" s="8" t="s">
        <v>4592</v>
      </c>
      <c r="Z148" s="243">
        <v>36364</v>
      </c>
      <c r="AA148" s="10" t="s">
        <v>129</v>
      </c>
      <c r="AB148" s="10" t="s">
        <v>1938</v>
      </c>
      <c r="AC148" s="10" t="s">
        <v>3139</v>
      </c>
      <c r="AD148" s="10" t="s">
        <v>2154</v>
      </c>
      <c r="AE148" s="243" t="s">
        <v>1962</v>
      </c>
      <c r="AF148" s="10" t="s">
        <v>4593</v>
      </c>
      <c r="AG148" s="10" t="s">
        <v>4594</v>
      </c>
      <c r="AH148" s="242" t="s">
        <v>4593</v>
      </c>
      <c r="AI148" s="243" t="s">
        <v>4594</v>
      </c>
      <c r="AJ148" s="10" t="s">
        <v>4595</v>
      </c>
      <c r="AK148" s="10" t="s">
        <v>4596</v>
      </c>
      <c r="AL148" s="241" t="s">
        <v>1941</v>
      </c>
      <c r="AM148" s="8"/>
      <c r="AN148" s="8"/>
      <c r="AO148" s="8"/>
      <c r="AP148" s="8"/>
      <c r="AQ148" s="8" t="s">
        <v>3087</v>
      </c>
      <c r="AR148" s="245">
        <v>42469</v>
      </c>
      <c r="AS148" s="245">
        <v>42469</v>
      </c>
      <c r="AT148" s="246" t="s">
        <v>4597</v>
      </c>
      <c r="AU148" s="244">
        <v>42461</v>
      </c>
      <c r="AV148" s="247" t="s">
        <v>3083</v>
      </c>
      <c r="AW148" s="248" t="s">
        <v>3087</v>
      </c>
      <c r="AX148" s="249" t="s">
        <v>4503</v>
      </c>
      <c r="AY148" s="250" t="s">
        <v>4590</v>
      </c>
    </row>
    <row r="149" spans="1:51" ht="24.75" customHeight="1" x14ac:dyDescent="0.35">
      <c r="A149" s="11">
        <v>148</v>
      </c>
      <c r="B149" s="241" t="s">
        <v>4598</v>
      </c>
      <c r="C149" s="8" t="s">
        <v>4599</v>
      </c>
      <c r="D149" s="10" t="s">
        <v>3087</v>
      </c>
      <c r="E149" s="10" t="s">
        <v>4600</v>
      </c>
      <c r="F149" s="9">
        <v>42031</v>
      </c>
      <c r="G149" s="9">
        <v>42091</v>
      </c>
      <c r="H149" s="9"/>
      <c r="I149" s="9">
        <v>42822</v>
      </c>
      <c r="J149" s="7" t="s">
        <v>3127</v>
      </c>
      <c r="K149" s="7"/>
      <c r="L149" s="10" t="s">
        <v>3490</v>
      </c>
      <c r="M149" s="242" t="s">
        <v>3491</v>
      </c>
      <c r="N149" s="243" t="s">
        <v>1990</v>
      </c>
      <c r="O149" s="243" t="s">
        <v>3186</v>
      </c>
      <c r="P149" s="10" t="s">
        <v>3165</v>
      </c>
      <c r="Q149" s="10"/>
      <c r="R149" s="10"/>
      <c r="S149" s="10"/>
      <c r="T149" s="10" t="s">
        <v>53</v>
      </c>
      <c r="U149" s="244">
        <v>31644</v>
      </c>
      <c r="V149" s="10" t="s">
        <v>669</v>
      </c>
      <c r="W149" s="10" t="s">
        <v>669</v>
      </c>
      <c r="X149" s="241" t="s">
        <v>1936</v>
      </c>
      <c r="Y149" s="8" t="s">
        <v>4601</v>
      </c>
      <c r="Z149" s="243">
        <v>41970</v>
      </c>
      <c r="AA149" s="10" t="s">
        <v>1869</v>
      </c>
      <c r="AB149" s="10" t="s">
        <v>1938</v>
      </c>
      <c r="AC149" s="10" t="s">
        <v>3139</v>
      </c>
      <c r="AD149" s="10" t="s">
        <v>4602</v>
      </c>
      <c r="AE149" s="243" t="s">
        <v>1948</v>
      </c>
      <c r="AF149" s="10" t="s">
        <v>4603</v>
      </c>
      <c r="AG149" s="10" t="s">
        <v>4604</v>
      </c>
      <c r="AH149" s="242" t="s">
        <v>4603</v>
      </c>
      <c r="AI149" s="243" t="s">
        <v>4604</v>
      </c>
      <c r="AJ149" s="10" t="s">
        <v>4605</v>
      </c>
      <c r="AK149" s="10" t="s">
        <v>4606</v>
      </c>
      <c r="AL149" s="241" t="s">
        <v>1971</v>
      </c>
      <c r="AM149" s="8"/>
      <c r="AN149" s="8"/>
      <c r="AO149" s="8"/>
      <c r="AP149" s="8"/>
      <c r="AQ149" s="8" t="s">
        <v>3087</v>
      </c>
      <c r="AR149" s="245">
        <v>42472</v>
      </c>
      <c r="AS149" s="245">
        <v>42472</v>
      </c>
      <c r="AT149" s="246" t="s">
        <v>4607</v>
      </c>
      <c r="AU149" s="244">
        <v>42471</v>
      </c>
      <c r="AV149" s="247" t="s">
        <v>3100</v>
      </c>
      <c r="AW149" s="248" t="s">
        <v>3087</v>
      </c>
      <c r="AX149" s="249" t="s">
        <v>3087</v>
      </c>
      <c r="AY149" s="250" t="s">
        <v>4598</v>
      </c>
    </row>
    <row r="150" spans="1:51" ht="24.75" customHeight="1" x14ac:dyDescent="0.35">
      <c r="A150" s="11">
        <v>149</v>
      </c>
      <c r="B150" s="241" t="s">
        <v>4608</v>
      </c>
      <c r="C150" s="8" t="s">
        <v>4609</v>
      </c>
      <c r="D150" s="10" t="s">
        <v>4308</v>
      </c>
      <c r="E150" s="10" t="s">
        <v>162</v>
      </c>
      <c r="F150" s="9">
        <v>41562</v>
      </c>
      <c r="G150" s="9">
        <v>41622</v>
      </c>
      <c r="H150" s="9"/>
      <c r="I150" s="9"/>
      <c r="J150" s="7" t="s">
        <v>1932</v>
      </c>
      <c r="K150" s="7"/>
      <c r="L150" s="10" t="s">
        <v>3258</v>
      </c>
      <c r="M150" s="242" t="s">
        <v>3474</v>
      </c>
      <c r="N150" s="243" t="s">
        <v>2155</v>
      </c>
      <c r="O150" s="243" t="s">
        <v>4610</v>
      </c>
      <c r="P150" s="10" t="s">
        <v>4611</v>
      </c>
      <c r="Q150" s="10"/>
      <c r="R150" s="10"/>
      <c r="S150" s="10"/>
      <c r="T150" s="10" t="s">
        <v>53</v>
      </c>
      <c r="U150" s="244">
        <v>31710</v>
      </c>
      <c r="V150" s="10" t="s">
        <v>501</v>
      </c>
      <c r="W150" s="10" t="s">
        <v>501</v>
      </c>
      <c r="X150" s="241" t="s">
        <v>1936</v>
      </c>
      <c r="Y150" s="8" t="s">
        <v>4612</v>
      </c>
      <c r="Z150" s="243">
        <v>38014</v>
      </c>
      <c r="AA150" s="10" t="s">
        <v>501</v>
      </c>
      <c r="AB150" s="10" t="s">
        <v>1938</v>
      </c>
      <c r="AC150" s="10" t="s">
        <v>3139</v>
      </c>
      <c r="AD150" s="10" t="s">
        <v>2004</v>
      </c>
      <c r="AE150" s="243" t="s">
        <v>4613</v>
      </c>
      <c r="AF150" s="10" t="s">
        <v>4614</v>
      </c>
      <c r="AG150" s="10" t="s">
        <v>4615</v>
      </c>
      <c r="AH150" s="242" t="s">
        <v>4614</v>
      </c>
      <c r="AI150" s="243" t="s">
        <v>4615</v>
      </c>
      <c r="AJ150" s="10" t="s">
        <v>4616</v>
      </c>
      <c r="AK150" s="10" t="s">
        <v>4617</v>
      </c>
      <c r="AL150" s="241" t="s">
        <v>2160</v>
      </c>
      <c r="AM150" s="8"/>
      <c r="AN150" s="8"/>
      <c r="AO150" s="8"/>
      <c r="AP150" s="8"/>
      <c r="AQ150" s="8" t="s">
        <v>3087</v>
      </c>
      <c r="AR150" s="245">
        <v>42482</v>
      </c>
      <c r="AS150" s="245">
        <v>42482</v>
      </c>
      <c r="AT150" s="246" t="s">
        <v>4618</v>
      </c>
      <c r="AU150" s="244">
        <v>42461</v>
      </c>
      <c r="AV150" s="247" t="s">
        <v>3083</v>
      </c>
      <c r="AW150" s="248" t="s">
        <v>3087</v>
      </c>
      <c r="AX150" s="249" t="s">
        <v>4456</v>
      </c>
      <c r="AY150" s="250" t="s">
        <v>4608</v>
      </c>
    </row>
    <row r="151" spans="1:51" ht="24.75" customHeight="1" x14ac:dyDescent="0.35">
      <c r="A151" s="11">
        <v>150</v>
      </c>
      <c r="B151" s="241" t="s">
        <v>4619</v>
      </c>
      <c r="C151" s="8" t="s">
        <v>4620</v>
      </c>
      <c r="D151" s="10" t="s">
        <v>3087</v>
      </c>
      <c r="E151" s="10" t="s">
        <v>699</v>
      </c>
      <c r="F151" s="9">
        <v>41372</v>
      </c>
      <c r="G151" s="9">
        <v>41432</v>
      </c>
      <c r="H151" s="9"/>
      <c r="I151" s="9"/>
      <c r="J151" s="7" t="s">
        <v>1932</v>
      </c>
      <c r="K151" s="7"/>
      <c r="L151" s="10" t="s">
        <v>3258</v>
      </c>
      <c r="M151" s="242" t="s">
        <v>3259</v>
      </c>
      <c r="N151" s="243" t="s">
        <v>1990</v>
      </c>
      <c r="O151" s="243" t="s">
        <v>410</v>
      </c>
      <c r="P151" s="10" t="s">
        <v>2057</v>
      </c>
      <c r="Q151" s="10"/>
      <c r="R151" s="10"/>
      <c r="S151" s="10"/>
      <c r="T151" s="10" t="s">
        <v>53</v>
      </c>
      <c r="U151" s="244">
        <v>31405</v>
      </c>
      <c r="V151" s="10" t="s">
        <v>1008</v>
      </c>
      <c r="W151" s="10" t="s">
        <v>1008</v>
      </c>
      <c r="X151" s="241" t="s">
        <v>1936</v>
      </c>
      <c r="Y151" s="8" t="s">
        <v>4621</v>
      </c>
      <c r="Z151" s="243">
        <v>41569</v>
      </c>
      <c r="AA151" s="10" t="s">
        <v>1008</v>
      </c>
      <c r="AB151" s="10" t="s">
        <v>1956</v>
      </c>
      <c r="AC151" s="10" t="s">
        <v>3139</v>
      </c>
      <c r="AD151" s="10" t="s">
        <v>2154</v>
      </c>
      <c r="AE151" s="243" t="s">
        <v>4622</v>
      </c>
      <c r="AF151" s="10" t="s">
        <v>4623</v>
      </c>
      <c r="AG151" s="10" t="s">
        <v>4624</v>
      </c>
      <c r="AH151" s="242" t="s">
        <v>4623</v>
      </c>
      <c r="AI151" s="243" t="s">
        <v>4624</v>
      </c>
      <c r="AJ151" s="10" t="s">
        <v>4625</v>
      </c>
      <c r="AK151" s="10" t="s">
        <v>4626</v>
      </c>
      <c r="AL151" s="241" t="s">
        <v>4627</v>
      </c>
      <c r="AM151" s="8"/>
      <c r="AN151" s="8"/>
      <c r="AO151" s="8"/>
      <c r="AP151" s="8"/>
      <c r="AQ151" s="8" t="s">
        <v>3087</v>
      </c>
      <c r="AR151" s="245">
        <v>42489</v>
      </c>
      <c r="AS151" s="245">
        <v>42489</v>
      </c>
      <c r="AT151" s="246" t="s">
        <v>4628</v>
      </c>
      <c r="AU151" s="244">
        <v>42460</v>
      </c>
      <c r="AV151" s="247" t="s">
        <v>3083</v>
      </c>
      <c r="AW151" s="248" t="s">
        <v>3087</v>
      </c>
      <c r="AX151" s="249" t="s">
        <v>4629</v>
      </c>
      <c r="AY151" s="250" t="s">
        <v>4619</v>
      </c>
    </row>
    <row r="152" spans="1:51" ht="24.75" customHeight="1" x14ac:dyDescent="0.35">
      <c r="A152" s="11">
        <v>151</v>
      </c>
      <c r="B152" s="241" t="s">
        <v>4630</v>
      </c>
      <c r="C152" s="8" t="s">
        <v>2622</v>
      </c>
      <c r="D152" s="10" t="s">
        <v>3087</v>
      </c>
      <c r="E152" s="10" t="s">
        <v>14</v>
      </c>
      <c r="F152" s="9">
        <v>41136</v>
      </c>
      <c r="G152" s="9">
        <v>41196</v>
      </c>
      <c r="H152" s="9"/>
      <c r="I152" s="9"/>
      <c r="J152" s="7" t="s">
        <v>1932</v>
      </c>
      <c r="K152" s="7"/>
      <c r="L152" s="10" t="s">
        <v>3117</v>
      </c>
      <c r="M152" s="242" t="s">
        <v>3117</v>
      </c>
      <c r="N152" s="243" t="s">
        <v>1942</v>
      </c>
      <c r="O152" s="243" t="s">
        <v>4631</v>
      </c>
      <c r="P152" s="10" t="s">
        <v>4632</v>
      </c>
      <c r="Q152" s="10"/>
      <c r="R152" s="10"/>
      <c r="S152" s="10"/>
      <c r="T152" s="10" t="s">
        <v>22</v>
      </c>
      <c r="U152" s="244">
        <v>29341</v>
      </c>
      <c r="V152" s="10" t="s">
        <v>501</v>
      </c>
      <c r="W152" s="10" t="s">
        <v>501</v>
      </c>
      <c r="X152" s="241" t="s">
        <v>1936</v>
      </c>
      <c r="Y152" s="8" t="s">
        <v>4633</v>
      </c>
      <c r="Z152" s="243">
        <v>40054</v>
      </c>
      <c r="AA152" s="10" t="s">
        <v>255</v>
      </c>
      <c r="AB152" s="10" t="s">
        <v>1938</v>
      </c>
      <c r="AC152" s="10" t="s">
        <v>3139</v>
      </c>
      <c r="AD152" s="10" t="s">
        <v>2010</v>
      </c>
      <c r="AE152" s="243" t="s">
        <v>1940</v>
      </c>
      <c r="AF152" s="10" t="s">
        <v>4634</v>
      </c>
      <c r="AG152" s="10" t="s">
        <v>4635</v>
      </c>
      <c r="AH152" s="242" t="s">
        <v>4634</v>
      </c>
      <c r="AI152" s="243" t="s">
        <v>4635</v>
      </c>
      <c r="AJ152" s="10" t="s">
        <v>4636</v>
      </c>
      <c r="AK152" s="10" t="s">
        <v>4637</v>
      </c>
      <c r="AL152" s="241" t="s">
        <v>1941</v>
      </c>
      <c r="AM152" s="8"/>
      <c r="AN152" s="8"/>
      <c r="AO152" s="8"/>
      <c r="AP152" s="8"/>
      <c r="AQ152" s="8" t="s">
        <v>3087</v>
      </c>
      <c r="AR152" s="245">
        <v>42489</v>
      </c>
      <c r="AS152" s="245">
        <v>42489</v>
      </c>
      <c r="AT152" s="246" t="s">
        <v>4638</v>
      </c>
      <c r="AU152" s="244">
        <v>42468</v>
      </c>
      <c r="AV152" s="247" t="s">
        <v>3083</v>
      </c>
      <c r="AW152" s="248" t="s">
        <v>3087</v>
      </c>
      <c r="AX152" s="249" t="s">
        <v>4639</v>
      </c>
      <c r="AY152" s="250" t="s">
        <v>4630</v>
      </c>
    </row>
    <row r="153" spans="1:51" ht="24.75" customHeight="1" x14ac:dyDescent="0.35">
      <c r="A153" s="11">
        <v>152</v>
      </c>
      <c r="B153" s="241" t="s">
        <v>4640</v>
      </c>
      <c r="C153" s="8" t="s">
        <v>4641</v>
      </c>
      <c r="D153" s="10" t="s">
        <v>4642</v>
      </c>
      <c r="E153" s="10" t="s">
        <v>3194</v>
      </c>
      <c r="F153" s="9">
        <v>41887</v>
      </c>
      <c r="G153" s="9">
        <v>41947</v>
      </c>
      <c r="H153" s="9"/>
      <c r="I153" s="9">
        <v>43408</v>
      </c>
      <c r="J153" s="7" t="s">
        <v>3127</v>
      </c>
      <c r="K153" s="7"/>
      <c r="L153" s="10" t="s">
        <v>3195</v>
      </c>
      <c r="M153" s="242" t="s">
        <v>3196</v>
      </c>
      <c r="N153" s="243" t="s">
        <v>1933</v>
      </c>
      <c r="O153" s="243" t="s">
        <v>3186</v>
      </c>
      <c r="P153" s="10" t="s">
        <v>2061</v>
      </c>
      <c r="Q153" s="10"/>
      <c r="R153" s="10"/>
      <c r="S153" s="10"/>
      <c r="T153" s="10" t="s">
        <v>53</v>
      </c>
      <c r="U153" s="244">
        <v>30978</v>
      </c>
      <c r="V153" s="10" t="s">
        <v>2297</v>
      </c>
      <c r="W153" s="10" t="s">
        <v>79</v>
      </c>
      <c r="X153" s="241" t="s">
        <v>1936</v>
      </c>
      <c r="Y153" s="8" t="s">
        <v>4643</v>
      </c>
      <c r="Z153" s="243">
        <v>41645</v>
      </c>
      <c r="AA153" s="10" t="s">
        <v>255</v>
      </c>
      <c r="AB153" s="10" t="s">
        <v>1938</v>
      </c>
      <c r="AC153" s="10" t="s">
        <v>3139</v>
      </c>
      <c r="AD153" s="10" t="s">
        <v>2115</v>
      </c>
      <c r="AE153" s="243" t="s">
        <v>1948</v>
      </c>
      <c r="AF153" s="10" t="s">
        <v>4644</v>
      </c>
      <c r="AG153" s="10" t="s">
        <v>4645</v>
      </c>
      <c r="AH153" s="242" t="s">
        <v>4644</v>
      </c>
      <c r="AI153" s="243" t="s">
        <v>4645</v>
      </c>
      <c r="AJ153" s="10" t="s">
        <v>4646</v>
      </c>
      <c r="AK153" s="10" t="s">
        <v>4647</v>
      </c>
      <c r="AL153" s="241" t="s">
        <v>1971</v>
      </c>
      <c r="AM153" s="8"/>
      <c r="AN153" s="8"/>
      <c r="AO153" s="8"/>
      <c r="AP153" s="8"/>
      <c r="AQ153" s="8" t="s">
        <v>3087</v>
      </c>
      <c r="AR153" s="245">
        <v>42480</v>
      </c>
      <c r="AS153" s="245">
        <v>42489</v>
      </c>
      <c r="AT153" s="246" t="s">
        <v>4648</v>
      </c>
      <c r="AU153" s="244">
        <v>42471</v>
      </c>
      <c r="AV153" s="247" t="s">
        <v>3100</v>
      </c>
      <c r="AW153" s="248" t="s">
        <v>3087</v>
      </c>
      <c r="AX153" s="249" t="s">
        <v>3087</v>
      </c>
      <c r="AY153" s="250" t="s">
        <v>4640</v>
      </c>
    </row>
    <row r="154" spans="1:51" ht="24.75" customHeight="1" x14ac:dyDescent="0.35">
      <c r="A154" s="11">
        <v>153</v>
      </c>
      <c r="B154" s="241" t="s">
        <v>4649</v>
      </c>
      <c r="C154" s="8" t="s">
        <v>4650</v>
      </c>
      <c r="D154" s="10" t="s">
        <v>3087</v>
      </c>
      <c r="E154" s="10" t="s">
        <v>14</v>
      </c>
      <c r="F154" s="9">
        <v>42128</v>
      </c>
      <c r="G154" s="9">
        <v>42188</v>
      </c>
      <c r="H154" s="9"/>
      <c r="I154" s="9">
        <v>42554</v>
      </c>
      <c r="J154" s="7" t="s">
        <v>3127</v>
      </c>
      <c r="K154" s="7"/>
      <c r="L154" s="10" t="s">
        <v>3117</v>
      </c>
      <c r="M154" s="242" t="s">
        <v>3117</v>
      </c>
      <c r="N154" s="243" t="s">
        <v>2155</v>
      </c>
      <c r="O154" s="243" t="s">
        <v>4651</v>
      </c>
      <c r="P154" s="10" t="s">
        <v>4652</v>
      </c>
      <c r="Q154" s="10"/>
      <c r="R154" s="10"/>
      <c r="S154" s="10"/>
      <c r="T154" s="10" t="s">
        <v>22</v>
      </c>
      <c r="U154" s="244">
        <v>33306</v>
      </c>
      <c r="V154" s="10" t="s">
        <v>1045</v>
      </c>
      <c r="W154" s="10" t="s">
        <v>1382</v>
      </c>
      <c r="X154" s="241" t="s">
        <v>1936</v>
      </c>
      <c r="Y154" s="8" t="s">
        <v>4653</v>
      </c>
      <c r="Z154" s="243">
        <v>39781</v>
      </c>
      <c r="AA154" s="10" t="s">
        <v>1045</v>
      </c>
      <c r="AB154" s="10" t="s">
        <v>1956</v>
      </c>
      <c r="AC154" s="10" t="s">
        <v>3139</v>
      </c>
      <c r="AD154" s="10" t="s">
        <v>3799</v>
      </c>
      <c r="AE154" s="243" t="s">
        <v>2041</v>
      </c>
      <c r="AF154" s="10" t="s">
        <v>4654</v>
      </c>
      <c r="AG154" s="10" t="s">
        <v>4655</v>
      </c>
      <c r="AH154" s="242" t="s">
        <v>4656</v>
      </c>
      <c r="AI154" s="243" t="s">
        <v>4657</v>
      </c>
      <c r="AJ154" s="10" t="s">
        <v>4658</v>
      </c>
      <c r="AK154" s="10" t="s">
        <v>4659</v>
      </c>
      <c r="AL154" s="241" t="s">
        <v>1950</v>
      </c>
      <c r="AM154" s="8"/>
      <c r="AN154" s="8"/>
      <c r="AO154" s="8"/>
      <c r="AP154" s="8"/>
      <c r="AQ154" s="8" t="s">
        <v>3087</v>
      </c>
      <c r="AR154" s="245">
        <v>42489</v>
      </c>
      <c r="AS154" s="245">
        <v>42490</v>
      </c>
      <c r="AT154" s="246" t="s">
        <v>4660</v>
      </c>
      <c r="AU154" s="244">
        <v>42461</v>
      </c>
      <c r="AV154" s="247" t="s">
        <v>3083</v>
      </c>
      <c r="AW154" s="248" t="s">
        <v>3087</v>
      </c>
      <c r="AX154" s="249" t="s">
        <v>4661</v>
      </c>
      <c r="AY154" s="250" t="s">
        <v>4649</v>
      </c>
    </row>
    <row r="155" spans="1:51" ht="24.75" customHeight="1" x14ac:dyDescent="0.35">
      <c r="A155" s="11">
        <v>154</v>
      </c>
      <c r="B155" s="241" t="s">
        <v>4662</v>
      </c>
      <c r="C155" s="8" t="s">
        <v>4663</v>
      </c>
      <c r="D155" s="10" t="s">
        <v>4664</v>
      </c>
      <c r="E155" s="10" t="s">
        <v>4665</v>
      </c>
      <c r="F155" s="9">
        <v>41676</v>
      </c>
      <c r="G155" s="9">
        <v>41796</v>
      </c>
      <c r="H155" s="9"/>
      <c r="I155" s="9"/>
      <c r="J155" s="7" t="s">
        <v>1932</v>
      </c>
      <c r="K155" s="7"/>
      <c r="L155" s="10" t="s">
        <v>3295</v>
      </c>
      <c r="M155" s="242" t="s">
        <v>58</v>
      </c>
      <c r="N155" s="243" t="s">
        <v>1990</v>
      </c>
      <c r="O155" s="243" t="s">
        <v>3186</v>
      </c>
      <c r="P155" s="10" t="s">
        <v>4666</v>
      </c>
      <c r="Q155" s="10"/>
      <c r="R155" s="10"/>
      <c r="S155" s="10"/>
      <c r="T155" s="10" t="s">
        <v>53</v>
      </c>
      <c r="U155" s="244">
        <v>24826</v>
      </c>
      <c r="V155" s="10" t="s">
        <v>501</v>
      </c>
      <c r="W155" s="10" t="s">
        <v>501</v>
      </c>
      <c r="X155" s="241" t="s">
        <v>1936</v>
      </c>
      <c r="Y155" s="8" t="s">
        <v>4667</v>
      </c>
      <c r="Z155" s="243">
        <v>39638</v>
      </c>
      <c r="AA155" s="10" t="s">
        <v>3297</v>
      </c>
      <c r="AB155" s="10" t="s">
        <v>1938</v>
      </c>
      <c r="AC155" s="10" t="s">
        <v>3139</v>
      </c>
      <c r="AD155" s="10" t="s">
        <v>2049</v>
      </c>
      <c r="AE155" s="243" t="s">
        <v>1948</v>
      </c>
      <c r="AF155" s="10" t="s">
        <v>4668</v>
      </c>
      <c r="AG155" s="10" t="s">
        <v>4669</v>
      </c>
      <c r="AH155" s="242" t="s">
        <v>4668</v>
      </c>
      <c r="AI155" s="243" t="s">
        <v>4669</v>
      </c>
      <c r="AJ155" s="10" t="s">
        <v>4670</v>
      </c>
      <c r="AK155" s="10" t="s">
        <v>4671</v>
      </c>
      <c r="AL155" s="241" t="s">
        <v>1971</v>
      </c>
      <c r="AM155" s="8"/>
      <c r="AN155" s="8"/>
      <c r="AO155" s="8"/>
      <c r="AP155" s="8"/>
      <c r="AQ155" s="8" t="s">
        <v>3087</v>
      </c>
      <c r="AR155" s="245">
        <v>42473</v>
      </c>
      <c r="AS155" s="245">
        <v>42490</v>
      </c>
      <c r="AT155" s="246" t="s">
        <v>4618</v>
      </c>
      <c r="AU155" s="244">
        <v>42472</v>
      </c>
      <c r="AV155" s="247" t="s">
        <v>3100</v>
      </c>
      <c r="AW155" s="248" t="s">
        <v>3087</v>
      </c>
      <c r="AX155" s="249" t="s">
        <v>3087</v>
      </c>
      <c r="AY155" s="250" t="s">
        <v>4662</v>
      </c>
    </row>
    <row r="156" spans="1:51" ht="24.75" customHeight="1" x14ac:dyDescent="0.35">
      <c r="A156" s="11">
        <v>155</v>
      </c>
      <c r="B156" s="241" t="s">
        <v>4672</v>
      </c>
      <c r="C156" s="8" t="s">
        <v>3780</v>
      </c>
      <c r="D156" s="10" t="s">
        <v>3087</v>
      </c>
      <c r="E156" s="10" t="s">
        <v>32</v>
      </c>
      <c r="F156" s="9">
        <v>40763</v>
      </c>
      <c r="G156" s="9">
        <v>40823</v>
      </c>
      <c r="H156" s="9"/>
      <c r="I156" s="9"/>
      <c r="J156" s="7" t="s">
        <v>1932</v>
      </c>
      <c r="K156" s="7"/>
      <c r="L156" s="10" t="s">
        <v>3258</v>
      </c>
      <c r="M156" s="242" t="s">
        <v>3474</v>
      </c>
      <c r="N156" s="243" t="s">
        <v>2017</v>
      </c>
      <c r="O156" s="243" t="s">
        <v>396</v>
      </c>
      <c r="P156" s="10" t="s">
        <v>4673</v>
      </c>
      <c r="Q156" s="10"/>
      <c r="R156" s="10"/>
      <c r="S156" s="10"/>
      <c r="T156" s="10" t="s">
        <v>53</v>
      </c>
      <c r="U156" s="244">
        <v>28448</v>
      </c>
      <c r="V156" s="10" t="s">
        <v>79</v>
      </c>
      <c r="W156" s="10" t="s">
        <v>334</v>
      </c>
      <c r="X156" s="241" t="s">
        <v>1936</v>
      </c>
      <c r="Y156" s="8" t="s">
        <v>4674</v>
      </c>
      <c r="Z156" s="243">
        <v>39863</v>
      </c>
      <c r="AA156" s="10" t="s">
        <v>79</v>
      </c>
      <c r="AB156" s="10" t="s">
        <v>1938</v>
      </c>
      <c r="AC156" s="10" t="s">
        <v>3139</v>
      </c>
      <c r="AD156" s="10" t="s">
        <v>2149</v>
      </c>
      <c r="AE156" s="243" t="s">
        <v>1948</v>
      </c>
      <c r="AF156" s="10" t="s">
        <v>4675</v>
      </c>
      <c r="AG156" s="10" t="s">
        <v>4676</v>
      </c>
      <c r="AH156" s="242" t="s">
        <v>4675</v>
      </c>
      <c r="AI156" s="243" t="s">
        <v>4676</v>
      </c>
      <c r="AJ156" s="10" t="s">
        <v>4677</v>
      </c>
      <c r="AK156" s="10" t="s">
        <v>4678</v>
      </c>
      <c r="AL156" s="241" t="s">
        <v>1971</v>
      </c>
      <c r="AM156" s="8"/>
      <c r="AN156" s="8"/>
      <c r="AO156" s="8"/>
      <c r="AP156" s="8"/>
      <c r="AQ156" s="8" t="s">
        <v>3087</v>
      </c>
      <c r="AR156" s="245">
        <v>42504</v>
      </c>
      <c r="AS156" s="245">
        <v>42504</v>
      </c>
      <c r="AT156" s="246" t="s">
        <v>4679</v>
      </c>
      <c r="AU156" s="244">
        <v>42461</v>
      </c>
      <c r="AV156" s="247" t="s">
        <v>3083</v>
      </c>
      <c r="AW156" s="248" t="s">
        <v>3087</v>
      </c>
      <c r="AX156" s="249" t="s">
        <v>4661</v>
      </c>
      <c r="AY156" s="250" t="s">
        <v>4672</v>
      </c>
    </row>
    <row r="157" spans="1:51" ht="24.75" customHeight="1" x14ac:dyDescent="0.35">
      <c r="A157" s="11">
        <v>156</v>
      </c>
      <c r="B157" s="241" t="s">
        <v>4680</v>
      </c>
      <c r="C157" s="8" t="s">
        <v>4681</v>
      </c>
      <c r="D157" s="10" t="s">
        <v>3087</v>
      </c>
      <c r="E157" s="10" t="s">
        <v>32</v>
      </c>
      <c r="F157" s="9">
        <v>40777</v>
      </c>
      <c r="G157" s="9">
        <v>40837</v>
      </c>
      <c r="H157" s="9"/>
      <c r="I157" s="9"/>
      <c r="J157" s="7" t="s">
        <v>1932</v>
      </c>
      <c r="K157" s="7"/>
      <c r="L157" s="10" t="s">
        <v>4682</v>
      </c>
      <c r="M157" s="242" t="s">
        <v>3474</v>
      </c>
      <c r="N157" s="243" t="s">
        <v>1984</v>
      </c>
      <c r="O157" s="243" t="s">
        <v>4683</v>
      </c>
      <c r="P157" s="10" t="s">
        <v>4684</v>
      </c>
      <c r="Q157" s="10"/>
      <c r="R157" s="10"/>
      <c r="S157" s="10"/>
      <c r="T157" s="10" t="s">
        <v>53</v>
      </c>
      <c r="U157" s="244">
        <v>28918</v>
      </c>
      <c r="V157" s="10" t="s">
        <v>79</v>
      </c>
      <c r="W157" s="10" t="s">
        <v>79</v>
      </c>
      <c r="X157" s="241" t="s">
        <v>1936</v>
      </c>
      <c r="Y157" s="8" t="s">
        <v>4685</v>
      </c>
      <c r="Z157" s="243">
        <v>37219</v>
      </c>
      <c r="AA157" s="10" t="s">
        <v>79</v>
      </c>
      <c r="AB157" s="10" t="s">
        <v>1938</v>
      </c>
      <c r="AC157" s="10" t="s">
        <v>1968</v>
      </c>
      <c r="AD157" s="10" t="s">
        <v>4686</v>
      </c>
      <c r="AE157" s="243" t="s">
        <v>1948</v>
      </c>
      <c r="AF157" s="10" t="s">
        <v>4687</v>
      </c>
      <c r="AG157" s="10" t="s">
        <v>4688</v>
      </c>
      <c r="AH157" s="242" t="s">
        <v>4687</v>
      </c>
      <c r="AI157" s="243" t="s">
        <v>4688</v>
      </c>
      <c r="AJ157" s="10" t="s">
        <v>4689</v>
      </c>
      <c r="AK157" s="10" t="s">
        <v>4690</v>
      </c>
      <c r="AL157" s="241" t="s">
        <v>1971</v>
      </c>
      <c r="AM157" s="8"/>
      <c r="AN157" s="8"/>
      <c r="AO157" s="8"/>
      <c r="AP157" s="8"/>
      <c r="AQ157" s="8" t="s">
        <v>3087</v>
      </c>
      <c r="AR157" s="245">
        <v>42504</v>
      </c>
      <c r="AS157" s="245">
        <v>42504</v>
      </c>
      <c r="AT157" s="246" t="s">
        <v>4691</v>
      </c>
      <c r="AU157" s="244">
        <v>42461</v>
      </c>
      <c r="AV157" s="247" t="s">
        <v>3083</v>
      </c>
      <c r="AW157" s="248" t="s">
        <v>3087</v>
      </c>
      <c r="AX157" s="249" t="s">
        <v>4692</v>
      </c>
      <c r="AY157" s="250" t="s">
        <v>4680</v>
      </c>
    </row>
    <row r="158" spans="1:51" ht="24.75" customHeight="1" x14ac:dyDescent="0.35">
      <c r="A158" s="11">
        <v>157</v>
      </c>
      <c r="B158" s="241" t="s">
        <v>4693</v>
      </c>
      <c r="C158" s="8" t="s">
        <v>4694</v>
      </c>
      <c r="D158" s="10" t="s">
        <v>3087</v>
      </c>
      <c r="E158" s="10" t="s">
        <v>14</v>
      </c>
      <c r="F158" s="9">
        <v>40302</v>
      </c>
      <c r="G158" s="9">
        <v>40362</v>
      </c>
      <c r="H158" s="9"/>
      <c r="I158" s="9"/>
      <c r="J158" s="7" t="s">
        <v>1932</v>
      </c>
      <c r="K158" s="7"/>
      <c r="L158" s="10" t="s">
        <v>70</v>
      </c>
      <c r="M158" s="242" t="s">
        <v>3343</v>
      </c>
      <c r="N158" s="243" t="s">
        <v>2017</v>
      </c>
      <c r="O158" s="243" t="s">
        <v>816</v>
      </c>
      <c r="P158" s="10" t="s">
        <v>2593</v>
      </c>
      <c r="Q158" s="10"/>
      <c r="R158" s="10"/>
      <c r="S158" s="10"/>
      <c r="T158" s="10" t="s">
        <v>22</v>
      </c>
      <c r="U158" s="244">
        <v>30505</v>
      </c>
      <c r="V158" s="10" t="s">
        <v>255</v>
      </c>
      <c r="W158" s="10" t="s">
        <v>1658</v>
      </c>
      <c r="X158" s="241" t="s">
        <v>1936</v>
      </c>
      <c r="Y158" s="8" t="s">
        <v>4695</v>
      </c>
      <c r="Z158" s="243">
        <v>37151</v>
      </c>
      <c r="AA158" s="10" t="s">
        <v>255</v>
      </c>
      <c r="AB158" s="10" t="s">
        <v>1956</v>
      </c>
      <c r="AC158" s="10" t="s">
        <v>3139</v>
      </c>
      <c r="AD158" s="10" t="s">
        <v>1947</v>
      </c>
      <c r="AE158" s="243" t="s">
        <v>1988</v>
      </c>
      <c r="AF158" s="10" t="s">
        <v>4696</v>
      </c>
      <c r="AG158" s="10" t="s">
        <v>4697</v>
      </c>
      <c r="AH158" s="242" t="s">
        <v>4698</v>
      </c>
      <c r="AI158" s="243" t="s">
        <v>4699</v>
      </c>
      <c r="AJ158" s="10" t="s">
        <v>4700</v>
      </c>
      <c r="AK158" s="10" t="s">
        <v>4701</v>
      </c>
      <c r="AL158" s="241" t="s">
        <v>1953</v>
      </c>
      <c r="AM158" s="8"/>
      <c r="AN158" s="8"/>
      <c r="AO158" s="8"/>
      <c r="AP158" s="8"/>
      <c r="AQ158" s="8" t="s">
        <v>3087</v>
      </c>
      <c r="AR158" s="245">
        <v>42496</v>
      </c>
      <c r="AS158" s="245">
        <v>42505</v>
      </c>
      <c r="AT158" s="246" t="s">
        <v>4702</v>
      </c>
      <c r="AU158" s="244">
        <v>42461</v>
      </c>
      <c r="AV158" s="247" t="s">
        <v>3083</v>
      </c>
      <c r="AW158" s="248" t="s">
        <v>3087</v>
      </c>
      <c r="AX158" s="249" t="s">
        <v>3087</v>
      </c>
      <c r="AY158" s="250" t="s">
        <v>4693</v>
      </c>
    </row>
    <row r="159" spans="1:51" ht="24.75" customHeight="1" x14ac:dyDescent="0.35">
      <c r="A159" s="11">
        <v>158</v>
      </c>
      <c r="B159" s="241" t="s">
        <v>4703</v>
      </c>
      <c r="C159" s="8" t="s">
        <v>4704</v>
      </c>
      <c r="D159" s="10" t="s">
        <v>4331</v>
      </c>
      <c r="E159" s="10" t="s">
        <v>32</v>
      </c>
      <c r="F159" s="9">
        <v>41886</v>
      </c>
      <c r="G159" s="9">
        <v>41946</v>
      </c>
      <c r="H159" s="9"/>
      <c r="I159" s="9">
        <v>42616</v>
      </c>
      <c r="J159" s="7" t="s">
        <v>3127</v>
      </c>
      <c r="K159" s="7"/>
      <c r="L159" s="10" t="s">
        <v>4705</v>
      </c>
      <c r="M159" s="242" t="s">
        <v>4705</v>
      </c>
      <c r="N159" s="243" t="s">
        <v>2097</v>
      </c>
      <c r="O159" s="243" t="s">
        <v>4706</v>
      </c>
      <c r="P159" s="10" t="s">
        <v>4707</v>
      </c>
      <c r="Q159" s="10"/>
      <c r="R159" s="10"/>
      <c r="S159" s="10"/>
      <c r="T159" s="10" t="s">
        <v>53</v>
      </c>
      <c r="U159" s="244">
        <v>24887</v>
      </c>
      <c r="V159" s="10" t="s">
        <v>544</v>
      </c>
      <c r="W159" s="10" t="s">
        <v>544</v>
      </c>
      <c r="X159" s="241" t="s">
        <v>1936</v>
      </c>
      <c r="Y159" s="8" t="s">
        <v>4708</v>
      </c>
      <c r="Z159" s="243">
        <v>40173</v>
      </c>
      <c r="AA159" s="10" t="s">
        <v>79</v>
      </c>
      <c r="AB159" s="10" t="s">
        <v>1938</v>
      </c>
      <c r="AC159" s="10" t="s">
        <v>3139</v>
      </c>
      <c r="AD159" s="10" t="s">
        <v>3675</v>
      </c>
      <c r="AE159" s="243" t="s">
        <v>1962</v>
      </c>
      <c r="AF159" s="10" t="s">
        <v>4709</v>
      </c>
      <c r="AG159" s="10" t="s">
        <v>4710</v>
      </c>
      <c r="AH159" s="242" t="s">
        <v>4709</v>
      </c>
      <c r="AI159" s="243" t="s">
        <v>4710</v>
      </c>
      <c r="AJ159" s="10" t="s">
        <v>4711</v>
      </c>
      <c r="AK159" s="10" t="s">
        <v>4712</v>
      </c>
      <c r="AL159" s="241" t="s">
        <v>1971</v>
      </c>
      <c r="AM159" s="8"/>
      <c r="AN159" s="8"/>
      <c r="AO159" s="8"/>
      <c r="AP159" s="8"/>
      <c r="AQ159" s="8" t="s">
        <v>3087</v>
      </c>
      <c r="AR159" s="245">
        <v>42521</v>
      </c>
      <c r="AS159" s="245">
        <v>42521</v>
      </c>
      <c r="AT159" s="246" t="s">
        <v>4713</v>
      </c>
      <c r="AU159" s="244"/>
      <c r="AV159" s="247" t="s">
        <v>3100</v>
      </c>
      <c r="AW159" s="248" t="s">
        <v>3087</v>
      </c>
      <c r="AX159" s="249" t="s">
        <v>3087</v>
      </c>
      <c r="AY159" s="250" t="s">
        <v>4703</v>
      </c>
    </row>
    <row r="160" spans="1:51" ht="24.75" customHeight="1" x14ac:dyDescent="0.35">
      <c r="A160" s="11">
        <v>159</v>
      </c>
      <c r="B160" s="241" t="s">
        <v>4714</v>
      </c>
      <c r="C160" s="8" t="s">
        <v>4715</v>
      </c>
      <c r="D160" s="10" t="s">
        <v>3087</v>
      </c>
      <c r="E160" s="10" t="s">
        <v>32</v>
      </c>
      <c r="F160" s="9">
        <v>42248</v>
      </c>
      <c r="G160" s="9">
        <v>42308</v>
      </c>
      <c r="H160" s="9"/>
      <c r="I160" s="9">
        <v>42674</v>
      </c>
      <c r="J160" s="7" t="s">
        <v>3127</v>
      </c>
      <c r="K160" s="7"/>
      <c r="L160" s="10" t="s">
        <v>115</v>
      </c>
      <c r="M160" s="242" t="s">
        <v>2070</v>
      </c>
      <c r="N160" s="243" t="s">
        <v>2126</v>
      </c>
      <c r="O160" s="243" t="s">
        <v>3854</v>
      </c>
      <c r="P160" s="10" t="s">
        <v>4716</v>
      </c>
      <c r="Q160" s="10"/>
      <c r="R160" s="10"/>
      <c r="S160" s="10"/>
      <c r="T160" s="10" t="s">
        <v>53</v>
      </c>
      <c r="U160" s="244">
        <v>32924</v>
      </c>
      <c r="V160" s="10" t="s">
        <v>79</v>
      </c>
      <c r="W160" s="10" t="s">
        <v>79</v>
      </c>
      <c r="X160" s="241" t="s">
        <v>1936</v>
      </c>
      <c r="Y160" s="8" t="s">
        <v>4717</v>
      </c>
      <c r="Z160" s="243">
        <v>40964</v>
      </c>
      <c r="AA160" s="10" t="s">
        <v>79</v>
      </c>
      <c r="AB160" s="10" t="s">
        <v>1938</v>
      </c>
      <c r="AC160" s="10" t="s">
        <v>1974</v>
      </c>
      <c r="AD160" s="10" t="s">
        <v>4718</v>
      </c>
      <c r="AE160" s="243" t="s">
        <v>1988</v>
      </c>
      <c r="AF160" s="10" t="s">
        <v>4719</v>
      </c>
      <c r="AG160" s="10" t="s">
        <v>4720</v>
      </c>
      <c r="AH160" s="242" t="s">
        <v>4719</v>
      </c>
      <c r="AI160" s="243" t="s">
        <v>4720</v>
      </c>
      <c r="AJ160" s="10" t="s">
        <v>4721</v>
      </c>
      <c r="AK160" s="10" t="s">
        <v>4722</v>
      </c>
      <c r="AL160" s="241" t="s">
        <v>2107</v>
      </c>
      <c r="AM160" s="8"/>
      <c r="AN160" s="8"/>
      <c r="AO160" s="8"/>
      <c r="AP160" s="8"/>
      <c r="AQ160" s="8" t="s">
        <v>3087</v>
      </c>
      <c r="AR160" s="245">
        <v>42521</v>
      </c>
      <c r="AS160" s="245">
        <v>42524</v>
      </c>
      <c r="AT160" s="246" t="s">
        <v>4723</v>
      </c>
      <c r="AU160" s="244">
        <v>42494</v>
      </c>
      <c r="AV160" s="247" t="s">
        <v>3083</v>
      </c>
      <c r="AW160" s="248" t="s">
        <v>3087</v>
      </c>
      <c r="AX160" s="249" t="s">
        <v>3101</v>
      </c>
      <c r="AY160" s="250" t="s">
        <v>4714</v>
      </c>
    </row>
    <row r="161" spans="1:51" ht="24.75" customHeight="1" x14ac:dyDescent="0.35">
      <c r="A161" s="11">
        <v>160</v>
      </c>
      <c r="B161" s="241" t="s">
        <v>4724</v>
      </c>
      <c r="C161" s="8" t="s">
        <v>4725</v>
      </c>
      <c r="D161" s="10" t="s">
        <v>3087</v>
      </c>
      <c r="E161" s="10" t="s">
        <v>14</v>
      </c>
      <c r="F161" s="9">
        <v>41183</v>
      </c>
      <c r="G161" s="9">
        <v>41243</v>
      </c>
      <c r="H161" s="9"/>
      <c r="I161" s="9"/>
      <c r="J161" s="7" t="s">
        <v>1932</v>
      </c>
      <c r="K161" s="7"/>
      <c r="L161" s="10" t="s">
        <v>4682</v>
      </c>
      <c r="M161" s="242" t="s">
        <v>3683</v>
      </c>
      <c r="N161" s="243" t="s">
        <v>1942</v>
      </c>
      <c r="O161" s="243" t="s">
        <v>4726</v>
      </c>
      <c r="P161" s="10" t="s">
        <v>4727</v>
      </c>
      <c r="Q161" s="10"/>
      <c r="R161" s="10"/>
      <c r="S161" s="10"/>
      <c r="T161" s="10" t="s">
        <v>22</v>
      </c>
      <c r="U161" s="244">
        <v>26845</v>
      </c>
      <c r="V161" s="10" t="s">
        <v>1679</v>
      </c>
      <c r="W161" s="10" t="s">
        <v>343</v>
      </c>
      <c r="X161" s="241" t="s">
        <v>1936</v>
      </c>
      <c r="Y161" s="8" t="s">
        <v>4728</v>
      </c>
      <c r="Z161" s="243">
        <v>38985</v>
      </c>
      <c r="AA161" s="10" t="s">
        <v>255</v>
      </c>
      <c r="AB161" s="10" t="s">
        <v>1956</v>
      </c>
      <c r="AC161" s="10" t="s">
        <v>1968</v>
      </c>
      <c r="AD161" s="10" t="s">
        <v>4729</v>
      </c>
      <c r="AE161" s="243" t="s">
        <v>2069</v>
      </c>
      <c r="AF161" s="10" t="s">
        <v>4730</v>
      </c>
      <c r="AG161" s="10" t="s">
        <v>4731</v>
      </c>
      <c r="AH161" s="242" t="s">
        <v>4732</v>
      </c>
      <c r="AI161" s="243" t="s">
        <v>4731</v>
      </c>
      <c r="AJ161" s="10" t="s">
        <v>4733</v>
      </c>
      <c r="AK161" s="10" t="s">
        <v>4734</v>
      </c>
      <c r="AL161" s="241" t="s">
        <v>1950</v>
      </c>
      <c r="AM161" s="8"/>
      <c r="AN161" s="8"/>
      <c r="AO161" s="8"/>
      <c r="AP161" s="8"/>
      <c r="AQ161" s="8" t="s">
        <v>3087</v>
      </c>
      <c r="AR161" s="245">
        <v>42530</v>
      </c>
      <c r="AS161" s="245">
        <v>42533</v>
      </c>
      <c r="AT161" s="246" t="s">
        <v>4735</v>
      </c>
      <c r="AU161" s="244">
        <v>42494</v>
      </c>
      <c r="AV161" s="247" t="s">
        <v>3083</v>
      </c>
      <c r="AW161" s="248" t="s">
        <v>3087</v>
      </c>
      <c r="AX161" s="249" t="s">
        <v>4570</v>
      </c>
      <c r="AY161" s="250" t="s">
        <v>4724</v>
      </c>
    </row>
    <row r="162" spans="1:51" ht="24.75" customHeight="1" x14ac:dyDescent="0.35">
      <c r="A162" s="11">
        <v>161</v>
      </c>
      <c r="B162" s="241" t="s">
        <v>4736</v>
      </c>
      <c r="C162" s="8" t="s">
        <v>4737</v>
      </c>
      <c r="D162" s="10" t="s">
        <v>3087</v>
      </c>
      <c r="E162" s="10" t="s">
        <v>14</v>
      </c>
      <c r="F162" s="9">
        <v>42494</v>
      </c>
      <c r="G162" s="9">
        <v>42554</v>
      </c>
      <c r="H162" s="9"/>
      <c r="I162" s="9"/>
      <c r="J162" s="7" t="s">
        <v>3127</v>
      </c>
      <c r="K162" s="7"/>
      <c r="L162" s="10" t="s">
        <v>115</v>
      </c>
      <c r="M162" s="242" t="s">
        <v>2070</v>
      </c>
      <c r="N162" s="243" t="s">
        <v>1990</v>
      </c>
      <c r="O162" s="243" t="s">
        <v>484</v>
      </c>
      <c r="P162" s="10" t="s">
        <v>2220</v>
      </c>
      <c r="Q162" s="10"/>
      <c r="R162" s="10"/>
      <c r="S162" s="10"/>
      <c r="T162" s="10" t="s">
        <v>53</v>
      </c>
      <c r="U162" s="244">
        <v>27506</v>
      </c>
      <c r="V162" s="10" t="s">
        <v>255</v>
      </c>
      <c r="W162" s="10" t="s">
        <v>2015</v>
      </c>
      <c r="X162" s="241" t="s">
        <v>1936</v>
      </c>
      <c r="Y162" s="8" t="s">
        <v>4738</v>
      </c>
      <c r="Z162" s="243">
        <v>39723</v>
      </c>
      <c r="AA162" s="10" t="s">
        <v>255</v>
      </c>
      <c r="AB162" s="10" t="s">
        <v>1938</v>
      </c>
      <c r="AC162" s="10" t="s">
        <v>3139</v>
      </c>
      <c r="AD162" s="10" t="s">
        <v>4739</v>
      </c>
      <c r="AE162" s="243" t="s">
        <v>2121</v>
      </c>
      <c r="AF162" s="10" t="s">
        <v>4740</v>
      </c>
      <c r="AG162" s="10" t="s">
        <v>4741</v>
      </c>
      <c r="AH162" s="242" t="s">
        <v>4740</v>
      </c>
      <c r="AI162" s="243" t="s">
        <v>4741</v>
      </c>
      <c r="AJ162" s="10" t="s">
        <v>4742</v>
      </c>
      <c r="AK162" s="10" t="s">
        <v>4743</v>
      </c>
      <c r="AL162" s="241" t="s">
        <v>1953</v>
      </c>
      <c r="AM162" s="8"/>
      <c r="AN162" s="8"/>
      <c r="AO162" s="8"/>
      <c r="AP162" s="8"/>
      <c r="AQ162" s="8" t="s">
        <v>3087</v>
      </c>
      <c r="AR162" s="245">
        <v>42537</v>
      </c>
      <c r="AS162" s="245">
        <v>42537</v>
      </c>
      <c r="AT162" s="246" t="s">
        <v>4744</v>
      </c>
      <c r="AU162" s="244">
        <v>42541</v>
      </c>
      <c r="AV162" s="247" t="s">
        <v>4455</v>
      </c>
      <c r="AW162" s="248" t="s">
        <v>3087</v>
      </c>
      <c r="AX162" s="249" t="s">
        <v>3087</v>
      </c>
      <c r="AY162" s="250" t="s">
        <v>4736</v>
      </c>
    </row>
    <row r="163" spans="1:51" ht="24.75" customHeight="1" x14ac:dyDescent="0.35">
      <c r="A163" s="11">
        <v>162</v>
      </c>
      <c r="B163" s="241" t="s">
        <v>4745</v>
      </c>
      <c r="C163" s="8" t="s">
        <v>4746</v>
      </c>
      <c r="D163" s="10" t="s">
        <v>3087</v>
      </c>
      <c r="E163" s="10" t="s">
        <v>1679</v>
      </c>
      <c r="F163" s="9">
        <v>40529</v>
      </c>
      <c r="G163" s="9">
        <v>40589</v>
      </c>
      <c r="H163" s="9"/>
      <c r="I163" s="9"/>
      <c r="J163" s="7" t="s">
        <v>1932</v>
      </c>
      <c r="K163" s="7"/>
      <c r="L163" s="10" t="s">
        <v>4682</v>
      </c>
      <c r="M163" s="242" t="s">
        <v>3383</v>
      </c>
      <c r="N163" s="243" t="s">
        <v>1972</v>
      </c>
      <c r="O163" s="243" t="s">
        <v>4747</v>
      </c>
      <c r="P163" s="10" t="s">
        <v>4748</v>
      </c>
      <c r="Q163" s="10"/>
      <c r="R163" s="10"/>
      <c r="S163" s="10"/>
      <c r="T163" s="10" t="s">
        <v>22</v>
      </c>
      <c r="U163" s="244">
        <v>25547</v>
      </c>
      <c r="V163" s="10" t="s">
        <v>79</v>
      </c>
      <c r="W163" s="10" t="s">
        <v>343</v>
      </c>
      <c r="X163" s="241" t="s">
        <v>1936</v>
      </c>
      <c r="Y163" s="8" t="s">
        <v>4749</v>
      </c>
      <c r="Z163" s="243">
        <v>38546</v>
      </c>
      <c r="AA163" s="10" t="s">
        <v>101</v>
      </c>
      <c r="AB163" s="10" t="s">
        <v>1938</v>
      </c>
      <c r="AC163" s="10" t="s">
        <v>3139</v>
      </c>
      <c r="AD163" s="10" t="s">
        <v>2010</v>
      </c>
      <c r="AE163" s="243" t="s">
        <v>2021</v>
      </c>
      <c r="AF163" s="10" t="s">
        <v>4750</v>
      </c>
      <c r="AG163" s="10" t="s">
        <v>4751</v>
      </c>
      <c r="AH163" s="242" t="s">
        <v>4750</v>
      </c>
      <c r="AI163" s="243" t="s">
        <v>4751</v>
      </c>
      <c r="AJ163" s="10" t="s">
        <v>4752</v>
      </c>
      <c r="AK163" s="10" t="s">
        <v>4753</v>
      </c>
      <c r="AL163" s="241" t="s">
        <v>1941</v>
      </c>
      <c r="AM163" s="8"/>
      <c r="AN163" s="8"/>
      <c r="AO163" s="8"/>
      <c r="AP163" s="8"/>
      <c r="AQ163" s="8" t="s">
        <v>3087</v>
      </c>
      <c r="AR163" s="245">
        <v>42551</v>
      </c>
      <c r="AS163" s="245">
        <v>42551</v>
      </c>
      <c r="AT163" s="246" t="s">
        <v>4754</v>
      </c>
      <c r="AU163" s="244">
        <v>42515</v>
      </c>
      <c r="AV163" s="247" t="s">
        <v>3083</v>
      </c>
      <c r="AW163" s="248" t="s">
        <v>3087</v>
      </c>
      <c r="AX163" s="249" t="s">
        <v>3101</v>
      </c>
      <c r="AY163" s="250" t="s">
        <v>4745</v>
      </c>
    </row>
    <row r="164" spans="1:51" ht="24.75" customHeight="1" x14ac:dyDescent="0.35">
      <c r="A164" s="11">
        <v>163</v>
      </c>
      <c r="B164" s="241" t="s">
        <v>4755</v>
      </c>
      <c r="C164" s="8" t="s">
        <v>4756</v>
      </c>
      <c r="D164" s="10" t="s">
        <v>3087</v>
      </c>
      <c r="E164" s="10" t="s">
        <v>707</v>
      </c>
      <c r="F164" s="9">
        <v>41442</v>
      </c>
      <c r="G164" s="9">
        <v>41502</v>
      </c>
      <c r="H164" s="9"/>
      <c r="I164" s="9"/>
      <c r="J164" s="7" t="s">
        <v>1932</v>
      </c>
      <c r="K164" s="7"/>
      <c r="L164" s="10" t="s">
        <v>4682</v>
      </c>
      <c r="M164" s="242" t="s">
        <v>3259</v>
      </c>
      <c r="N164" s="243" t="s">
        <v>1990</v>
      </c>
      <c r="O164" s="243" t="s">
        <v>4757</v>
      </c>
      <c r="P164" s="10" t="s">
        <v>4758</v>
      </c>
      <c r="Q164" s="10"/>
      <c r="R164" s="10"/>
      <c r="S164" s="10"/>
      <c r="T164" s="10" t="s">
        <v>53</v>
      </c>
      <c r="U164" s="244">
        <v>26377</v>
      </c>
      <c r="V164" s="10" t="s">
        <v>1658</v>
      </c>
      <c r="W164" s="10" t="s">
        <v>707</v>
      </c>
      <c r="X164" s="241" t="s">
        <v>1936</v>
      </c>
      <c r="Y164" s="8" t="s">
        <v>4759</v>
      </c>
      <c r="Z164" s="243">
        <v>41281</v>
      </c>
      <c r="AA164" s="10" t="s">
        <v>707</v>
      </c>
      <c r="AB164" s="10" t="s">
        <v>1938</v>
      </c>
      <c r="AC164" s="10" t="s">
        <v>3139</v>
      </c>
      <c r="AD164" s="10" t="s">
        <v>2010</v>
      </c>
      <c r="AE164" s="243" t="s">
        <v>2217</v>
      </c>
      <c r="AF164" s="10" t="s">
        <v>4760</v>
      </c>
      <c r="AG164" s="10" t="s">
        <v>4761</v>
      </c>
      <c r="AH164" s="242" t="s">
        <v>4760</v>
      </c>
      <c r="AI164" s="243" t="s">
        <v>4762</v>
      </c>
      <c r="AJ164" s="10" t="s">
        <v>4763</v>
      </c>
      <c r="AK164" s="10" t="s">
        <v>4764</v>
      </c>
      <c r="AL164" s="241" t="s">
        <v>1971</v>
      </c>
      <c r="AM164" s="8"/>
      <c r="AN164" s="8"/>
      <c r="AO164" s="8"/>
      <c r="AP164" s="8"/>
      <c r="AQ164" s="8" t="s">
        <v>3087</v>
      </c>
      <c r="AR164" s="245">
        <v>42551</v>
      </c>
      <c r="AS164" s="245">
        <v>42551</v>
      </c>
      <c r="AT164" s="246" t="s">
        <v>4765</v>
      </c>
      <c r="AU164" s="244">
        <v>42531</v>
      </c>
      <c r="AV164" s="247" t="s">
        <v>3083</v>
      </c>
      <c r="AW164" s="248" t="s">
        <v>3087</v>
      </c>
      <c r="AX164" s="249" t="s">
        <v>3087</v>
      </c>
      <c r="AY164" s="250" t="s">
        <v>4755</v>
      </c>
    </row>
    <row r="165" spans="1:51" ht="24.75" customHeight="1" x14ac:dyDescent="0.35">
      <c r="A165" s="11">
        <v>164</v>
      </c>
      <c r="B165" s="241" t="s">
        <v>4766</v>
      </c>
      <c r="C165" s="8" t="s">
        <v>4767</v>
      </c>
      <c r="D165" s="10" t="s">
        <v>3087</v>
      </c>
      <c r="E165" s="10" t="s">
        <v>14</v>
      </c>
      <c r="F165" s="9">
        <v>40739</v>
      </c>
      <c r="G165" s="9">
        <v>40799</v>
      </c>
      <c r="H165" s="9"/>
      <c r="I165" s="9"/>
      <c r="J165" s="7" t="s">
        <v>1932</v>
      </c>
      <c r="K165" s="7"/>
      <c r="L165" s="10" t="s">
        <v>35</v>
      </c>
      <c r="M165" s="242" t="s">
        <v>2142</v>
      </c>
      <c r="N165" s="243" t="s">
        <v>2017</v>
      </c>
      <c r="O165" s="243" t="s">
        <v>1539</v>
      </c>
      <c r="P165" s="10" t="s">
        <v>2258</v>
      </c>
      <c r="Q165" s="10"/>
      <c r="R165" s="10"/>
      <c r="S165" s="10"/>
      <c r="T165" s="10" t="s">
        <v>22</v>
      </c>
      <c r="U165" s="244">
        <v>30632</v>
      </c>
      <c r="V165" s="10" t="s">
        <v>255</v>
      </c>
      <c r="W165" s="10" t="s">
        <v>255</v>
      </c>
      <c r="X165" s="241" t="s">
        <v>1936</v>
      </c>
      <c r="Y165" s="8" t="s">
        <v>4768</v>
      </c>
      <c r="Z165" s="243">
        <v>40913</v>
      </c>
      <c r="AA165" s="10" t="s">
        <v>255</v>
      </c>
      <c r="AB165" s="10" t="s">
        <v>1938</v>
      </c>
      <c r="AC165" s="10" t="s">
        <v>1974</v>
      </c>
      <c r="AD165" s="10" t="s">
        <v>2233</v>
      </c>
      <c r="AE165" s="243" t="s">
        <v>1948</v>
      </c>
      <c r="AF165" s="10" t="s">
        <v>4769</v>
      </c>
      <c r="AG165" s="10" t="s">
        <v>4770</v>
      </c>
      <c r="AH165" s="242" t="s">
        <v>4771</v>
      </c>
      <c r="AI165" s="243" t="s">
        <v>4772</v>
      </c>
      <c r="AJ165" s="10" t="s">
        <v>4773</v>
      </c>
      <c r="AK165" s="10" t="s">
        <v>4774</v>
      </c>
      <c r="AL165" s="241" t="s">
        <v>1953</v>
      </c>
      <c r="AM165" s="8"/>
      <c r="AN165" s="8"/>
      <c r="AO165" s="8"/>
      <c r="AP165" s="8"/>
      <c r="AQ165" s="8" t="s">
        <v>3087</v>
      </c>
      <c r="AR165" s="245">
        <v>42551</v>
      </c>
      <c r="AS165" s="245">
        <v>42551</v>
      </c>
      <c r="AT165" s="246" t="s">
        <v>4775</v>
      </c>
      <c r="AU165" s="244">
        <v>42507</v>
      </c>
      <c r="AV165" s="247" t="s">
        <v>3083</v>
      </c>
      <c r="AW165" s="248" t="s">
        <v>3087</v>
      </c>
      <c r="AX165" s="249" t="s">
        <v>4570</v>
      </c>
      <c r="AY165" s="250" t="s">
        <v>4766</v>
      </c>
    </row>
    <row r="166" spans="1:51" ht="24.75" customHeight="1" x14ac:dyDescent="0.35">
      <c r="A166" s="11">
        <v>165</v>
      </c>
      <c r="B166" s="241" t="s">
        <v>4776</v>
      </c>
      <c r="C166" s="8" t="s">
        <v>4777</v>
      </c>
      <c r="D166" s="10" t="s">
        <v>3087</v>
      </c>
      <c r="E166" s="10" t="s">
        <v>2007</v>
      </c>
      <c r="F166" s="9">
        <v>42271</v>
      </c>
      <c r="G166" s="9">
        <v>42331</v>
      </c>
      <c r="H166" s="9"/>
      <c r="I166" s="9">
        <v>42697</v>
      </c>
      <c r="J166" s="7" t="s">
        <v>3127</v>
      </c>
      <c r="K166" s="7"/>
      <c r="L166" s="10" t="s">
        <v>3089</v>
      </c>
      <c r="M166" s="242" t="s">
        <v>3090</v>
      </c>
      <c r="N166" s="243" t="s">
        <v>1990</v>
      </c>
      <c r="O166" s="243" t="s">
        <v>3186</v>
      </c>
      <c r="P166" s="10" t="s">
        <v>3633</v>
      </c>
      <c r="Q166" s="10"/>
      <c r="R166" s="10"/>
      <c r="S166" s="10"/>
      <c r="T166" s="10" t="s">
        <v>53</v>
      </c>
      <c r="U166" s="244">
        <v>30571</v>
      </c>
      <c r="V166" s="10" t="s">
        <v>2058</v>
      </c>
      <c r="W166" s="10" t="s">
        <v>2007</v>
      </c>
      <c r="X166" s="241" t="s">
        <v>1936</v>
      </c>
      <c r="Y166" s="8" t="s">
        <v>4778</v>
      </c>
      <c r="Z166" s="243">
        <v>40326</v>
      </c>
      <c r="AA166" s="10" t="s">
        <v>2007</v>
      </c>
      <c r="AB166" s="10" t="s">
        <v>1938</v>
      </c>
      <c r="AC166" s="10" t="s">
        <v>3139</v>
      </c>
      <c r="AD166" s="10" t="s">
        <v>2072</v>
      </c>
      <c r="AE166" s="243" t="s">
        <v>2041</v>
      </c>
      <c r="AF166" s="10" t="s">
        <v>4779</v>
      </c>
      <c r="AG166" s="10" t="s">
        <v>4780</v>
      </c>
      <c r="AH166" s="242" t="s">
        <v>4781</v>
      </c>
      <c r="AI166" s="243" t="s">
        <v>4782</v>
      </c>
      <c r="AJ166" s="10" t="s">
        <v>4783</v>
      </c>
      <c r="AK166" s="10" t="s">
        <v>4784</v>
      </c>
      <c r="AL166" s="241" t="s">
        <v>1953</v>
      </c>
      <c r="AM166" s="8"/>
      <c r="AN166" s="8"/>
      <c r="AO166" s="8"/>
      <c r="AP166" s="8"/>
      <c r="AQ166" s="8" t="s">
        <v>3087</v>
      </c>
      <c r="AR166" s="245">
        <v>42551</v>
      </c>
      <c r="AS166" s="245">
        <v>42551</v>
      </c>
      <c r="AT166" s="246" t="s">
        <v>4785</v>
      </c>
      <c r="AU166" s="244">
        <v>42522</v>
      </c>
      <c r="AV166" s="247" t="s">
        <v>3100</v>
      </c>
      <c r="AW166" s="248" t="s">
        <v>3087</v>
      </c>
      <c r="AX166" s="249" t="s">
        <v>3087</v>
      </c>
      <c r="AY166" s="250" t="s">
        <v>4776</v>
      </c>
    </row>
    <row r="167" spans="1:51" ht="24.75" customHeight="1" x14ac:dyDescent="0.35">
      <c r="A167" s="11">
        <v>166</v>
      </c>
      <c r="B167" s="241" t="s">
        <v>4786</v>
      </c>
      <c r="C167" s="8" t="s">
        <v>4787</v>
      </c>
      <c r="D167" s="10" t="s">
        <v>3087</v>
      </c>
      <c r="E167" s="10" t="s">
        <v>2058</v>
      </c>
      <c r="F167" s="9">
        <v>41442</v>
      </c>
      <c r="G167" s="9">
        <v>41502</v>
      </c>
      <c r="H167" s="9"/>
      <c r="I167" s="9"/>
      <c r="J167" s="7" t="s">
        <v>1932</v>
      </c>
      <c r="K167" s="7"/>
      <c r="L167" s="10" t="s">
        <v>35</v>
      </c>
      <c r="M167" s="242" t="s">
        <v>35</v>
      </c>
      <c r="N167" s="243" t="s">
        <v>2126</v>
      </c>
      <c r="O167" s="243" t="s">
        <v>307</v>
      </c>
      <c r="P167" s="10" t="s">
        <v>2127</v>
      </c>
      <c r="Q167" s="10"/>
      <c r="R167" s="10"/>
      <c r="S167" s="10"/>
      <c r="T167" s="10" t="s">
        <v>22</v>
      </c>
      <c r="U167" s="244">
        <v>32807</v>
      </c>
      <c r="V167" s="10" t="s">
        <v>2058</v>
      </c>
      <c r="W167" s="10" t="s">
        <v>162</v>
      </c>
      <c r="X167" s="241" t="s">
        <v>1936</v>
      </c>
      <c r="Y167" s="8" t="s">
        <v>4788</v>
      </c>
      <c r="Z167" s="243">
        <v>38672</v>
      </c>
      <c r="AA167" s="10" t="s">
        <v>2058</v>
      </c>
      <c r="AB167" s="10" t="s">
        <v>1938</v>
      </c>
      <c r="AC167" s="10" t="s">
        <v>1974</v>
      </c>
      <c r="AD167" s="10" t="s">
        <v>4789</v>
      </c>
      <c r="AE167" s="243" t="s">
        <v>2041</v>
      </c>
      <c r="AF167" s="10" t="s">
        <v>4790</v>
      </c>
      <c r="AG167" s="10" t="s">
        <v>4791</v>
      </c>
      <c r="AH167" s="242" t="s">
        <v>4790</v>
      </c>
      <c r="AI167" s="243" t="s">
        <v>4792</v>
      </c>
      <c r="AJ167" s="10" t="s">
        <v>4793</v>
      </c>
      <c r="AK167" s="10" t="s">
        <v>4794</v>
      </c>
      <c r="AL167" s="241" t="s">
        <v>2160</v>
      </c>
      <c r="AM167" s="8"/>
      <c r="AN167" s="8"/>
      <c r="AO167" s="8"/>
      <c r="AP167" s="8"/>
      <c r="AQ167" s="8" t="s">
        <v>3087</v>
      </c>
      <c r="AR167" s="245">
        <v>42511</v>
      </c>
      <c r="AS167" s="245">
        <v>42551</v>
      </c>
      <c r="AT167" s="246" t="s">
        <v>4795</v>
      </c>
      <c r="AU167" s="244"/>
      <c r="AV167" s="247" t="s">
        <v>4546</v>
      </c>
      <c r="AW167" s="248" t="s">
        <v>3087</v>
      </c>
      <c r="AX167" s="249" t="s">
        <v>3087</v>
      </c>
      <c r="AY167" s="250" t="s">
        <v>4786</v>
      </c>
    </row>
    <row r="168" spans="1:51" ht="24.75" customHeight="1" x14ac:dyDescent="0.35">
      <c r="A168" s="11">
        <v>167</v>
      </c>
      <c r="B168" s="241" t="s">
        <v>4796</v>
      </c>
      <c r="C168" s="8" t="s">
        <v>4797</v>
      </c>
      <c r="D168" s="10" t="s">
        <v>3087</v>
      </c>
      <c r="E168" s="10" t="s">
        <v>2058</v>
      </c>
      <c r="F168" s="9">
        <v>41557</v>
      </c>
      <c r="G168" s="9">
        <v>41617</v>
      </c>
      <c r="H168" s="9"/>
      <c r="I168" s="9"/>
      <c r="J168" s="7" t="s">
        <v>1932</v>
      </c>
      <c r="K168" s="7"/>
      <c r="L168" s="10" t="s">
        <v>35</v>
      </c>
      <c r="M168" s="242" t="s">
        <v>35</v>
      </c>
      <c r="N168" s="243" t="s">
        <v>2017</v>
      </c>
      <c r="O168" s="243" t="s">
        <v>125</v>
      </c>
      <c r="P168" s="10" t="s">
        <v>2020</v>
      </c>
      <c r="Q168" s="10"/>
      <c r="R168" s="10"/>
      <c r="S168" s="10"/>
      <c r="T168" s="10" t="s">
        <v>22</v>
      </c>
      <c r="U168" s="244">
        <v>29452</v>
      </c>
      <c r="V168" s="10" t="s">
        <v>2058</v>
      </c>
      <c r="W168" s="10" t="s">
        <v>2058</v>
      </c>
      <c r="X168" s="241" t="s">
        <v>1936</v>
      </c>
      <c r="Y168" s="8" t="s">
        <v>4798</v>
      </c>
      <c r="Z168" s="243">
        <v>41551</v>
      </c>
      <c r="AA168" s="10" t="s">
        <v>2058</v>
      </c>
      <c r="AB168" s="10" t="s">
        <v>1938</v>
      </c>
      <c r="AC168" s="10" t="s">
        <v>3139</v>
      </c>
      <c r="AD168" s="10" t="s">
        <v>2010</v>
      </c>
      <c r="AE168" s="243" t="s">
        <v>2041</v>
      </c>
      <c r="AF168" s="10" t="s">
        <v>4799</v>
      </c>
      <c r="AG168" s="10" t="s">
        <v>4800</v>
      </c>
      <c r="AH168" s="242" t="s">
        <v>4799</v>
      </c>
      <c r="AI168" s="243" t="s">
        <v>4801</v>
      </c>
      <c r="AJ168" s="10" t="s">
        <v>4802</v>
      </c>
      <c r="AK168" s="10" t="s">
        <v>4803</v>
      </c>
      <c r="AL168" s="241" t="s">
        <v>1941</v>
      </c>
      <c r="AM168" s="8"/>
      <c r="AN168" s="8"/>
      <c r="AO168" s="8"/>
      <c r="AP168" s="8"/>
      <c r="AQ168" s="8" t="s">
        <v>3087</v>
      </c>
      <c r="AR168" s="245">
        <v>42511</v>
      </c>
      <c r="AS168" s="245">
        <v>42551</v>
      </c>
      <c r="AT168" s="246" t="s">
        <v>4804</v>
      </c>
      <c r="AU168" s="244"/>
      <c r="AV168" s="247" t="s">
        <v>4546</v>
      </c>
      <c r="AW168" s="248" t="s">
        <v>3087</v>
      </c>
      <c r="AX168" s="249" t="s">
        <v>3087</v>
      </c>
      <c r="AY168" s="250" t="s">
        <v>4796</v>
      </c>
    </row>
    <row r="169" spans="1:51" ht="24.75" customHeight="1" x14ac:dyDescent="0.35">
      <c r="A169" s="11">
        <v>168</v>
      </c>
      <c r="B169" s="241" t="s">
        <v>4805</v>
      </c>
      <c r="C169" s="8" t="s">
        <v>4806</v>
      </c>
      <c r="D169" s="10" t="s">
        <v>4807</v>
      </c>
      <c r="E169" s="10" t="s">
        <v>699</v>
      </c>
      <c r="F169" s="9">
        <v>41750</v>
      </c>
      <c r="G169" s="9">
        <v>41810</v>
      </c>
      <c r="H169" s="9"/>
      <c r="I169" s="9">
        <v>43271</v>
      </c>
      <c r="J169" s="7" t="s">
        <v>3127</v>
      </c>
      <c r="K169" s="7"/>
      <c r="L169" s="10" t="s">
        <v>4682</v>
      </c>
      <c r="M169" s="242" t="s">
        <v>3259</v>
      </c>
      <c r="N169" s="243" t="s">
        <v>2155</v>
      </c>
      <c r="O169" s="243" t="s">
        <v>4808</v>
      </c>
      <c r="P169" s="10" t="s">
        <v>4809</v>
      </c>
      <c r="Q169" s="10"/>
      <c r="R169" s="10"/>
      <c r="S169" s="10"/>
      <c r="T169" s="10" t="s">
        <v>53</v>
      </c>
      <c r="U169" s="244">
        <v>32314</v>
      </c>
      <c r="V169" s="10" t="s">
        <v>707</v>
      </c>
      <c r="W169" s="10" t="s">
        <v>707</v>
      </c>
      <c r="X169" s="241" t="s">
        <v>1936</v>
      </c>
      <c r="Y169" s="8" t="s">
        <v>4810</v>
      </c>
      <c r="Z169" s="243">
        <v>38544</v>
      </c>
      <c r="AA169" s="10" t="s">
        <v>707</v>
      </c>
      <c r="AB169" s="10" t="s">
        <v>1938</v>
      </c>
      <c r="AC169" s="10" t="s">
        <v>3139</v>
      </c>
      <c r="AD169" s="10" t="s">
        <v>4811</v>
      </c>
      <c r="AE169" s="243" t="s">
        <v>1962</v>
      </c>
      <c r="AF169" s="10" t="s">
        <v>4812</v>
      </c>
      <c r="AG169" s="10" t="s">
        <v>4813</v>
      </c>
      <c r="AH169" s="242" t="s">
        <v>4814</v>
      </c>
      <c r="AI169" s="243" t="s">
        <v>4815</v>
      </c>
      <c r="AJ169" s="10" t="s">
        <v>4816</v>
      </c>
      <c r="AK169" s="10" t="s">
        <v>4817</v>
      </c>
      <c r="AL169" s="241" t="s">
        <v>1971</v>
      </c>
      <c r="AM169" s="8"/>
      <c r="AN169" s="8"/>
      <c r="AO169" s="8"/>
      <c r="AP169" s="8"/>
      <c r="AQ169" s="8" t="s">
        <v>3087</v>
      </c>
      <c r="AR169" s="245">
        <v>42562</v>
      </c>
      <c r="AS169" s="245">
        <v>42562</v>
      </c>
      <c r="AT169" s="246" t="s">
        <v>4818</v>
      </c>
      <c r="AU169" s="244">
        <v>42542</v>
      </c>
      <c r="AV169" s="247" t="s">
        <v>3083</v>
      </c>
      <c r="AW169" s="248" t="s">
        <v>3087</v>
      </c>
      <c r="AX169" s="249" t="s">
        <v>4456</v>
      </c>
      <c r="AY169" s="250" t="s">
        <v>4805</v>
      </c>
    </row>
    <row r="170" spans="1:51" ht="24.75" customHeight="1" x14ac:dyDescent="0.35">
      <c r="A170" s="11">
        <v>169</v>
      </c>
      <c r="B170" s="241" t="s">
        <v>4819</v>
      </c>
      <c r="C170" s="8" t="s">
        <v>4820</v>
      </c>
      <c r="D170" s="10" t="s">
        <v>3087</v>
      </c>
      <c r="E170" s="10" t="s">
        <v>14</v>
      </c>
      <c r="F170" s="9">
        <v>42198</v>
      </c>
      <c r="G170" s="9">
        <v>42258</v>
      </c>
      <c r="H170" s="9"/>
      <c r="I170" s="9">
        <v>42624</v>
      </c>
      <c r="J170" s="7" t="s">
        <v>3127</v>
      </c>
      <c r="K170" s="7"/>
      <c r="L170" s="10" t="s">
        <v>4682</v>
      </c>
      <c r="M170" s="242" t="s">
        <v>3683</v>
      </c>
      <c r="N170" s="243" t="s">
        <v>1972</v>
      </c>
      <c r="O170" s="243" t="s">
        <v>4821</v>
      </c>
      <c r="P170" s="10" t="s">
        <v>4822</v>
      </c>
      <c r="Q170" s="10"/>
      <c r="R170" s="10"/>
      <c r="S170" s="10"/>
      <c r="T170" s="10" t="s">
        <v>53</v>
      </c>
      <c r="U170" s="244">
        <v>30104</v>
      </c>
      <c r="V170" s="10" t="s">
        <v>101</v>
      </c>
      <c r="W170" s="10" t="s">
        <v>176</v>
      </c>
      <c r="X170" s="241" t="s">
        <v>1936</v>
      </c>
      <c r="Y170" s="8" t="s">
        <v>4823</v>
      </c>
      <c r="Z170" s="243">
        <v>41612</v>
      </c>
      <c r="AA170" s="10" t="s">
        <v>101</v>
      </c>
      <c r="AB170" s="10" t="s">
        <v>1956</v>
      </c>
      <c r="AC170" s="10" t="s">
        <v>3139</v>
      </c>
      <c r="AD170" s="10" t="s">
        <v>4824</v>
      </c>
      <c r="AE170" s="243" t="s">
        <v>4825</v>
      </c>
      <c r="AF170" s="10" t="s">
        <v>4826</v>
      </c>
      <c r="AG170" s="10" t="s">
        <v>4827</v>
      </c>
      <c r="AH170" s="242" t="s">
        <v>4828</v>
      </c>
      <c r="AI170" s="243" t="s">
        <v>4829</v>
      </c>
      <c r="AJ170" s="10" t="s">
        <v>4830</v>
      </c>
      <c r="AK170" s="10" t="s">
        <v>4831</v>
      </c>
      <c r="AL170" s="241" t="s">
        <v>2160</v>
      </c>
      <c r="AM170" s="8"/>
      <c r="AN170" s="8"/>
      <c r="AO170" s="8"/>
      <c r="AP170" s="8"/>
      <c r="AQ170" s="8" t="s">
        <v>3087</v>
      </c>
      <c r="AR170" s="245">
        <v>42565</v>
      </c>
      <c r="AS170" s="245">
        <v>42565</v>
      </c>
      <c r="AT170" s="246" t="s">
        <v>4832</v>
      </c>
      <c r="AU170" s="244">
        <v>42535</v>
      </c>
      <c r="AV170" s="247" t="s">
        <v>3083</v>
      </c>
      <c r="AW170" s="248" t="s">
        <v>3087</v>
      </c>
      <c r="AX170" s="249" t="s">
        <v>4629</v>
      </c>
      <c r="AY170" s="250" t="s">
        <v>4819</v>
      </c>
    </row>
    <row r="171" spans="1:51" ht="24.75" customHeight="1" x14ac:dyDescent="0.35">
      <c r="A171" s="11">
        <v>170</v>
      </c>
      <c r="B171" s="241" t="s">
        <v>4833</v>
      </c>
      <c r="C171" s="8" t="s">
        <v>4834</v>
      </c>
      <c r="D171" s="10" t="s">
        <v>3087</v>
      </c>
      <c r="E171" s="10" t="s">
        <v>14</v>
      </c>
      <c r="F171" s="9">
        <v>39610</v>
      </c>
      <c r="G171" s="9">
        <v>39639</v>
      </c>
      <c r="H171" s="9"/>
      <c r="I171" s="9"/>
      <c r="J171" s="7" t="s">
        <v>1932</v>
      </c>
      <c r="K171" s="7"/>
      <c r="L171" s="10" t="s">
        <v>4168</v>
      </c>
      <c r="M171" s="242" t="s">
        <v>4168</v>
      </c>
      <c r="N171" s="243" t="s">
        <v>1990</v>
      </c>
      <c r="O171" s="243" t="s">
        <v>4835</v>
      </c>
      <c r="P171" s="10" t="s">
        <v>4836</v>
      </c>
      <c r="Q171" s="10"/>
      <c r="R171" s="10"/>
      <c r="S171" s="10"/>
      <c r="T171" s="10" t="s">
        <v>22</v>
      </c>
      <c r="U171" s="244">
        <v>30915</v>
      </c>
      <c r="V171" s="10" t="s">
        <v>255</v>
      </c>
      <c r="W171" s="10" t="s">
        <v>343</v>
      </c>
      <c r="X171" s="241" t="s">
        <v>1936</v>
      </c>
      <c r="Y171" s="8" t="s">
        <v>4837</v>
      </c>
      <c r="Z171" s="243">
        <v>36894</v>
      </c>
      <c r="AA171" s="10" t="s">
        <v>255</v>
      </c>
      <c r="AB171" s="10" t="s">
        <v>1938</v>
      </c>
      <c r="AC171" s="10" t="s">
        <v>3139</v>
      </c>
      <c r="AD171" s="10" t="s">
        <v>1992</v>
      </c>
      <c r="AE171" s="243" t="s">
        <v>2056</v>
      </c>
      <c r="AF171" s="10" t="s">
        <v>4838</v>
      </c>
      <c r="AG171" s="10" t="s">
        <v>4839</v>
      </c>
      <c r="AH171" s="242" t="s">
        <v>4838</v>
      </c>
      <c r="AI171" s="243" t="s">
        <v>4840</v>
      </c>
      <c r="AJ171" s="10" t="s">
        <v>4841</v>
      </c>
      <c r="AK171" s="10" t="s">
        <v>4842</v>
      </c>
      <c r="AL171" s="241" t="s">
        <v>1953</v>
      </c>
      <c r="AM171" s="8"/>
      <c r="AN171" s="8"/>
      <c r="AO171" s="8"/>
      <c r="AP171" s="8"/>
      <c r="AQ171" s="8" t="s">
        <v>3087</v>
      </c>
      <c r="AR171" s="245">
        <v>42562</v>
      </c>
      <c r="AS171" s="245">
        <v>42565</v>
      </c>
      <c r="AT171" s="246" t="s">
        <v>4843</v>
      </c>
      <c r="AU171" s="244">
        <v>42542</v>
      </c>
      <c r="AV171" s="247" t="s">
        <v>3083</v>
      </c>
      <c r="AW171" s="248" t="s">
        <v>3087</v>
      </c>
      <c r="AX171" s="249" t="s">
        <v>3087</v>
      </c>
      <c r="AY171" s="250" t="s">
        <v>4833</v>
      </c>
    </row>
    <row r="172" spans="1:51" ht="24.75" customHeight="1" x14ac:dyDescent="0.35">
      <c r="A172" s="11">
        <v>171</v>
      </c>
      <c r="B172" s="241" t="s">
        <v>4844</v>
      </c>
      <c r="C172" s="8" t="s">
        <v>4845</v>
      </c>
      <c r="D172" s="10" t="s">
        <v>4846</v>
      </c>
      <c r="E172" s="10" t="s">
        <v>2202</v>
      </c>
      <c r="F172" s="9">
        <v>41715</v>
      </c>
      <c r="G172" s="9">
        <v>41835</v>
      </c>
      <c r="H172" s="9"/>
      <c r="I172" s="9">
        <v>42566</v>
      </c>
      <c r="J172" s="7" t="s">
        <v>3127</v>
      </c>
      <c r="K172" s="7"/>
      <c r="L172" s="10" t="s">
        <v>3883</v>
      </c>
      <c r="M172" s="242" t="s">
        <v>3884</v>
      </c>
      <c r="N172" s="243" t="s">
        <v>1933</v>
      </c>
      <c r="O172" s="243" t="s">
        <v>3186</v>
      </c>
      <c r="P172" s="10" t="s">
        <v>2438</v>
      </c>
      <c r="Q172" s="10"/>
      <c r="R172" s="10"/>
      <c r="S172" s="10"/>
      <c r="T172" s="10" t="s">
        <v>53</v>
      </c>
      <c r="U172" s="244">
        <v>28602</v>
      </c>
      <c r="V172" s="10" t="s">
        <v>1658</v>
      </c>
      <c r="W172" s="10" t="s">
        <v>1658</v>
      </c>
      <c r="X172" s="241" t="s">
        <v>1936</v>
      </c>
      <c r="Y172" s="8" t="s">
        <v>4847</v>
      </c>
      <c r="Z172" s="243">
        <v>40112</v>
      </c>
      <c r="AA172" s="10" t="s">
        <v>1658</v>
      </c>
      <c r="AB172" s="10" t="s">
        <v>1938</v>
      </c>
      <c r="AC172" s="10" t="s">
        <v>3139</v>
      </c>
      <c r="AD172" s="10" t="s">
        <v>2010</v>
      </c>
      <c r="AE172" s="243" t="s">
        <v>2095</v>
      </c>
      <c r="AF172" s="10" t="s">
        <v>4848</v>
      </c>
      <c r="AG172" s="10" t="s">
        <v>4849</v>
      </c>
      <c r="AH172" s="242" t="s">
        <v>4848</v>
      </c>
      <c r="AI172" s="243" t="s">
        <v>4849</v>
      </c>
      <c r="AJ172" s="10" t="s">
        <v>4850</v>
      </c>
      <c r="AK172" s="10" t="s">
        <v>4851</v>
      </c>
      <c r="AL172" s="241" t="s">
        <v>1971</v>
      </c>
      <c r="AM172" s="8"/>
      <c r="AN172" s="8"/>
      <c r="AO172" s="8"/>
      <c r="AP172" s="8"/>
      <c r="AQ172" s="8" t="s">
        <v>3087</v>
      </c>
      <c r="AR172" s="245">
        <v>42556</v>
      </c>
      <c r="AS172" s="245">
        <v>42566</v>
      </c>
      <c r="AT172" s="246" t="s">
        <v>4852</v>
      </c>
      <c r="AU172" s="244">
        <v>42535</v>
      </c>
      <c r="AV172" s="247" t="s">
        <v>3100</v>
      </c>
      <c r="AW172" s="248" t="s">
        <v>3087</v>
      </c>
      <c r="AX172" s="249" t="s">
        <v>3087</v>
      </c>
      <c r="AY172" s="250" t="s">
        <v>4844</v>
      </c>
    </row>
    <row r="173" spans="1:51" ht="24.75" customHeight="1" x14ac:dyDescent="0.35">
      <c r="A173" s="11">
        <v>172</v>
      </c>
      <c r="B173" s="241" t="s">
        <v>4853</v>
      </c>
      <c r="C173" s="8" t="s">
        <v>4854</v>
      </c>
      <c r="D173" s="10" t="s">
        <v>3087</v>
      </c>
      <c r="E173" s="10" t="s">
        <v>14</v>
      </c>
      <c r="F173" s="9">
        <v>41922</v>
      </c>
      <c r="G173" s="9">
        <v>41982</v>
      </c>
      <c r="H173" s="9"/>
      <c r="I173" s="9"/>
      <c r="J173" s="7" t="s">
        <v>1932</v>
      </c>
      <c r="K173" s="7"/>
      <c r="L173" s="10" t="s">
        <v>4682</v>
      </c>
      <c r="M173" s="242" t="s">
        <v>3683</v>
      </c>
      <c r="N173" s="243" t="s">
        <v>2155</v>
      </c>
      <c r="O173" s="243" t="s">
        <v>4855</v>
      </c>
      <c r="P173" s="10" t="s">
        <v>4856</v>
      </c>
      <c r="Q173" s="10"/>
      <c r="R173" s="10"/>
      <c r="S173" s="10"/>
      <c r="T173" s="10" t="s">
        <v>22</v>
      </c>
      <c r="U173" s="244">
        <v>32757</v>
      </c>
      <c r="V173" s="10" t="s">
        <v>255</v>
      </c>
      <c r="W173" s="10" t="s">
        <v>2007</v>
      </c>
      <c r="X173" s="241" t="s">
        <v>1936</v>
      </c>
      <c r="Y173" s="8" t="s">
        <v>4857</v>
      </c>
      <c r="Z173" s="243">
        <v>38056</v>
      </c>
      <c r="AA173" s="10" t="s">
        <v>255</v>
      </c>
      <c r="AB173" s="10" t="s">
        <v>1956</v>
      </c>
      <c r="AC173" s="10" t="s">
        <v>3139</v>
      </c>
      <c r="AD173" s="10" t="s">
        <v>4858</v>
      </c>
      <c r="AE173" s="243" t="s">
        <v>2041</v>
      </c>
      <c r="AF173" s="10" t="s">
        <v>4859</v>
      </c>
      <c r="AG173" s="10" t="s">
        <v>4860</v>
      </c>
      <c r="AH173" s="242" t="s">
        <v>4859</v>
      </c>
      <c r="AI173" s="243" t="s">
        <v>4860</v>
      </c>
      <c r="AJ173" s="10" t="s">
        <v>4861</v>
      </c>
      <c r="AK173" s="10" t="s">
        <v>4862</v>
      </c>
      <c r="AL173" s="241" t="s">
        <v>2107</v>
      </c>
      <c r="AM173" s="8"/>
      <c r="AN173" s="8"/>
      <c r="AO173" s="8"/>
      <c r="AP173" s="8"/>
      <c r="AQ173" s="8" t="s">
        <v>3087</v>
      </c>
      <c r="AR173" s="245">
        <v>42573</v>
      </c>
      <c r="AS173" s="245">
        <v>42576</v>
      </c>
      <c r="AT173" s="246" t="s">
        <v>4863</v>
      </c>
      <c r="AU173" s="244">
        <v>42536</v>
      </c>
      <c r="AV173" s="247" t="s">
        <v>3083</v>
      </c>
      <c r="AW173" s="248" t="s">
        <v>3087</v>
      </c>
      <c r="AX173" s="249" t="s">
        <v>4864</v>
      </c>
      <c r="AY173" s="250" t="s">
        <v>4853</v>
      </c>
    </row>
    <row r="174" spans="1:51" ht="24.75" customHeight="1" x14ac:dyDescent="0.35">
      <c r="A174" s="11">
        <v>173</v>
      </c>
      <c r="B174" s="241" t="s">
        <v>4865</v>
      </c>
      <c r="C174" s="8" t="s">
        <v>4866</v>
      </c>
      <c r="D174" s="10" t="s">
        <v>3087</v>
      </c>
      <c r="E174" s="10" t="s">
        <v>707</v>
      </c>
      <c r="F174" s="9">
        <v>41569</v>
      </c>
      <c r="G174" s="9">
        <v>41629</v>
      </c>
      <c r="H174" s="9"/>
      <c r="I174" s="9"/>
      <c r="J174" s="7" t="s">
        <v>1932</v>
      </c>
      <c r="K174" s="7"/>
      <c r="L174" s="10" t="s">
        <v>35</v>
      </c>
      <c r="M174" s="242" t="s">
        <v>35</v>
      </c>
      <c r="N174" s="243" t="s">
        <v>2155</v>
      </c>
      <c r="O174" s="243" t="s">
        <v>626</v>
      </c>
      <c r="P174" s="10" t="s">
        <v>2285</v>
      </c>
      <c r="Q174" s="10"/>
      <c r="R174" s="10"/>
      <c r="S174" s="10"/>
      <c r="T174" s="10" t="s">
        <v>22</v>
      </c>
      <c r="U174" s="244">
        <v>32867</v>
      </c>
      <c r="V174" s="10" t="s">
        <v>707</v>
      </c>
      <c r="W174" s="10" t="s">
        <v>501</v>
      </c>
      <c r="X174" s="241" t="s">
        <v>1936</v>
      </c>
      <c r="Y174" s="8" t="s">
        <v>4867</v>
      </c>
      <c r="Z174" s="243">
        <v>0</v>
      </c>
      <c r="AA174" s="10" t="s">
        <v>707</v>
      </c>
      <c r="AB174" s="10" t="s">
        <v>1938</v>
      </c>
      <c r="AC174" s="10" t="s">
        <v>3139</v>
      </c>
      <c r="AD174" s="10" t="s">
        <v>2123</v>
      </c>
      <c r="AE174" s="243" t="s">
        <v>2041</v>
      </c>
      <c r="AF174" s="10" t="s">
        <v>4868</v>
      </c>
      <c r="AG174" s="10" t="s">
        <v>4869</v>
      </c>
      <c r="AH174" s="242" t="s">
        <v>4868</v>
      </c>
      <c r="AI174" s="243" t="s">
        <v>4870</v>
      </c>
      <c r="AJ174" s="10" t="s">
        <v>4871</v>
      </c>
      <c r="AK174" s="10" t="s">
        <v>4872</v>
      </c>
      <c r="AL174" s="241" t="s">
        <v>1953</v>
      </c>
      <c r="AM174" s="8"/>
      <c r="AN174" s="8"/>
      <c r="AO174" s="8"/>
      <c r="AP174" s="8"/>
      <c r="AQ174" s="8" t="s">
        <v>3087</v>
      </c>
      <c r="AR174" s="245">
        <v>42577</v>
      </c>
      <c r="AS174" s="245">
        <v>42581</v>
      </c>
      <c r="AT174" s="246" t="s">
        <v>4873</v>
      </c>
      <c r="AU174" s="244">
        <v>42545</v>
      </c>
      <c r="AV174" s="247" t="s">
        <v>3083</v>
      </c>
      <c r="AW174" s="248" t="s">
        <v>3087</v>
      </c>
      <c r="AX174" s="249" t="s">
        <v>3087</v>
      </c>
      <c r="AY174" s="250" t="s">
        <v>4865</v>
      </c>
    </row>
    <row r="175" spans="1:51" ht="24.75" customHeight="1" x14ac:dyDescent="0.35">
      <c r="A175" s="11">
        <v>174</v>
      </c>
      <c r="B175" s="241" t="s">
        <v>4874</v>
      </c>
      <c r="C175" s="8" t="s">
        <v>4875</v>
      </c>
      <c r="D175" s="10" t="s">
        <v>3087</v>
      </c>
      <c r="E175" s="10" t="s">
        <v>14</v>
      </c>
      <c r="F175" s="9">
        <v>40700</v>
      </c>
      <c r="G175" s="9">
        <v>40760</v>
      </c>
      <c r="H175" s="9"/>
      <c r="I175" s="9"/>
      <c r="J175" s="7" t="s">
        <v>1932</v>
      </c>
      <c r="K175" s="7"/>
      <c r="L175" s="10" t="s">
        <v>3117</v>
      </c>
      <c r="M175" s="242" t="s">
        <v>3117</v>
      </c>
      <c r="N175" s="243" t="s">
        <v>1990</v>
      </c>
      <c r="O175" s="243" t="s">
        <v>4876</v>
      </c>
      <c r="P175" s="10" t="s">
        <v>4877</v>
      </c>
      <c r="Q175" s="10"/>
      <c r="R175" s="10"/>
      <c r="S175" s="10"/>
      <c r="T175" s="10" t="s">
        <v>22</v>
      </c>
      <c r="U175" s="244">
        <v>31210</v>
      </c>
      <c r="V175" s="10" t="s">
        <v>255</v>
      </c>
      <c r="W175" s="10" t="s">
        <v>1382</v>
      </c>
      <c r="X175" s="241" t="s">
        <v>1936</v>
      </c>
      <c r="Y175" s="8" t="s">
        <v>4878</v>
      </c>
      <c r="Z175" s="243">
        <v>42479</v>
      </c>
      <c r="AA175" s="10" t="s">
        <v>255</v>
      </c>
      <c r="AB175" s="10" t="s">
        <v>1956</v>
      </c>
      <c r="AC175" s="10" t="s">
        <v>3139</v>
      </c>
      <c r="AD175" s="10" t="s">
        <v>2010</v>
      </c>
      <c r="AE175" s="243" t="s">
        <v>1940</v>
      </c>
      <c r="AF175" s="10" t="s">
        <v>4879</v>
      </c>
      <c r="AG175" s="10" t="s">
        <v>4880</v>
      </c>
      <c r="AH175" s="242" t="s">
        <v>4881</v>
      </c>
      <c r="AI175" s="243" t="s">
        <v>4882</v>
      </c>
      <c r="AJ175" s="10" t="s">
        <v>4883</v>
      </c>
      <c r="AK175" s="10" t="s">
        <v>4884</v>
      </c>
      <c r="AL175" s="241" t="s">
        <v>1950</v>
      </c>
      <c r="AM175" s="8"/>
      <c r="AN175" s="8"/>
      <c r="AO175" s="8"/>
      <c r="AP175" s="8"/>
      <c r="AQ175" s="8" t="s">
        <v>3087</v>
      </c>
      <c r="AR175" s="245">
        <v>42580</v>
      </c>
      <c r="AS175" s="245">
        <v>42583</v>
      </c>
      <c r="AT175" s="246" t="s">
        <v>4885</v>
      </c>
      <c r="AU175" s="244">
        <v>42542</v>
      </c>
      <c r="AV175" s="247" t="s">
        <v>3083</v>
      </c>
      <c r="AW175" s="248" t="s">
        <v>3087</v>
      </c>
      <c r="AX175" s="249" t="s">
        <v>4639</v>
      </c>
      <c r="AY175" s="250" t="s">
        <v>4874</v>
      </c>
    </row>
    <row r="176" spans="1:51" ht="24.75" customHeight="1" x14ac:dyDescent="0.35">
      <c r="A176" s="11">
        <v>175</v>
      </c>
      <c r="B176" s="241" t="s">
        <v>4886</v>
      </c>
      <c r="C176" s="8" t="s">
        <v>4887</v>
      </c>
      <c r="D176" s="10" t="s">
        <v>3087</v>
      </c>
      <c r="E176" s="10" t="s">
        <v>32</v>
      </c>
      <c r="F176" s="9">
        <v>40476</v>
      </c>
      <c r="G176" s="9">
        <v>40536</v>
      </c>
      <c r="H176" s="9"/>
      <c r="I176" s="9"/>
      <c r="J176" s="7" t="s">
        <v>1932</v>
      </c>
      <c r="K176" s="7"/>
      <c r="L176" s="10" t="s">
        <v>3455</v>
      </c>
      <c r="M176" s="242" t="s">
        <v>3456</v>
      </c>
      <c r="N176" s="243" t="s">
        <v>2126</v>
      </c>
      <c r="O176" s="243" t="s">
        <v>4888</v>
      </c>
      <c r="P176" s="10" t="s">
        <v>4889</v>
      </c>
      <c r="Q176" s="10"/>
      <c r="R176" s="10"/>
      <c r="S176" s="10"/>
      <c r="T176" s="10" t="s">
        <v>22</v>
      </c>
      <c r="U176" s="244">
        <v>29687</v>
      </c>
      <c r="V176" s="10" t="s">
        <v>1997</v>
      </c>
      <c r="W176" s="10" t="s">
        <v>1997</v>
      </c>
      <c r="X176" s="241" t="s">
        <v>1936</v>
      </c>
      <c r="Y176" s="8" t="s">
        <v>4890</v>
      </c>
      <c r="Z176" s="243">
        <v>40312</v>
      </c>
      <c r="AA176" s="10" t="s">
        <v>79</v>
      </c>
      <c r="AB176" s="10" t="s">
        <v>1938</v>
      </c>
      <c r="AC176" s="10" t="s">
        <v>1974</v>
      </c>
      <c r="AD176" s="10" t="s">
        <v>4891</v>
      </c>
      <c r="AE176" s="243" t="s">
        <v>2041</v>
      </c>
      <c r="AF176" s="10" t="s">
        <v>4892</v>
      </c>
      <c r="AG176" s="10" t="s">
        <v>4893</v>
      </c>
      <c r="AH176" s="242" t="s">
        <v>4894</v>
      </c>
      <c r="AI176" s="243" t="s">
        <v>4893</v>
      </c>
      <c r="AJ176" s="10" t="s">
        <v>4895</v>
      </c>
      <c r="AK176" s="10" t="s">
        <v>2106</v>
      </c>
      <c r="AL176" s="241" t="s">
        <v>1941</v>
      </c>
      <c r="AM176" s="8"/>
      <c r="AN176" s="8"/>
      <c r="AO176" s="8"/>
      <c r="AP176" s="8"/>
      <c r="AQ176" s="8" t="s">
        <v>3087</v>
      </c>
      <c r="AR176" s="245">
        <v>42590</v>
      </c>
      <c r="AS176" s="245">
        <v>42590</v>
      </c>
      <c r="AT176" s="246" t="s">
        <v>4896</v>
      </c>
      <c r="AU176" s="244">
        <v>42578</v>
      </c>
      <c r="AV176" s="247" t="s">
        <v>3100</v>
      </c>
      <c r="AW176" s="248" t="s">
        <v>3087</v>
      </c>
      <c r="AX176" s="249" t="s">
        <v>3087</v>
      </c>
      <c r="AY176" s="250" t="s">
        <v>4886</v>
      </c>
    </row>
    <row r="177" spans="1:51" ht="24.75" customHeight="1" x14ac:dyDescent="0.35">
      <c r="A177" s="11">
        <v>176</v>
      </c>
      <c r="B177" s="241" t="s">
        <v>4897</v>
      </c>
      <c r="C177" s="8" t="s">
        <v>4898</v>
      </c>
      <c r="D177" s="10" t="s">
        <v>4899</v>
      </c>
      <c r="E177" s="10" t="s">
        <v>3194</v>
      </c>
      <c r="F177" s="9">
        <v>42444</v>
      </c>
      <c r="G177" s="9">
        <v>42504</v>
      </c>
      <c r="H177" s="9"/>
      <c r="I177" s="9">
        <v>42869</v>
      </c>
      <c r="J177" s="7" t="s">
        <v>3127</v>
      </c>
      <c r="K177" s="7"/>
      <c r="L177" s="10" t="s">
        <v>4900</v>
      </c>
      <c r="M177" s="242" t="s">
        <v>4901</v>
      </c>
      <c r="N177" s="243" t="s">
        <v>1972</v>
      </c>
      <c r="O177" s="243" t="s">
        <v>3186</v>
      </c>
      <c r="P177" s="10" t="s">
        <v>2438</v>
      </c>
      <c r="Q177" s="10"/>
      <c r="R177" s="10"/>
      <c r="S177" s="10"/>
      <c r="T177" s="10" t="s">
        <v>22</v>
      </c>
      <c r="U177" s="244">
        <v>25496</v>
      </c>
      <c r="V177" s="10" t="s">
        <v>145</v>
      </c>
      <c r="W177" s="10" t="s">
        <v>3087</v>
      </c>
      <c r="X177" s="241" t="s">
        <v>1936</v>
      </c>
      <c r="Y177" s="8" t="s">
        <v>4902</v>
      </c>
      <c r="Z177" s="243">
        <v>40823</v>
      </c>
      <c r="AA177" s="10" t="s">
        <v>255</v>
      </c>
      <c r="AB177" s="10" t="s">
        <v>1938</v>
      </c>
      <c r="AC177" s="10" t="s">
        <v>3139</v>
      </c>
      <c r="AD177" s="10" t="s">
        <v>2010</v>
      </c>
      <c r="AE177" s="243" t="s">
        <v>1948</v>
      </c>
      <c r="AF177" s="10" t="s">
        <v>4903</v>
      </c>
      <c r="AG177" s="10" t="s">
        <v>4904</v>
      </c>
      <c r="AH177" s="242" t="s">
        <v>4903</v>
      </c>
      <c r="AI177" s="243" t="s">
        <v>4904</v>
      </c>
      <c r="AJ177" s="10" t="s">
        <v>4905</v>
      </c>
      <c r="AK177" s="10" t="s">
        <v>4906</v>
      </c>
      <c r="AL177" s="241" t="s">
        <v>4907</v>
      </c>
      <c r="AM177" s="8"/>
      <c r="AN177" s="8"/>
      <c r="AO177" s="8"/>
      <c r="AP177" s="8"/>
      <c r="AQ177" s="8" t="s">
        <v>3087</v>
      </c>
      <c r="AR177" s="245">
        <v>42582</v>
      </c>
      <c r="AS177" s="245">
        <v>42595</v>
      </c>
      <c r="AT177" s="246" t="s">
        <v>4908</v>
      </c>
      <c r="AU177" s="244">
        <v>42579</v>
      </c>
      <c r="AV177" s="247" t="s">
        <v>3100</v>
      </c>
      <c r="AW177" s="248" t="s">
        <v>3087</v>
      </c>
      <c r="AX177" s="249" t="s">
        <v>3087</v>
      </c>
      <c r="AY177" s="250" t="s">
        <v>4897</v>
      </c>
    </row>
    <row r="178" spans="1:51" ht="24.75" customHeight="1" x14ac:dyDescent="0.35">
      <c r="A178" s="11">
        <v>177</v>
      </c>
      <c r="B178" s="241" t="s">
        <v>4909</v>
      </c>
      <c r="C178" s="8" t="s">
        <v>4910</v>
      </c>
      <c r="D178" s="10" t="s">
        <v>3087</v>
      </c>
      <c r="E178" s="10" t="s">
        <v>14</v>
      </c>
      <c r="F178" s="9">
        <v>42319</v>
      </c>
      <c r="G178" s="9">
        <v>42379</v>
      </c>
      <c r="H178" s="9"/>
      <c r="I178" s="9">
        <v>42745</v>
      </c>
      <c r="J178" s="7" t="s">
        <v>3127</v>
      </c>
      <c r="K178" s="7"/>
      <c r="L178" s="10" t="s">
        <v>115</v>
      </c>
      <c r="M178" s="242" t="s">
        <v>2118</v>
      </c>
      <c r="N178" s="243" t="s">
        <v>2050</v>
      </c>
      <c r="O178" s="243" t="s">
        <v>289</v>
      </c>
      <c r="P178" s="10" t="s">
        <v>2305</v>
      </c>
      <c r="Q178" s="10"/>
      <c r="R178" s="10"/>
      <c r="S178" s="10"/>
      <c r="T178" s="10" t="s">
        <v>22</v>
      </c>
      <c r="U178" s="244">
        <v>33426</v>
      </c>
      <c r="V178" s="10" t="s">
        <v>501</v>
      </c>
      <c r="W178" s="10" t="s">
        <v>501</v>
      </c>
      <c r="X178" s="241" t="s">
        <v>1936</v>
      </c>
      <c r="Y178" s="8" t="s">
        <v>4911</v>
      </c>
      <c r="Z178" s="243">
        <v>41951</v>
      </c>
      <c r="AA178" s="10" t="s">
        <v>2521</v>
      </c>
      <c r="AB178" s="10" t="s">
        <v>1956</v>
      </c>
      <c r="AC178" s="10" t="s">
        <v>3139</v>
      </c>
      <c r="AD178" s="10" t="s">
        <v>4519</v>
      </c>
      <c r="AE178" s="243" t="s">
        <v>2121</v>
      </c>
      <c r="AF178" s="10" t="s">
        <v>4912</v>
      </c>
      <c r="AG178" s="10" t="s">
        <v>4913</v>
      </c>
      <c r="AH178" s="242" t="s">
        <v>4914</v>
      </c>
      <c r="AI178" s="243" t="s">
        <v>4915</v>
      </c>
      <c r="AJ178" s="10" t="s">
        <v>4916</v>
      </c>
      <c r="AK178" s="10" t="s">
        <v>4917</v>
      </c>
      <c r="AL178" s="241" t="s">
        <v>2107</v>
      </c>
      <c r="AM178" s="8"/>
      <c r="AN178" s="8"/>
      <c r="AO178" s="8"/>
      <c r="AP178" s="8"/>
      <c r="AQ178" s="8" t="s">
        <v>3087</v>
      </c>
      <c r="AR178" s="245">
        <v>42613</v>
      </c>
      <c r="AS178" s="245">
        <v>42613</v>
      </c>
      <c r="AT178" s="246" t="s">
        <v>4918</v>
      </c>
      <c r="AU178" s="244">
        <v>42578</v>
      </c>
      <c r="AV178" s="247" t="s">
        <v>3083</v>
      </c>
      <c r="AW178" s="248" t="s">
        <v>3087</v>
      </c>
      <c r="AX178" s="249" t="s">
        <v>4919</v>
      </c>
      <c r="AY178" s="250" t="s">
        <v>4909</v>
      </c>
    </row>
    <row r="179" spans="1:51" ht="24.75" customHeight="1" x14ac:dyDescent="0.35">
      <c r="A179" s="11">
        <v>178</v>
      </c>
      <c r="B179" s="241" t="s">
        <v>4920</v>
      </c>
      <c r="C179" s="8" t="s">
        <v>4921</v>
      </c>
      <c r="D179" s="10" t="s">
        <v>3087</v>
      </c>
      <c r="E179" s="10" t="s">
        <v>14</v>
      </c>
      <c r="F179" s="9">
        <v>42506</v>
      </c>
      <c r="G179" s="9">
        <v>42566</v>
      </c>
      <c r="H179" s="9"/>
      <c r="I179" s="9">
        <v>42931</v>
      </c>
      <c r="J179" s="7" t="s">
        <v>3127</v>
      </c>
      <c r="K179" s="7"/>
      <c r="L179" s="10" t="s">
        <v>115</v>
      </c>
      <c r="M179" s="242" t="s">
        <v>2118</v>
      </c>
      <c r="N179" s="243" t="s">
        <v>2050</v>
      </c>
      <c r="O179" s="243" t="s">
        <v>289</v>
      </c>
      <c r="P179" s="10" t="s">
        <v>2305</v>
      </c>
      <c r="Q179" s="10"/>
      <c r="R179" s="10"/>
      <c r="S179" s="10"/>
      <c r="T179" s="10" t="s">
        <v>22</v>
      </c>
      <c r="U179" s="244">
        <v>33514</v>
      </c>
      <c r="V179" s="10" t="s">
        <v>255</v>
      </c>
      <c r="W179" s="10" t="s">
        <v>1981</v>
      </c>
      <c r="X179" s="241" t="s">
        <v>1936</v>
      </c>
      <c r="Y179" s="8" t="s">
        <v>4922</v>
      </c>
      <c r="Z179" s="243">
        <v>39274</v>
      </c>
      <c r="AA179" s="10" t="s">
        <v>255</v>
      </c>
      <c r="AB179" s="10" t="s">
        <v>1956</v>
      </c>
      <c r="AC179" s="10" t="s">
        <v>3139</v>
      </c>
      <c r="AD179" s="10" t="s">
        <v>2120</v>
      </c>
      <c r="AE179" s="243" t="s">
        <v>4923</v>
      </c>
      <c r="AF179" s="10" t="s">
        <v>4924</v>
      </c>
      <c r="AG179" s="10" t="s">
        <v>4925</v>
      </c>
      <c r="AH179" s="242" t="s">
        <v>4926</v>
      </c>
      <c r="AI179" s="243" t="s">
        <v>4927</v>
      </c>
      <c r="AJ179" s="10" t="s">
        <v>4928</v>
      </c>
      <c r="AK179" s="10" t="s">
        <v>4929</v>
      </c>
      <c r="AL179" s="241" t="s">
        <v>1953</v>
      </c>
      <c r="AM179" s="8"/>
      <c r="AN179" s="8"/>
      <c r="AO179" s="8"/>
      <c r="AP179" s="8"/>
      <c r="AQ179" s="8" t="s">
        <v>3087</v>
      </c>
      <c r="AR179" s="245">
        <v>42613</v>
      </c>
      <c r="AS179" s="245">
        <v>42613</v>
      </c>
      <c r="AT179" s="246" t="s">
        <v>4930</v>
      </c>
      <c r="AU179" s="244">
        <v>42578</v>
      </c>
      <c r="AV179" s="247" t="s">
        <v>3083</v>
      </c>
      <c r="AW179" s="248" t="s">
        <v>3087</v>
      </c>
      <c r="AX179" s="249" t="s">
        <v>4570</v>
      </c>
      <c r="AY179" s="250" t="s">
        <v>4920</v>
      </c>
    </row>
    <row r="180" spans="1:51" ht="24.75" customHeight="1" x14ac:dyDescent="0.35">
      <c r="A180" s="11">
        <v>179</v>
      </c>
      <c r="B180" s="241" t="s">
        <v>4931</v>
      </c>
      <c r="C180" s="8" t="s">
        <v>4932</v>
      </c>
      <c r="D180" s="10" t="s">
        <v>3087</v>
      </c>
      <c r="E180" s="10" t="s">
        <v>3194</v>
      </c>
      <c r="F180" s="9">
        <v>42250</v>
      </c>
      <c r="G180" s="9">
        <v>42310</v>
      </c>
      <c r="H180" s="9"/>
      <c r="I180" s="9">
        <v>42676</v>
      </c>
      <c r="J180" s="7" t="s">
        <v>3127</v>
      </c>
      <c r="K180" s="7"/>
      <c r="L180" s="10" t="s">
        <v>35</v>
      </c>
      <c r="M180" s="242" t="s">
        <v>35</v>
      </c>
      <c r="N180" s="243" t="s">
        <v>2155</v>
      </c>
      <c r="O180" s="243" t="s">
        <v>626</v>
      </c>
      <c r="P180" s="10" t="s">
        <v>2285</v>
      </c>
      <c r="Q180" s="10"/>
      <c r="R180" s="10"/>
      <c r="S180" s="10"/>
      <c r="T180" s="10" t="s">
        <v>22</v>
      </c>
      <c r="U180" s="244">
        <v>31823</v>
      </c>
      <c r="V180" s="10" t="s">
        <v>455</v>
      </c>
      <c r="W180" s="10" t="s">
        <v>1725</v>
      </c>
      <c r="X180" s="241" t="s">
        <v>1936</v>
      </c>
      <c r="Y180" s="8" t="s">
        <v>4933</v>
      </c>
      <c r="Z180" s="243">
        <v>39562</v>
      </c>
      <c r="AA180" s="10" t="s">
        <v>455</v>
      </c>
      <c r="AB180" s="10" t="s">
        <v>1956</v>
      </c>
      <c r="AC180" s="10" t="s">
        <v>1974</v>
      </c>
      <c r="AD180" s="10" t="s">
        <v>4934</v>
      </c>
      <c r="AE180" s="243" t="s">
        <v>2041</v>
      </c>
      <c r="AF180" s="10" t="s">
        <v>4935</v>
      </c>
      <c r="AG180" s="10" t="s">
        <v>4936</v>
      </c>
      <c r="AH180" s="242" t="s">
        <v>4937</v>
      </c>
      <c r="AI180" s="243" t="s">
        <v>4938</v>
      </c>
      <c r="AJ180" s="10" t="s">
        <v>4939</v>
      </c>
      <c r="AK180" s="10" t="s">
        <v>4940</v>
      </c>
      <c r="AL180" s="241" t="s">
        <v>1950</v>
      </c>
      <c r="AM180" s="8"/>
      <c r="AN180" s="8"/>
      <c r="AO180" s="8"/>
      <c r="AP180" s="8"/>
      <c r="AQ180" s="8" t="s">
        <v>3087</v>
      </c>
      <c r="AR180" s="245">
        <v>42582</v>
      </c>
      <c r="AS180" s="245">
        <v>42613</v>
      </c>
      <c r="AT180" s="246" t="s">
        <v>4941</v>
      </c>
      <c r="AU180" s="244">
        <v>42579</v>
      </c>
      <c r="AV180" s="247" t="s">
        <v>3100</v>
      </c>
      <c r="AW180" s="248" t="s">
        <v>3087</v>
      </c>
      <c r="AX180" s="249" t="s">
        <v>3087</v>
      </c>
      <c r="AY180" s="250" t="s">
        <v>4931</v>
      </c>
    </row>
    <row r="181" spans="1:51" ht="24.75" customHeight="1" x14ac:dyDescent="0.35">
      <c r="A181" s="11">
        <v>180</v>
      </c>
      <c r="B181" s="241" t="s">
        <v>4942</v>
      </c>
      <c r="C181" s="8" t="s">
        <v>4943</v>
      </c>
      <c r="D181" s="10" t="s">
        <v>3087</v>
      </c>
      <c r="E181" s="10" t="s">
        <v>14</v>
      </c>
      <c r="F181" s="9">
        <v>39995</v>
      </c>
      <c r="G181" s="9">
        <v>40056</v>
      </c>
      <c r="H181" s="9"/>
      <c r="I181" s="9"/>
      <c r="J181" s="7" t="s">
        <v>1932</v>
      </c>
      <c r="K181" s="7"/>
      <c r="L181" s="10" t="s">
        <v>19</v>
      </c>
      <c r="M181" s="242" t="s">
        <v>19</v>
      </c>
      <c r="N181" s="243" t="s">
        <v>1942</v>
      </c>
      <c r="O181" s="243" t="s">
        <v>4944</v>
      </c>
      <c r="P181" s="10" t="s">
        <v>4945</v>
      </c>
      <c r="Q181" s="10"/>
      <c r="R181" s="10"/>
      <c r="S181" s="10"/>
      <c r="T181" s="10" t="s">
        <v>22</v>
      </c>
      <c r="U181" s="244">
        <v>28707</v>
      </c>
      <c r="V181" s="10" t="s">
        <v>255</v>
      </c>
      <c r="W181" s="10" t="s">
        <v>747</v>
      </c>
      <c r="X181" s="241" t="s">
        <v>1936</v>
      </c>
      <c r="Y181" s="8" t="s">
        <v>4946</v>
      </c>
      <c r="Z181" s="243">
        <v>39417</v>
      </c>
      <c r="AA181" s="10" t="s">
        <v>255</v>
      </c>
      <c r="AB181" s="10" t="s">
        <v>1938</v>
      </c>
      <c r="AC181" s="10" t="s">
        <v>3139</v>
      </c>
      <c r="AD181" s="10" t="s">
        <v>2010</v>
      </c>
      <c r="AE181" s="243" t="s">
        <v>2021</v>
      </c>
      <c r="AF181" s="10" t="s">
        <v>4947</v>
      </c>
      <c r="AG181" s="10" t="s">
        <v>4948</v>
      </c>
      <c r="AH181" s="242" t="s">
        <v>4949</v>
      </c>
      <c r="AI181" s="243" t="s">
        <v>4950</v>
      </c>
      <c r="AJ181" s="10" t="s">
        <v>4951</v>
      </c>
      <c r="AK181" s="10" t="s">
        <v>4952</v>
      </c>
      <c r="AL181" s="241" t="s">
        <v>1941</v>
      </c>
      <c r="AM181" s="8"/>
      <c r="AN181" s="8"/>
      <c r="AO181" s="8"/>
      <c r="AP181" s="8"/>
      <c r="AQ181" s="8" t="s">
        <v>3087</v>
      </c>
      <c r="AR181" s="245">
        <v>42614</v>
      </c>
      <c r="AS181" s="245">
        <v>42622</v>
      </c>
      <c r="AT181" s="246" t="s">
        <v>4953</v>
      </c>
      <c r="AU181" s="244">
        <v>42578</v>
      </c>
      <c r="AV181" s="247" t="s">
        <v>3083</v>
      </c>
      <c r="AW181" s="248" t="s">
        <v>3087</v>
      </c>
      <c r="AX181" s="249" t="s">
        <v>4629</v>
      </c>
      <c r="AY181" s="250" t="s">
        <v>4942</v>
      </c>
    </row>
    <row r="182" spans="1:51" ht="24.75" customHeight="1" x14ac:dyDescent="0.35">
      <c r="A182" s="11">
        <v>181</v>
      </c>
      <c r="B182" s="241" t="s">
        <v>4954</v>
      </c>
      <c r="C182" s="8" t="s">
        <v>857</v>
      </c>
      <c r="D182" s="10" t="s">
        <v>3087</v>
      </c>
      <c r="E182" s="10" t="s">
        <v>14</v>
      </c>
      <c r="F182" s="9">
        <v>40392</v>
      </c>
      <c r="G182" s="9">
        <v>40483</v>
      </c>
      <c r="H182" s="9"/>
      <c r="I182" s="9"/>
      <c r="J182" s="7" t="s">
        <v>1932</v>
      </c>
      <c r="K182" s="7"/>
      <c r="L182" s="10" t="s">
        <v>3117</v>
      </c>
      <c r="M182" s="242" t="s">
        <v>3117</v>
      </c>
      <c r="N182" s="243" t="s">
        <v>2050</v>
      </c>
      <c r="O182" s="243" t="s">
        <v>4955</v>
      </c>
      <c r="P182" s="10" t="s">
        <v>4956</v>
      </c>
      <c r="Q182" s="10"/>
      <c r="R182" s="10"/>
      <c r="S182" s="10"/>
      <c r="T182" s="10" t="s">
        <v>22</v>
      </c>
      <c r="U182" s="244">
        <v>31580</v>
      </c>
      <c r="V182" s="10" t="s">
        <v>1658</v>
      </c>
      <c r="W182" s="10" t="s">
        <v>501</v>
      </c>
      <c r="X182" s="241" t="s">
        <v>1936</v>
      </c>
      <c r="Y182" s="8" t="s">
        <v>4957</v>
      </c>
      <c r="Z182" s="243">
        <v>42104</v>
      </c>
      <c r="AA182" s="10" t="s">
        <v>255</v>
      </c>
      <c r="AB182" s="10" t="s">
        <v>1938</v>
      </c>
      <c r="AC182" s="10" t="s">
        <v>3139</v>
      </c>
      <c r="AD182" s="10" t="s">
        <v>4191</v>
      </c>
      <c r="AE182" s="243" t="s">
        <v>2021</v>
      </c>
      <c r="AF182" s="10" t="s">
        <v>4958</v>
      </c>
      <c r="AG182" s="10" t="s">
        <v>4959</v>
      </c>
      <c r="AH182" s="242" t="s">
        <v>4958</v>
      </c>
      <c r="AI182" s="243" t="s">
        <v>4959</v>
      </c>
      <c r="AJ182" s="10" t="s">
        <v>4960</v>
      </c>
      <c r="AK182" s="10" t="s">
        <v>4961</v>
      </c>
      <c r="AL182" s="241" t="s">
        <v>4962</v>
      </c>
      <c r="AM182" s="8"/>
      <c r="AN182" s="8"/>
      <c r="AO182" s="8"/>
      <c r="AP182" s="8"/>
      <c r="AQ182" s="8" t="s">
        <v>3087</v>
      </c>
      <c r="AR182" s="245">
        <v>42625</v>
      </c>
      <c r="AS182" s="245">
        <v>42625</v>
      </c>
      <c r="AT182" s="246" t="s">
        <v>4963</v>
      </c>
      <c r="AU182" s="244">
        <v>42586</v>
      </c>
      <c r="AV182" s="247" t="s">
        <v>3083</v>
      </c>
      <c r="AW182" s="248" t="s">
        <v>3087</v>
      </c>
      <c r="AX182" s="249" t="s">
        <v>4639</v>
      </c>
      <c r="AY182" s="250" t="s">
        <v>4954</v>
      </c>
    </row>
    <row r="183" spans="1:51" ht="24.75" customHeight="1" x14ac:dyDescent="0.35">
      <c r="A183" s="11">
        <v>182</v>
      </c>
      <c r="B183" s="241" t="s">
        <v>4964</v>
      </c>
      <c r="C183" s="8" t="s">
        <v>4965</v>
      </c>
      <c r="D183" s="10" t="s">
        <v>3087</v>
      </c>
      <c r="E183" s="10" t="s">
        <v>4966</v>
      </c>
      <c r="F183" s="9">
        <v>42373</v>
      </c>
      <c r="G183" s="9">
        <v>42433</v>
      </c>
      <c r="H183" s="9"/>
      <c r="I183" s="9">
        <v>42982</v>
      </c>
      <c r="J183" s="7" t="s">
        <v>3127</v>
      </c>
      <c r="K183" s="7"/>
      <c r="L183" s="10" t="s">
        <v>3490</v>
      </c>
      <c r="M183" s="242" t="s">
        <v>3491</v>
      </c>
      <c r="N183" s="243" t="s">
        <v>1990</v>
      </c>
      <c r="O183" s="243" t="s">
        <v>3186</v>
      </c>
      <c r="P183" s="10" t="s">
        <v>3165</v>
      </c>
      <c r="Q183" s="10"/>
      <c r="R183" s="10"/>
      <c r="S183" s="10"/>
      <c r="T183" s="10" t="s">
        <v>53</v>
      </c>
      <c r="U183" s="244">
        <v>29726</v>
      </c>
      <c r="V183" s="10" t="s">
        <v>1153</v>
      </c>
      <c r="W183" s="10" t="s">
        <v>1153</v>
      </c>
      <c r="X183" s="241" t="s">
        <v>1936</v>
      </c>
      <c r="Y183" s="8" t="s">
        <v>4967</v>
      </c>
      <c r="Z183" s="243">
        <v>42259</v>
      </c>
      <c r="AA183" s="10" t="s">
        <v>2099</v>
      </c>
      <c r="AB183" s="10" t="s">
        <v>1938</v>
      </c>
      <c r="AC183" s="10" t="s">
        <v>3139</v>
      </c>
      <c r="AD183" s="10" t="s">
        <v>1969</v>
      </c>
      <c r="AE183" s="243" t="s">
        <v>2579</v>
      </c>
      <c r="AF183" s="10" t="s">
        <v>4968</v>
      </c>
      <c r="AG183" s="10" t="s">
        <v>4969</v>
      </c>
      <c r="AH183" s="242" t="s">
        <v>4970</v>
      </c>
      <c r="AI183" s="243" t="s">
        <v>4971</v>
      </c>
      <c r="AJ183" s="10" t="s">
        <v>4972</v>
      </c>
      <c r="AK183" s="10" t="s">
        <v>4973</v>
      </c>
      <c r="AL183" s="241" t="s">
        <v>1971</v>
      </c>
      <c r="AM183" s="8"/>
      <c r="AN183" s="8"/>
      <c r="AO183" s="8"/>
      <c r="AP183" s="8"/>
      <c r="AQ183" s="8"/>
      <c r="AR183" s="245">
        <v>42631</v>
      </c>
      <c r="AS183" s="245">
        <v>42631</v>
      </c>
      <c r="AT183" s="246" t="s">
        <v>4974</v>
      </c>
      <c r="AU183" s="244">
        <v>42621</v>
      </c>
      <c r="AV183" s="247" t="s">
        <v>3083</v>
      </c>
      <c r="AW183" s="248" t="s">
        <v>3087</v>
      </c>
      <c r="AX183" s="249" t="s">
        <v>3087</v>
      </c>
      <c r="AY183" s="250" t="s">
        <v>4964</v>
      </c>
    </row>
    <row r="184" spans="1:51" ht="24.75" customHeight="1" x14ac:dyDescent="0.35">
      <c r="A184" s="11">
        <v>183</v>
      </c>
      <c r="B184" s="241" t="s">
        <v>4975</v>
      </c>
      <c r="C184" s="8" t="s">
        <v>4976</v>
      </c>
      <c r="D184" s="10" t="s">
        <v>4977</v>
      </c>
      <c r="E184" s="10" t="s">
        <v>1045</v>
      </c>
      <c r="F184" s="9">
        <v>41932</v>
      </c>
      <c r="G184" s="9">
        <v>41992</v>
      </c>
      <c r="H184" s="9"/>
      <c r="I184" s="9">
        <v>42723</v>
      </c>
      <c r="J184" s="7" t="s">
        <v>3127</v>
      </c>
      <c r="K184" s="7"/>
      <c r="L184" s="10" t="s">
        <v>4900</v>
      </c>
      <c r="M184" s="242" t="s">
        <v>4901</v>
      </c>
      <c r="N184" s="243" t="s">
        <v>1933</v>
      </c>
      <c r="O184" s="243" t="s">
        <v>3186</v>
      </c>
      <c r="P184" s="10" t="s">
        <v>2333</v>
      </c>
      <c r="Q184" s="10"/>
      <c r="R184" s="10"/>
      <c r="S184" s="10"/>
      <c r="T184" s="10" t="s">
        <v>53</v>
      </c>
      <c r="U184" s="244">
        <v>27570</v>
      </c>
      <c r="V184" s="10" t="s">
        <v>2055</v>
      </c>
      <c r="W184" s="10" t="s">
        <v>4978</v>
      </c>
      <c r="X184" s="241" t="s">
        <v>1936</v>
      </c>
      <c r="Y184" s="8" t="s">
        <v>4979</v>
      </c>
      <c r="Z184" s="243">
        <v>39928</v>
      </c>
      <c r="AA184" s="10" t="s">
        <v>101</v>
      </c>
      <c r="AB184" s="10" t="s">
        <v>1938</v>
      </c>
      <c r="AC184" s="10" t="s">
        <v>3139</v>
      </c>
      <c r="AD184" s="10" t="s">
        <v>2004</v>
      </c>
      <c r="AE184" s="243" t="s">
        <v>1962</v>
      </c>
      <c r="AF184" s="10" t="s">
        <v>4980</v>
      </c>
      <c r="AG184" s="10" t="s">
        <v>4981</v>
      </c>
      <c r="AH184" s="242" t="s">
        <v>4982</v>
      </c>
      <c r="AI184" s="243" t="s">
        <v>4983</v>
      </c>
      <c r="AJ184" s="10" t="s">
        <v>4984</v>
      </c>
      <c r="AK184" s="10" t="s">
        <v>4985</v>
      </c>
      <c r="AL184" s="241" t="s">
        <v>1971</v>
      </c>
      <c r="AM184" s="8"/>
      <c r="AN184" s="8"/>
      <c r="AO184" s="8"/>
      <c r="AP184" s="8"/>
      <c r="AQ184" s="8" t="s">
        <v>3087</v>
      </c>
      <c r="AR184" s="245">
        <v>42625</v>
      </c>
      <c r="AS184" s="245">
        <v>42637</v>
      </c>
      <c r="AT184" s="246" t="s">
        <v>4986</v>
      </c>
      <c r="AU184" s="244">
        <v>42625</v>
      </c>
      <c r="AV184" s="247" t="s">
        <v>3100</v>
      </c>
      <c r="AW184" s="248" t="s">
        <v>3087</v>
      </c>
      <c r="AX184" s="249" t="s">
        <v>3087</v>
      </c>
      <c r="AY184" s="250" t="s">
        <v>4975</v>
      </c>
    </row>
    <row r="185" spans="1:51" ht="24.75" customHeight="1" x14ac:dyDescent="0.35">
      <c r="A185" s="11">
        <v>184</v>
      </c>
      <c r="B185" s="241" t="s">
        <v>4987</v>
      </c>
      <c r="C185" s="8" t="s">
        <v>4988</v>
      </c>
      <c r="D185" s="10" t="s">
        <v>3087</v>
      </c>
      <c r="E185" s="10" t="s">
        <v>14</v>
      </c>
      <c r="F185" s="9">
        <v>41101</v>
      </c>
      <c r="G185" s="9">
        <v>41161</v>
      </c>
      <c r="H185" s="9"/>
      <c r="I185" s="9"/>
      <c r="J185" s="7" t="s">
        <v>1932</v>
      </c>
      <c r="K185" s="7"/>
      <c r="L185" s="10" t="s">
        <v>115</v>
      </c>
      <c r="M185" s="242" t="s">
        <v>2042</v>
      </c>
      <c r="N185" s="243" t="s">
        <v>2126</v>
      </c>
      <c r="O185" s="243" t="s">
        <v>4989</v>
      </c>
      <c r="P185" s="10" t="s">
        <v>4990</v>
      </c>
      <c r="Q185" s="10"/>
      <c r="R185" s="10"/>
      <c r="S185" s="10"/>
      <c r="T185" s="10" t="s">
        <v>53</v>
      </c>
      <c r="U185" s="244">
        <v>30569</v>
      </c>
      <c r="V185" s="10" t="s">
        <v>176</v>
      </c>
      <c r="W185" s="10" t="s">
        <v>781</v>
      </c>
      <c r="X185" s="241" t="s">
        <v>1936</v>
      </c>
      <c r="Y185" s="8" t="s">
        <v>4991</v>
      </c>
      <c r="Z185" s="243">
        <v>38777</v>
      </c>
      <c r="AA185" s="10" t="s">
        <v>255</v>
      </c>
      <c r="AB185" s="10" t="s">
        <v>1938</v>
      </c>
      <c r="AC185" s="10" t="s">
        <v>2101</v>
      </c>
      <c r="AD185" s="10" t="s">
        <v>4992</v>
      </c>
      <c r="AE185" s="243" t="s">
        <v>3087</v>
      </c>
      <c r="AF185" s="10" t="s">
        <v>4993</v>
      </c>
      <c r="AG185" s="10" t="s">
        <v>4994</v>
      </c>
      <c r="AH185" s="242" t="s">
        <v>4993</v>
      </c>
      <c r="AI185" s="243" t="s">
        <v>4994</v>
      </c>
      <c r="AJ185" s="10" t="s">
        <v>4995</v>
      </c>
      <c r="AK185" s="10" t="s">
        <v>4996</v>
      </c>
      <c r="AL185" s="241" t="s">
        <v>1953</v>
      </c>
      <c r="AM185" s="8"/>
      <c r="AN185" s="8"/>
      <c r="AO185" s="8"/>
      <c r="AP185" s="8"/>
      <c r="AQ185" s="8" t="s">
        <v>3087</v>
      </c>
      <c r="AR185" s="245">
        <v>42643</v>
      </c>
      <c r="AS185" s="245">
        <v>42643</v>
      </c>
      <c r="AT185" s="246" t="s">
        <v>4997</v>
      </c>
      <c r="AU185" s="244">
        <v>42597</v>
      </c>
      <c r="AV185" s="247" t="s">
        <v>3083</v>
      </c>
      <c r="AW185" s="248" t="s">
        <v>3087</v>
      </c>
      <c r="AX185" s="249" t="s">
        <v>3087</v>
      </c>
      <c r="AY185" s="250" t="s">
        <v>4987</v>
      </c>
    </row>
    <row r="186" spans="1:51" ht="24.75" customHeight="1" x14ac:dyDescent="0.35">
      <c r="A186" s="11">
        <v>185</v>
      </c>
      <c r="B186" s="241" t="s">
        <v>4998</v>
      </c>
      <c r="C186" s="8" t="s">
        <v>4137</v>
      </c>
      <c r="D186" s="10" t="s">
        <v>3087</v>
      </c>
      <c r="E186" s="10" t="s">
        <v>1967</v>
      </c>
      <c r="F186" s="9">
        <v>42107</v>
      </c>
      <c r="G186" s="9">
        <v>42167</v>
      </c>
      <c r="H186" s="9"/>
      <c r="I186" s="9"/>
      <c r="J186" s="7" t="s">
        <v>1932</v>
      </c>
      <c r="K186" s="7"/>
      <c r="L186" s="10" t="s">
        <v>4682</v>
      </c>
      <c r="M186" s="242" t="s">
        <v>3474</v>
      </c>
      <c r="N186" s="243" t="s">
        <v>2050</v>
      </c>
      <c r="O186" s="243" t="s">
        <v>4999</v>
      </c>
      <c r="P186" s="10" t="s">
        <v>4758</v>
      </c>
      <c r="Q186" s="10"/>
      <c r="R186" s="10"/>
      <c r="S186" s="10"/>
      <c r="T186" s="10" t="s">
        <v>53</v>
      </c>
      <c r="U186" s="244">
        <v>32516</v>
      </c>
      <c r="V186" s="10" t="s">
        <v>1967</v>
      </c>
      <c r="W186" s="10" t="s">
        <v>2024</v>
      </c>
      <c r="X186" s="241" t="s">
        <v>1936</v>
      </c>
      <c r="Y186" s="8" t="s">
        <v>5000</v>
      </c>
      <c r="Z186" s="243">
        <v>40328</v>
      </c>
      <c r="AA186" s="10" t="s">
        <v>1967</v>
      </c>
      <c r="AB186" s="10" t="s">
        <v>1938</v>
      </c>
      <c r="AC186" s="10" t="s">
        <v>1974</v>
      </c>
      <c r="AD186" s="10" t="s">
        <v>5001</v>
      </c>
      <c r="AE186" s="243" t="s">
        <v>1948</v>
      </c>
      <c r="AF186" s="10" t="s">
        <v>5002</v>
      </c>
      <c r="AG186" s="10" t="s">
        <v>5003</v>
      </c>
      <c r="AH186" s="242" t="s">
        <v>5004</v>
      </c>
      <c r="AI186" s="243" t="s">
        <v>5005</v>
      </c>
      <c r="AJ186" s="10" t="s">
        <v>5006</v>
      </c>
      <c r="AK186" s="10" t="s">
        <v>5007</v>
      </c>
      <c r="AL186" s="241" t="s">
        <v>1953</v>
      </c>
      <c r="AM186" s="8"/>
      <c r="AN186" s="8"/>
      <c r="AO186" s="8"/>
      <c r="AP186" s="8"/>
      <c r="AQ186" s="8" t="s">
        <v>3087</v>
      </c>
      <c r="AR186" s="245">
        <v>42643</v>
      </c>
      <c r="AS186" s="245">
        <v>42643</v>
      </c>
      <c r="AT186" s="246" t="s">
        <v>5008</v>
      </c>
      <c r="AU186" s="244">
        <v>42614</v>
      </c>
      <c r="AV186" s="247" t="s">
        <v>3083</v>
      </c>
      <c r="AW186" s="248" t="s">
        <v>3087</v>
      </c>
      <c r="AX186" s="249" t="s">
        <v>3087</v>
      </c>
      <c r="AY186" s="250" t="s">
        <v>4998</v>
      </c>
    </row>
    <row r="187" spans="1:51" ht="24.75" customHeight="1" x14ac:dyDescent="0.35">
      <c r="A187" s="11">
        <v>186</v>
      </c>
      <c r="B187" s="241" t="s">
        <v>5009</v>
      </c>
      <c r="C187" s="8" t="s">
        <v>5010</v>
      </c>
      <c r="D187" s="10" t="s">
        <v>3087</v>
      </c>
      <c r="E187" s="10" t="s">
        <v>14</v>
      </c>
      <c r="F187" s="9">
        <v>42125</v>
      </c>
      <c r="G187" s="9">
        <v>42185</v>
      </c>
      <c r="H187" s="9"/>
      <c r="I187" s="9"/>
      <c r="J187" s="7" t="s">
        <v>1932</v>
      </c>
      <c r="K187" s="7"/>
      <c r="L187" s="10" t="s">
        <v>115</v>
      </c>
      <c r="M187" s="242" t="s">
        <v>2042</v>
      </c>
      <c r="N187" s="243" t="s">
        <v>2155</v>
      </c>
      <c r="O187" s="243" t="s">
        <v>572</v>
      </c>
      <c r="P187" s="10" t="s">
        <v>2264</v>
      </c>
      <c r="Q187" s="10"/>
      <c r="R187" s="10"/>
      <c r="S187" s="10"/>
      <c r="T187" s="10" t="s">
        <v>53</v>
      </c>
      <c r="U187" s="244">
        <v>31748</v>
      </c>
      <c r="V187" s="10" t="s">
        <v>255</v>
      </c>
      <c r="W187" s="10" t="s">
        <v>2007</v>
      </c>
      <c r="X187" s="241" t="s">
        <v>1936</v>
      </c>
      <c r="Y187" s="8" t="s">
        <v>5011</v>
      </c>
      <c r="Z187" s="243">
        <v>40350</v>
      </c>
      <c r="AA187" s="10" t="s">
        <v>255</v>
      </c>
      <c r="AB187" s="10" t="s">
        <v>1938</v>
      </c>
      <c r="AC187" s="10" t="s">
        <v>3139</v>
      </c>
      <c r="AD187" s="10" t="s">
        <v>2546</v>
      </c>
      <c r="AE187" s="243" t="s">
        <v>1948</v>
      </c>
      <c r="AF187" s="10" t="s">
        <v>5012</v>
      </c>
      <c r="AG187" s="10" t="s">
        <v>5013</v>
      </c>
      <c r="AH187" s="242" t="s">
        <v>5012</v>
      </c>
      <c r="AI187" s="243" t="s">
        <v>5013</v>
      </c>
      <c r="AJ187" s="10" t="s">
        <v>5014</v>
      </c>
      <c r="AK187" s="10" t="s">
        <v>5015</v>
      </c>
      <c r="AL187" s="241" t="s">
        <v>1971</v>
      </c>
      <c r="AM187" s="8"/>
      <c r="AN187" s="8"/>
      <c r="AO187" s="8"/>
      <c r="AP187" s="8"/>
      <c r="AQ187" s="8" t="s">
        <v>3087</v>
      </c>
      <c r="AR187" s="245">
        <v>42643</v>
      </c>
      <c r="AS187" s="245">
        <v>42643</v>
      </c>
      <c r="AT187" s="246" t="s">
        <v>5016</v>
      </c>
      <c r="AU187" s="244">
        <v>42599</v>
      </c>
      <c r="AV187" s="247" t="s">
        <v>3083</v>
      </c>
      <c r="AW187" s="248" t="s">
        <v>3087</v>
      </c>
      <c r="AX187" s="249" t="s">
        <v>5017</v>
      </c>
      <c r="AY187" s="250" t="s">
        <v>5009</v>
      </c>
    </row>
    <row r="188" spans="1:51" ht="24.75" customHeight="1" x14ac:dyDescent="0.35">
      <c r="A188" s="11">
        <v>187</v>
      </c>
      <c r="B188" s="241" t="s">
        <v>5018</v>
      </c>
      <c r="C188" s="8" t="s">
        <v>5019</v>
      </c>
      <c r="D188" s="10" t="s">
        <v>3087</v>
      </c>
      <c r="E188" s="10" t="s">
        <v>32</v>
      </c>
      <c r="F188" s="9">
        <v>42592</v>
      </c>
      <c r="G188" s="9">
        <v>42652</v>
      </c>
      <c r="H188" s="9"/>
      <c r="I188" s="9">
        <v>43017</v>
      </c>
      <c r="J188" s="7" t="s">
        <v>3127</v>
      </c>
      <c r="K188" s="7"/>
      <c r="L188" s="10" t="s">
        <v>3490</v>
      </c>
      <c r="M188" s="242" t="s">
        <v>3491</v>
      </c>
      <c r="N188" s="243" t="s">
        <v>1990</v>
      </c>
      <c r="O188" s="243" t="s">
        <v>3186</v>
      </c>
      <c r="P188" s="10" t="s">
        <v>3753</v>
      </c>
      <c r="Q188" s="10"/>
      <c r="R188" s="10"/>
      <c r="S188" s="10"/>
      <c r="T188" s="10" t="s">
        <v>22</v>
      </c>
      <c r="U188" s="244">
        <v>28766</v>
      </c>
      <c r="V188" s="10" t="s">
        <v>1967</v>
      </c>
      <c r="W188" s="10" t="s">
        <v>1967</v>
      </c>
      <c r="X188" s="241" t="s">
        <v>1936</v>
      </c>
      <c r="Y188" s="8" t="s">
        <v>5020</v>
      </c>
      <c r="Z188" s="243">
        <v>41795</v>
      </c>
      <c r="AA188" s="10" t="s">
        <v>79</v>
      </c>
      <c r="AB188" s="10" t="s">
        <v>1938</v>
      </c>
      <c r="AC188" s="10" t="s">
        <v>1974</v>
      </c>
      <c r="AD188" s="10" t="s">
        <v>5021</v>
      </c>
      <c r="AE188" s="243" t="s">
        <v>2041</v>
      </c>
      <c r="AF188" s="10" t="s">
        <v>5022</v>
      </c>
      <c r="AG188" s="10" t="s">
        <v>5023</v>
      </c>
      <c r="AH188" s="242" t="s">
        <v>5022</v>
      </c>
      <c r="AI188" s="243" t="s">
        <v>5023</v>
      </c>
      <c r="AJ188" s="10" t="s">
        <v>5024</v>
      </c>
      <c r="AK188" s="10" t="s">
        <v>5025</v>
      </c>
      <c r="AL188" s="241" t="s">
        <v>1941</v>
      </c>
      <c r="AM188" s="8"/>
      <c r="AN188" s="8"/>
      <c r="AO188" s="8"/>
      <c r="AP188" s="8"/>
      <c r="AQ188" s="8" t="s">
        <v>3087</v>
      </c>
      <c r="AR188" s="245">
        <v>42647</v>
      </c>
      <c r="AS188" s="245">
        <v>42647</v>
      </c>
      <c r="AT188" s="246" t="s">
        <v>3087</v>
      </c>
      <c r="AU188" s="244">
        <v>42640</v>
      </c>
      <c r="AV188" s="247" t="s">
        <v>3083</v>
      </c>
      <c r="AW188" s="248" t="s">
        <v>3087</v>
      </c>
      <c r="AX188" s="249" t="s">
        <v>3087</v>
      </c>
      <c r="AY188" s="250" t="s">
        <v>5018</v>
      </c>
    </row>
    <row r="189" spans="1:51" ht="24.75" customHeight="1" x14ac:dyDescent="0.35">
      <c r="A189" s="11">
        <v>188</v>
      </c>
      <c r="B189" s="241" t="s">
        <v>5026</v>
      </c>
      <c r="C189" s="8" t="s">
        <v>5027</v>
      </c>
      <c r="D189" s="10" t="s">
        <v>3087</v>
      </c>
      <c r="E189" s="10" t="s">
        <v>14</v>
      </c>
      <c r="F189" s="9">
        <v>40350</v>
      </c>
      <c r="G189" s="9">
        <v>40441</v>
      </c>
      <c r="H189" s="9"/>
      <c r="I189" s="9"/>
      <c r="J189" s="7" t="s">
        <v>1932</v>
      </c>
      <c r="K189" s="7"/>
      <c r="L189" s="10" t="s">
        <v>751</v>
      </c>
      <c r="M189" s="242" t="s">
        <v>751</v>
      </c>
      <c r="N189" s="243" t="s">
        <v>2126</v>
      </c>
      <c r="O189" s="243" t="s">
        <v>4138</v>
      </c>
      <c r="P189" s="10" t="s">
        <v>4139</v>
      </c>
      <c r="Q189" s="10"/>
      <c r="R189" s="10"/>
      <c r="S189" s="10"/>
      <c r="T189" s="10" t="s">
        <v>53</v>
      </c>
      <c r="U189" s="244">
        <v>31834</v>
      </c>
      <c r="V189" s="10" t="s">
        <v>3297</v>
      </c>
      <c r="W189" s="10" t="s">
        <v>91</v>
      </c>
      <c r="X189" s="241" t="s">
        <v>1936</v>
      </c>
      <c r="Y189" s="8" t="s">
        <v>5028</v>
      </c>
      <c r="Z189" s="243">
        <v>38134</v>
      </c>
      <c r="AA189" s="10" t="s">
        <v>3297</v>
      </c>
      <c r="AB189" s="10" t="s">
        <v>1938</v>
      </c>
      <c r="AC189" s="10" t="s">
        <v>3139</v>
      </c>
      <c r="AD189" s="10" t="s">
        <v>2199</v>
      </c>
      <c r="AE189" s="243" t="s">
        <v>2683</v>
      </c>
      <c r="AF189" s="10" t="s">
        <v>5029</v>
      </c>
      <c r="AG189" s="10" t="s">
        <v>5030</v>
      </c>
      <c r="AH189" s="242" t="s">
        <v>5031</v>
      </c>
      <c r="AI189" s="243" t="s">
        <v>5032</v>
      </c>
      <c r="AJ189" s="10" t="s">
        <v>5033</v>
      </c>
      <c r="AK189" s="10" t="s">
        <v>5034</v>
      </c>
      <c r="AL189" s="241" t="s">
        <v>2107</v>
      </c>
      <c r="AM189" s="8"/>
      <c r="AN189" s="8"/>
      <c r="AO189" s="8"/>
      <c r="AP189" s="8"/>
      <c r="AQ189" s="8" t="s">
        <v>3087</v>
      </c>
      <c r="AR189" s="245">
        <v>42650</v>
      </c>
      <c r="AS189" s="245">
        <v>42650</v>
      </c>
      <c r="AT189" s="246" t="s">
        <v>5035</v>
      </c>
      <c r="AU189" s="244">
        <v>42611</v>
      </c>
      <c r="AV189" s="247" t="s">
        <v>3083</v>
      </c>
      <c r="AW189" s="248" t="s">
        <v>3087</v>
      </c>
      <c r="AX189" s="249" t="s">
        <v>3087</v>
      </c>
      <c r="AY189" s="250" t="s">
        <v>5026</v>
      </c>
    </row>
    <row r="190" spans="1:51" ht="24.75" customHeight="1" x14ac:dyDescent="0.35">
      <c r="A190" s="11">
        <v>189</v>
      </c>
      <c r="B190" s="241" t="s">
        <v>5036</v>
      </c>
      <c r="C190" s="8" t="s">
        <v>5037</v>
      </c>
      <c r="D190" s="10" t="s">
        <v>3087</v>
      </c>
      <c r="E190" s="10" t="s">
        <v>14</v>
      </c>
      <c r="F190" s="9">
        <v>41031</v>
      </c>
      <c r="G190" s="9">
        <v>41091</v>
      </c>
      <c r="H190" s="9"/>
      <c r="I190" s="9"/>
      <c r="J190" s="7" t="s">
        <v>1932</v>
      </c>
      <c r="K190" s="7"/>
      <c r="L190" s="10" t="s">
        <v>3455</v>
      </c>
      <c r="M190" s="242" t="s">
        <v>3456</v>
      </c>
      <c r="N190" s="243" t="s">
        <v>2097</v>
      </c>
      <c r="O190" s="243" t="s">
        <v>5038</v>
      </c>
      <c r="P190" s="10" t="s">
        <v>5039</v>
      </c>
      <c r="Q190" s="10"/>
      <c r="R190" s="10"/>
      <c r="S190" s="10"/>
      <c r="T190" s="10" t="s">
        <v>53</v>
      </c>
      <c r="U190" s="244">
        <v>23231</v>
      </c>
      <c r="V190" s="10" t="s">
        <v>79</v>
      </c>
      <c r="W190" s="10" t="s">
        <v>1866</v>
      </c>
      <c r="X190" s="241" t="s">
        <v>1936</v>
      </c>
      <c r="Y190" s="8" t="s">
        <v>5040</v>
      </c>
      <c r="Z190" s="243">
        <v>39325</v>
      </c>
      <c r="AA190" s="10" t="s">
        <v>255</v>
      </c>
      <c r="AB190" s="10" t="s">
        <v>1946</v>
      </c>
      <c r="AC190" s="10" t="s">
        <v>1968</v>
      </c>
      <c r="AD190" s="10" t="s">
        <v>5041</v>
      </c>
      <c r="AE190" s="243" t="s">
        <v>1998</v>
      </c>
      <c r="AF190" s="10" t="s">
        <v>5042</v>
      </c>
      <c r="AG190" s="10" t="s">
        <v>5043</v>
      </c>
      <c r="AH190" s="242" t="s">
        <v>5044</v>
      </c>
      <c r="AI190" s="243" t="s">
        <v>5045</v>
      </c>
      <c r="AJ190" s="10" t="s">
        <v>5046</v>
      </c>
      <c r="AK190" s="10" t="s">
        <v>5047</v>
      </c>
      <c r="AL190" s="241" t="s">
        <v>5048</v>
      </c>
      <c r="AM190" s="8"/>
      <c r="AN190" s="8"/>
      <c r="AO190" s="8"/>
      <c r="AP190" s="8"/>
      <c r="AQ190" s="8" t="s">
        <v>3087</v>
      </c>
      <c r="AR190" s="245">
        <v>42641</v>
      </c>
      <c r="AS190" s="245">
        <v>42650</v>
      </c>
      <c r="AT190" s="246" t="s">
        <v>5049</v>
      </c>
      <c r="AU190" s="244">
        <v>42605</v>
      </c>
      <c r="AV190" s="247" t="s">
        <v>3083</v>
      </c>
      <c r="AW190" s="248" t="s">
        <v>3087</v>
      </c>
      <c r="AX190" s="249" t="s">
        <v>4629</v>
      </c>
      <c r="AY190" s="250" t="s">
        <v>5036</v>
      </c>
    </row>
    <row r="191" spans="1:51" ht="24.75" customHeight="1" x14ac:dyDescent="0.35">
      <c r="A191" s="11">
        <v>190</v>
      </c>
      <c r="B191" s="241" t="s">
        <v>5050</v>
      </c>
      <c r="C191" s="8" t="s">
        <v>5051</v>
      </c>
      <c r="D191" s="10" t="s">
        <v>3087</v>
      </c>
      <c r="E191" s="10" t="s">
        <v>3194</v>
      </c>
      <c r="F191" s="9">
        <v>42583</v>
      </c>
      <c r="G191" s="9">
        <v>42643</v>
      </c>
      <c r="H191" s="9"/>
      <c r="I191" s="9"/>
      <c r="J191" s="7" t="s">
        <v>1932</v>
      </c>
      <c r="K191" s="7"/>
      <c r="L191" s="10" t="s">
        <v>5052</v>
      </c>
      <c r="M191" s="242" t="s">
        <v>5053</v>
      </c>
      <c r="N191" s="243" t="s">
        <v>2097</v>
      </c>
      <c r="O191" s="243" t="s">
        <v>5054</v>
      </c>
      <c r="P191" s="10" t="s">
        <v>5055</v>
      </c>
      <c r="Q191" s="10"/>
      <c r="R191" s="10"/>
      <c r="S191" s="10"/>
      <c r="T191" s="10" t="s">
        <v>53</v>
      </c>
      <c r="U191" s="244">
        <v>27821</v>
      </c>
      <c r="V191" s="10" t="s">
        <v>124</v>
      </c>
      <c r="W191" s="10" t="s">
        <v>1382</v>
      </c>
      <c r="X191" s="241" t="s">
        <v>1936</v>
      </c>
      <c r="Y191" s="8" t="s">
        <v>5056</v>
      </c>
      <c r="Z191" s="243">
        <v>41171</v>
      </c>
      <c r="AA191" s="10" t="s">
        <v>255</v>
      </c>
      <c r="AB191" s="10" t="s">
        <v>1938</v>
      </c>
      <c r="AC191" s="10" t="s">
        <v>3139</v>
      </c>
      <c r="AD191" s="10" t="s">
        <v>2010</v>
      </c>
      <c r="AE191" s="243" t="s">
        <v>2069</v>
      </c>
      <c r="AF191" s="10" t="s">
        <v>5057</v>
      </c>
      <c r="AG191" s="10" t="s">
        <v>5058</v>
      </c>
      <c r="AH191" s="242" t="s">
        <v>5057</v>
      </c>
      <c r="AI191" s="243" t="s">
        <v>5058</v>
      </c>
      <c r="AJ191" s="10" t="s">
        <v>5059</v>
      </c>
      <c r="AK191" s="10" t="s">
        <v>2800</v>
      </c>
      <c r="AL191" s="241" t="s">
        <v>1971</v>
      </c>
      <c r="AM191" s="8"/>
      <c r="AN191" s="8"/>
      <c r="AO191" s="8"/>
      <c r="AP191" s="8"/>
      <c r="AQ191" s="8" t="s">
        <v>3087</v>
      </c>
      <c r="AR191" s="245">
        <v>42653</v>
      </c>
      <c r="AS191" s="245">
        <v>42653</v>
      </c>
      <c r="AT191" s="246" t="s">
        <v>5060</v>
      </c>
      <c r="AU191" s="244">
        <v>42653</v>
      </c>
      <c r="AV191" s="247" t="s">
        <v>3083</v>
      </c>
      <c r="AW191" s="248" t="s">
        <v>3087</v>
      </c>
      <c r="AX191" s="249" t="s">
        <v>4503</v>
      </c>
      <c r="AY191" s="250" t="s">
        <v>5050</v>
      </c>
    </row>
    <row r="192" spans="1:51" ht="24.75" customHeight="1" x14ac:dyDescent="0.35">
      <c r="A192" s="11">
        <v>191</v>
      </c>
      <c r="B192" s="241" t="s">
        <v>5061</v>
      </c>
      <c r="C192" s="8" t="s">
        <v>5062</v>
      </c>
      <c r="D192" s="10" t="s">
        <v>5063</v>
      </c>
      <c r="E192" s="10" t="s">
        <v>14</v>
      </c>
      <c r="F192" s="9">
        <v>42597</v>
      </c>
      <c r="G192" s="9">
        <v>42657</v>
      </c>
      <c r="H192" s="9"/>
      <c r="I192" s="9"/>
      <c r="J192" s="7" t="s">
        <v>3127</v>
      </c>
      <c r="K192" s="7"/>
      <c r="L192" s="10" t="s">
        <v>115</v>
      </c>
      <c r="M192" s="242" t="s">
        <v>2070</v>
      </c>
      <c r="N192" s="243" t="s">
        <v>2050</v>
      </c>
      <c r="O192" s="243" t="s">
        <v>247</v>
      </c>
      <c r="P192" s="10" t="s">
        <v>2220</v>
      </c>
      <c r="Q192" s="10"/>
      <c r="R192" s="10"/>
      <c r="S192" s="10"/>
      <c r="T192" s="10" t="s">
        <v>53</v>
      </c>
      <c r="U192" s="244">
        <v>30687</v>
      </c>
      <c r="V192" s="10" t="s">
        <v>255</v>
      </c>
      <c r="W192" s="10" t="s">
        <v>2270</v>
      </c>
      <c r="X192" s="241" t="s">
        <v>1936</v>
      </c>
      <c r="Y192" s="8" t="s">
        <v>5064</v>
      </c>
      <c r="Z192" s="243">
        <v>42129</v>
      </c>
      <c r="AA192" s="10" t="s">
        <v>255</v>
      </c>
      <c r="AB192" s="10" t="s">
        <v>1956</v>
      </c>
      <c r="AC192" s="10" t="s">
        <v>3139</v>
      </c>
      <c r="AD192" s="10" t="s">
        <v>5065</v>
      </c>
      <c r="AE192" s="243" t="s">
        <v>2350</v>
      </c>
      <c r="AF192" s="10" t="s">
        <v>5066</v>
      </c>
      <c r="AG192" s="10" t="s">
        <v>5067</v>
      </c>
      <c r="AH192" s="242" t="s">
        <v>5068</v>
      </c>
      <c r="AI192" s="243" t="s">
        <v>5069</v>
      </c>
      <c r="AJ192" s="10" t="s">
        <v>5070</v>
      </c>
      <c r="AK192" s="10" t="s">
        <v>5071</v>
      </c>
      <c r="AL192" s="241" t="s">
        <v>1953</v>
      </c>
      <c r="AM192" s="8"/>
      <c r="AN192" s="8"/>
      <c r="AO192" s="8"/>
      <c r="AP192" s="8"/>
      <c r="AQ192" s="8" t="s">
        <v>3087</v>
      </c>
      <c r="AR192" s="245">
        <v>42655</v>
      </c>
      <c r="AS192" s="245">
        <v>42657</v>
      </c>
      <c r="AT192" s="246" t="s">
        <v>3087</v>
      </c>
      <c r="AU192" s="244">
        <v>42650</v>
      </c>
      <c r="AV192" s="247" t="s">
        <v>3100</v>
      </c>
      <c r="AW192" s="248" t="s">
        <v>3087</v>
      </c>
      <c r="AX192" s="249" t="s">
        <v>3087</v>
      </c>
      <c r="AY192" s="250" t="s">
        <v>5061</v>
      </c>
    </row>
    <row r="193" spans="1:51" ht="24.75" customHeight="1" x14ac:dyDescent="0.35">
      <c r="A193" s="11">
        <v>192</v>
      </c>
      <c r="B193" s="241" t="s">
        <v>5072</v>
      </c>
      <c r="C193" s="8" t="s">
        <v>5073</v>
      </c>
      <c r="D193" s="10" t="s">
        <v>5074</v>
      </c>
      <c r="E193" s="10" t="s">
        <v>1153</v>
      </c>
      <c r="F193" s="9">
        <v>41904</v>
      </c>
      <c r="G193" s="9">
        <v>41964</v>
      </c>
      <c r="H193" s="9"/>
      <c r="I193" s="9">
        <v>42695</v>
      </c>
      <c r="J193" s="7" t="s">
        <v>3127</v>
      </c>
      <c r="K193" s="7"/>
      <c r="L193" s="10" t="s">
        <v>3089</v>
      </c>
      <c r="M193" s="242" t="s">
        <v>3090</v>
      </c>
      <c r="N193" s="243" t="s">
        <v>1990</v>
      </c>
      <c r="O193" s="243" t="s">
        <v>3186</v>
      </c>
      <c r="P193" s="10" t="s">
        <v>3633</v>
      </c>
      <c r="Q193" s="10"/>
      <c r="R193" s="10"/>
      <c r="S193" s="10"/>
      <c r="T193" s="10" t="s">
        <v>53</v>
      </c>
      <c r="U193" s="244">
        <v>31254</v>
      </c>
      <c r="V193" s="10" t="s">
        <v>544</v>
      </c>
      <c r="W193" s="10" t="s">
        <v>544</v>
      </c>
      <c r="X193" s="241" t="s">
        <v>1936</v>
      </c>
      <c r="Y193" s="8" t="s">
        <v>5075</v>
      </c>
      <c r="Z193" s="243">
        <v>36608</v>
      </c>
      <c r="AA193" s="10" t="s">
        <v>544</v>
      </c>
      <c r="AB193" s="10" t="s">
        <v>1938</v>
      </c>
      <c r="AC193" s="10" t="s">
        <v>3139</v>
      </c>
      <c r="AD193" s="10" t="s">
        <v>5076</v>
      </c>
      <c r="AE193" s="243" t="s">
        <v>5077</v>
      </c>
      <c r="AF193" s="10" t="s">
        <v>5078</v>
      </c>
      <c r="AG193" s="10" t="s">
        <v>5079</v>
      </c>
      <c r="AH193" s="242" t="s">
        <v>5078</v>
      </c>
      <c r="AI193" s="243" t="s">
        <v>5079</v>
      </c>
      <c r="AJ193" s="10" t="s">
        <v>5080</v>
      </c>
      <c r="AK193" s="10" t="s">
        <v>5081</v>
      </c>
      <c r="AL193" s="241" t="s">
        <v>1953</v>
      </c>
      <c r="AM193" s="8"/>
      <c r="AN193" s="8"/>
      <c r="AO193" s="8"/>
      <c r="AP193" s="8"/>
      <c r="AQ193" s="8"/>
      <c r="AR193" s="245">
        <v>42665</v>
      </c>
      <c r="AS193" s="245">
        <v>42665</v>
      </c>
      <c r="AT193" s="246" t="s">
        <v>3087</v>
      </c>
      <c r="AU193" s="244">
        <v>42639</v>
      </c>
      <c r="AV193" s="247" t="s">
        <v>3083</v>
      </c>
      <c r="AW193" s="248" t="s">
        <v>3087</v>
      </c>
      <c r="AX193" s="249" t="s">
        <v>4919</v>
      </c>
      <c r="AY193" s="250" t="s">
        <v>5072</v>
      </c>
    </row>
    <row r="194" spans="1:51" ht="24.75" customHeight="1" x14ac:dyDescent="0.35">
      <c r="A194" s="11">
        <v>193</v>
      </c>
      <c r="B194" s="241" t="s">
        <v>5082</v>
      </c>
      <c r="C194" s="8" t="s">
        <v>5083</v>
      </c>
      <c r="D194" s="10" t="s">
        <v>3087</v>
      </c>
      <c r="E194" s="10" t="s">
        <v>14</v>
      </c>
      <c r="F194" s="9">
        <v>42646</v>
      </c>
      <c r="G194" s="9">
        <v>42706</v>
      </c>
      <c r="H194" s="9"/>
      <c r="I194" s="9"/>
      <c r="J194" s="7" t="s">
        <v>3127</v>
      </c>
      <c r="K194" s="7"/>
      <c r="L194" s="10" t="s">
        <v>751</v>
      </c>
      <c r="M194" s="242" t="s">
        <v>751</v>
      </c>
      <c r="N194" s="243" t="s">
        <v>2050</v>
      </c>
      <c r="O194" s="243" t="s">
        <v>5084</v>
      </c>
      <c r="P194" s="10" t="s">
        <v>5085</v>
      </c>
      <c r="Q194" s="10"/>
      <c r="R194" s="10"/>
      <c r="S194" s="10"/>
      <c r="T194" s="10" t="s">
        <v>22</v>
      </c>
      <c r="U194" s="244">
        <v>32934</v>
      </c>
      <c r="V194" s="10" t="s">
        <v>255</v>
      </c>
      <c r="W194" s="10" t="s">
        <v>3087</v>
      </c>
      <c r="X194" s="241" t="s">
        <v>1936</v>
      </c>
      <c r="Y194" s="8" t="s">
        <v>5086</v>
      </c>
      <c r="Z194" s="243">
        <v>42147</v>
      </c>
      <c r="AA194" s="10" t="s">
        <v>255</v>
      </c>
      <c r="AB194" s="10" t="s">
        <v>1956</v>
      </c>
      <c r="AC194" s="10" t="s">
        <v>3139</v>
      </c>
      <c r="AD194" s="10" t="s">
        <v>2162</v>
      </c>
      <c r="AE194" s="243" t="s">
        <v>1948</v>
      </c>
      <c r="AF194" s="10" t="s">
        <v>5087</v>
      </c>
      <c r="AG194" s="10" t="s">
        <v>5088</v>
      </c>
      <c r="AH194" s="242" t="s">
        <v>5087</v>
      </c>
      <c r="AI194" s="243" t="s">
        <v>5088</v>
      </c>
      <c r="AJ194" s="10" t="s">
        <v>5089</v>
      </c>
      <c r="AK194" s="10" t="s">
        <v>2276</v>
      </c>
      <c r="AL194" s="241" t="s">
        <v>1953</v>
      </c>
      <c r="AM194" s="8"/>
      <c r="AN194" s="8"/>
      <c r="AO194" s="8"/>
      <c r="AP194" s="8"/>
      <c r="AQ194" s="8" t="s">
        <v>3087</v>
      </c>
      <c r="AR194" s="245">
        <v>42674</v>
      </c>
      <c r="AS194" s="245">
        <v>42674</v>
      </c>
      <c r="AT194" s="246" t="s">
        <v>3087</v>
      </c>
      <c r="AU194" s="244">
        <v>42669</v>
      </c>
      <c r="AV194" s="247" t="s">
        <v>4455</v>
      </c>
      <c r="AW194" s="248" t="s">
        <v>3087</v>
      </c>
      <c r="AX194" s="249" t="s">
        <v>3087</v>
      </c>
      <c r="AY194" s="250" t="s">
        <v>5082</v>
      </c>
    </row>
    <row r="195" spans="1:51" ht="24.75" customHeight="1" x14ac:dyDescent="0.35">
      <c r="A195" s="11">
        <v>194</v>
      </c>
      <c r="B195" s="241" t="s">
        <v>5090</v>
      </c>
      <c r="C195" s="8" t="s">
        <v>5091</v>
      </c>
      <c r="D195" s="10" t="s">
        <v>3087</v>
      </c>
      <c r="E195" s="10" t="s">
        <v>3194</v>
      </c>
      <c r="F195" s="9">
        <v>42646</v>
      </c>
      <c r="G195" s="9">
        <v>42706</v>
      </c>
      <c r="H195" s="9"/>
      <c r="I195" s="9"/>
      <c r="J195" s="7" t="s">
        <v>3127</v>
      </c>
      <c r="K195" s="7"/>
      <c r="L195" s="10" t="s">
        <v>5092</v>
      </c>
      <c r="M195" s="242" t="s">
        <v>5093</v>
      </c>
      <c r="N195" s="243" t="s">
        <v>1933</v>
      </c>
      <c r="O195" s="243" t="s">
        <v>3186</v>
      </c>
      <c r="P195" s="10" t="s">
        <v>2438</v>
      </c>
      <c r="Q195" s="10"/>
      <c r="R195" s="10"/>
      <c r="S195" s="10"/>
      <c r="T195" s="10" t="s">
        <v>53</v>
      </c>
      <c r="U195" s="244">
        <v>30196</v>
      </c>
      <c r="V195" s="10" t="s">
        <v>255</v>
      </c>
      <c r="W195" s="10" t="s">
        <v>255</v>
      </c>
      <c r="X195" s="241" t="s">
        <v>1936</v>
      </c>
      <c r="Y195" s="8" t="s">
        <v>5094</v>
      </c>
      <c r="Z195" s="243">
        <v>41557</v>
      </c>
      <c r="AA195" s="10" t="s">
        <v>255</v>
      </c>
      <c r="AB195" s="10" t="s">
        <v>1938</v>
      </c>
      <c r="AC195" s="10" t="s">
        <v>3139</v>
      </c>
      <c r="AD195" s="10" t="s">
        <v>2010</v>
      </c>
      <c r="AE195" s="243" t="s">
        <v>1948</v>
      </c>
      <c r="AF195" s="10" t="s">
        <v>5095</v>
      </c>
      <c r="AG195" s="10" t="s">
        <v>5096</v>
      </c>
      <c r="AH195" s="242" t="s">
        <v>5097</v>
      </c>
      <c r="AI195" s="243" t="s">
        <v>5098</v>
      </c>
      <c r="AJ195" s="10" t="s">
        <v>5099</v>
      </c>
      <c r="AK195" s="10" t="s">
        <v>5100</v>
      </c>
      <c r="AL195" s="241" t="s">
        <v>1971</v>
      </c>
      <c r="AM195" s="8"/>
      <c r="AN195" s="8"/>
      <c r="AO195" s="8"/>
      <c r="AP195" s="8"/>
      <c r="AQ195" s="8" t="s">
        <v>3087</v>
      </c>
      <c r="AR195" s="245">
        <v>42674</v>
      </c>
      <c r="AS195" s="245">
        <v>42674</v>
      </c>
      <c r="AT195" s="246" t="s">
        <v>5101</v>
      </c>
      <c r="AU195" s="244">
        <v>42674</v>
      </c>
      <c r="AV195" s="247" t="s">
        <v>4455</v>
      </c>
      <c r="AW195" s="248" t="s">
        <v>3087</v>
      </c>
      <c r="AX195" s="249" t="s">
        <v>5102</v>
      </c>
      <c r="AY195" s="250" t="s">
        <v>5090</v>
      </c>
    </row>
    <row r="196" spans="1:51" ht="24.75" customHeight="1" x14ac:dyDescent="0.35">
      <c r="A196" s="11">
        <v>195</v>
      </c>
      <c r="B196" s="241" t="s">
        <v>5103</v>
      </c>
      <c r="C196" s="8" t="s">
        <v>5104</v>
      </c>
      <c r="D196" s="10" t="s">
        <v>3087</v>
      </c>
      <c r="E196" s="10" t="s">
        <v>3194</v>
      </c>
      <c r="F196" s="9">
        <v>41487</v>
      </c>
      <c r="G196" s="9">
        <v>41547</v>
      </c>
      <c r="H196" s="251"/>
      <c r="I196" s="9"/>
      <c r="J196" s="7" t="s">
        <v>1932</v>
      </c>
      <c r="K196" s="7"/>
      <c r="L196" s="10" t="s">
        <v>5092</v>
      </c>
      <c r="M196" s="242" t="s">
        <v>5093</v>
      </c>
      <c r="N196" s="252" t="s">
        <v>1933</v>
      </c>
      <c r="O196" s="252" t="s">
        <v>3186</v>
      </c>
      <c r="P196" s="252" t="s">
        <v>2061</v>
      </c>
      <c r="Q196" s="253"/>
      <c r="R196" s="253"/>
      <c r="S196" s="253"/>
      <c r="T196" s="253" t="s">
        <v>53</v>
      </c>
      <c r="U196" s="244">
        <v>29906</v>
      </c>
      <c r="V196" s="10" t="s">
        <v>145</v>
      </c>
      <c r="W196" s="10" t="s">
        <v>145</v>
      </c>
      <c r="X196" s="241" t="s">
        <v>1936</v>
      </c>
      <c r="Y196" s="8" t="s">
        <v>5105</v>
      </c>
      <c r="Z196" s="243">
        <v>39325</v>
      </c>
      <c r="AA196" s="10" t="s">
        <v>145</v>
      </c>
      <c r="AB196" s="10" t="s">
        <v>1938</v>
      </c>
      <c r="AC196" s="10" t="s">
        <v>3139</v>
      </c>
      <c r="AD196" s="10" t="s">
        <v>5106</v>
      </c>
      <c r="AE196" s="243" t="s">
        <v>5107</v>
      </c>
      <c r="AF196" s="10" t="s">
        <v>5108</v>
      </c>
      <c r="AG196" s="10" t="s">
        <v>5109</v>
      </c>
      <c r="AH196" s="242" t="s">
        <v>5108</v>
      </c>
      <c r="AI196" s="243" t="s">
        <v>5109</v>
      </c>
      <c r="AJ196" s="10" t="s">
        <v>5110</v>
      </c>
      <c r="AK196" s="10" t="s">
        <v>5111</v>
      </c>
      <c r="AL196" s="241" t="s">
        <v>2107</v>
      </c>
      <c r="AM196" s="254"/>
      <c r="AN196" s="8"/>
      <c r="AO196" s="10"/>
      <c r="AP196" s="10"/>
      <c r="AQ196" s="254" t="s">
        <v>3087</v>
      </c>
      <c r="AR196" s="245">
        <v>42678</v>
      </c>
      <c r="AS196" s="245">
        <v>42678</v>
      </c>
      <c r="AT196" s="246" t="s">
        <v>5112</v>
      </c>
      <c r="AU196" s="244">
        <v>42677</v>
      </c>
      <c r="AV196" s="247" t="s">
        <v>3083</v>
      </c>
      <c r="AW196" s="248" t="s">
        <v>3087</v>
      </c>
      <c r="AX196" s="249" t="s">
        <v>4629</v>
      </c>
      <c r="AY196" s="250" t="s">
        <v>5103</v>
      </c>
    </row>
    <row r="197" spans="1:51" ht="24.75" customHeight="1" x14ac:dyDescent="0.35">
      <c r="A197" s="11">
        <v>196</v>
      </c>
      <c r="B197" s="241" t="s">
        <v>5113</v>
      </c>
      <c r="C197" s="8" t="s">
        <v>5114</v>
      </c>
      <c r="D197" s="10" t="s">
        <v>5115</v>
      </c>
      <c r="E197" s="10" t="s">
        <v>2058</v>
      </c>
      <c r="F197" s="9">
        <v>42529</v>
      </c>
      <c r="G197" s="9">
        <v>42589</v>
      </c>
      <c r="H197" s="9"/>
      <c r="I197" s="9">
        <v>42954</v>
      </c>
      <c r="J197" s="7" t="s">
        <v>3127</v>
      </c>
      <c r="K197" s="7"/>
      <c r="L197" s="10" t="s">
        <v>3089</v>
      </c>
      <c r="M197" s="242" t="s">
        <v>3090</v>
      </c>
      <c r="N197" s="243" t="s">
        <v>1990</v>
      </c>
      <c r="O197" s="243" t="s">
        <v>3186</v>
      </c>
      <c r="P197" s="10" t="s">
        <v>3165</v>
      </c>
      <c r="Q197" s="10"/>
      <c r="R197" s="10"/>
      <c r="S197" s="10"/>
      <c r="T197" s="10" t="s">
        <v>53</v>
      </c>
      <c r="U197" s="244">
        <v>28446</v>
      </c>
      <c r="V197" s="10" t="s">
        <v>2058</v>
      </c>
      <c r="W197" s="10" t="s">
        <v>2058</v>
      </c>
      <c r="X197" s="241" t="s">
        <v>1936</v>
      </c>
      <c r="Y197" s="8" t="s">
        <v>5116</v>
      </c>
      <c r="Z197" s="243">
        <v>38320</v>
      </c>
      <c r="AA197" s="10" t="s">
        <v>2058</v>
      </c>
      <c r="AB197" s="10" t="s">
        <v>1938</v>
      </c>
      <c r="AC197" s="10" t="s">
        <v>3139</v>
      </c>
      <c r="AD197" s="10" t="s">
        <v>2125</v>
      </c>
      <c r="AE197" s="243" t="s">
        <v>1962</v>
      </c>
      <c r="AF197" s="10" t="s">
        <v>5117</v>
      </c>
      <c r="AG197" s="10" t="s">
        <v>5118</v>
      </c>
      <c r="AH197" s="242" t="s">
        <v>5119</v>
      </c>
      <c r="AI197" s="243" t="s">
        <v>5120</v>
      </c>
      <c r="AJ197" s="10" t="s">
        <v>5121</v>
      </c>
      <c r="AK197" s="10" t="s">
        <v>5122</v>
      </c>
      <c r="AL197" s="241" t="s">
        <v>1971</v>
      </c>
      <c r="AM197" s="8"/>
      <c r="AN197" s="8"/>
      <c r="AO197" s="8"/>
      <c r="AP197" s="8"/>
      <c r="AQ197" s="8" t="s">
        <v>3087</v>
      </c>
      <c r="AR197" s="245">
        <v>42681</v>
      </c>
      <c r="AS197" s="245">
        <v>42681</v>
      </c>
      <c r="AT197" s="246" t="s">
        <v>5123</v>
      </c>
      <c r="AU197" s="244">
        <v>42669</v>
      </c>
      <c r="AV197" s="247" t="s">
        <v>3100</v>
      </c>
      <c r="AW197" s="248" t="s">
        <v>3087</v>
      </c>
      <c r="AX197" s="249" t="s">
        <v>3087</v>
      </c>
      <c r="AY197" s="250" t="s">
        <v>5113</v>
      </c>
    </row>
    <row r="198" spans="1:51" ht="24.75" customHeight="1" x14ac:dyDescent="0.35">
      <c r="A198" s="11">
        <v>197</v>
      </c>
      <c r="B198" s="241" t="s">
        <v>5124</v>
      </c>
      <c r="C198" s="8" t="s">
        <v>5125</v>
      </c>
      <c r="D198" s="10" t="s">
        <v>4308</v>
      </c>
      <c r="E198" s="10" t="s">
        <v>1071</v>
      </c>
      <c r="F198" s="9">
        <v>42101</v>
      </c>
      <c r="G198" s="9">
        <v>42161</v>
      </c>
      <c r="H198" s="9"/>
      <c r="I198" s="9">
        <v>43622</v>
      </c>
      <c r="J198" s="7" t="s">
        <v>3127</v>
      </c>
      <c r="K198" s="7"/>
      <c r="L198" s="10" t="s">
        <v>5052</v>
      </c>
      <c r="M198" s="242" t="s">
        <v>5053</v>
      </c>
      <c r="N198" s="243" t="s">
        <v>1990</v>
      </c>
      <c r="O198" s="243" t="s">
        <v>3186</v>
      </c>
      <c r="P198" s="10" t="s">
        <v>3165</v>
      </c>
      <c r="Q198" s="10"/>
      <c r="R198" s="10"/>
      <c r="S198" s="10"/>
      <c r="T198" s="10" t="s">
        <v>53</v>
      </c>
      <c r="U198" s="244">
        <v>27956</v>
      </c>
      <c r="V198" s="10" t="s">
        <v>2297</v>
      </c>
      <c r="W198" s="10" t="s">
        <v>2297</v>
      </c>
      <c r="X198" s="241" t="s">
        <v>1936</v>
      </c>
      <c r="Y198" s="8" t="s">
        <v>5126</v>
      </c>
      <c r="Z198" s="243">
        <v>41871</v>
      </c>
      <c r="AA198" s="10" t="s">
        <v>2297</v>
      </c>
      <c r="AB198" s="10" t="s">
        <v>1956</v>
      </c>
      <c r="AC198" s="10" t="s">
        <v>3139</v>
      </c>
      <c r="AD198" s="10" t="s">
        <v>5127</v>
      </c>
      <c r="AE198" s="243" t="s">
        <v>5128</v>
      </c>
      <c r="AF198" s="10" t="s">
        <v>5129</v>
      </c>
      <c r="AG198" s="10" t="s">
        <v>5130</v>
      </c>
      <c r="AH198" s="242" t="s">
        <v>5131</v>
      </c>
      <c r="AI198" s="243" t="s">
        <v>5132</v>
      </c>
      <c r="AJ198" s="10" t="s">
        <v>5133</v>
      </c>
      <c r="AK198" s="10" t="s">
        <v>5134</v>
      </c>
      <c r="AL198" s="241" t="s">
        <v>1950</v>
      </c>
      <c r="AM198" s="8"/>
      <c r="AN198" s="8"/>
      <c r="AO198" s="8"/>
      <c r="AP198" s="8"/>
      <c r="AQ198" s="8"/>
      <c r="AR198" s="245">
        <v>42685</v>
      </c>
      <c r="AS198" s="245">
        <v>42685</v>
      </c>
      <c r="AT198" s="246" t="s">
        <v>5135</v>
      </c>
      <c r="AU198" s="244">
        <v>42676</v>
      </c>
      <c r="AV198" s="247" t="s">
        <v>3083</v>
      </c>
      <c r="AW198" s="248" t="s">
        <v>3087</v>
      </c>
      <c r="AX198" s="249" t="s">
        <v>3087</v>
      </c>
      <c r="AY198" s="250" t="s">
        <v>5124</v>
      </c>
    </row>
    <row r="199" spans="1:51" ht="24.75" customHeight="1" x14ac:dyDescent="0.35">
      <c r="A199" s="11">
        <v>198</v>
      </c>
      <c r="B199" s="241" t="s">
        <v>5136</v>
      </c>
      <c r="C199" s="8" t="s">
        <v>5137</v>
      </c>
      <c r="D199" s="10" t="s">
        <v>3087</v>
      </c>
      <c r="E199" s="10" t="s">
        <v>14</v>
      </c>
      <c r="F199" s="9">
        <v>40911</v>
      </c>
      <c r="G199" s="9">
        <v>40971</v>
      </c>
      <c r="H199" s="9"/>
      <c r="I199" s="9"/>
      <c r="J199" s="7" t="s">
        <v>1932</v>
      </c>
      <c r="K199" s="7"/>
      <c r="L199" s="10" t="s">
        <v>4682</v>
      </c>
      <c r="M199" s="242" t="s">
        <v>3683</v>
      </c>
      <c r="N199" s="243" t="s">
        <v>1933</v>
      </c>
      <c r="O199" s="243" t="s">
        <v>5138</v>
      </c>
      <c r="P199" s="10" t="s">
        <v>5139</v>
      </c>
      <c r="Q199" s="10"/>
      <c r="R199" s="10"/>
      <c r="S199" s="10"/>
      <c r="T199" s="10" t="s">
        <v>53</v>
      </c>
      <c r="U199" s="244">
        <v>30801</v>
      </c>
      <c r="V199" s="10" t="s">
        <v>1558</v>
      </c>
      <c r="W199" s="10" t="s">
        <v>176</v>
      </c>
      <c r="X199" s="241" t="s">
        <v>1936</v>
      </c>
      <c r="Y199" s="8" t="s">
        <v>5140</v>
      </c>
      <c r="Z199" s="243">
        <v>37936</v>
      </c>
      <c r="AA199" s="10" t="s">
        <v>1558</v>
      </c>
      <c r="AB199" s="10" t="s">
        <v>1938</v>
      </c>
      <c r="AC199" s="10" t="s">
        <v>1974</v>
      </c>
      <c r="AD199" s="10" t="s">
        <v>5141</v>
      </c>
      <c r="AE199" s="243" t="s">
        <v>1998</v>
      </c>
      <c r="AF199" s="10" t="s">
        <v>5142</v>
      </c>
      <c r="AG199" s="10" t="s">
        <v>5143</v>
      </c>
      <c r="AH199" s="242" t="s">
        <v>5144</v>
      </c>
      <c r="AI199" s="243" t="s">
        <v>5145</v>
      </c>
      <c r="AJ199" s="10" t="s">
        <v>5146</v>
      </c>
      <c r="AK199" s="10" t="s">
        <v>5147</v>
      </c>
      <c r="AL199" s="241" t="s">
        <v>1953</v>
      </c>
      <c r="AM199" s="8"/>
      <c r="AN199" s="8"/>
      <c r="AO199" s="8"/>
      <c r="AP199" s="8"/>
      <c r="AQ199" s="8" t="s">
        <v>3087</v>
      </c>
      <c r="AR199" s="245">
        <v>42704</v>
      </c>
      <c r="AS199" s="245">
        <v>42704</v>
      </c>
      <c r="AT199" s="246" t="s">
        <v>5148</v>
      </c>
      <c r="AU199" s="244">
        <v>42676</v>
      </c>
      <c r="AV199" s="247" t="s">
        <v>3083</v>
      </c>
      <c r="AW199" s="248" t="s">
        <v>3087</v>
      </c>
      <c r="AX199" s="249" t="s">
        <v>3087</v>
      </c>
      <c r="AY199" s="250" t="s">
        <v>5136</v>
      </c>
    </row>
    <row r="200" spans="1:51" ht="24.75" customHeight="1" x14ac:dyDescent="0.35">
      <c r="A200" s="11">
        <v>199</v>
      </c>
      <c r="B200" s="241" t="s">
        <v>5149</v>
      </c>
      <c r="C200" s="8" t="s">
        <v>5150</v>
      </c>
      <c r="D200" s="10" t="s">
        <v>3087</v>
      </c>
      <c r="E200" s="10" t="s">
        <v>2007</v>
      </c>
      <c r="F200" s="9">
        <v>42552</v>
      </c>
      <c r="G200" s="9">
        <v>42612</v>
      </c>
      <c r="H200" s="9"/>
      <c r="I200" s="9">
        <v>42977</v>
      </c>
      <c r="J200" s="7" t="s">
        <v>3127</v>
      </c>
      <c r="K200" s="7"/>
      <c r="L200" s="10" t="s">
        <v>3089</v>
      </c>
      <c r="M200" s="242" t="s">
        <v>3090</v>
      </c>
      <c r="N200" s="243" t="s">
        <v>1990</v>
      </c>
      <c r="O200" s="243" t="s">
        <v>3186</v>
      </c>
      <c r="P200" s="10" t="s">
        <v>3753</v>
      </c>
      <c r="Q200" s="10"/>
      <c r="R200" s="10"/>
      <c r="S200" s="10"/>
      <c r="T200" s="10" t="s">
        <v>53</v>
      </c>
      <c r="U200" s="244">
        <v>27533</v>
      </c>
      <c r="V200" s="10" t="s">
        <v>2007</v>
      </c>
      <c r="W200" s="10" t="s">
        <v>2007</v>
      </c>
      <c r="X200" s="241" t="s">
        <v>1936</v>
      </c>
      <c r="Y200" s="8" t="s">
        <v>5151</v>
      </c>
      <c r="Z200" s="243">
        <v>42115</v>
      </c>
      <c r="AA200" s="10" t="s">
        <v>2007</v>
      </c>
      <c r="AB200" s="10" t="s">
        <v>1938</v>
      </c>
      <c r="AC200" s="10" t="s">
        <v>3139</v>
      </c>
      <c r="AD200" s="10" t="s">
        <v>5152</v>
      </c>
      <c r="AE200" s="243" t="s">
        <v>1948</v>
      </c>
      <c r="AF200" s="10" t="s">
        <v>5153</v>
      </c>
      <c r="AG200" s="10" t="s">
        <v>5154</v>
      </c>
      <c r="AH200" s="242" t="s">
        <v>5153</v>
      </c>
      <c r="AI200" s="243" t="s">
        <v>5154</v>
      </c>
      <c r="AJ200" s="10" t="s">
        <v>5155</v>
      </c>
      <c r="AK200" s="10" t="s">
        <v>5156</v>
      </c>
      <c r="AL200" s="241" t="s">
        <v>1971</v>
      </c>
      <c r="AM200" s="8"/>
      <c r="AN200" s="8"/>
      <c r="AO200" s="8"/>
      <c r="AP200" s="8"/>
      <c r="AQ200" s="8" t="s">
        <v>3087</v>
      </c>
      <c r="AR200" s="245">
        <v>42704</v>
      </c>
      <c r="AS200" s="245">
        <v>42704</v>
      </c>
      <c r="AT200" s="246" t="s">
        <v>5157</v>
      </c>
      <c r="AU200" s="244">
        <v>42699</v>
      </c>
      <c r="AV200" s="247" t="s">
        <v>3100</v>
      </c>
      <c r="AW200" s="248" t="s">
        <v>3087</v>
      </c>
      <c r="AX200" s="249" t="s">
        <v>3087</v>
      </c>
      <c r="AY200" s="250" t="s">
        <v>5149</v>
      </c>
    </row>
    <row r="201" spans="1:51" ht="24.75" customHeight="1" x14ac:dyDescent="0.35">
      <c r="A201" s="11">
        <v>200</v>
      </c>
      <c r="B201" s="241" t="s">
        <v>5158</v>
      </c>
      <c r="C201" s="8" t="s">
        <v>2776</v>
      </c>
      <c r="D201" s="10" t="s">
        <v>3087</v>
      </c>
      <c r="E201" s="10" t="s">
        <v>14</v>
      </c>
      <c r="F201" s="9">
        <v>40729</v>
      </c>
      <c r="G201" s="9">
        <v>40789</v>
      </c>
      <c r="H201" s="9"/>
      <c r="I201" s="9"/>
      <c r="J201" s="7" t="s">
        <v>1932</v>
      </c>
      <c r="K201" s="7"/>
      <c r="L201" s="10" t="s">
        <v>70</v>
      </c>
      <c r="M201" s="242" t="s">
        <v>3343</v>
      </c>
      <c r="N201" s="243" t="s">
        <v>1990</v>
      </c>
      <c r="O201" s="243" t="s">
        <v>940</v>
      </c>
      <c r="P201" s="10" t="s">
        <v>5159</v>
      </c>
      <c r="Q201" s="10"/>
      <c r="R201" s="10"/>
      <c r="S201" s="10"/>
      <c r="T201" s="10" t="s">
        <v>22</v>
      </c>
      <c r="U201" s="244">
        <v>30372</v>
      </c>
      <c r="V201" s="10" t="s">
        <v>176</v>
      </c>
      <c r="W201" s="10" t="s">
        <v>176</v>
      </c>
      <c r="X201" s="241" t="s">
        <v>1936</v>
      </c>
      <c r="Y201" s="8" t="s">
        <v>5160</v>
      </c>
      <c r="Z201" s="243">
        <v>41415</v>
      </c>
      <c r="AA201" s="10" t="s">
        <v>255</v>
      </c>
      <c r="AB201" s="10" t="s">
        <v>1938</v>
      </c>
      <c r="AC201" s="10" t="s">
        <v>3139</v>
      </c>
      <c r="AD201" s="10" t="s">
        <v>1987</v>
      </c>
      <c r="AE201" s="243" t="s">
        <v>1988</v>
      </c>
      <c r="AF201" s="10" t="s">
        <v>5161</v>
      </c>
      <c r="AG201" s="10" t="s">
        <v>5162</v>
      </c>
      <c r="AH201" s="242" t="s">
        <v>5161</v>
      </c>
      <c r="AI201" s="243" t="s">
        <v>5162</v>
      </c>
      <c r="AJ201" s="10" t="s">
        <v>5163</v>
      </c>
      <c r="AK201" s="10" t="s">
        <v>3233</v>
      </c>
      <c r="AL201" s="241" t="s">
        <v>1941</v>
      </c>
      <c r="AM201" s="8"/>
      <c r="AN201" s="8"/>
      <c r="AO201" s="8"/>
      <c r="AP201" s="8"/>
      <c r="AQ201" s="8" t="s">
        <v>3087</v>
      </c>
      <c r="AR201" s="245">
        <v>42712</v>
      </c>
      <c r="AS201" s="245">
        <v>42712</v>
      </c>
      <c r="AT201" s="246" t="s">
        <v>5164</v>
      </c>
      <c r="AU201" s="244">
        <v>42668</v>
      </c>
      <c r="AV201" s="247" t="s">
        <v>3083</v>
      </c>
      <c r="AW201" s="248" t="s">
        <v>3087</v>
      </c>
      <c r="AX201" s="249" t="s">
        <v>4629</v>
      </c>
      <c r="AY201" s="250" t="s">
        <v>5158</v>
      </c>
    </row>
    <row r="202" spans="1:51" ht="24.75" customHeight="1" x14ac:dyDescent="0.35">
      <c r="A202" s="11">
        <v>201</v>
      </c>
      <c r="B202" s="241" t="s">
        <v>5165</v>
      </c>
      <c r="C202" s="8" t="s">
        <v>5166</v>
      </c>
      <c r="D202" s="10" t="s">
        <v>3087</v>
      </c>
      <c r="E202" s="10" t="s">
        <v>699</v>
      </c>
      <c r="F202" s="9">
        <v>42660</v>
      </c>
      <c r="G202" s="9">
        <v>42719</v>
      </c>
      <c r="H202" s="9"/>
      <c r="I202" s="9"/>
      <c r="J202" s="7" t="s">
        <v>3127</v>
      </c>
      <c r="K202" s="7"/>
      <c r="L202" s="10" t="s">
        <v>4682</v>
      </c>
      <c r="M202" s="242" t="s">
        <v>3259</v>
      </c>
      <c r="N202" s="243" t="s">
        <v>2050</v>
      </c>
      <c r="O202" s="243" t="s">
        <v>4999</v>
      </c>
      <c r="P202" s="10" t="s">
        <v>4758</v>
      </c>
      <c r="Q202" s="10"/>
      <c r="R202" s="10"/>
      <c r="S202" s="10"/>
      <c r="T202" s="10" t="s">
        <v>53</v>
      </c>
      <c r="U202" s="244">
        <v>31949</v>
      </c>
      <c r="V202" s="10" t="s">
        <v>699</v>
      </c>
      <c r="W202" s="10" t="s">
        <v>3087</v>
      </c>
      <c r="X202" s="241" t="s">
        <v>1936</v>
      </c>
      <c r="Y202" s="8" t="s">
        <v>5167</v>
      </c>
      <c r="Z202" s="243">
        <v>42585</v>
      </c>
      <c r="AA202" s="10" t="s">
        <v>699</v>
      </c>
      <c r="AB202" s="10" t="s">
        <v>1938</v>
      </c>
      <c r="AC202" s="10" t="s">
        <v>3139</v>
      </c>
      <c r="AD202" s="10" t="s">
        <v>5168</v>
      </c>
      <c r="AE202" s="243" t="s">
        <v>5169</v>
      </c>
      <c r="AF202" s="10" t="s">
        <v>5170</v>
      </c>
      <c r="AG202" s="10" t="s">
        <v>5171</v>
      </c>
      <c r="AH202" s="242" t="s">
        <v>5172</v>
      </c>
      <c r="AI202" s="243" t="s">
        <v>5173</v>
      </c>
      <c r="AJ202" s="10" t="s">
        <v>3087</v>
      </c>
      <c r="AK202" s="10" t="s">
        <v>3087</v>
      </c>
      <c r="AL202" s="241" t="s">
        <v>3087</v>
      </c>
      <c r="AM202" s="8"/>
      <c r="AN202" s="8"/>
      <c r="AO202" s="8"/>
      <c r="AP202" s="8"/>
      <c r="AQ202" s="8" t="s">
        <v>3087</v>
      </c>
      <c r="AR202" s="245">
        <v>42719</v>
      </c>
      <c r="AS202" s="245">
        <v>42719</v>
      </c>
      <c r="AT202" s="246" t="s">
        <v>5174</v>
      </c>
      <c r="AU202" s="244">
        <v>42718</v>
      </c>
      <c r="AV202" s="247" t="s">
        <v>4455</v>
      </c>
      <c r="AW202" s="248" t="s">
        <v>3087</v>
      </c>
      <c r="AX202" s="249" t="s">
        <v>3087</v>
      </c>
      <c r="AY202" s="250" t="s">
        <v>5165</v>
      </c>
    </row>
    <row r="203" spans="1:51" ht="24.75" customHeight="1" x14ac:dyDescent="0.35">
      <c r="A203" s="11">
        <v>202</v>
      </c>
      <c r="B203" s="241" t="s">
        <v>5175</v>
      </c>
      <c r="C203" s="8" t="s">
        <v>5176</v>
      </c>
      <c r="D203" s="10" t="s">
        <v>3087</v>
      </c>
      <c r="E203" s="10" t="s">
        <v>1725</v>
      </c>
      <c r="F203" s="9">
        <v>41396</v>
      </c>
      <c r="G203" s="9">
        <v>41456</v>
      </c>
      <c r="H203" s="9"/>
      <c r="I203" s="9"/>
      <c r="J203" s="7" t="s">
        <v>1932</v>
      </c>
      <c r="K203" s="7"/>
      <c r="L203" s="10" t="s">
        <v>3089</v>
      </c>
      <c r="M203" s="242" t="s">
        <v>3090</v>
      </c>
      <c r="N203" s="243" t="s">
        <v>1990</v>
      </c>
      <c r="O203" s="243" t="s">
        <v>3186</v>
      </c>
      <c r="P203" s="10" t="s">
        <v>3633</v>
      </c>
      <c r="Q203" s="10"/>
      <c r="R203" s="10"/>
      <c r="S203" s="10"/>
      <c r="T203" s="10" t="s">
        <v>53</v>
      </c>
      <c r="U203" s="244">
        <v>29897</v>
      </c>
      <c r="V203" s="10" t="s">
        <v>1725</v>
      </c>
      <c r="W203" s="10" t="s">
        <v>1725</v>
      </c>
      <c r="X203" s="241" t="s">
        <v>1936</v>
      </c>
      <c r="Y203" s="8" t="s">
        <v>5177</v>
      </c>
      <c r="Z203" s="243">
        <v>40171</v>
      </c>
      <c r="AA203" s="10" t="s">
        <v>1725</v>
      </c>
      <c r="AB203" s="10" t="s">
        <v>1938</v>
      </c>
      <c r="AC203" s="10" t="s">
        <v>3139</v>
      </c>
      <c r="AD203" s="10" t="s">
        <v>2072</v>
      </c>
      <c r="AE203" s="243" t="s">
        <v>2041</v>
      </c>
      <c r="AF203" s="10" t="s">
        <v>5178</v>
      </c>
      <c r="AG203" s="10" t="s">
        <v>5179</v>
      </c>
      <c r="AH203" s="242" t="s">
        <v>5178</v>
      </c>
      <c r="AI203" s="243" t="s">
        <v>5179</v>
      </c>
      <c r="AJ203" s="10" t="s">
        <v>5180</v>
      </c>
      <c r="AK203" s="10" t="s">
        <v>5181</v>
      </c>
      <c r="AL203" s="241" t="s">
        <v>2107</v>
      </c>
      <c r="AM203" s="8"/>
      <c r="AN203" s="8"/>
      <c r="AO203" s="8"/>
      <c r="AP203" s="8"/>
      <c r="AQ203" s="8" t="s">
        <v>3087</v>
      </c>
      <c r="AR203" s="245">
        <v>42724</v>
      </c>
      <c r="AS203" s="245">
        <v>42735</v>
      </c>
      <c r="AT203" s="246" t="s">
        <v>5182</v>
      </c>
      <c r="AU203" s="244">
        <v>42683</v>
      </c>
      <c r="AV203" s="247" t="s">
        <v>3083</v>
      </c>
      <c r="AW203" s="248" t="s">
        <v>3087</v>
      </c>
      <c r="AX203" s="249" t="s">
        <v>4629</v>
      </c>
      <c r="AY203" s="250" t="s">
        <v>5175</v>
      </c>
    </row>
    <row r="204" spans="1:51" ht="24.75" customHeight="1" x14ac:dyDescent="0.35">
      <c r="A204" s="11">
        <v>203</v>
      </c>
      <c r="B204" s="241" t="s">
        <v>5183</v>
      </c>
      <c r="C204" s="8" t="s">
        <v>5184</v>
      </c>
      <c r="D204" s="10" t="s">
        <v>3087</v>
      </c>
      <c r="E204" s="10" t="s">
        <v>32</v>
      </c>
      <c r="F204" s="9">
        <v>40770</v>
      </c>
      <c r="G204" s="9">
        <v>40830</v>
      </c>
      <c r="H204" s="9"/>
      <c r="I204" s="9"/>
      <c r="J204" s="7" t="s">
        <v>1932</v>
      </c>
      <c r="K204" s="7"/>
      <c r="L204" s="10" t="s">
        <v>4682</v>
      </c>
      <c r="M204" s="242" t="s">
        <v>3474</v>
      </c>
      <c r="N204" s="243" t="s">
        <v>2050</v>
      </c>
      <c r="O204" s="243" t="s">
        <v>4999</v>
      </c>
      <c r="P204" s="10" t="s">
        <v>4758</v>
      </c>
      <c r="Q204" s="10"/>
      <c r="R204" s="10"/>
      <c r="S204" s="10"/>
      <c r="T204" s="10" t="s">
        <v>53</v>
      </c>
      <c r="U204" s="244">
        <v>31947</v>
      </c>
      <c r="V204" s="10" t="s">
        <v>1725</v>
      </c>
      <c r="W204" s="10" t="s">
        <v>1725</v>
      </c>
      <c r="X204" s="241" t="s">
        <v>1936</v>
      </c>
      <c r="Y204" s="8" t="s">
        <v>5185</v>
      </c>
      <c r="Z204" s="243">
        <v>40372</v>
      </c>
      <c r="AA204" s="10" t="s">
        <v>1725</v>
      </c>
      <c r="AB204" s="10" t="s">
        <v>1956</v>
      </c>
      <c r="AC204" s="10" t="s">
        <v>3139</v>
      </c>
      <c r="AD204" s="10" t="s">
        <v>2040</v>
      </c>
      <c r="AE204" s="243" t="s">
        <v>751</v>
      </c>
      <c r="AF204" s="10" t="s">
        <v>5186</v>
      </c>
      <c r="AG204" s="10" t="s">
        <v>5187</v>
      </c>
      <c r="AH204" s="242" t="s">
        <v>5188</v>
      </c>
      <c r="AI204" s="243" t="s">
        <v>5189</v>
      </c>
      <c r="AJ204" s="10" t="s">
        <v>5190</v>
      </c>
      <c r="AK204" s="10" t="s">
        <v>5191</v>
      </c>
      <c r="AL204" s="241" t="s">
        <v>2107</v>
      </c>
      <c r="AM204" s="8"/>
      <c r="AN204" s="8"/>
      <c r="AO204" s="8"/>
      <c r="AP204" s="8"/>
      <c r="AQ204" s="8" t="s">
        <v>3087</v>
      </c>
      <c r="AR204" s="245">
        <v>42718</v>
      </c>
      <c r="AS204" s="245">
        <v>42735</v>
      </c>
      <c r="AT204" s="246" t="s">
        <v>5192</v>
      </c>
      <c r="AU204" s="244">
        <v>42692</v>
      </c>
      <c r="AV204" s="247" t="s">
        <v>3083</v>
      </c>
      <c r="AW204" s="248" t="s">
        <v>3087</v>
      </c>
      <c r="AX204" s="249" t="s">
        <v>3101</v>
      </c>
      <c r="AY204" s="250" t="s">
        <v>5183</v>
      </c>
    </row>
    <row r="205" spans="1:51" ht="24.75" customHeight="1" x14ac:dyDescent="0.35">
      <c r="A205" s="11">
        <v>204</v>
      </c>
      <c r="B205" s="241" t="s">
        <v>5193</v>
      </c>
      <c r="C205" s="8" t="s">
        <v>5194</v>
      </c>
      <c r="D205" s="10" t="s">
        <v>5195</v>
      </c>
      <c r="E205" s="10" t="s">
        <v>32</v>
      </c>
      <c r="F205" s="9">
        <v>41899</v>
      </c>
      <c r="G205" s="9">
        <v>41959</v>
      </c>
      <c r="H205" s="9"/>
      <c r="I205" s="9"/>
      <c r="J205" s="7" t="s">
        <v>1932</v>
      </c>
      <c r="K205" s="7"/>
      <c r="L205" s="10" t="s">
        <v>3089</v>
      </c>
      <c r="M205" s="242" t="s">
        <v>3090</v>
      </c>
      <c r="N205" s="243" t="s">
        <v>1933</v>
      </c>
      <c r="O205" s="243" t="s">
        <v>3186</v>
      </c>
      <c r="P205" s="10" t="s">
        <v>2333</v>
      </c>
      <c r="Q205" s="10"/>
      <c r="R205" s="10"/>
      <c r="S205" s="10"/>
      <c r="T205" s="10" t="s">
        <v>53</v>
      </c>
      <c r="U205" s="244">
        <v>29029</v>
      </c>
      <c r="V205" s="10" t="s">
        <v>79</v>
      </c>
      <c r="W205" s="10" t="s">
        <v>79</v>
      </c>
      <c r="X205" s="241" t="s">
        <v>1936</v>
      </c>
      <c r="Y205" s="8" t="s">
        <v>5196</v>
      </c>
      <c r="Z205" s="243">
        <v>41739</v>
      </c>
      <c r="AA205" s="10" t="s">
        <v>79</v>
      </c>
      <c r="AB205" s="10" t="s">
        <v>1938</v>
      </c>
      <c r="AC205" s="10" t="s">
        <v>3139</v>
      </c>
      <c r="AD205" s="10" t="s">
        <v>2577</v>
      </c>
      <c r="AE205" s="243" t="s">
        <v>1962</v>
      </c>
      <c r="AF205" s="10" t="s">
        <v>5197</v>
      </c>
      <c r="AG205" s="10" t="s">
        <v>5198</v>
      </c>
      <c r="AH205" s="242" t="s">
        <v>5199</v>
      </c>
      <c r="AI205" s="243" t="s">
        <v>5200</v>
      </c>
      <c r="AJ205" s="10" t="s">
        <v>5201</v>
      </c>
      <c r="AK205" s="10" t="s">
        <v>5202</v>
      </c>
      <c r="AL205" s="241" t="s">
        <v>1971</v>
      </c>
      <c r="AM205" s="8"/>
      <c r="AN205" s="8"/>
      <c r="AO205" s="8"/>
      <c r="AP205" s="8"/>
      <c r="AQ205" s="8" t="s">
        <v>3087</v>
      </c>
      <c r="AR205" s="245">
        <v>42705</v>
      </c>
      <c r="AS205" s="245">
        <v>42735</v>
      </c>
      <c r="AT205" s="246" t="s">
        <v>5157</v>
      </c>
      <c r="AU205" s="244">
        <v>42704</v>
      </c>
      <c r="AV205" s="247" t="s">
        <v>3100</v>
      </c>
      <c r="AW205" s="248" t="s">
        <v>3087</v>
      </c>
      <c r="AX205" s="249" t="s">
        <v>4629</v>
      </c>
      <c r="AY205" s="250" t="s">
        <v>5193</v>
      </c>
    </row>
    <row r="206" spans="1:51" ht="24.75" customHeight="1" x14ac:dyDescent="0.35">
      <c r="A206" s="11">
        <v>205</v>
      </c>
      <c r="B206" s="241" t="s">
        <v>5203</v>
      </c>
      <c r="C206" s="8" t="s">
        <v>5204</v>
      </c>
      <c r="D206" s="10" t="s">
        <v>5205</v>
      </c>
      <c r="E206" s="10" t="s">
        <v>3194</v>
      </c>
      <c r="F206" s="9">
        <v>41887</v>
      </c>
      <c r="G206" s="9">
        <v>41947</v>
      </c>
      <c r="H206" s="9"/>
      <c r="I206" s="9"/>
      <c r="J206" s="7" t="s">
        <v>1932</v>
      </c>
      <c r="K206" s="7"/>
      <c r="L206" s="10" t="s">
        <v>4900</v>
      </c>
      <c r="M206" s="242" t="s">
        <v>4901</v>
      </c>
      <c r="N206" s="243" t="s">
        <v>2097</v>
      </c>
      <c r="O206" s="243" t="s">
        <v>5206</v>
      </c>
      <c r="P206" s="10" t="s">
        <v>5207</v>
      </c>
      <c r="Q206" s="10"/>
      <c r="R206" s="10"/>
      <c r="S206" s="10"/>
      <c r="T206" s="10" t="s">
        <v>53</v>
      </c>
      <c r="U206" s="244">
        <v>26480</v>
      </c>
      <c r="V206" s="10" t="s">
        <v>2099</v>
      </c>
      <c r="W206" s="10" t="s">
        <v>2099</v>
      </c>
      <c r="X206" s="241" t="s">
        <v>1936</v>
      </c>
      <c r="Y206" s="8" t="s">
        <v>5208</v>
      </c>
      <c r="Z206" s="243">
        <v>41067</v>
      </c>
      <c r="AA206" s="10" t="s">
        <v>79</v>
      </c>
      <c r="AB206" s="10" t="s">
        <v>1938</v>
      </c>
      <c r="AC206" s="10" t="s">
        <v>3139</v>
      </c>
      <c r="AD206" s="10" t="s">
        <v>1992</v>
      </c>
      <c r="AE206" s="243" t="s">
        <v>1976</v>
      </c>
      <c r="AF206" s="10" t="s">
        <v>5209</v>
      </c>
      <c r="AG206" s="10" t="s">
        <v>5210</v>
      </c>
      <c r="AH206" s="242" t="s">
        <v>5211</v>
      </c>
      <c r="AI206" s="243" t="s">
        <v>5212</v>
      </c>
      <c r="AJ206" s="10" t="s">
        <v>5213</v>
      </c>
      <c r="AK206" s="10" t="s">
        <v>4061</v>
      </c>
      <c r="AL206" s="241" t="s">
        <v>1971</v>
      </c>
      <c r="AM206" s="8"/>
      <c r="AN206" s="8"/>
      <c r="AO206" s="8"/>
      <c r="AP206" s="8"/>
      <c r="AQ206" s="8" t="s">
        <v>3087</v>
      </c>
      <c r="AR206" s="245">
        <v>42698</v>
      </c>
      <c r="AS206" s="245">
        <v>42735</v>
      </c>
      <c r="AT206" s="246" t="s">
        <v>5214</v>
      </c>
      <c r="AU206" s="244">
        <v>42679</v>
      </c>
      <c r="AV206" s="247" t="s">
        <v>3100</v>
      </c>
      <c r="AW206" s="248" t="s">
        <v>3087</v>
      </c>
      <c r="AX206" s="249" t="s">
        <v>5215</v>
      </c>
      <c r="AY206" s="250" t="s">
        <v>5203</v>
      </c>
    </row>
    <row r="207" spans="1:51" ht="24.75" customHeight="1" x14ac:dyDescent="0.35">
      <c r="A207" s="11">
        <v>206</v>
      </c>
      <c r="B207" s="241" t="s">
        <v>5216</v>
      </c>
      <c r="C207" s="8" t="s">
        <v>5217</v>
      </c>
      <c r="D207" s="10" t="s">
        <v>3087</v>
      </c>
      <c r="E207" s="10" t="s">
        <v>2247</v>
      </c>
      <c r="F207" s="9">
        <v>41676</v>
      </c>
      <c r="G207" s="9">
        <v>41736</v>
      </c>
      <c r="H207" s="9"/>
      <c r="I207" s="9"/>
      <c r="J207" s="7" t="s">
        <v>1932</v>
      </c>
      <c r="K207" s="7"/>
      <c r="L207" s="10" t="s">
        <v>3490</v>
      </c>
      <c r="M207" s="242" t="s">
        <v>3491</v>
      </c>
      <c r="N207" s="243" t="s">
        <v>1990</v>
      </c>
      <c r="O207" s="243" t="s">
        <v>3186</v>
      </c>
      <c r="P207" s="10" t="s">
        <v>2061</v>
      </c>
      <c r="Q207" s="10"/>
      <c r="R207" s="10"/>
      <c r="S207" s="10"/>
      <c r="T207" s="10" t="s">
        <v>53</v>
      </c>
      <c r="U207" s="244">
        <v>28103</v>
      </c>
      <c r="V207" s="10" t="s">
        <v>527</v>
      </c>
      <c r="W207" s="10" t="s">
        <v>527</v>
      </c>
      <c r="X207" s="241" t="s">
        <v>1936</v>
      </c>
      <c r="Y207" s="8" t="s">
        <v>5218</v>
      </c>
      <c r="Z207" s="243">
        <v>40289</v>
      </c>
      <c r="AA207" s="10" t="s">
        <v>527</v>
      </c>
      <c r="AB207" s="10" t="s">
        <v>1938</v>
      </c>
      <c r="AC207" s="10" t="s">
        <v>3139</v>
      </c>
      <c r="AD207" s="10" t="s">
        <v>3505</v>
      </c>
      <c r="AE207" s="243" t="s">
        <v>1962</v>
      </c>
      <c r="AF207" s="10" t="s">
        <v>5219</v>
      </c>
      <c r="AG207" s="10" t="s">
        <v>5220</v>
      </c>
      <c r="AH207" s="242" t="s">
        <v>5219</v>
      </c>
      <c r="AI207" s="243" t="s">
        <v>5221</v>
      </c>
      <c r="AJ207" s="10" t="s">
        <v>5222</v>
      </c>
      <c r="AK207" s="10" t="s">
        <v>5223</v>
      </c>
      <c r="AL207" s="241" t="s">
        <v>1971</v>
      </c>
      <c r="AM207" s="8"/>
      <c r="AN207" s="8"/>
      <c r="AO207" s="8"/>
      <c r="AP207" s="8"/>
      <c r="AQ207" s="8" t="s">
        <v>3087</v>
      </c>
      <c r="AR207" s="245">
        <v>42738</v>
      </c>
      <c r="AS207" s="245">
        <v>42738</v>
      </c>
      <c r="AT207" s="246" t="s">
        <v>5224</v>
      </c>
      <c r="AU207" s="244">
        <v>42736</v>
      </c>
      <c r="AV207" s="247" t="s">
        <v>3100</v>
      </c>
      <c r="AW207" s="248" t="s">
        <v>3087</v>
      </c>
      <c r="AX207" s="249" t="s">
        <v>3087</v>
      </c>
      <c r="AY207" s="250" t="s">
        <v>5216</v>
      </c>
    </row>
    <row r="208" spans="1:51" ht="24.75" customHeight="1" x14ac:dyDescent="0.35">
      <c r="A208" s="11">
        <v>207</v>
      </c>
      <c r="B208" s="241" t="s">
        <v>5225</v>
      </c>
      <c r="C208" s="8" t="s">
        <v>5226</v>
      </c>
      <c r="D208" s="10" t="s">
        <v>3087</v>
      </c>
      <c r="E208" s="10" t="s">
        <v>32</v>
      </c>
      <c r="F208" s="9">
        <v>40518</v>
      </c>
      <c r="G208" s="9">
        <v>40578</v>
      </c>
      <c r="H208" s="9"/>
      <c r="I208" s="9"/>
      <c r="J208" s="7" t="s">
        <v>1932</v>
      </c>
      <c r="K208" s="7"/>
      <c r="L208" s="10" t="s">
        <v>4682</v>
      </c>
      <c r="M208" s="242" t="s">
        <v>3474</v>
      </c>
      <c r="N208" s="243" t="s">
        <v>1990</v>
      </c>
      <c r="O208" s="243" t="s">
        <v>4757</v>
      </c>
      <c r="P208" s="10" t="s">
        <v>4758</v>
      </c>
      <c r="Q208" s="10"/>
      <c r="R208" s="10"/>
      <c r="S208" s="10"/>
      <c r="T208" s="10" t="s">
        <v>22</v>
      </c>
      <c r="U208" s="244">
        <v>29777</v>
      </c>
      <c r="V208" s="10" t="s">
        <v>293</v>
      </c>
      <c r="W208" s="10" t="s">
        <v>293</v>
      </c>
      <c r="X208" s="241" t="s">
        <v>1936</v>
      </c>
      <c r="Y208" s="8" t="s">
        <v>5227</v>
      </c>
      <c r="Z208" s="243">
        <v>40484</v>
      </c>
      <c r="AA208" s="10" t="s">
        <v>293</v>
      </c>
      <c r="AB208" s="10" t="s">
        <v>1938</v>
      </c>
      <c r="AC208" s="10" t="s">
        <v>3139</v>
      </c>
      <c r="AD208" s="10" t="s">
        <v>2466</v>
      </c>
      <c r="AE208" s="243" t="s">
        <v>2041</v>
      </c>
      <c r="AF208" s="10" t="s">
        <v>5228</v>
      </c>
      <c r="AG208" s="10" t="s">
        <v>5229</v>
      </c>
      <c r="AH208" s="242" t="s">
        <v>5228</v>
      </c>
      <c r="AI208" s="243" t="s">
        <v>5229</v>
      </c>
      <c r="AJ208" s="10" t="s">
        <v>5230</v>
      </c>
      <c r="AK208" s="10" t="s">
        <v>5231</v>
      </c>
      <c r="AL208" s="241" t="s">
        <v>1941</v>
      </c>
      <c r="AM208" s="8"/>
      <c r="AN208" s="8"/>
      <c r="AO208" s="8"/>
      <c r="AP208" s="8"/>
      <c r="AQ208" s="8" t="s">
        <v>3087</v>
      </c>
      <c r="AR208" s="245">
        <v>42740</v>
      </c>
      <c r="AS208" s="245">
        <v>42740</v>
      </c>
      <c r="AT208" s="246" t="s">
        <v>5232</v>
      </c>
      <c r="AU208" s="244">
        <v>42710</v>
      </c>
      <c r="AV208" s="247" t="s">
        <v>3083</v>
      </c>
      <c r="AW208" s="248" t="s">
        <v>3087</v>
      </c>
      <c r="AX208" s="249" t="s">
        <v>3101</v>
      </c>
      <c r="AY208" s="250" t="s">
        <v>5225</v>
      </c>
    </row>
    <row r="209" spans="1:51" ht="24.75" customHeight="1" x14ac:dyDescent="0.35">
      <c r="A209" s="11">
        <v>208</v>
      </c>
      <c r="B209" s="241" t="s">
        <v>5233</v>
      </c>
      <c r="C209" s="8" t="s">
        <v>5234</v>
      </c>
      <c r="D209" s="10" t="s">
        <v>3087</v>
      </c>
      <c r="E209" s="10" t="s">
        <v>1967</v>
      </c>
      <c r="F209" s="9">
        <v>41487</v>
      </c>
      <c r="G209" s="9">
        <v>41547</v>
      </c>
      <c r="H209" s="9"/>
      <c r="I209" s="9"/>
      <c r="J209" s="7" t="s">
        <v>1932</v>
      </c>
      <c r="K209" s="7"/>
      <c r="L209" s="10" t="s">
        <v>4682</v>
      </c>
      <c r="M209" s="242" t="s">
        <v>3474</v>
      </c>
      <c r="N209" s="243" t="s">
        <v>1990</v>
      </c>
      <c r="O209" s="243" t="s">
        <v>4757</v>
      </c>
      <c r="P209" s="10" t="s">
        <v>4758</v>
      </c>
      <c r="Q209" s="10"/>
      <c r="R209" s="10"/>
      <c r="S209" s="10"/>
      <c r="T209" s="10" t="s">
        <v>53</v>
      </c>
      <c r="U209" s="244">
        <v>26547</v>
      </c>
      <c r="V209" s="10" t="s">
        <v>1866</v>
      </c>
      <c r="W209" s="10" t="s">
        <v>1153</v>
      </c>
      <c r="X209" s="241" t="s">
        <v>1936</v>
      </c>
      <c r="Y209" s="8" t="s">
        <v>5235</v>
      </c>
      <c r="Z209" s="243">
        <v>42479</v>
      </c>
      <c r="AA209" s="10" t="s">
        <v>2058</v>
      </c>
      <c r="AB209" s="10" t="s">
        <v>1938</v>
      </c>
      <c r="AC209" s="10" t="s">
        <v>3139</v>
      </c>
      <c r="AD209" s="10" t="s">
        <v>4159</v>
      </c>
      <c r="AE209" s="243" t="s">
        <v>1948</v>
      </c>
      <c r="AF209" s="10" t="s">
        <v>5236</v>
      </c>
      <c r="AG209" s="10" t="s">
        <v>5237</v>
      </c>
      <c r="AH209" s="242" t="s">
        <v>5236</v>
      </c>
      <c r="AI209" s="243" t="s">
        <v>5238</v>
      </c>
      <c r="AJ209" s="10" t="s">
        <v>5239</v>
      </c>
      <c r="AK209" s="10" t="s">
        <v>5240</v>
      </c>
      <c r="AL209" s="241" t="s">
        <v>1971</v>
      </c>
      <c r="AM209" s="8"/>
      <c r="AN209" s="8"/>
      <c r="AO209" s="8"/>
      <c r="AP209" s="8"/>
      <c r="AQ209" s="8" t="s">
        <v>3087</v>
      </c>
      <c r="AR209" s="245">
        <v>42735</v>
      </c>
      <c r="AS209" s="245">
        <v>42749</v>
      </c>
      <c r="AT209" s="246" t="s">
        <v>5241</v>
      </c>
      <c r="AU209" s="244">
        <v>42718</v>
      </c>
      <c r="AV209" s="247" t="s">
        <v>3083</v>
      </c>
      <c r="AW209" s="248" t="s">
        <v>3087</v>
      </c>
      <c r="AX209" s="249" t="s">
        <v>3101</v>
      </c>
      <c r="AY209" s="250" t="s">
        <v>5233</v>
      </c>
    </row>
    <row r="210" spans="1:51" ht="24.75" customHeight="1" x14ac:dyDescent="0.35">
      <c r="A210" s="11">
        <v>209</v>
      </c>
      <c r="B210" s="241" t="s">
        <v>5242</v>
      </c>
      <c r="C210" s="8" t="s">
        <v>5243</v>
      </c>
      <c r="D210" s="10" t="s">
        <v>3087</v>
      </c>
      <c r="E210" s="10" t="s">
        <v>5244</v>
      </c>
      <c r="F210" s="9">
        <v>42296</v>
      </c>
      <c r="G210" s="9">
        <v>42356</v>
      </c>
      <c r="H210" s="9"/>
      <c r="I210" s="9">
        <v>42904</v>
      </c>
      <c r="J210" s="7" t="s">
        <v>3127</v>
      </c>
      <c r="K210" s="7"/>
      <c r="L210" s="10" t="s">
        <v>5052</v>
      </c>
      <c r="M210" s="242" t="s">
        <v>5053</v>
      </c>
      <c r="N210" s="243" t="s">
        <v>1972</v>
      </c>
      <c r="O210" s="243" t="s">
        <v>3186</v>
      </c>
      <c r="P210" s="10" t="s">
        <v>2061</v>
      </c>
      <c r="Q210" s="10"/>
      <c r="R210" s="10"/>
      <c r="S210" s="10"/>
      <c r="T210" s="10" t="s">
        <v>53</v>
      </c>
      <c r="U210" s="244">
        <v>27760</v>
      </c>
      <c r="V210" s="10" t="s">
        <v>1658</v>
      </c>
      <c r="W210" s="10" t="s">
        <v>5245</v>
      </c>
      <c r="X210" s="241" t="s">
        <v>1936</v>
      </c>
      <c r="Y210" s="8" t="s">
        <v>5246</v>
      </c>
      <c r="Z210" s="243">
        <v>39724</v>
      </c>
      <c r="AA210" s="10" t="s">
        <v>1658</v>
      </c>
      <c r="AB210" s="10" t="s">
        <v>1938</v>
      </c>
      <c r="AC210" s="10" t="s">
        <v>3139</v>
      </c>
      <c r="AD210" s="10" t="s">
        <v>2154</v>
      </c>
      <c r="AE210" s="243" t="s">
        <v>1962</v>
      </c>
      <c r="AF210" s="10" t="s">
        <v>5247</v>
      </c>
      <c r="AG210" s="10" t="s">
        <v>5248</v>
      </c>
      <c r="AH210" s="242" t="s">
        <v>5247</v>
      </c>
      <c r="AI210" s="243" t="s">
        <v>5248</v>
      </c>
      <c r="AJ210" s="10" t="s">
        <v>5249</v>
      </c>
      <c r="AK210" s="10" t="s">
        <v>5250</v>
      </c>
      <c r="AL210" s="241" t="s">
        <v>1971</v>
      </c>
      <c r="AM210" s="8"/>
      <c r="AN210" s="8"/>
      <c r="AO210" s="8"/>
      <c r="AP210" s="8"/>
      <c r="AQ210" s="8" t="s">
        <v>3087</v>
      </c>
      <c r="AR210" s="245">
        <v>42753</v>
      </c>
      <c r="AS210" s="245">
        <v>42753</v>
      </c>
      <c r="AT210" s="246" t="s">
        <v>5251</v>
      </c>
      <c r="AU210" s="244">
        <v>42723</v>
      </c>
      <c r="AV210" s="247" t="s">
        <v>3100</v>
      </c>
      <c r="AW210" s="248" t="s">
        <v>3087</v>
      </c>
      <c r="AX210" s="249" t="s">
        <v>4492</v>
      </c>
      <c r="AY210" s="250" t="s">
        <v>5242</v>
      </c>
    </row>
    <row r="211" spans="1:51" ht="24.75" customHeight="1" x14ac:dyDescent="0.35">
      <c r="A211" s="11">
        <v>210</v>
      </c>
      <c r="B211" s="241" t="s">
        <v>5252</v>
      </c>
      <c r="C211" s="8" t="s">
        <v>5253</v>
      </c>
      <c r="D211" s="10" t="s">
        <v>5254</v>
      </c>
      <c r="E211" s="10" t="s">
        <v>1967</v>
      </c>
      <c r="F211" s="9">
        <v>41981</v>
      </c>
      <c r="G211" s="9">
        <v>42041</v>
      </c>
      <c r="H211" s="9"/>
      <c r="I211" s="9">
        <v>42772</v>
      </c>
      <c r="J211" s="7" t="s">
        <v>3127</v>
      </c>
      <c r="K211" s="7"/>
      <c r="L211" s="10" t="s">
        <v>3490</v>
      </c>
      <c r="M211" s="242" t="s">
        <v>3491</v>
      </c>
      <c r="N211" s="243" t="s">
        <v>1933</v>
      </c>
      <c r="O211" s="243" t="s">
        <v>3186</v>
      </c>
      <c r="P211" s="10" t="s">
        <v>2061</v>
      </c>
      <c r="Q211" s="10"/>
      <c r="R211" s="10"/>
      <c r="S211" s="10"/>
      <c r="T211" s="10" t="s">
        <v>53</v>
      </c>
      <c r="U211" s="244">
        <v>31728</v>
      </c>
      <c r="V211" s="10" t="s">
        <v>1967</v>
      </c>
      <c r="W211" s="10" t="s">
        <v>141</v>
      </c>
      <c r="X211" s="241" t="s">
        <v>1936</v>
      </c>
      <c r="Y211" s="8" t="s">
        <v>5255</v>
      </c>
      <c r="Z211" s="243">
        <v>40110</v>
      </c>
      <c r="AA211" s="10" t="s">
        <v>1967</v>
      </c>
      <c r="AB211" s="10" t="s">
        <v>1938</v>
      </c>
      <c r="AC211" s="10" t="s">
        <v>3139</v>
      </c>
      <c r="AD211" s="10" t="s">
        <v>2072</v>
      </c>
      <c r="AE211" s="243" t="s">
        <v>1948</v>
      </c>
      <c r="AF211" s="10" t="s">
        <v>5256</v>
      </c>
      <c r="AG211" s="10" t="s">
        <v>5257</v>
      </c>
      <c r="AH211" s="242" t="s">
        <v>5256</v>
      </c>
      <c r="AI211" s="243" t="s">
        <v>5257</v>
      </c>
      <c r="AJ211" s="10" t="s">
        <v>5258</v>
      </c>
      <c r="AK211" s="10" t="s">
        <v>5259</v>
      </c>
      <c r="AL211" s="241" t="s">
        <v>1971</v>
      </c>
      <c r="AM211" s="8"/>
      <c r="AN211" s="8"/>
      <c r="AO211" s="8"/>
      <c r="AP211" s="8"/>
      <c r="AQ211" s="8" t="s">
        <v>3087</v>
      </c>
      <c r="AR211" s="245">
        <v>42738</v>
      </c>
      <c r="AS211" s="245">
        <v>42756</v>
      </c>
      <c r="AT211" s="246" t="s">
        <v>5260</v>
      </c>
      <c r="AU211" s="244">
        <v>42735</v>
      </c>
      <c r="AV211" s="247" t="s">
        <v>3100</v>
      </c>
      <c r="AW211" s="248" t="s">
        <v>3087</v>
      </c>
      <c r="AX211" s="249" t="s">
        <v>3101</v>
      </c>
      <c r="AY211" s="250" t="s">
        <v>5252</v>
      </c>
    </row>
    <row r="212" spans="1:51" ht="24.75" customHeight="1" x14ac:dyDescent="0.35">
      <c r="A212" s="11">
        <v>211</v>
      </c>
      <c r="B212" s="241" t="s">
        <v>5261</v>
      </c>
      <c r="C212" s="8" t="s">
        <v>5262</v>
      </c>
      <c r="D212" s="10" t="s">
        <v>3087</v>
      </c>
      <c r="E212" s="10" t="s">
        <v>14</v>
      </c>
      <c r="F212" s="9">
        <v>42592</v>
      </c>
      <c r="G212" s="9">
        <v>42652</v>
      </c>
      <c r="H212" s="9"/>
      <c r="I212" s="9">
        <v>43017</v>
      </c>
      <c r="J212" s="7" t="s">
        <v>3127</v>
      </c>
      <c r="K212" s="7"/>
      <c r="L212" s="10" t="s">
        <v>3117</v>
      </c>
      <c r="M212" s="242" t="s">
        <v>3117</v>
      </c>
      <c r="N212" s="243" t="s">
        <v>2017</v>
      </c>
      <c r="O212" s="243" t="s">
        <v>5263</v>
      </c>
      <c r="P212" s="10" t="s">
        <v>4877</v>
      </c>
      <c r="Q212" s="10"/>
      <c r="R212" s="10"/>
      <c r="S212" s="10"/>
      <c r="T212" s="10" t="s">
        <v>53</v>
      </c>
      <c r="U212" s="244">
        <v>32144</v>
      </c>
      <c r="V212" s="10" t="s">
        <v>255</v>
      </c>
      <c r="W212" s="10" t="s">
        <v>255</v>
      </c>
      <c r="X212" s="241" t="s">
        <v>1936</v>
      </c>
      <c r="Y212" s="8" t="s">
        <v>5264</v>
      </c>
      <c r="Z212" s="243">
        <v>37698</v>
      </c>
      <c r="AA212" s="10" t="s">
        <v>255</v>
      </c>
      <c r="AB212" s="10" t="s">
        <v>1956</v>
      </c>
      <c r="AC212" s="10" t="s">
        <v>3139</v>
      </c>
      <c r="AD212" s="10" t="s">
        <v>2687</v>
      </c>
      <c r="AE212" s="243" t="s">
        <v>2041</v>
      </c>
      <c r="AF212" s="10" t="s">
        <v>5265</v>
      </c>
      <c r="AG212" s="10" t="s">
        <v>5266</v>
      </c>
      <c r="AH212" s="242" t="s">
        <v>5265</v>
      </c>
      <c r="AI212" s="243" t="s">
        <v>5266</v>
      </c>
      <c r="AJ212" s="10" t="s">
        <v>5267</v>
      </c>
      <c r="AK212" s="10" t="s">
        <v>5268</v>
      </c>
      <c r="AL212" s="241" t="s">
        <v>1953</v>
      </c>
      <c r="AM212" s="8"/>
      <c r="AN212" s="8"/>
      <c r="AO212" s="8"/>
      <c r="AP212" s="8"/>
      <c r="AQ212" s="8" t="s">
        <v>3087</v>
      </c>
      <c r="AR212" s="245">
        <v>42760</v>
      </c>
      <c r="AS212" s="245">
        <v>42760</v>
      </c>
      <c r="AT212" s="246" t="s">
        <v>5269</v>
      </c>
      <c r="AU212" s="244">
        <v>42739</v>
      </c>
      <c r="AV212" s="247" t="s">
        <v>3083</v>
      </c>
      <c r="AW212" s="248" t="s">
        <v>3087</v>
      </c>
      <c r="AX212" s="249" t="s">
        <v>5270</v>
      </c>
      <c r="AY212" s="250" t="s">
        <v>5261</v>
      </c>
    </row>
    <row r="213" spans="1:51" ht="24.75" customHeight="1" x14ac:dyDescent="0.35">
      <c r="A213" s="11">
        <v>212</v>
      </c>
      <c r="B213" s="241" t="s">
        <v>5271</v>
      </c>
      <c r="C213" s="8" t="s">
        <v>5100</v>
      </c>
      <c r="D213" s="10" t="s">
        <v>3087</v>
      </c>
      <c r="E213" s="10" t="s">
        <v>14</v>
      </c>
      <c r="F213" s="9">
        <v>39918</v>
      </c>
      <c r="G213" s="9">
        <v>39978</v>
      </c>
      <c r="H213" s="9"/>
      <c r="I213" s="9"/>
      <c r="J213" s="7" t="s">
        <v>1932</v>
      </c>
      <c r="K213" s="7"/>
      <c r="L213" s="10" t="s">
        <v>3455</v>
      </c>
      <c r="M213" s="242" t="s">
        <v>3455</v>
      </c>
      <c r="N213" s="243" t="s">
        <v>1964</v>
      </c>
      <c r="O213" s="243" t="s">
        <v>5272</v>
      </c>
      <c r="P213" s="10" t="s">
        <v>5273</v>
      </c>
      <c r="Q213" s="10"/>
      <c r="R213" s="10"/>
      <c r="S213" s="10"/>
      <c r="T213" s="10" t="s">
        <v>22</v>
      </c>
      <c r="U213" s="244">
        <v>27585</v>
      </c>
      <c r="V213" s="10" t="s">
        <v>1679</v>
      </c>
      <c r="W213" s="10" t="s">
        <v>176</v>
      </c>
      <c r="X213" s="241" t="s">
        <v>1936</v>
      </c>
      <c r="Y213" s="8" t="s">
        <v>5274</v>
      </c>
      <c r="Z213" s="243">
        <v>38413</v>
      </c>
      <c r="AA213" s="10" t="s">
        <v>255</v>
      </c>
      <c r="AB213" s="10" t="s">
        <v>1938</v>
      </c>
      <c r="AC213" s="10" t="s">
        <v>1968</v>
      </c>
      <c r="AD213" s="10" t="s">
        <v>5275</v>
      </c>
      <c r="AE213" s="243" t="s">
        <v>2073</v>
      </c>
      <c r="AF213" s="10" t="s">
        <v>5276</v>
      </c>
      <c r="AG213" s="10" t="s">
        <v>5277</v>
      </c>
      <c r="AH213" s="242" t="s">
        <v>5278</v>
      </c>
      <c r="AI213" s="243" t="s">
        <v>5277</v>
      </c>
      <c r="AJ213" s="10" t="s">
        <v>5279</v>
      </c>
      <c r="AK213" s="10" t="s">
        <v>5280</v>
      </c>
      <c r="AL213" s="241" t="s">
        <v>1941</v>
      </c>
      <c r="AM213" s="8"/>
      <c r="AN213" s="8"/>
      <c r="AO213" s="8"/>
      <c r="AP213" s="8"/>
      <c r="AQ213" s="8" t="s">
        <v>3087</v>
      </c>
      <c r="AR213" s="245">
        <v>42758</v>
      </c>
      <c r="AS213" s="245">
        <v>42766</v>
      </c>
      <c r="AT213" s="246" t="s">
        <v>5281</v>
      </c>
      <c r="AU213" s="244">
        <v>42720</v>
      </c>
      <c r="AV213" s="247" t="s">
        <v>3083</v>
      </c>
      <c r="AW213" s="248" t="s">
        <v>3087</v>
      </c>
      <c r="AX213" s="249" t="s">
        <v>5282</v>
      </c>
      <c r="AY213" s="250" t="s">
        <v>5271</v>
      </c>
    </row>
    <row r="214" spans="1:51" ht="24.75" customHeight="1" x14ac:dyDescent="0.35">
      <c r="A214" s="11">
        <v>213</v>
      </c>
      <c r="B214" s="241" t="s">
        <v>5283</v>
      </c>
      <c r="C214" s="8" t="s">
        <v>5284</v>
      </c>
      <c r="D214" s="10" t="s">
        <v>3087</v>
      </c>
      <c r="E214" s="10" t="s">
        <v>527</v>
      </c>
      <c r="F214" s="9">
        <v>42618</v>
      </c>
      <c r="G214" s="9">
        <v>42678</v>
      </c>
      <c r="H214" s="9"/>
      <c r="I214" s="9">
        <v>43043</v>
      </c>
      <c r="J214" s="7" t="s">
        <v>3127</v>
      </c>
      <c r="K214" s="7"/>
      <c r="L214" s="10" t="s">
        <v>4682</v>
      </c>
      <c r="M214" s="242" t="s">
        <v>3474</v>
      </c>
      <c r="N214" s="243" t="s">
        <v>2050</v>
      </c>
      <c r="O214" s="243" t="s">
        <v>4999</v>
      </c>
      <c r="P214" s="10" t="s">
        <v>4758</v>
      </c>
      <c r="Q214" s="10"/>
      <c r="R214" s="10"/>
      <c r="S214" s="10"/>
      <c r="T214" s="10" t="s">
        <v>53</v>
      </c>
      <c r="U214" s="244">
        <v>31437</v>
      </c>
      <c r="V214" s="10" t="s">
        <v>527</v>
      </c>
      <c r="W214" s="10" t="s">
        <v>669</v>
      </c>
      <c r="X214" s="241" t="s">
        <v>1936</v>
      </c>
      <c r="Y214" s="8" t="s">
        <v>5285</v>
      </c>
      <c r="Z214" s="243">
        <v>41048</v>
      </c>
      <c r="AA214" s="10" t="s">
        <v>527</v>
      </c>
      <c r="AB214" s="10" t="s">
        <v>1938</v>
      </c>
      <c r="AC214" s="10" t="s">
        <v>3139</v>
      </c>
      <c r="AD214" s="10" t="s">
        <v>5286</v>
      </c>
      <c r="AE214" s="243" t="s">
        <v>5287</v>
      </c>
      <c r="AF214" s="10" t="s">
        <v>5288</v>
      </c>
      <c r="AG214" s="10" t="s">
        <v>5289</v>
      </c>
      <c r="AH214" s="242" t="s">
        <v>5288</v>
      </c>
      <c r="AI214" s="243" t="s">
        <v>5289</v>
      </c>
      <c r="AJ214" s="10" t="s">
        <v>5290</v>
      </c>
      <c r="AK214" s="10" t="s">
        <v>5291</v>
      </c>
      <c r="AL214" s="241" t="s">
        <v>1953</v>
      </c>
      <c r="AM214" s="8"/>
      <c r="AN214" s="8"/>
      <c r="AO214" s="8"/>
      <c r="AP214" s="8"/>
      <c r="AQ214" s="8" t="s">
        <v>3087</v>
      </c>
      <c r="AR214" s="245">
        <v>42781</v>
      </c>
      <c r="AS214" s="245">
        <v>42781</v>
      </c>
      <c r="AT214" s="246" t="s">
        <v>5292</v>
      </c>
      <c r="AU214" s="244">
        <v>42752</v>
      </c>
      <c r="AV214" s="247" t="s">
        <v>3083</v>
      </c>
      <c r="AW214" s="248" t="s">
        <v>3087</v>
      </c>
      <c r="AX214" s="249" t="s">
        <v>4629</v>
      </c>
      <c r="AY214" s="250" t="s">
        <v>5283</v>
      </c>
    </row>
    <row r="215" spans="1:51" ht="24.75" customHeight="1" x14ac:dyDescent="0.35">
      <c r="A215" s="11">
        <v>214</v>
      </c>
      <c r="B215" s="241" t="s">
        <v>5293</v>
      </c>
      <c r="C215" s="8" t="s">
        <v>5294</v>
      </c>
      <c r="D215" s="10" t="s">
        <v>3087</v>
      </c>
      <c r="E215" s="10" t="s">
        <v>14</v>
      </c>
      <c r="F215" s="9">
        <v>42730</v>
      </c>
      <c r="G215" s="9">
        <v>42789</v>
      </c>
      <c r="H215" s="9"/>
      <c r="I215" s="9"/>
      <c r="J215" s="7" t="s">
        <v>3127</v>
      </c>
      <c r="K215" s="7"/>
      <c r="L215" s="10" t="s">
        <v>115</v>
      </c>
      <c r="M215" s="242" t="s">
        <v>2118</v>
      </c>
      <c r="N215" s="243" t="s">
        <v>2050</v>
      </c>
      <c r="O215" s="243" t="s">
        <v>289</v>
      </c>
      <c r="P215" s="10" t="s">
        <v>2305</v>
      </c>
      <c r="Q215" s="10"/>
      <c r="R215" s="10"/>
      <c r="S215" s="10"/>
      <c r="T215" s="10" t="s">
        <v>22</v>
      </c>
      <c r="U215" s="244">
        <v>31749</v>
      </c>
      <c r="V215" s="10" t="s">
        <v>2270</v>
      </c>
      <c r="W215" s="10" t="s">
        <v>343</v>
      </c>
      <c r="X215" s="241" t="s">
        <v>1936</v>
      </c>
      <c r="Y215" s="8" t="s">
        <v>5295</v>
      </c>
      <c r="Z215" s="243">
        <v>38951</v>
      </c>
      <c r="AA215" s="10" t="s">
        <v>255</v>
      </c>
      <c r="AB215" s="10" t="s">
        <v>1956</v>
      </c>
      <c r="AC215" s="10" t="s">
        <v>3139</v>
      </c>
      <c r="AD215" s="10" t="s">
        <v>2120</v>
      </c>
      <c r="AE215" s="243" t="s">
        <v>2121</v>
      </c>
      <c r="AF215" s="10" t="s">
        <v>5296</v>
      </c>
      <c r="AG215" s="10" t="s">
        <v>5297</v>
      </c>
      <c r="AH215" s="242" t="s">
        <v>5298</v>
      </c>
      <c r="AI215" s="243" t="s">
        <v>5299</v>
      </c>
      <c r="AJ215" s="10" t="s">
        <v>5300</v>
      </c>
      <c r="AK215" s="10" t="s">
        <v>5301</v>
      </c>
      <c r="AL215" s="241" t="s">
        <v>1953</v>
      </c>
      <c r="AM215" s="8"/>
      <c r="AN215" s="8"/>
      <c r="AO215" s="8"/>
      <c r="AP215" s="8"/>
      <c r="AQ215" s="8" t="s">
        <v>3087</v>
      </c>
      <c r="AR215" s="245">
        <v>42789</v>
      </c>
      <c r="AS215" s="245">
        <v>42789</v>
      </c>
      <c r="AT215" s="246" t="s">
        <v>3087</v>
      </c>
      <c r="AU215" s="244"/>
      <c r="AV215" s="247" t="s">
        <v>5302</v>
      </c>
      <c r="AW215" s="248" t="s">
        <v>3087</v>
      </c>
      <c r="AX215" s="249" t="s">
        <v>5303</v>
      </c>
      <c r="AY215" s="250" t="s">
        <v>5293</v>
      </c>
    </row>
    <row r="216" spans="1:51" ht="24.75" customHeight="1" x14ac:dyDescent="0.35">
      <c r="A216" s="11">
        <v>215</v>
      </c>
      <c r="B216" s="241" t="s">
        <v>5304</v>
      </c>
      <c r="C216" s="8" t="s">
        <v>5305</v>
      </c>
      <c r="D216" s="10" t="s">
        <v>3087</v>
      </c>
      <c r="E216" s="10" t="s">
        <v>5306</v>
      </c>
      <c r="F216" s="9">
        <v>42618</v>
      </c>
      <c r="G216" s="9">
        <v>42678</v>
      </c>
      <c r="H216" s="9"/>
      <c r="I216" s="9">
        <v>43043</v>
      </c>
      <c r="J216" s="7" t="s">
        <v>3127</v>
      </c>
      <c r="K216" s="7"/>
      <c r="L216" s="10" t="s">
        <v>5052</v>
      </c>
      <c r="M216" s="242" t="s">
        <v>5307</v>
      </c>
      <c r="N216" s="243" t="s">
        <v>1933</v>
      </c>
      <c r="O216" s="243" t="s">
        <v>3186</v>
      </c>
      <c r="P216" s="10" t="s">
        <v>2438</v>
      </c>
      <c r="Q216" s="10"/>
      <c r="R216" s="10"/>
      <c r="S216" s="10"/>
      <c r="T216" s="10" t="s">
        <v>53</v>
      </c>
      <c r="U216" s="244">
        <v>26863</v>
      </c>
      <c r="V216" s="10" t="s">
        <v>1679</v>
      </c>
      <c r="W216" s="10" t="s">
        <v>2048</v>
      </c>
      <c r="X216" s="241" t="s">
        <v>1936</v>
      </c>
      <c r="Y216" s="8" t="s">
        <v>5308</v>
      </c>
      <c r="Z216" s="243">
        <v>39084</v>
      </c>
      <c r="AA216" s="10" t="s">
        <v>255</v>
      </c>
      <c r="AB216" s="10" t="s">
        <v>1938</v>
      </c>
      <c r="AC216" s="10" t="s">
        <v>3139</v>
      </c>
      <c r="AD216" s="10" t="s">
        <v>2010</v>
      </c>
      <c r="AE216" s="243" t="s">
        <v>1948</v>
      </c>
      <c r="AF216" s="10" t="s">
        <v>5309</v>
      </c>
      <c r="AG216" s="10" t="s">
        <v>5310</v>
      </c>
      <c r="AH216" s="242" t="s">
        <v>5311</v>
      </c>
      <c r="AI216" s="243" t="s">
        <v>5312</v>
      </c>
      <c r="AJ216" s="10" t="s">
        <v>5313</v>
      </c>
      <c r="AK216" s="10" t="s">
        <v>5314</v>
      </c>
      <c r="AL216" s="241" t="s">
        <v>1971</v>
      </c>
      <c r="AM216" s="8"/>
      <c r="AN216" s="8"/>
      <c r="AO216" s="8"/>
      <c r="AP216" s="8"/>
      <c r="AQ216" s="8" t="s">
        <v>3087</v>
      </c>
      <c r="AR216" s="245">
        <v>42794</v>
      </c>
      <c r="AS216" s="245">
        <v>42794</v>
      </c>
      <c r="AT216" s="246" t="s">
        <v>5315</v>
      </c>
      <c r="AU216" s="244">
        <v>42770</v>
      </c>
      <c r="AV216" s="247" t="s">
        <v>3100</v>
      </c>
      <c r="AW216" s="248" t="s">
        <v>3087</v>
      </c>
      <c r="AX216" s="249" t="s">
        <v>4629</v>
      </c>
      <c r="AY216" s="250" t="s">
        <v>5304</v>
      </c>
    </row>
    <row r="217" spans="1:51" ht="24.75" customHeight="1" x14ac:dyDescent="0.35">
      <c r="A217" s="11">
        <v>216</v>
      </c>
      <c r="B217" s="241" t="s">
        <v>5316</v>
      </c>
      <c r="C217" s="8" t="s">
        <v>5317</v>
      </c>
      <c r="D217" s="10" t="s">
        <v>3087</v>
      </c>
      <c r="E217" s="10" t="s">
        <v>707</v>
      </c>
      <c r="F217" s="9">
        <v>42009</v>
      </c>
      <c r="G217" s="9">
        <v>42069</v>
      </c>
      <c r="H217" s="9"/>
      <c r="I217" s="9">
        <v>42800</v>
      </c>
      <c r="J217" s="7" t="s">
        <v>3127</v>
      </c>
      <c r="K217" s="7"/>
      <c r="L217" s="10" t="s">
        <v>5092</v>
      </c>
      <c r="M217" s="242" t="s">
        <v>5093</v>
      </c>
      <c r="N217" s="243" t="s">
        <v>1933</v>
      </c>
      <c r="O217" s="243" t="s">
        <v>3186</v>
      </c>
      <c r="P217" s="10" t="s">
        <v>2333</v>
      </c>
      <c r="Q217" s="10"/>
      <c r="R217" s="10"/>
      <c r="S217" s="10"/>
      <c r="T217" s="10" t="s">
        <v>22</v>
      </c>
      <c r="U217" s="244">
        <v>26733</v>
      </c>
      <c r="V217" s="10" t="s">
        <v>707</v>
      </c>
      <c r="W217" s="10" t="s">
        <v>707</v>
      </c>
      <c r="X217" s="241" t="s">
        <v>1936</v>
      </c>
      <c r="Y217" s="8" t="s">
        <v>5318</v>
      </c>
      <c r="Z217" s="243">
        <v>38628</v>
      </c>
      <c r="AA217" s="10" t="s">
        <v>707</v>
      </c>
      <c r="AB217" s="10" t="s">
        <v>1938</v>
      </c>
      <c r="AC217" s="10" t="s">
        <v>3139</v>
      </c>
      <c r="AD217" s="10" t="s">
        <v>2010</v>
      </c>
      <c r="AE217" s="243" t="s">
        <v>2041</v>
      </c>
      <c r="AF217" s="10" t="s">
        <v>5319</v>
      </c>
      <c r="AG217" s="10" t="s">
        <v>5320</v>
      </c>
      <c r="AH217" s="242" t="s">
        <v>5319</v>
      </c>
      <c r="AI217" s="243" t="s">
        <v>5320</v>
      </c>
      <c r="AJ217" s="10" t="s">
        <v>5321</v>
      </c>
      <c r="AK217" s="10" t="s">
        <v>5322</v>
      </c>
      <c r="AL217" s="241" t="s">
        <v>1941</v>
      </c>
      <c r="AM217" s="8"/>
      <c r="AN217" s="8"/>
      <c r="AO217" s="8"/>
      <c r="AP217" s="8"/>
      <c r="AQ217" s="8" t="s">
        <v>3087</v>
      </c>
      <c r="AR217" s="245">
        <v>42776</v>
      </c>
      <c r="AS217" s="245">
        <v>42794</v>
      </c>
      <c r="AT217" s="246" t="s">
        <v>5323</v>
      </c>
      <c r="AU217" s="244">
        <v>42758</v>
      </c>
      <c r="AV217" s="247" t="s">
        <v>3100</v>
      </c>
      <c r="AW217" s="248" t="s">
        <v>3087</v>
      </c>
      <c r="AX217" s="249" t="s">
        <v>4492</v>
      </c>
      <c r="AY217" s="250" t="s">
        <v>5316</v>
      </c>
    </row>
    <row r="218" spans="1:51" ht="24.75" customHeight="1" x14ac:dyDescent="0.35">
      <c r="A218" s="11">
        <v>217</v>
      </c>
      <c r="B218" s="241" t="s">
        <v>5324</v>
      </c>
      <c r="C218" s="8" t="s">
        <v>5325</v>
      </c>
      <c r="D218" s="10" t="s">
        <v>3087</v>
      </c>
      <c r="E218" s="10" t="s">
        <v>14</v>
      </c>
      <c r="F218" s="9">
        <v>42422</v>
      </c>
      <c r="G218" s="9">
        <v>42481</v>
      </c>
      <c r="H218" s="9"/>
      <c r="I218" s="9">
        <v>42846</v>
      </c>
      <c r="J218" s="7" t="s">
        <v>3127</v>
      </c>
      <c r="K218" s="7"/>
      <c r="L218" s="10" t="s">
        <v>3104</v>
      </c>
      <c r="M218" s="242" t="s">
        <v>41</v>
      </c>
      <c r="N218" s="243" t="s">
        <v>1990</v>
      </c>
      <c r="O218" s="243" t="s">
        <v>5326</v>
      </c>
      <c r="P218" s="10" t="s">
        <v>5327</v>
      </c>
      <c r="Q218" s="10"/>
      <c r="R218" s="10"/>
      <c r="S218" s="10"/>
      <c r="T218" s="10" t="s">
        <v>22</v>
      </c>
      <c r="U218" s="244">
        <v>31707</v>
      </c>
      <c r="V218" s="10" t="s">
        <v>351</v>
      </c>
      <c r="W218" s="10" t="s">
        <v>1725</v>
      </c>
      <c r="X218" s="241" t="s">
        <v>1936</v>
      </c>
      <c r="Y218" s="8" t="s">
        <v>5328</v>
      </c>
      <c r="Z218" s="243">
        <v>38182</v>
      </c>
      <c r="AA218" s="10" t="s">
        <v>351</v>
      </c>
      <c r="AB218" s="10" t="s">
        <v>1938</v>
      </c>
      <c r="AC218" s="10" t="s">
        <v>1968</v>
      </c>
      <c r="AD218" s="10" t="s">
        <v>5329</v>
      </c>
      <c r="AE218" s="243" t="s">
        <v>1948</v>
      </c>
      <c r="AF218" s="10" t="s">
        <v>5330</v>
      </c>
      <c r="AG218" s="10" t="s">
        <v>5331</v>
      </c>
      <c r="AH218" s="242" t="s">
        <v>5330</v>
      </c>
      <c r="AI218" s="243" t="s">
        <v>5331</v>
      </c>
      <c r="AJ218" s="10" t="s">
        <v>5332</v>
      </c>
      <c r="AK218" s="10" t="s">
        <v>5333</v>
      </c>
      <c r="AL218" s="241" t="s">
        <v>1941</v>
      </c>
      <c r="AM218" s="8"/>
      <c r="AN218" s="8"/>
      <c r="AO218" s="8"/>
      <c r="AP218" s="8"/>
      <c r="AQ218" s="8" t="s">
        <v>3087</v>
      </c>
      <c r="AR218" s="245">
        <v>42801</v>
      </c>
      <c r="AS218" s="245">
        <v>42801</v>
      </c>
      <c r="AT218" s="246" t="s">
        <v>5334</v>
      </c>
      <c r="AU218" s="244">
        <v>42759</v>
      </c>
      <c r="AV218" s="247" t="s">
        <v>3083</v>
      </c>
      <c r="AW218" s="248" t="s">
        <v>3087</v>
      </c>
      <c r="AX218" s="249" t="s">
        <v>5335</v>
      </c>
      <c r="AY218" s="250" t="s">
        <v>5324</v>
      </c>
    </row>
    <row r="219" spans="1:51" ht="24.75" customHeight="1" x14ac:dyDescent="0.35">
      <c r="A219" s="11">
        <v>218</v>
      </c>
      <c r="B219" s="241" t="s">
        <v>5336</v>
      </c>
      <c r="C219" s="8" t="s">
        <v>5337</v>
      </c>
      <c r="D219" s="10" t="s">
        <v>3087</v>
      </c>
      <c r="E219" s="10" t="s">
        <v>14</v>
      </c>
      <c r="F219" s="9">
        <v>42387</v>
      </c>
      <c r="G219" s="9">
        <v>42446</v>
      </c>
      <c r="H219" s="9"/>
      <c r="I219" s="9">
        <v>42811</v>
      </c>
      <c r="J219" s="7" t="s">
        <v>3127</v>
      </c>
      <c r="K219" s="7"/>
      <c r="L219" s="10" t="s">
        <v>70</v>
      </c>
      <c r="M219" s="242" t="s">
        <v>3343</v>
      </c>
      <c r="N219" s="243" t="s">
        <v>1972</v>
      </c>
      <c r="O219" s="243" t="s">
        <v>5338</v>
      </c>
      <c r="P219" s="10" t="s">
        <v>5339</v>
      </c>
      <c r="Q219" s="10"/>
      <c r="R219" s="10"/>
      <c r="S219" s="10"/>
      <c r="T219" s="10" t="s">
        <v>53</v>
      </c>
      <c r="U219" s="244">
        <v>29916</v>
      </c>
      <c r="V219" s="10" t="s">
        <v>79</v>
      </c>
      <c r="W219" s="10" t="s">
        <v>79</v>
      </c>
      <c r="X219" s="241" t="s">
        <v>1936</v>
      </c>
      <c r="Y219" s="8" t="s">
        <v>5340</v>
      </c>
      <c r="Z219" s="243">
        <v>40537</v>
      </c>
      <c r="AA219" s="10" t="s">
        <v>2521</v>
      </c>
      <c r="AB219" s="10" t="s">
        <v>1956</v>
      </c>
      <c r="AC219" s="10" t="s">
        <v>3139</v>
      </c>
      <c r="AD219" s="10" t="s">
        <v>2167</v>
      </c>
      <c r="AE219" s="243" t="s">
        <v>2579</v>
      </c>
      <c r="AF219" s="10" t="s">
        <v>5341</v>
      </c>
      <c r="AG219" s="10" t="s">
        <v>5342</v>
      </c>
      <c r="AH219" s="242" t="s">
        <v>5343</v>
      </c>
      <c r="AI219" s="243" t="s">
        <v>5344</v>
      </c>
      <c r="AJ219" s="10" t="s">
        <v>5345</v>
      </c>
      <c r="AK219" s="10" t="s">
        <v>5346</v>
      </c>
      <c r="AL219" s="241" t="s">
        <v>2160</v>
      </c>
      <c r="AM219" s="8"/>
      <c r="AN219" s="8"/>
      <c r="AO219" s="8"/>
      <c r="AP219" s="8"/>
      <c r="AQ219" s="8" t="s">
        <v>3087</v>
      </c>
      <c r="AR219" s="245">
        <v>42811</v>
      </c>
      <c r="AS219" s="245">
        <v>42811</v>
      </c>
      <c r="AT219" s="246" t="s">
        <v>5347</v>
      </c>
      <c r="AU219" s="244"/>
      <c r="AV219" s="247" t="s">
        <v>3100</v>
      </c>
      <c r="AW219" s="248" t="s">
        <v>3087</v>
      </c>
      <c r="AX219" s="249" t="s">
        <v>3087</v>
      </c>
      <c r="AY219" s="250" t="s">
        <v>5336</v>
      </c>
    </row>
    <row r="220" spans="1:51" ht="24.75" customHeight="1" x14ac:dyDescent="0.35">
      <c r="A220" s="11">
        <v>219</v>
      </c>
      <c r="B220" s="241" t="s">
        <v>5348</v>
      </c>
      <c r="C220" s="8" t="s">
        <v>5349</v>
      </c>
      <c r="D220" s="10" t="s">
        <v>3087</v>
      </c>
      <c r="E220" s="10" t="s">
        <v>14</v>
      </c>
      <c r="F220" s="9">
        <v>42018</v>
      </c>
      <c r="G220" s="9">
        <v>42078</v>
      </c>
      <c r="H220" s="9"/>
      <c r="I220" s="9"/>
      <c r="J220" s="7" t="s">
        <v>1932</v>
      </c>
      <c r="K220" s="7"/>
      <c r="L220" s="10" t="s">
        <v>751</v>
      </c>
      <c r="M220" s="242" t="s">
        <v>751</v>
      </c>
      <c r="N220" s="243" t="s">
        <v>1990</v>
      </c>
      <c r="O220" s="243" t="s">
        <v>5350</v>
      </c>
      <c r="P220" s="10" t="s">
        <v>5351</v>
      </c>
      <c r="Q220" s="10"/>
      <c r="R220" s="10"/>
      <c r="S220" s="10"/>
      <c r="T220" s="10" t="s">
        <v>22</v>
      </c>
      <c r="U220" s="244">
        <v>30826</v>
      </c>
      <c r="V220" s="10" t="s">
        <v>255</v>
      </c>
      <c r="W220" s="10" t="s">
        <v>255</v>
      </c>
      <c r="X220" s="241" t="s">
        <v>1936</v>
      </c>
      <c r="Y220" s="8" t="s">
        <v>5352</v>
      </c>
      <c r="Z220" s="243">
        <v>38712</v>
      </c>
      <c r="AA220" s="10" t="s">
        <v>255</v>
      </c>
      <c r="AB220" s="10" t="s">
        <v>1938</v>
      </c>
      <c r="AC220" s="10" t="s">
        <v>3139</v>
      </c>
      <c r="AD220" s="10" t="s">
        <v>5353</v>
      </c>
      <c r="AE220" s="243" t="s">
        <v>5354</v>
      </c>
      <c r="AF220" s="10" t="s">
        <v>5355</v>
      </c>
      <c r="AG220" s="10" t="s">
        <v>5356</v>
      </c>
      <c r="AH220" s="242" t="s">
        <v>5355</v>
      </c>
      <c r="AI220" s="243" t="s">
        <v>5356</v>
      </c>
      <c r="AJ220" s="10" t="s">
        <v>5357</v>
      </c>
      <c r="AK220" s="10" t="s">
        <v>5358</v>
      </c>
      <c r="AL220" s="241" t="s">
        <v>1941</v>
      </c>
      <c r="AM220" s="8"/>
      <c r="AN220" s="8"/>
      <c r="AO220" s="8"/>
      <c r="AP220" s="8"/>
      <c r="AQ220" s="8" t="s">
        <v>3087</v>
      </c>
      <c r="AR220" s="245">
        <v>42822</v>
      </c>
      <c r="AS220" s="245">
        <v>42822</v>
      </c>
      <c r="AT220" s="246" t="s">
        <v>5359</v>
      </c>
      <c r="AU220" s="244">
        <v>42793</v>
      </c>
      <c r="AV220" s="247" t="s">
        <v>3083</v>
      </c>
      <c r="AW220" s="248" t="s">
        <v>3087</v>
      </c>
      <c r="AX220" s="249" t="s">
        <v>3087</v>
      </c>
      <c r="AY220" s="250" t="s">
        <v>5348</v>
      </c>
    </row>
    <row r="221" spans="1:51" ht="24.75" customHeight="1" x14ac:dyDescent="0.35">
      <c r="A221" s="11">
        <v>220</v>
      </c>
      <c r="B221" s="241" t="s">
        <v>5360</v>
      </c>
      <c r="C221" s="8" t="s">
        <v>5361</v>
      </c>
      <c r="D221" s="10" t="s">
        <v>3087</v>
      </c>
      <c r="E221" s="10" t="s">
        <v>1045</v>
      </c>
      <c r="F221" s="9">
        <v>42186</v>
      </c>
      <c r="G221" s="9">
        <v>42246</v>
      </c>
      <c r="H221" s="9"/>
      <c r="I221" s="9">
        <v>42977</v>
      </c>
      <c r="J221" s="7" t="s">
        <v>3127</v>
      </c>
      <c r="K221" s="7"/>
      <c r="L221" s="10" t="s">
        <v>35</v>
      </c>
      <c r="M221" s="242" t="s">
        <v>35</v>
      </c>
      <c r="N221" s="243" t="s">
        <v>2050</v>
      </c>
      <c r="O221" s="243" t="s">
        <v>271</v>
      </c>
      <c r="P221" s="10" t="s">
        <v>2000</v>
      </c>
      <c r="Q221" s="10"/>
      <c r="R221" s="10"/>
      <c r="S221" s="10"/>
      <c r="T221" s="10" t="s">
        <v>22</v>
      </c>
      <c r="U221" s="244">
        <v>31941</v>
      </c>
      <c r="V221" s="10" t="s">
        <v>255</v>
      </c>
      <c r="W221" s="10" t="s">
        <v>2007</v>
      </c>
      <c r="X221" s="241" t="s">
        <v>1936</v>
      </c>
      <c r="Y221" s="8" t="s">
        <v>5362</v>
      </c>
      <c r="Z221" s="243">
        <v>37944</v>
      </c>
      <c r="AA221" s="10" t="s">
        <v>255</v>
      </c>
      <c r="AB221" s="10" t="s">
        <v>1938</v>
      </c>
      <c r="AC221" s="10" t="s">
        <v>1968</v>
      </c>
      <c r="AD221" s="10" t="s">
        <v>5363</v>
      </c>
      <c r="AE221" s="243" t="s">
        <v>1948</v>
      </c>
      <c r="AF221" s="10" t="s">
        <v>5364</v>
      </c>
      <c r="AG221" s="10" t="s">
        <v>5365</v>
      </c>
      <c r="AH221" s="242" t="s">
        <v>5366</v>
      </c>
      <c r="AI221" s="243" t="s">
        <v>5367</v>
      </c>
      <c r="AJ221" s="10" t="s">
        <v>5368</v>
      </c>
      <c r="AK221" s="10" t="s">
        <v>5369</v>
      </c>
      <c r="AL221" s="241" t="s">
        <v>1941</v>
      </c>
      <c r="AM221" s="8"/>
      <c r="AN221" s="8"/>
      <c r="AO221" s="8"/>
      <c r="AP221" s="8"/>
      <c r="AQ221" s="8" t="s">
        <v>3087</v>
      </c>
      <c r="AR221" s="245">
        <v>42825</v>
      </c>
      <c r="AS221" s="245">
        <v>42825</v>
      </c>
      <c r="AT221" s="246" t="s">
        <v>5370</v>
      </c>
      <c r="AU221" s="244"/>
      <c r="AV221" s="247" t="s">
        <v>4546</v>
      </c>
      <c r="AW221" s="248" t="s">
        <v>3087</v>
      </c>
      <c r="AX221" s="249" t="s">
        <v>5215</v>
      </c>
      <c r="AY221" s="250" t="s">
        <v>5360</v>
      </c>
    </row>
    <row r="222" spans="1:51" ht="24.75" customHeight="1" x14ac:dyDescent="0.35">
      <c r="A222" s="11">
        <v>221</v>
      </c>
      <c r="B222" s="241" t="s">
        <v>5371</v>
      </c>
      <c r="C222" s="8" t="s">
        <v>5372</v>
      </c>
      <c r="D222" s="10" t="s">
        <v>3087</v>
      </c>
      <c r="E222" s="10" t="s">
        <v>351</v>
      </c>
      <c r="F222" s="9">
        <v>42430</v>
      </c>
      <c r="G222" s="9">
        <v>42490</v>
      </c>
      <c r="H222" s="9"/>
      <c r="I222" s="9">
        <v>42855</v>
      </c>
      <c r="J222" s="7" t="s">
        <v>3127</v>
      </c>
      <c r="K222" s="7"/>
      <c r="L222" s="10" t="s">
        <v>4900</v>
      </c>
      <c r="M222" s="242" t="s">
        <v>4901</v>
      </c>
      <c r="N222" s="243" t="s">
        <v>1990</v>
      </c>
      <c r="O222" s="243" t="s">
        <v>3186</v>
      </c>
      <c r="P222" s="10" t="s">
        <v>2061</v>
      </c>
      <c r="Q222" s="10"/>
      <c r="R222" s="10"/>
      <c r="S222" s="10"/>
      <c r="T222" s="10" t="s">
        <v>53</v>
      </c>
      <c r="U222" s="244">
        <v>26575</v>
      </c>
      <c r="V222" s="10" t="s">
        <v>351</v>
      </c>
      <c r="W222" s="10" t="s">
        <v>3087</v>
      </c>
      <c r="X222" s="241" t="s">
        <v>1936</v>
      </c>
      <c r="Y222" s="8" t="s">
        <v>5373</v>
      </c>
      <c r="Z222" s="243">
        <v>39371</v>
      </c>
      <c r="AA222" s="10" t="s">
        <v>351</v>
      </c>
      <c r="AB222" s="10" t="s">
        <v>1946</v>
      </c>
      <c r="AC222" s="10" t="s">
        <v>3139</v>
      </c>
      <c r="AD222" s="10" t="s">
        <v>2010</v>
      </c>
      <c r="AE222" s="243" t="s">
        <v>1948</v>
      </c>
      <c r="AF222" s="10" t="s">
        <v>5374</v>
      </c>
      <c r="AG222" s="10" t="s">
        <v>5375</v>
      </c>
      <c r="AH222" s="242" t="s">
        <v>5374</v>
      </c>
      <c r="AI222" s="243" t="s">
        <v>5375</v>
      </c>
      <c r="AJ222" s="10" t="s">
        <v>5376</v>
      </c>
      <c r="AK222" s="10" t="s">
        <v>5377</v>
      </c>
      <c r="AL222" s="241" t="s">
        <v>2160</v>
      </c>
      <c r="AM222" s="8"/>
      <c r="AN222" s="8"/>
      <c r="AO222" s="8"/>
      <c r="AP222" s="8"/>
      <c r="AQ222" s="8" t="s">
        <v>3087</v>
      </c>
      <c r="AR222" s="245">
        <v>42825</v>
      </c>
      <c r="AS222" s="245">
        <v>42825</v>
      </c>
      <c r="AT222" s="246" t="s">
        <v>5378</v>
      </c>
      <c r="AU222" s="244">
        <v>42796</v>
      </c>
      <c r="AV222" s="247" t="s">
        <v>3083</v>
      </c>
      <c r="AW222" s="248" t="s">
        <v>3087</v>
      </c>
      <c r="AX222" s="249" t="s">
        <v>5215</v>
      </c>
      <c r="AY222" s="250" t="s">
        <v>5371</v>
      </c>
    </row>
    <row r="223" spans="1:51" ht="24.75" customHeight="1" x14ac:dyDescent="0.35">
      <c r="A223" s="11">
        <v>222</v>
      </c>
      <c r="B223" s="241" t="s">
        <v>5379</v>
      </c>
      <c r="C223" s="8" t="s">
        <v>3937</v>
      </c>
      <c r="D223" s="10" t="s">
        <v>3087</v>
      </c>
      <c r="E223" s="10" t="s">
        <v>14</v>
      </c>
      <c r="F223" s="9">
        <v>42494</v>
      </c>
      <c r="G223" s="9">
        <v>42554</v>
      </c>
      <c r="H223" s="9"/>
      <c r="I223" s="9">
        <v>42919</v>
      </c>
      <c r="J223" s="7" t="s">
        <v>3127</v>
      </c>
      <c r="K223" s="7"/>
      <c r="L223" s="10" t="s">
        <v>3224</v>
      </c>
      <c r="M223" s="242" t="s">
        <v>3224</v>
      </c>
      <c r="N223" s="243" t="s">
        <v>2017</v>
      </c>
      <c r="O223" s="243" t="s">
        <v>5380</v>
      </c>
      <c r="P223" s="10" t="s">
        <v>5381</v>
      </c>
      <c r="Q223" s="10"/>
      <c r="R223" s="10"/>
      <c r="S223" s="10"/>
      <c r="T223" s="10" t="s">
        <v>22</v>
      </c>
      <c r="U223" s="244">
        <v>32217</v>
      </c>
      <c r="V223" s="10" t="s">
        <v>343</v>
      </c>
      <c r="W223" s="10" t="s">
        <v>343</v>
      </c>
      <c r="X223" s="241" t="s">
        <v>1936</v>
      </c>
      <c r="Y223" s="8" t="s">
        <v>5382</v>
      </c>
      <c r="Z223" s="243">
        <v>39315</v>
      </c>
      <c r="AA223" s="10" t="s">
        <v>343</v>
      </c>
      <c r="AB223" s="10" t="s">
        <v>1956</v>
      </c>
      <c r="AC223" s="10" t="s">
        <v>3139</v>
      </c>
      <c r="AD223" s="10" t="s">
        <v>2199</v>
      </c>
      <c r="AE223" s="243" t="s">
        <v>5383</v>
      </c>
      <c r="AF223" s="10" t="s">
        <v>5384</v>
      </c>
      <c r="AG223" s="10" t="s">
        <v>5385</v>
      </c>
      <c r="AH223" s="242" t="s">
        <v>5386</v>
      </c>
      <c r="AI223" s="243" t="s">
        <v>5387</v>
      </c>
      <c r="AJ223" s="10" t="s">
        <v>5388</v>
      </c>
      <c r="AK223" s="10" t="s">
        <v>5389</v>
      </c>
      <c r="AL223" s="241" t="s">
        <v>1950</v>
      </c>
      <c r="AM223" s="8"/>
      <c r="AN223" s="8"/>
      <c r="AO223" s="8"/>
      <c r="AP223" s="8"/>
      <c r="AQ223" s="8" t="s">
        <v>3087</v>
      </c>
      <c r="AR223" s="245">
        <v>42825</v>
      </c>
      <c r="AS223" s="245">
        <v>42825</v>
      </c>
      <c r="AT223" s="246" t="s">
        <v>5390</v>
      </c>
      <c r="AU223" s="244">
        <v>42807</v>
      </c>
      <c r="AV223" s="247" t="s">
        <v>3083</v>
      </c>
      <c r="AW223" s="248" t="s">
        <v>3087</v>
      </c>
      <c r="AX223" s="249" t="s">
        <v>3101</v>
      </c>
      <c r="AY223" s="250" t="s">
        <v>5379</v>
      </c>
    </row>
    <row r="224" spans="1:51" ht="24.75" customHeight="1" x14ac:dyDescent="0.35">
      <c r="A224" s="11">
        <v>223</v>
      </c>
      <c r="B224" s="241" t="s">
        <v>5391</v>
      </c>
      <c r="C224" s="8" t="s">
        <v>5392</v>
      </c>
      <c r="D224" s="10" t="s">
        <v>3087</v>
      </c>
      <c r="E224" s="10" t="s">
        <v>1071</v>
      </c>
      <c r="F224" s="9">
        <v>42738</v>
      </c>
      <c r="G224" s="9">
        <v>42797</v>
      </c>
      <c r="H224" s="9"/>
      <c r="I224" s="9">
        <v>43162</v>
      </c>
      <c r="J224" s="7" t="s">
        <v>3127</v>
      </c>
      <c r="K224" s="7"/>
      <c r="L224" s="10" t="s">
        <v>5052</v>
      </c>
      <c r="M224" s="242" t="s">
        <v>5053</v>
      </c>
      <c r="N224" s="243" t="s">
        <v>1990</v>
      </c>
      <c r="O224" s="243" t="s">
        <v>3186</v>
      </c>
      <c r="P224" s="10" t="s">
        <v>2061</v>
      </c>
      <c r="Q224" s="10"/>
      <c r="R224" s="10"/>
      <c r="S224" s="10"/>
      <c r="T224" s="10" t="s">
        <v>53</v>
      </c>
      <c r="U224" s="244">
        <v>22784</v>
      </c>
      <c r="V224" s="10" t="s">
        <v>5393</v>
      </c>
      <c r="W224" s="10" t="s">
        <v>2114</v>
      </c>
      <c r="X224" s="241" t="s">
        <v>1936</v>
      </c>
      <c r="Y224" s="8" t="s">
        <v>5394</v>
      </c>
      <c r="Z224" s="243">
        <v>40478</v>
      </c>
      <c r="AA224" s="10" t="s">
        <v>1658</v>
      </c>
      <c r="AB224" s="10" t="s">
        <v>1938</v>
      </c>
      <c r="AC224" s="10" t="s">
        <v>3139</v>
      </c>
      <c r="AD224" s="10" t="s">
        <v>2098</v>
      </c>
      <c r="AE224" s="243" t="s">
        <v>1948</v>
      </c>
      <c r="AF224" s="10" t="s">
        <v>5395</v>
      </c>
      <c r="AG224" s="10" t="s">
        <v>5396</v>
      </c>
      <c r="AH224" s="242" t="s">
        <v>5395</v>
      </c>
      <c r="AI224" s="243" t="s">
        <v>5396</v>
      </c>
      <c r="AJ224" s="10" t="s">
        <v>5397</v>
      </c>
      <c r="AK224" s="10" t="s">
        <v>5398</v>
      </c>
      <c r="AL224" s="241" t="s">
        <v>1971</v>
      </c>
      <c r="AM224" s="8"/>
      <c r="AN224" s="8"/>
      <c r="AO224" s="8"/>
      <c r="AP224" s="8"/>
      <c r="AQ224" s="8" t="s">
        <v>3087</v>
      </c>
      <c r="AR224" s="245">
        <v>42807</v>
      </c>
      <c r="AS224" s="245">
        <v>42825</v>
      </c>
      <c r="AT224" s="246" t="s">
        <v>5399</v>
      </c>
      <c r="AU224" s="244">
        <v>42807</v>
      </c>
      <c r="AV224" s="247" t="s">
        <v>3100</v>
      </c>
      <c r="AW224" s="248" t="s">
        <v>3087</v>
      </c>
      <c r="AX224" s="249" t="s">
        <v>3087</v>
      </c>
      <c r="AY224" s="250" t="s">
        <v>5391</v>
      </c>
    </row>
    <row r="225" spans="1:51" ht="24.75" customHeight="1" x14ac:dyDescent="0.35">
      <c r="A225" s="11">
        <v>224</v>
      </c>
      <c r="B225" s="241" t="s">
        <v>5400</v>
      </c>
      <c r="C225" s="8" t="s">
        <v>1426</v>
      </c>
      <c r="D225" s="10" t="s">
        <v>3087</v>
      </c>
      <c r="E225" s="10" t="s">
        <v>91</v>
      </c>
      <c r="F225" s="9">
        <v>41977</v>
      </c>
      <c r="G225" s="9">
        <v>42037</v>
      </c>
      <c r="H225" s="9"/>
      <c r="I225" s="9"/>
      <c r="J225" s="7" t="s">
        <v>1932</v>
      </c>
      <c r="K225" s="7"/>
      <c r="L225" s="10" t="s">
        <v>4682</v>
      </c>
      <c r="M225" s="242" t="s">
        <v>3259</v>
      </c>
      <c r="N225" s="243" t="s">
        <v>1990</v>
      </c>
      <c r="O225" s="243" t="s">
        <v>4757</v>
      </c>
      <c r="P225" s="10" t="s">
        <v>4758</v>
      </c>
      <c r="Q225" s="10"/>
      <c r="R225" s="10"/>
      <c r="S225" s="10"/>
      <c r="T225" s="10" t="s">
        <v>53</v>
      </c>
      <c r="U225" s="244">
        <v>30987</v>
      </c>
      <c r="V225" s="10" t="s">
        <v>455</v>
      </c>
      <c r="W225" s="10" t="s">
        <v>255</v>
      </c>
      <c r="X225" s="241" t="s">
        <v>1936</v>
      </c>
      <c r="Y225" s="8" t="s">
        <v>5401</v>
      </c>
      <c r="Z225" s="243">
        <v>36584</v>
      </c>
      <c r="AA225" s="10" t="s">
        <v>455</v>
      </c>
      <c r="AB225" s="10" t="s">
        <v>1938</v>
      </c>
      <c r="AC225" s="10" t="s">
        <v>3139</v>
      </c>
      <c r="AD225" s="10" t="s">
        <v>2115</v>
      </c>
      <c r="AE225" s="243" t="s">
        <v>1940</v>
      </c>
      <c r="AF225" s="10" t="s">
        <v>5402</v>
      </c>
      <c r="AG225" s="10" t="s">
        <v>5403</v>
      </c>
      <c r="AH225" s="242" t="s">
        <v>5404</v>
      </c>
      <c r="AI225" s="243" t="s">
        <v>5405</v>
      </c>
      <c r="AJ225" s="10" t="s">
        <v>5406</v>
      </c>
      <c r="AK225" s="10" t="s">
        <v>5407</v>
      </c>
      <c r="AL225" s="241" t="s">
        <v>1971</v>
      </c>
      <c r="AM225" s="8"/>
      <c r="AN225" s="8"/>
      <c r="AO225" s="8"/>
      <c r="AP225" s="8"/>
      <c r="AQ225" s="8" t="s">
        <v>3087</v>
      </c>
      <c r="AR225" s="245">
        <v>42832</v>
      </c>
      <c r="AS225" s="245">
        <v>42832</v>
      </c>
      <c r="AT225" s="246" t="s">
        <v>5408</v>
      </c>
      <c r="AU225" s="244">
        <v>42825</v>
      </c>
      <c r="AV225" s="247" t="s">
        <v>3083</v>
      </c>
      <c r="AW225" s="248" t="s">
        <v>3087</v>
      </c>
      <c r="AX225" s="249" t="s">
        <v>4456</v>
      </c>
      <c r="AY225" s="250" t="s">
        <v>5400</v>
      </c>
    </row>
    <row r="226" spans="1:51" ht="24.75" customHeight="1" x14ac:dyDescent="0.35">
      <c r="A226" s="11">
        <v>225</v>
      </c>
      <c r="B226" s="241" t="s">
        <v>5409</v>
      </c>
      <c r="C226" s="8" t="s">
        <v>5410</v>
      </c>
      <c r="D226" s="10" t="s">
        <v>3087</v>
      </c>
      <c r="E226" s="10" t="s">
        <v>527</v>
      </c>
      <c r="F226" s="9">
        <v>41694</v>
      </c>
      <c r="G226" s="9">
        <v>41754</v>
      </c>
      <c r="H226" s="9"/>
      <c r="I226" s="9"/>
      <c r="J226" s="7" t="s">
        <v>1932</v>
      </c>
      <c r="K226" s="7"/>
      <c r="L226" s="10" t="s">
        <v>35</v>
      </c>
      <c r="M226" s="242" t="s">
        <v>35</v>
      </c>
      <c r="N226" s="243" t="s">
        <v>2155</v>
      </c>
      <c r="O226" s="243" t="s">
        <v>626</v>
      </c>
      <c r="P226" s="10" t="s">
        <v>2285</v>
      </c>
      <c r="Q226" s="10"/>
      <c r="R226" s="10"/>
      <c r="S226" s="10"/>
      <c r="T226" s="10" t="s">
        <v>22</v>
      </c>
      <c r="U226" s="244">
        <v>31955</v>
      </c>
      <c r="V226" s="10" t="s">
        <v>527</v>
      </c>
      <c r="W226" s="10" t="s">
        <v>527</v>
      </c>
      <c r="X226" s="241" t="s">
        <v>1936</v>
      </c>
      <c r="Y226" s="8" t="s">
        <v>5411</v>
      </c>
      <c r="Z226" s="243">
        <v>38149</v>
      </c>
      <c r="AA226" s="10" t="s">
        <v>527</v>
      </c>
      <c r="AB226" s="10" t="s">
        <v>1938</v>
      </c>
      <c r="AC226" s="10" t="s">
        <v>1974</v>
      </c>
      <c r="AD226" s="10" t="s">
        <v>5412</v>
      </c>
      <c r="AE226" s="243" t="s">
        <v>1988</v>
      </c>
      <c r="AF226" s="10" t="s">
        <v>5413</v>
      </c>
      <c r="AG226" s="10" t="s">
        <v>5414</v>
      </c>
      <c r="AH226" s="242" t="s">
        <v>5413</v>
      </c>
      <c r="AI226" s="243" t="s">
        <v>5415</v>
      </c>
      <c r="AJ226" s="10" t="s">
        <v>5416</v>
      </c>
      <c r="AK226" s="10" t="s">
        <v>4737</v>
      </c>
      <c r="AL226" s="241" t="s">
        <v>2107</v>
      </c>
      <c r="AM226" s="8"/>
      <c r="AN226" s="8"/>
      <c r="AO226" s="8"/>
      <c r="AP226" s="8"/>
      <c r="AQ226" s="8" t="s">
        <v>3087</v>
      </c>
      <c r="AR226" s="245">
        <v>42805</v>
      </c>
      <c r="AS226" s="245">
        <v>42839</v>
      </c>
      <c r="AT226" s="246" t="s">
        <v>5417</v>
      </c>
      <c r="AU226" s="244"/>
      <c r="AV226" s="247" t="s">
        <v>4546</v>
      </c>
      <c r="AW226" s="248" t="s">
        <v>3087</v>
      </c>
      <c r="AX226" s="249" t="s">
        <v>3087</v>
      </c>
      <c r="AY226" s="250" t="s">
        <v>5409</v>
      </c>
    </row>
    <row r="227" spans="1:51" ht="24.75" customHeight="1" x14ac:dyDescent="0.35">
      <c r="A227" s="11">
        <v>226</v>
      </c>
      <c r="B227" s="241" t="s">
        <v>5418</v>
      </c>
      <c r="C227" s="8" t="s">
        <v>5419</v>
      </c>
      <c r="D227" s="10" t="s">
        <v>3087</v>
      </c>
      <c r="E227" s="10" t="s">
        <v>527</v>
      </c>
      <c r="F227" s="9">
        <v>41852</v>
      </c>
      <c r="G227" s="9">
        <v>41912</v>
      </c>
      <c r="H227" s="9"/>
      <c r="I227" s="9"/>
      <c r="J227" s="7" t="s">
        <v>1932</v>
      </c>
      <c r="K227" s="7"/>
      <c r="L227" s="10" t="s">
        <v>35</v>
      </c>
      <c r="M227" s="242" t="s">
        <v>35</v>
      </c>
      <c r="N227" s="243" t="s">
        <v>2050</v>
      </c>
      <c r="O227" s="243" t="s">
        <v>271</v>
      </c>
      <c r="P227" s="10" t="s">
        <v>2000</v>
      </c>
      <c r="Q227" s="10"/>
      <c r="R227" s="10"/>
      <c r="S227" s="10"/>
      <c r="T227" s="10" t="s">
        <v>22</v>
      </c>
      <c r="U227" s="244">
        <v>29794</v>
      </c>
      <c r="V227" s="10" t="s">
        <v>5420</v>
      </c>
      <c r="W227" s="10" t="s">
        <v>669</v>
      </c>
      <c r="X227" s="241" t="s">
        <v>1936</v>
      </c>
      <c r="Y227" s="8" t="s">
        <v>5421</v>
      </c>
      <c r="Z227" s="243">
        <v>41923</v>
      </c>
      <c r="AA227" s="10" t="s">
        <v>527</v>
      </c>
      <c r="AB227" s="10" t="s">
        <v>1938</v>
      </c>
      <c r="AC227" s="10" t="s">
        <v>3139</v>
      </c>
      <c r="AD227" s="10" t="s">
        <v>5076</v>
      </c>
      <c r="AE227" s="243" t="s">
        <v>2041</v>
      </c>
      <c r="AF227" s="10" t="s">
        <v>5422</v>
      </c>
      <c r="AG227" s="10" t="s">
        <v>5423</v>
      </c>
      <c r="AH227" s="242" t="s">
        <v>5422</v>
      </c>
      <c r="AI227" s="243" t="s">
        <v>5423</v>
      </c>
      <c r="AJ227" s="10" t="s">
        <v>5424</v>
      </c>
      <c r="AK227" s="10" t="s">
        <v>5425</v>
      </c>
      <c r="AL227" s="241" t="s">
        <v>1941</v>
      </c>
      <c r="AM227" s="8"/>
      <c r="AN227" s="8"/>
      <c r="AO227" s="8"/>
      <c r="AP227" s="8"/>
      <c r="AQ227" s="8" t="s">
        <v>3087</v>
      </c>
      <c r="AR227" s="245">
        <v>42805</v>
      </c>
      <c r="AS227" s="245">
        <v>42839</v>
      </c>
      <c r="AT227" s="246" t="s">
        <v>5426</v>
      </c>
      <c r="AU227" s="244"/>
      <c r="AV227" s="247" t="s">
        <v>4546</v>
      </c>
      <c r="AW227" s="248" t="s">
        <v>3087</v>
      </c>
      <c r="AX227" s="249" t="s">
        <v>3087</v>
      </c>
      <c r="AY227" s="250" t="s">
        <v>5418</v>
      </c>
    </row>
    <row r="228" spans="1:51" ht="24.75" customHeight="1" x14ac:dyDescent="0.35">
      <c r="A228" s="11">
        <v>227</v>
      </c>
      <c r="B228" s="241" t="s">
        <v>5427</v>
      </c>
      <c r="C228" s="8" t="s">
        <v>5428</v>
      </c>
      <c r="D228" s="10" t="s">
        <v>3087</v>
      </c>
      <c r="E228" s="10" t="s">
        <v>14</v>
      </c>
      <c r="F228" s="9">
        <v>42527</v>
      </c>
      <c r="G228" s="9">
        <v>42587</v>
      </c>
      <c r="H228" s="9"/>
      <c r="I228" s="9">
        <v>42952</v>
      </c>
      <c r="J228" s="7" t="s">
        <v>3127</v>
      </c>
      <c r="K228" s="7"/>
      <c r="L228" s="10" t="s">
        <v>3224</v>
      </c>
      <c r="M228" s="242" t="s">
        <v>3224</v>
      </c>
      <c r="N228" s="243" t="s">
        <v>2155</v>
      </c>
      <c r="O228" s="243" t="s">
        <v>5429</v>
      </c>
      <c r="P228" s="10" t="s">
        <v>5430</v>
      </c>
      <c r="Q228" s="10"/>
      <c r="R228" s="10"/>
      <c r="S228" s="10"/>
      <c r="T228" s="10" t="s">
        <v>22</v>
      </c>
      <c r="U228" s="244">
        <v>34674</v>
      </c>
      <c r="V228" s="10" t="s">
        <v>1945</v>
      </c>
      <c r="W228" s="10" t="s">
        <v>2024</v>
      </c>
      <c r="X228" s="241" t="s">
        <v>1936</v>
      </c>
      <c r="Y228" s="8" t="s">
        <v>5431</v>
      </c>
      <c r="Z228" s="243">
        <v>40364</v>
      </c>
      <c r="AA228" s="10" t="s">
        <v>1945</v>
      </c>
      <c r="AB228" s="10" t="s">
        <v>1956</v>
      </c>
      <c r="AC228" s="10" t="s">
        <v>3139</v>
      </c>
      <c r="AD228" s="10" t="s">
        <v>2077</v>
      </c>
      <c r="AE228" s="243" t="s">
        <v>2095</v>
      </c>
      <c r="AF228" s="10" t="s">
        <v>5432</v>
      </c>
      <c r="AG228" s="10" t="s">
        <v>5433</v>
      </c>
      <c r="AH228" s="242" t="s">
        <v>5434</v>
      </c>
      <c r="AI228" s="243" t="s">
        <v>5435</v>
      </c>
      <c r="AJ228" s="10" t="s">
        <v>5436</v>
      </c>
      <c r="AK228" s="10" t="s">
        <v>5437</v>
      </c>
      <c r="AL228" s="241" t="s">
        <v>1953</v>
      </c>
      <c r="AM228" s="8"/>
      <c r="AN228" s="8"/>
      <c r="AO228" s="8"/>
      <c r="AP228" s="8"/>
      <c r="AQ228" s="8" t="s">
        <v>3087</v>
      </c>
      <c r="AR228" s="245">
        <v>42839</v>
      </c>
      <c r="AS228" s="245">
        <v>42842</v>
      </c>
      <c r="AT228" s="246" t="s">
        <v>5438</v>
      </c>
      <c r="AU228" s="244">
        <v>42828</v>
      </c>
      <c r="AV228" s="247" t="s">
        <v>3083</v>
      </c>
      <c r="AW228" s="248" t="s">
        <v>3087</v>
      </c>
      <c r="AX228" s="249" t="s">
        <v>5439</v>
      </c>
      <c r="AY228" s="250" t="s">
        <v>5427</v>
      </c>
    </row>
    <row r="229" spans="1:51" ht="24.75" customHeight="1" x14ac:dyDescent="0.35">
      <c r="A229" s="11">
        <v>228</v>
      </c>
      <c r="B229" s="241" t="s">
        <v>5440</v>
      </c>
      <c r="C229" s="8" t="s">
        <v>2773</v>
      </c>
      <c r="D229" s="10" t="s">
        <v>3087</v>
      </c>
      <c r="E229" s="10" t="s">
        <v>1967</v>
      </c>
      <c r="F229" s="9">
        <v>42534</v>
      </c>
      <c r="G229" s="9">
        <v>42594</v>
      </c>
      <c r="H229" s="9"/>
      <c r="I229" s="9">
        <v>42959</v>
      </c>
      <c r="J229" s="7" t="s">
        <v>3127</v>
      </c>
      <c r="K229" s="7"/>
      <c r="L229" s="10" t="s">
        <v>35</v>
      </c>
      <c r="M229" s="242" t="s">
        <v>35</v>
      </c>
      <c r="N229" s="243" t="s">
        <v>2155</v>
      </c>
      <c r="O229" s="243" t="s">
        <v>626</v>
      </c>
      <c r="P229" s="10" t="s">
        <v>2285</v>
      </c>
      <c r="Q229" s="10"/>
      <c r="R229" s="10"/>
      <c r="S229" s="10"/>
      <c r="T229" s="10" t="s">
        <v>22</v>
      </c>
      <c r="U229" s="244">
        <v>33147</v>
      </c>
      <c r="V229" s="10" t="s">
        <v>1967</v>
      </c>
      <c r="W229" s="10" t="s">
        <v>1967</v>
      </c>
      <c r="X229" s="241" t="s">
        <v>1936</v>
      </c>
      <c r="Y229" s="8" t="s">
        <v>5441</v>
      </c>
      <c r="Z229" s="243">
        <v>39585</v>
      </c>
      <c r="AA229" s="10" t="s">
        <v>1967</v>
      </c>
      <c r="AB229" s="10" t="s">
        <v>1938</v>
      </c>
      <c r="AC229" s="10" t="s">
        <v>3139</v>
      </c>
      <c r="AD229" s="10" t="s">
        <v>2253</v>
      </c>
      <c r="AE229" s="243" t="s">
        <v>2041</v>
      </c>
      <c r="AF229" s="10" t="s">
        <v>5442</v>
      </c>
      <c r="AG229" s="10" t="s">
        <v>5443</v>
      </c>
      <c r="AH229" s="242" t="s">
        <v>5442</v>
      </c>
      <c r="AI229" s="243" t="s">
        <v>5443</v>
      </c>
      <c r="AJ229" s="10" t="s">
        <v>5444</v>
      </c>
      <c r="AK229" s="10" t="s">
        <v>5445</v>
      </c>
      <c r="AL229" s="241" t="s">
        <v>1941</v>
      </c>
      <c r="AM229" s="8"/>
      <c r="AN229" s="8"/>
      <c r="AO229" s="8"/>
      <c r="AP229" s="8"/>
      <c r="AQ229" s="8" t="s">
        <v>3087</v>
      </c>
      <c r="AR229" s="245">
        <v>42846</v>
      </c>
      <c r="AS229" s="245">
        <v>42846</v>
      </c>
      <c r="AT229" s="246" t="s">
        <v>5446</v>
      </c>
      <c r="AU229" s="244"/>
      <c r="AV229" s="247" t="s">
        <v>4546</v>
      </c>
      <c r="AW229" s="248" t="s">
        <v>3087</v>
      </c>
      <c r="AX229" s="249" t="s">
        <v>3087</v>
      </c>
      <c r="AY229" s="250" t="s">
        <v>5440</v>
      </c>
    </row>
    <row r="230" spans="1:51" ht="24.75" customHeight="1" x14ac:dyDescent="0.35">
      <c r="A230" s="11">
        <v>229</v>
      </c>
      <c r="B230" s="241" t="s">
        <v>5447</v>
      </c>
      <c r="C230" s="8" t="s">
        <v>5448</v>
      </c>
      <c r="D230" s="10" t="s">
        <v>3087</v>
      </c>
      <c r="E230" s="10" t="s">
        <v>351</v>
      </c>
      <c r="F230" s="9">
        <v>41852</v>
      </c>
      <c r="G230" s="9">
        <v>41912</v>
      </c>
      <c r="H230" s="9"/>
      <c r="I230" s="9">
        <v>43373</v>
      </c>
      <c r="J230" s="7" t="s">
        <v>3127</v>
      </c>
      <c r="K230" s="7"/>
      <c r="L230" s="10" t="s">
        <v>4682</v>
      </c>
      <c r="M230" s="242" t="s">
        <v>3259</v>
      </c>
      <c r="N230" s="243" t="s">
        <v>2050</v>
      </c>
      <c r="O230" s="243" t="s">
        <v>4999</v>
      </c>
      <c r="P230" s="10" t="s">
        <v>4758</v>
      </c>
      <c r="Q230" s="10"/>
      <c r="R230" s="10"/>
      <c r="S230" s="10"/>
      <c r="T230" s="10" t="s">
        <v>22</v>
      </c>
      <c r="U230" s="244">
        <v>31644</v>
      </c>
      <c r="V230" s="10" t="s">
        <v>351</v>
      </c>
      <c r="W230" s="10" t="s">
        <v>501</v>
      </c>
      <c r="X230" s="241" t="s">
        <v>1936</v>
      </c>
      <c r="Y230" s="8" t="s">
        <v>5449</v>
      </c>
      <c r="Z230" s="243">
        <v>40834</v>
      </c>
      <c r="AA230" s="10" t="s">
        <v>351</v>
      </c>
      <c r="AB230" s="10" t="s">
        <v>1956</v>
      </c>
      <c r="AC230" s="10" t="s">
        <v>3139</v>
      </c>
      <c r="AD230" s="10" t="s">
        <v>5450</v>
      </c>
      <c r="AE230" s="243" t="s">
        <v>1948</v>
      </c>
      <c r="AF230" s="10" t="s">
        <v>5451</v>
      </c>
      <c r="AG230" s="10" t="s">
        <v>5452</v>
      </c>
      <c r="AH230" s="242" t="s">
        <v>5453</v>
      </c>
      <c r="AI230" s="243" t="s">
        <v>5454</v>
      </c>
      <c r="AJ230" s="10" t="s">
        <v>5455</v>
      </c>
      <c r="AK230" s="10" t="s">
        <v>5456</v>
      </c>
      <c r="AL230" s="241" t="s">
        <v>5457</v>
      </c>
      <c r="AM230" s="8"/>
      <c r="AN230" s="8"/>
      <c r="AO230" s="8"/>
      <c r="AP230" s="8"/>
      <c r="AQ230" s="8" t="s">
        <v>3087</v>
      </c>
      <c r="AR230" s="245">
        <v>42855</v>
      </c>
      <c r="AS230" s="245">
        <v>42855</v>
      </c>
      <c r="AT230" s="246" t="s">
        <v>5458</v>
      </c>
      <c r="AU230" s="244">
        <v>42829</v>
      </c>
      <c r="AV230" s="247" t="s">
        <v>3083</v>
      </c>
      <c r="AW230" s="248" t="s">
        <v>3087</v>
      </c>
      <c r="AX230" s="249" t="s">
        <v>5215</v>
      </c>
      <c r="AY230" s="250" t="s">
        <v>5447</v>
      </c>
    </row>
    <row r="231" spans="1:51" ht="24.75" customHeight="1" x14ac:dyDescent="0.35">
      <c r="A231" s="11">
        <v>230</v>
      </c>
      <c r="B231" s="241" t="s">
        <v>5459</v>
      </c>
      <c r="C231" s="8" t="s">
        <v>5460</v>
      </c>
      <c r="D231" s="10" t="s">
        <v>3087</v>
      </c>
      <c r="E231" s="10" t="s">
        <v>3194</v>
      </c>
      <c r="F231" s="9">
        <v>42681</v>
      </c>
      <c r="G231" s="9">
        <v>42740</v>
      </c>
      <c r="H231" s="9"/>
      <c r="I231" s="9">
        <v>43105</v>
      </c>
      <c r="J231" s="7" t="s">
        <v>3127</v>
      </c>
      <c r="K231" s="7"/>
      <c r="L231" s="10" t="s">
        <v>4900</v>
      </c>
      <c r="M231" s="242" t="s">
        <v>4901</v>
      </c>
      <c r="N231" s="243" t="s">
        <v>1990</v>
      </c>
      <c r="O231" s="243" t="s">
        <v>3186</v>
      </c>
      <c r="P231" s="10" t="s">
        <v>2061</v>
      </c>
      <c r="Q231" s="10"/>
      <c r="R231" s="10"/>
      <c r="S231" s="10"/>
      <c r="T231" s="10" t="s">
        <v>53</v>
      </c>
      <c r="U231" s="244">
        <v>30639</v>
      </c>
      <c r="V231" s="10" t="s">
        <v>1045</v>
      </c>
      <c r="W231" s="10" t="s">
        <v>317</v>
      </c>
      <c r="X231" s="241" t="s">
        <v>1936</v>
      </c>
      <c r="Y231" s="8" t="s">
        <v>5461</v>
      </c>
      <c r="Z231" s="243">
        <v>41153</v>
      </c>
      <c r="AA231" s="10" t="s">
        <v>1045</v>
      </c>
      <c r="AB231" s="10" t="s">
        <v>1938</v>
      </c>
      <c r="AC231" s="10" t="s">
        <v>3139</v>
      </c>
      <c r="AD231" s="10" t="s">
        <v>5462</v>
      </c>
      <c r="AE231" s="243" t="s">
        <v>1948</v>
      </c>
      <c r="AF231" s="10" t="s">
        <v>5463</v>
      </c>
      <c r="AG231" s="10" t="s">
        <v>5464</v>
      </c>
      <c r="AH231" s="242" t="s">
        <v>5465</v>
      </c>
      <c r="AI231" s="243" t="s">
        <v>5466</v>
      </c>
      <c r="AJ231" s="10" t="s">
        <v>5467</v>
      </c>
      <c r="AK231" s="10" t="s">
        <v>5468</v>
      </c>
      <c r="AL231" s="241" t="s">
        <v>1971</v>
      </c>
      <c r="AM231" s="8"/>
      <c r="AN231" s="8"/>
      <c r="AO231" s="8"/>
      <c r="AP231" s="8"/>
      <c r="AQ231" s="8" t="s">
        <v>3087</v>
      </c>
      <c r="AR231" s="245">
        <v>42855</v>
      </c>
      <c r="AS231" s="245">
        <v>42855</v>
      </c>
      <c r="AT231" s="246" t="s">
        <v>5469</v>
      </c>
      <c r="AU231" s="244">
        <v>42823</v>
      </c>
      <c r="AV231" s="247" t="s">
        <v>3100</v>
      </c>
      <c r="AW231" s="248" t="s">
        <v>3087</v>
      </c>
      <c r="AX231" s="249" t="s">
        <v>4456</v>
      </c>
      <c r="AY231" s="250" t="s">
        <v>5459</v>
      </c>
    </row>
    <row r="232" spans="1:51" ht="24.75" customHeight="1" x14ac:dyDescent="0.35">
      <c r="A232" s="11">
        <v>231</v>
      </c>
      <c r="B232" s="241" t="s">
        <v>5470</v>
      </c>
      <c r="C232" s="8" t="s">
        <v>5471</v>
      </c>
      <c r="D232" s="10" t="s">
        <v>3087</v>
      </c>
      <c r="E232" s="10" t="s">
        <v>14</v>
      </c>
      <c r="F232" s="9">
        <v>42472</v>
      </c>
      <c r="G232" s="9">
        <v>42532</v>
      </c>
      <c r="H232" s="9"/>
      <c r="I232" s="9">
        <v>42897</v>
      </c>
      <c r="J232" s="7" t="s">
        <v>3127</v>
      </c>
      <c r="K232" s="7"/>
      <c r="L232" s="10" t="s">
        <v>2404</v>
      </c>
      <c r="M232" s="242" t="s">
        <v>428</v>
      </c>
      <c r="N232" s="243" t="s">
        <v>2017</v>
      </c>
      <c r="O232" s="243" t="s">
        <v>1404</v>
      </c>
      <c r="P232" s="10" t="s">
        <v>5472</v>
      </c>
      <c r="Q232" s="10"/>
      <c r="R232" s="10"/>
      <c r="S232" s="10"/>
      <c r="T232" s="10" t="s">
        <v>22</v>
      </c>
      <c r="U232" s="244">
        <v>32601</v>
      </c>
      <c r="V232" s="10" t="s">
        <v>334</v>
      </c>
      <c r="W232" s="10" t="s">
        <v>334</v>
      </c>
      <c r="X232" s="241" t="s">
        <v>1936</v>
      </c>
      <c r="Y232" s="8" t="s">
        <v>5473</v>
      </c>
      <c r="Z232" s="243">
        <v>40570</v>
      </c>
      <c r="AA232" s="10" t="s">
        <v>145</v>
      </c>
      <c r="AB232" s="10" t="s">
        <v>1938</v>
      </c>
      <c r="AC232" s="10" t="s">
        <v>3139</v>
      </c>
      <c r="AD232" s="10" t="s">
        <v>2162</v>
      </c>
      <c r="AE232" s="243" t="s">
        <v>2095</v>
      </c>
      <c r="AF232" s="10" t="s">
        <v>5474</v>
      </c>
      <c r="AG232" s="10" t="s">
        <v>5475</v>
      </c>
      <c r="AH232" s="242" t="s">
        <v>5474</v>
      </c>
      <c r="AI232" s="243" t="s">
        <v>5475</v>
      </c>
      <c r="AJ232" s="10" t="s">
        <v>5476</v>
      </c>
      <c r="AK232" s="10" t="s">
        <v>5477</v>
      </c>
      <c r="AL232" s="241" t="s">
        <v>1941</v>
      </c>
      <c r="AM232" s="8"/>
      <c r="AN232" s="8"/>
      <c r="AO232" s="8"/>
      <c r="AP232" s="8"/>
      <c r="AQ232" s="8" t="s">
        <v>3087</v>
      </c>
      <c r="AR232" s="245">
        <v>42859</v>
      </c>
      <c r="AS232" s="245">
        <v>42859</v>
      </c>
      <c r="AT232" s="246" t="s">
        <v>5478</v>
      </c>
      <c r="AU232" s="244">
        <v>42829</v>
      </c>
      <c r="AV232" s="247" t="s">
        <v>3083</v>
      </c>
      <c r="AW232" s="248" t="s">
        <v>3087</v>
      </c>
      <c r="AX232" s="249" t="s">
        <v>3087</v>
      </c>
      <c r="AY232" s="250" t="s">
        <v>5470</v>
      </c>
    </row>
    <row r="233" spans="1:51" ht="24.75" customHeight="1" x14ac:dyDescent="0.35">
      <c r="A233" s="11">
        <v>232</v>
      </c>
      <c r="B233" s="241" t="s">
        <v>5479</v>
      </c>
      <c r="C233" s="8" t="s">
        <v>5480</v>
      </c>
      <c r="D233" s="10" t="s">
        <v>3087</v>
      </c>
      <c r="E233" s="10" t="s">
        <v>14</v>
      </c>
      <c r="F233" s="9">
        <v>40848</v>
      </c>
      <c r="G233" s="9">
        <v>40908</v>
      </c>
      <c r="H233" s="9"/>
      <c r="I233" s="9"/>
      <c r="J233" s="7" t="s">
        <v>1932</v>
      </c>
      <c r="K233" s="7"/>
      <c r="L233" s="10" t="s">
        <v>96</v>
      </c>
      <c r="M233" s="242" t="s">
        <v>96</v>
      </c>
      <c r="N233" s="243" t="s">
        <v>1972</v>
      </c>
      <c r="O233" s="243" t="s">
        <v>5481</v>
      </c>
      <c r="P233" s="10" t="s">
        <v>5482</v>
      </c>
      <c r="Q233" s="10"/>
      <c r="R233" s="10"/>
      <c r="S233" s="10"/>
      <c r="T233" s="10" t="s">
        <v>53</v>
      </c>
      <c r="U233" s="244">
        <v>31285</v>
      </c>
      <c r="V233" s="10" t="s">
        <v>747</v>
      </c>
      <c r="W233" s="10" t="s">
        <v>747</v>
      </c>
      <c r="X233" s="241" t="s">
        <v>1936</v>
      </c>
      <c r="Y233" s="8" t="s">
        <v>5483</v>
      </c>
      <c r="Z233" s="243">
        <v>37168</v>
      </c>
      <c r="AA233" s="10" t="s">
        <v>747</v>
      </c>
      <c r="AB233" s="10" t="s">
        <v>1938</v>
      </c>
      <c r="AC233" s="10" t="s">
        <v>3139</v>
      </c>
      <c r="AD233" s="10" t="s">
        <v>1987</v>
      </c>
      <c r="AE233" s="243" t="s">
        <v>2377</v>
      </c>
      <c r="AF233" s="10" t="s">
        <v>5484</v>
      </c>
      <c r="AG233" s="10" t="s">
        <v>5485</v>
      </c>
      <c r="AH233" s="242" t="s">
        <v>5486</v>
      </c>
      <c r="AI233" s="243" t="s">
        <v>5487</v>
      </c>
      <c r="AJ233" s="10" t="s">
        <v>5488</v>
      </c>
      <c r="AK233" s="10" t="s">
        <v>4548</v>
      </c>
      <c r="AL233" s="241" t="s">
        <v>1971</v>
      </c>
      <c r="AM233" s="8"/>
      <c r="AN233" s="8"/>
      <c r="AO233" s="8"/>
      <c r="AP233" s="8"/>
      <c r="AQ233" s="8" t="s">
        <v>3087</v>
      </c>
      <c r="AR233" s="245">
        <v>42867</v>
      </c>
      <c r="AS233" s="245">
        <v>42867</v>
      </c>
      <c r="AT233" s="246" t="s">
        <v>5489</v>
      </c>
      <c r="AU233" s="244">
        <v>42867</v>
      </c>
      <c r="AV233" s="247" t="s">
        <v>3083</v>
      </c>
      <c r="AW233" s="248" t="s">
        <v>3087</v>
      </c>
      <c r="AX233" s="249" t="s">
        <v>5490</v>
      </c>
      <c r="AY233" s="250" t="s">
        <v>5479</v>
      </c>
    </row>
    <row r="234" spans="1:51" ht="24.75" customHeight="1" x14ac:dyDescent="0.35">
      <c r="A234" s="11">
        <v>233</v>
      </c>
      <c r="B234" s="241" t="s">
        <v>5491</v>
      </c>
      <c r="C234" s="8" t="s">
        <v>5492</v>
      </c>
      <c r="D234" s="10" t="s">
        <v>3087</v>
      </c>
      <c r="E234" s="10" t="s">
        <v>124</v>
      </c>
      <c r="F234" s="9">
        <v>40911</v>
      </c>
      <c r="G234" s="9">
        <v>40971</v>
      </c>
      <c r="H234" s="9"/>
      <c r="I234" s="9"/>
      <c r="J234" s="7" t="s">
        <v>1932</v>
      </c>
      <c r="K234" s="7"/>
      <c r="L234" s="10" t="s">
        <v>35</v>
      </c>
      <c r="M234" s="242" t="s">
        <v>35</v>
      </c>
      <c r="N234" s="243" t="s">
        <v>2017</v>
      </c>
      <c r="O234" s="243" t="s">
        <v>125</v>
      </c>
      <c r="P234" s="10" t="s">
        <v>2020</v>
      </c>
      <c r="Q234" s="10"/>
      <c r="R234" s="10"/>
      <c r="S234" s="10"/>
      <c r="T234" s="10" t="s">
        <v>53</v>
      </c>
      <c r="U234" s="244">
        <v>30505</v>
      </c>
      <c r="V234" s="10" t="s">
        <v>124</v>
      </c>
      <c r="W234" s="10" t="s">
        <v>141</v>
      </c>
      <c r="X234" s="241" t="s">
        <v>1936</v>
      </c>
      <c r="Y234" s="8" t="s">
        <v>5493</v>
      </c>
      <c r="Z234" s="243">
        <v>39527</v>
      </c>
      <c r="AA234" s="10" t="s">
        <v>124</v>
      </c>
      <c r="AB234" s="10" t="s">
        <v>1938</v>
      </c>
      <c r="AC234" s="10" t="s">
        <v>1974</v>
      </c>
      <c r="AD234" s="10" t="s">
        <v>5494</v>
      </c>
      <c r="AE234" s="243" t="s">
        <v>2041</v>
      </c>
      <c r="AF234" s="10" t="s">
        <v>5495</v>
      </c>
      <c r="AG234" s="10" t="s">
        <v>5496</v>
      </c>
      <c r="AH234" s="242" t="s">
        <v>5495</v>
      </c>
      <c r="AI234" s="243" t="s">
        <v>5496</v>
      </c>
      <c r="AJ234" s="10" t="s">
        <v>5497</v>
      </c>
      <c r="AK234" s="10" t="s">
        <v>2573</v>
      </c>
      <c r="AL234" s="241" t="s">
        <v>1971</v>
      </c>
      <c r="AM234" s="8"/>
      <c r="AN234" s="8"/>
      <c r="AO234" s="8"/>
      <c r="AP234" s="8"/>
      <c r="AQ234" s="8" t="s">
        <v>3087</v>
      </c>
      <c r="AR234" s="245">
        <v>42859</v>
      </c>
      <c r="AS234" s="245">
        <v>42870</v>
      </c>
      <c r="AT234" s="246" t="s">
        <v>5498</v>
      </c>
      <c r="AU234" s="244">
        <v>42826</v>
      </c>
      <c r="AV234" s="247" t="s">
        <v>3083</v>
      </c>
      <c r="AW234" s="248" t="s">
        <v>3087</v>
      </c>
      <c r="AX234" s="249" t="s">
        <v>5499</v>
      </c>
      <c r="AY234" s="250" t="s">
        <v>5491</v>
      </c>
    </row>
    <row r="235" spans="1:51" ht="24.75" customHeight="1" x14ac:dyDescent="0.35">
      <c r="A235" s="11">
        <v>234</v>
      </c>
      <c r="B235" s="241" t="s">
        <v>5500</v>
      </c>
      <c r="C235" s="8" t="s">
        <v>5501</v>
      </c>
      <c r="D235" s="10" t="s">
        <v>3087</v>
      </c>
      <c r="E235" s="10" t="s">
        <v>3194</v>
      </c>
      <c r="F235" s="9">
        <v>42863</v>
      </c>
      <c r="G235" s="9">
        <v>42922</v>
      </c>
      <c r="H235" s="9"/>
      <c r="I235" s="9"/>
      <c r="J235" s="7" t="s">
        <v>3127</v>
      </c>
      <c r="K235" s="7"/>
      <c r="L235" s="10" t="s">
        <v>4900</v>
      </c>
      <c r="M235" s="242" t="s">
        <v>4901</v>
      </c>
      <c r="N235" s="243" t="s">
        <v>1933</v>
      </c>
      <c r="O235" s="243" t="s">
        <v>5502</v>
      </c>
      <c r="P235" s="10" t="s">
        <v>3246</v>
      </c>
      <c r="Q235" s="10"/>
      <c r="R235" s="10"/>
      <c r="S235" s="10"/>
      <c r="T235" s="10" t="s">
        <v>22</v>
      </c>
      <c r="U235" s="244">
        <v>26358</v>
      </c>
      <c r="V235" s="10" t="s">
        <v>79</v>
      </c>
      <c r="W235" s="10" t="s">
        <v>3087</v>
      </c>
      <c r="X235" s="241" t="s">
        <v>1936</v>
      </c>
      <c r="Y235" s="8" t="s">
        <v>5503</v>
      </c>
      <c r="Z235" s="243">
        <v>42304</v>
      </c>
      <c r="AA235" s="10" t="s">
        <v>255</v>
      </c>
      <c r="AB235" s="10" t="s">
        <v>1946</v>
      </c>
      <c r="AC235" s="10" t="s">
        <v>3139</v>
      </c>
      <c r="AD235" s="10" t="s">
        <v>2010</v>
      </c>
      <c r="AE235" s="243" t="s">
        <v>1948</v>
      </c>
      <c r="AF235" s="10" t="s">
        <v>5504</v>
      </c>
      <c r="AG235" s="10" t="s">
        <v>5505</v>
      </c>
      <c r="AH235" s="242" t="s">
        <v>5506</v>
      </c>
      <c r="AI235" s="243" t="s">
        <v>5507</v>
      </c>
      <c r="AJ235" s="10" t="s">
        <v>3087</v>
      </c>
      <c r="AK235" s="10" t="s">
        <v>3087</v>
      </c>
      <c r="AL235" s="241" t="s">
        <v>3087</v>
      </c>
      <c r="AM235" s="8"/>
      <c r="AN235" s="8"/>
      <c r="AO235" s="8"/>
      <c r="AP235" s="8"/>
      <c r="AQ235" s="8" t="s">
        <v>3087</v>
      </c>
      <c r="AR235" s="245">
        <v>42882</v>
      </c>
      <c r="AS235" s="245">
        <v>42882</v>
      </c>
      <c r="AT235" s="246" t="s">
        <v>3087</v>
      </c>
      <c r="AU235" s="244">
        <v>42882</v>
      </c>
      <c r="AV235" s="247" t="s">
        <v>3083</v>
      </c>
      <c r="AW235" s="248" t="s">
        <v>3087</v>
      </c>
      <c r="AX235" s="249" t="s">
        <v>3087</v>
      </c>
      <c r="AY235" s="250" t="s">
        <v>5500</v>
      </c>
    </row>
    <row r="236" spans="1:51" ht="24.75" customHeight="1" x14ac:dyDescent="0.35">
      <c r="A236" s="11">
        <v>235</v>
      </c>
      <c r="B236" s="241" t="s">
        <v>5508</v>
      </c>
      <c r="C236" s="8" t="s">
        <v>4126</v>
      </c>
      <c r="D236" s="10" t="s">
        <v>3087</v>
      </c>
      <c r="E236" s="10" t="s">
        <v>14</v>
      </c>
      <c r="F236" s="9">
        <v>42387</v>
      </c>
      <c r="G236" s="9">
        <v>42446</v>
      </c>
      <c r="H236" s="9"/>
      <c r="I236" s="9"/>
      <c r="J236" s="7" t="s">
        <v>1932</v>
      </c>
      <c r="K236" s="7"/>
      <c r="L236" s="10" t="s">
        <v>4682</v>
      </c>
      <c r="M236" s="242" t="s">
        <v>3773</v>
      </c>
      <c r="N236" s="243" t="s">
        <v>1933</v>
      </c>
      <c r="O236" s="243" t="s">
        <v>5509</v>
      </c>
      <c r="P236" s="10" t="s">
        <v>5510</v>
      </c>
      <c r="Q236" s="10"/>
      <c r="R236" s="10"/>
      <c r="S236" s="10"/>
      <c r="T236" s="10" t="s">
        <v>53</v>
      </c>
      <c r="U236" s="244">
        <v>29200</v>
      </c>
      <c r="V236" s="10" t="s">
        <v>2007</v>
      </c>
      <c r="W236" s="10" t="s">
        <v>2007</v>
      </c>
      <c r="X236" s="241" t="s">
        <v>1936</v>
      </c>
      <c r="Y236" s="8" t="s">
        <v>4129</v>
      </c>
      <c r="Z236" s="243">
        <v>38758</v>
      </c>
      <c r="AA236" s="10" t="s">
        <v>255</v>
      </c>
      <c r="AB236" s="10" t="s">
        <v>1956</v>
      </c>
      <c r="AC236" s="10" t="s">
        <v>1968</v>
      </c>
      <c r="AD236" s="10" t="s">
        <v>3777</v>
      </c>
      <c r="AE236" s="243" t="s">
        <v>1948</v>
      </c>
      <c r="AF236" s="10" t="s">
        <v>4130</v>
      </c>
      <c r="AG236" s="10" t="s">
        <v>5511</v>
      </c>
      <c r="AH236" s="242" t="s">
        <v>4130</v>
      </c>
      <c r="AI236" s="243" t="s">
        <v>5511</v>
      </c>
      <c r="AJ236" s="10" t="s">
        <v>4133</v>
      </c>
      <c r="AK236" s="10" t="s">
        <v>4134</v>
      </c>
      <c r="AL236" s="241" t="s">
        <v>1953</v>
      </c>
      <c r="AM236" s="8"/>
      <c r="AN236" s="8"/>
      <c r="AO236" s="8"/>
      <c r="AP236" s="8"/>
      <c r="AQ236" s="8" t="s">
        <v>3087</v>
      </c>
      <c r="AR236" s="245">
        <v>42886</v>
      </c>
      <c r="AS236" s="245">
        <v>42886</v>
      </c>
      <c r="AT236" s="246" t="s">
        <v>5512</v>
      </c>
      <c r="AU236" s="244">
        <v>42839</v>
      </c>
      <c r="AV236" s="247" t="s">
        <v>3083</v>
      </c>
      <c r="AW236" s="248" t="s">
        <v>3087</v>
      </c>
      <c r="AX236" s="249" t="s">
        <v>4629</v>
      </c>
      <c r="AY236" s="250" t="s">
        <v>5508</v>
      </c>
    </row>
    <row r="237" spans="1:51" ht="24.75" customHeight="1" x14ac:dyDescent="0.35">
      <c r="A237" s="11">
        <v>236</v>
      </c>
      <c r="B237" s="241" t="s">
        <v>5513</v>
      </c>
      <c r="C237" s="8" t="s">
        <v>5514</v>
      </c>
      <c r="D237" s="10" t="s">
        <v>3087</v>
      </c>
      <c r="E237" s="10" t="s">
        <v>14</v>
      </c>
      <c r="F237" s="9">
        <v>41529</v>
      </c>
      <c r="G237" s="9">
        <v>41589</v>
      </c>
      <c r="H237" s="9"/>
      <c r="I237" s="9"/>
      <c r="J237" s="7" t="s">
        <v>1932</v>
      </c>
      <c r="K237" s="7"/>
      <c r="L237" s="10" t="s">
        <v>19</v>
      </c>
      <c r="M237" s="242" t="s">
        <v>5515</v>
      </c>
      <c r="N237" s="243" t="s">
        <v>2050</v>
      </c>
      <c r="O237" s="243" t="s">
        <v>321</v>
      </c>
      <c r="P237" s="10" t="s">
        <v>5516</v>
      </c>
      <c r="Q237" s="10"/>
      <c r="R237" s="10"/>
      <c r="S237" s="10"/>
      <c r="T237" s="10" t="s">
        <v>22</v>
      </c>
      <c r="U237" s="244">
        <v>33125</v>
      </c>
      <c r="V237" s="10" t="s">
        <v>1725</v>
      </c>
      <c r="W237" s="10" t="s">
        <v>1725</v>
      </c>
      <c r="X237" s="241" t="s">
        <v>1936</v>
      </c>
      <c r="Y237" s="8" t="s">
        <v>5517</v>
      </c>
      <c r="Z237" s="243">
        <v>41086</v>
      </c>
      <c r="AA237" s="10" t="s">
        <v>1725</v>
      </c>
      <c r="AB237" s="10" t="s">
        <v>1956</v>
      </c>
      <c r="AC237" s="10" t="s">
        <v>3139</v>
      </c>
      <c r="AD237" s="10" t="s">
        <v>2010</v>
      </c>
      <c r="AE237" s="243" t="s">
        <v>2637</v>
      </c>
      <c r="AF237" s="10" t="s">
        <v>5518</v>
      </c>
      <c r="AG237" s="10" t="s">
        <v>5519</v>
      </c>
      <c r="AH237" s="242" t="s">
        <v>5520</v>
      </c>
      <c r="AI237" s="243" t="s">
        <v>5521</v>
      </c>
      <c r="AJ237" s="10" t="s">
        <v>5522</v>
      </c>
      <c r="AK237" s="10" t="s">
        <v>5523</v>
      </c>
      <c r="AL237" s="241" t="s">
        <v>1953</v>
      </c>
      <c r="AM237" s="8"/>
      <c r="AN237" s="8"/>
      <c r="AO237" s="8"/>
      <c r="AP237" s="8"/>
      <c r="AQ237" s="8"/>
      <c r="AR237" s="245">
        <v>42886</v>
      </c>
      <c r="AS237" s="245">
        <v>42886</v>
      </c>
      <c r="AT237" s="246" t="s">
        <v>5524</v>
      </c>
      <c r="AU237" s="244">
        <v>42853</v>
      </c>
      <c r="AV237" s="247" t="s">
        <v>3083</v>
      </c>
      <c r="AW237" s="248" t="s">
        <v>3087</v>
      </c>
      <c r="AX237" s="249" t="s">
        <v>4629</v>
      </c>
      <c r="AY237" s="250" t="s">
        <v>5513</v>
      </c>
    </row>
    <row r="238" spans="1:51" ht="24.75" customHeight="1" x14ac:dyDescent="0.35">
      <c r="A238" s="11">
        <v>237</v>
      </c>
      <c r="B238" s="241" t="s">
        <v>5525</v>
      </c>
      <c r="C238" s="8" t="s">
        <v>933</v>
      </c>
      <c r="D238" s="10" t="s">
        <v>5526</v>
      </c>
      <c r="E238" s="10" t="s">
        <v>699</v>
      </c>
      <c r="F238" s="9">
        <v>41214</v>
      </c>
      <c r="G238" s="9">
        <v>41274</v>
      </c>
      <c r="H238" s="9"/>
      <c r="I238" s="9"/>
      <c r="J238" s="7" t="s">
        <v>1932</v>
      </c>
      <c r="K238" s="7"/>
      <c r="L238" s="10" t="s">
        <v>5092</v>
      </c>
      <c r="M238" s="242" t="s">
        <v>5093</v>
      </c>
      <c r="N238" s="243" t="s">
        <v>1964</v>
      </c>
      <c r="O238" s="243" t="s">
        <v>5527</v>
      </c>
      <c r="P238" s="10" t="s">
        <v>5528</v>
      </c>
      <c r="Q238" s="10"/>
      <c r="R238" s="10"/>
      <c r="S238" s="10"/>
      <c r="T238" s="10" t="s">
        <v>53</v>
      </c>
      <c r="U238" s="244">
        <v>28459</v>
      </c>
      <c r="V238" s="10" t="s">
        <v>699</v>
      </c>
      <c r="W238" s="10" t="s">
        <v>699</v>
      </c>
      <c r="X238" s="241" t="s">
        <v>1936</v>
      </c>
      <c r="Y238" s="8" t="s">
        <v>5529</v>
      </c>
      <c r="Z238" s="243">
        <v>40631</v>
      </c>
      <c r="AA238" s="10" t="s">
        <v>699</v>
      </c>
      <c r="AB238" s="10" t="s">
        <v>1938</v>
      </c>
      <c r="AC238" s="10" t="s">
        <v>3139</v>
      </c>
      <c r="AD238" s="10" t="s">
        <v>2154</v>
      </c>
      <c r="AE238" s="243" t="s">
        <v>1948</v>
      </c>
      <c r="AF238" s="10" t="s">
        <v>5530</v>
      </c>
      <c r="AG238" s="10" t="s">
        <v>5531</v>
      </c>
      <c r="AH238" s="242" t="s">
        <v>5532</v>
      </c>
      <c r="AI238" s="243" t="s">
        <v>5533</v>
      </c>
      <c r="AJ238" s="10" t="s">
        <v>5534</v>
      </c>
      <c r="AK238" s="10" t="s">
        <v>2410</v>
      </c>
      <c r="AL238" s="241" t="s">
        <v>1953</v>
      </c>
      <c r="AM238" s="8"/>
      <c r="AN238" s="8"/>
      <c r="AO238" s="8"/>
      <c r="AP238" s="8"/>
      <c r="AQ238" s="8" t="s">
        <v>3087</v>
      </c>
      <c r="AR238" s="245">
        <v>42886</v>
      </c>
      <c r="AS238" s="245">
        <v>42886</v>
      </c>
      <c r="AT238" s="246" t="s">
        <v>5535</v>
      </c>
      <c r="AU238" s="244">
        <v>42867</v>
      </c>
      <c r="AV238" s="247" t="s">
        <v>3083</v>
      </c>
      <c r="AW238" s="248" t="s">
        <v>3087</v>
      </c>
      <c r="AX238" s="249" t="s">
        <v>4503</v>
      </c>
      <c r="AY238" s="250" t="s">
        <v>5525</v>
      </c>
    </row>
    <row r="239" spans="1:51" ht="24.75" customHeight="1" x14ac:dyDescent="0.35">
      <c r="A239" s="11">
        <v>238</v>
      </c>
      <c r="B239" s="241" t="s">
        <v>5536</v>
      </c>
      <c r="C239" s="8" t="s">
        <v>5537</v>
      </c>
      <c r="D239" s="10" t="s">
        <v>3087</v>
      </c>
      <c r="E239" s="10" t="s">
        <v>781</v>
      </c>
      <c r="F239" s="9">
        <v>41533</v>
      </c>
      <c r="G239" s="9">
        <v>41653</v>
      </c>
      <c r="H239" s="251"/>
      <c r="I239" s="9">
        <v>43114</v>
      </c>
      <c r="J239" s="7" t="s">
        <v>3127</v>
      </c>
      <c r="K239" s="7"/>
      <c r="L239" s="10" t="s">
        <v>5538</v>
      </c>
      <c r="M239" s="242" t="s">
        <v>2141</v>
      </c>
      <c r="N239" s="252" t="s">
        <v>1972</v>
      </c>
      <c r="O239" s="252" t="s">
        <v>3186</v>
      </c>
      <c r="P239" s="252" t="s">
        <v>2438</v>
      </c>
      <c r="Q239" s="253"/>
      <c r="R239" s="253"/>
      <c r="S239" s="253"/>
      <c r="T239" s="253" t="s">
        <v>53</v>
      </c>
      <c r="U239" s="244">
        <v>30281</v>
      </c>
      <c r="V239" s="10" t="s">
        <v>781</v>
      </c>
      <c r="W239" s="10" t="s">
        <v>781</v>
      </c>
      <c r="X239" s="241" t="s">
        <v>1936</v>
      </c>
      <c r="Y239" s="8" t="s">
        <v>5539</v>
      </c>
      <c r="Z239" s="243">
        <v>36846</v>
      </c>
      <c r="AA239" s="10" t="s">
        <v>781</v>
      </c>
      <c r="AB239" s="10" t="s">
        <v>1938</v>
      </c>
      <c r="AC239" s="10" t="s">
        <v>3139</v>
      </c>
      <c r="AD239" s="10" t="s">
        <v>2167</v>
      </c>
      <c r="AE239" s="243" t="s">
        <v>5540</v>
      </c>
      <c r="AF239" s="10" t="s">
        <v>5541</v>
      </c>
      <c r="AG239" s="10" t="s">
        <v>5542</v>
      </c>
      <c r="AH239" s="242" t="s">
        <v>5543</v>
      </c>
      <c r="AI239" s="243" t="s">
        <v>5544</v>
      </c>
      <c r="AJ239" s="10" t="s">
        <v>5545</v>
      </c>
      <c r="AK239" s="10" t="s">
        <v>5546</v>
      </c>
      <c r="AL239" s="241" t="s">
        <v>1971</v>
      </c>
      <c r="AM239" s="254"/>
      <c r="AN239" s="8"/>
      <c r="AO239" s="10"/>
      <c r="AP239" s="10"/>
      <c r="AQ239" s="254" t="s">
        <v>3087</v>
      </c>
      <c r="AR239" s="245">
        <v>42886</v>
      </c>
      <c r="AS239" s="245">
        <v>42886</v>
      </c>
      <c r="AT239" s="246" t="s">
        <v>5547</v>
      </c>
      <c r="AU239" s="244">
        <v>42862</v>
      </c>
      <c r="AV239" s="247" t="s">
        <v>3083</v>
      </c>
      <c r="AW239" s="248" t="s">
        <v>3087</v>
      </c>
      <c r="AX239" s="249" t="s">
        <v>5548</v>
      </c>
      <c r="AY239" s="250" t="s">
        <v>5536</v>
      </c>
    </row>
    <row r="240" spans="1:51" ht="24.75" customHeight="1" x14ac:dyDescent="0.35">
      <c r="A240" s="11">
        <v>239</v>
      </c>
      <c r="B240" s="241" t="s">
        <v>5549</v>
      </c>
      <c r="C240" s="8" t="s">
        <v>5550</v>
      </c>
      <c r="D240" s="10" t="s">
        <v>3087</v>
      </c>
      <c r="E240" s="10" t="s">
        <v>14</v>
      </c>
      <c r="F240" s="9">
        <v>39818</v>
      </c>
      <c r="G240" s="9">
        <v>39876</v>
      </c>
      <c r="H240" s="9"/>
      <c r="I240" s="9"/>
      <c r="J240" s="7" t="s">
        <v>1932</v>
      </c>
      <c r="K240" s="7"/>
      <c r="L240" s="10" t="s">
        <v>3455</v>
      </c>
      <c r="M240" s="242" t="s">
        <v>3455</v>
      </c>
      <c r="N240" s="243" t="s">
        <v>1933</v>
      </c>
      <c r="O240" s="243" t="s">
        <v>5551</v>
      </c>
      <c r="P240" s="10" t="s">
        <v>5552</v>
      </c>
      <c r="Q240" s="10"/>
      <c r="R240" s="10"/>
      <c r="S240" s="10"/>
      <c r="T240" s="10" t="s">
        <v>53</v>
      </c>
      <c r="U240" s="244">
        <v>26168</v>
      </c>
      <c r="V240" s="10" t="s">
        <v>255</v>
      </c>
      <c r="W240" s="10" t="s">
        <v>351</v>
      </c>
      <c r="X240" s="241" t="s">
        <v>1936</v>
      </c>
      <c r="Y240" s="8" t="s">
        <v>5553</v>
      </c>
      <c r="Z240" s="243">
        <v>37915</v>
      </c>
      <c r="AA240" s="10" t="s">
        <v>255</v>
      </c>
      <c r="AB240" s="10" t="s">
        <v>1938</v>
      </c>
      <c r="AC240" s="10" t="s">
        <v>3139</v>
      </c>
      <c r="AD240" s="10" t="s">
        <v>1992</v>
      </c>
      <c r="AE240" s="243" t="s">
        <v>1998</v>
      </c>
      <c r="AF240" s="10" t="s">
        <v>5554</v>
      </c>
      <c r="AG240" s="10" t="s">
        <v>5555</v>
      </c>
      <c r="AH240" s="242" t="s">
        <v>5554</v>
      </c>
      <c r="AI240" s="243" t="s">
        <v>5555</v>
      </c>
      <c r="AJ240" s="10" t="s">
        <v>5556</v>
      </c>
      <c r="AK240" s="10" t="s">
        <v>5557</v>
      </c>
      <c r="AL240" s="241" t="s">
        <v>1953</v>
      </c>
      <c r="AM240" s="8"/>
      <c r="AN240" s="8"/>
      <c r="AO240" s="8"/>
      <c r="AP240" s="8"/>
      <c r="AQ240" s="8" t="s">
        <v>3087</v>
      </c>
      <c r="AR240" s="245">
        <v>42830</v>
      </c>
      <c r="AS240" s="245">
        <v>42886</v>
      </c>
      <c r="AT240" s="246" t="s">
        <v>3087</v>
      </c>
      <c r="AU240" s="244"/>
      <c r="AV240" s="247" t="s">
        <v>4546</v>
      </c>
      <c r="AW240" s="248" t="s">
        <v>3087</v>
      </c>
      <c r="AX240" s="249" t="s">
        <v>3087</v>
      </c>
      <c r="AY240" s="250" t="s">
        <v>5549</v>
      </c>
    </row>
    <row r="241" spans="1:51" ht="24.75" customHeight="1" x14ac:dyDescent="0.35">
      <c r="A241" s="11">
        <v>240</v>
      </c>
      <c r="B241" s="241" t="s">
        <v>5558</v>
      </c>
      <c r="C241" s="8" t="s">
        <v>5559</v>
      </c>
      <c r="D241" s="10" t="s">
        <v>3087</v>
      </c>
      <c r="E241" s="10" t="s">
        <v>14</v>
      </c>
      <c r="F241" s="9">
        <v>39783</v>
      </c>
      <c r="G241" s="9">
        <v>39844</v>
      </c>
      <c r="H241" s="9"/>
      <c r="I241" s="9"/>
      <c r="J241" s="7" t="s">
        <v>1932</v>
      </c>
      <c r="K241" s="7"/>
      <c r="L241" s="10" t="s">
        <v>3104</v>
      </c>
      <c r="M241" s="242" t="s">
        <v>2027</v>
      </c>
      <c r="N241" s="243" t="s">
        <v>1933</v>
      </c>
      <c r="O241" s="243" t="s">
        <v>5560</v>
      </c>
      <c r="P241" s="10" t="s">
        <v>5561</v>
      </c>
      <c r="Q241" s="10"/>
      <c r="R241" s="10"/>
      <c r="S241" s="10"/>
      <c r="T241" s="10" t="s">
        <v>22</v>
      </c>
      <c r="U241" s="244">
        <v>26120</v>
      </c>
      <c r="V241" s="10" t="s">
        <v>255</v>
      </c>
      <c r="W241" s="10" t="s">
        <v>176</v>
      </c>
      <c r="X241" s="241" t="s">
        <v>1936</v>
      </c>
      <c r="Y241" s="8" t="s">
        <v>5562</v>
      </c>
      <c r="Z241" s="243">
        <v>36447</v>
      </c>
      <c r="AA241" s="10" t="s">
        <v>255</v>
      </c>
      <c r="AB241" s="10" t="s">
        <v>1938</v>
      </c>
      <c r="AC241" s="10" t="s">
        <v>3139</v>
      </c>
      <c r="AD241" s="10" t="s">
        <v>1992</v>
      </c>
      <c r="AE241" s="243" t="s">
        <v>1962</v>
      </c>
      <c r="AF241" s="10" t="s">
        <v>5563</v>
      </c>
      <c r="AG241" s="10" t="s">
        <v>5564</v>
      </c>
      <c r="AH241" s="242" t="s">
        <v>5563</v>
      </c>
      <c r="AI241" s="243" t="s">
        <v>5564</v>
      </c>
      <c r="AJ241" s="10" t="s">
        <v>5565</v>
      </c>
      <c r="AK241" s="10" t="s">
        <v>5566</v>
      </c>
      <c r="AL241" s="241" t="s">
        <v>1941</v>
      </c>
      <c r="AM241" s="8"/>
      <c r="AN241" s="8"/>
      <c r="AO241" s="8"/>
      <c r="AP241" s="8"/>
      <c r="AQ241" s="8" t="s">
        <v>3087</v>
      </c>
      <c r="AR241" s="245">
        <v>42830</v>
      </c>
      <c r="AS241" s="245">
        <v>42886</v>
      </c>
      <c r="AT241" s="246" t="s">
        <v>3087</v>
      </c>
      <c r="AU241" s="244"/>
      <c r="AV241" s="247" t="s">
        <v>4546</v>
      </c>
      <c r="AW241" s="248" t="s">
        <v>3087</v>
      </c>
      <c r="AX241" s="249" t="s">
        <v>3087</v>
      </c>
      <c r="AY241" s="250" t="s">
        <v>5558</v>
      </c>
    </row>
    <row r="242" spans="1:51" ht="24.75" customHeight="1" x14ac:dyDescent="0.35">
      <c r="A242" s="11">
        <v>241</v>
      </c>
      <c r="B242" s="241" t="s">
        <v>5567</v>
      </c>
      <c r="C242" s="8" t="s">
        <v>5568</v>
      </c>
      <c r="D242" s="10" t="s">
        <v>3087</v>
      </c>
      <c r="E242" s="10" t="s">
        <v>14</v>
      </c>
      <c r="F242" s="9">
        <v>42384</v>
      </c>
      <c r="G242" s="9">
        <v>42444</v>
      </c>
      <c r="H242" s="9"/>
      <c r="I242" s="9"/>
      <c r="J242" s="7" t="s">
        <v>1932</v>
      </c>
      <c r="K242" s="7"/>
      <c r="L242" s="10" t="s">
        <v>115</v>
      </c>
      <c r="M242" s="242" t="s">
        <v>2070</v>
      </c>
      <c r="N242" s="243" t="s">
        <v>2017</v>
      </c>
      <c r="O242" s="243" t="s">
        <v>898</v>
      </c>
      <c r="P242" s="10" t="s">
        <v>2220</v>
      </c>
      <c r="Q242" s="10"/>
      <c r="R242" s="10"/>
      <c r="S242" s="10"/>
      <c r="T242" s="10" t="s">
        <v>53</v>
      </c>
      <c r="U242" s="244">
        <v>29247</v>
      </c>
      <c r="V242" s="10" t="s">
        <v>317</v>
      </c>
      <c r="W242" s="10" t="s">
        <v>317</v>
      </c>
      <c r="X242" s="241" t="s">
        <v>1936</v>
      </c>
      <c r="Y242" s="8" t="s">
        <v>5569</v>
      </c>
      <c r="Z242" s="243">
        <v>40120</v>
      </c>
      <c r="AA242" s="10" t="s">
        <v>255</v>
      </c>
      <c r="AB242" s="10" t="s">
        <v>1938</v>
      </c>
      <c r="AC242" s="10" t="s">
        <v>3139</v>
      </c>
      <c r="AD242" s="10" t="s">
        <v>2010</v>
      </c>
      <c r="AE242" s="243" t="s">
        <v>1948</v>
      </c>
      <c r="AF242" s="10" t="s">
        <v>5570</v>
      </c>
      <c r="AG242" s="10" t="s">
        <v>5571</v>
      </c>
      <c r="AH242" s="242" t="s">
        <v>5572</v>
      </c>
      <c r="AI242" s="243" t="s">
        <v>5573</v>
      </c>
      <c r="AJ242" s="10" t="s">
        <v>5574</v>
      </c>
      <c r="AK242" s="10" t="s">
        <v>5575</v>
      </c>
      <c r="AL242" s="241" t="s">
        <v>1971</v>
      </c>
      <c r="AM242" s="8"/>
      <c r="AN242" s="8"/>
      <c r="AO242" s="8"/>
      <c r="AP242" s="8"/>
      <c r="AQ242" s="8" t="s">
        <v>3087</v>
      </c>
      <c r="AR242" s="245">
        <v>42886</v>
      </c>
      <c r="AS242" s="245">
        <v>42891</v>
      </c>
      <c r="AT242" s="246" t="s">
        <v>5576</v>
      </c>
      <c r="AU242" s="244">
        <v>42860</v>
      </c>
      <c r="AV242" s="247" t="s">
        <v>3083</v>
      </c>
      <c r="AW242" s="248" t="s">
        <v>3087</v>
      </c>
      <c r="AX242" s="249" t="s">
        <v>4492</v>
      </c>
      <c r="AY242" s="250" t="s">
        <v>5567</v>
      </c>
    </row>
    <row r="243" spans="1:51" ht="24.75" customHeight="1" x14ac:dyDescent="0.35">
      <c r="A243" s="11">
        <v>242</v>
      </c>
      <c r="B243" s="241" t="s">
        <v>5577</v>
      </c>
      <c r="C243" s="8" t="s">
        <v>5578</v>
      </c>
      <c r="D243" s="10" t="s">
        <v>3087</v>
      </c>
      <c r="E243" s="10" t="s">
        <v>351</v>
      </c>
      <c r="F243" s="9">
        <v>42842</v>
      </c>
      <c r="G243" s="9">
        <v>42901</v>
      </c>
      <c r="H243" s="9"/>
      <c r="I243" s="9"/>
      <c r="J243" s="7" t="s">
        <v>3127</v>
      </c>
      <c r="K243" s="7"/>
      <c r="L243" s="10" t="s">
        <v>4682</v>
      </c>
      <c r="M243" s="242" t="s">
        <v>3259</v>
      </c>
      <c r="N243" s="243" t="s">
        <v>2017</v>
      </c>
      <c r="O243" s="243" t="s">
        <v>5579</v>
      </c>
      <c r="P243" s="10" t="s">
        <v>4748</v>
      </c>
      <c r="Q243" s="10"/>
      <c r="R243" s="10"/>
      <c r="S243" s="10"/>
      <c r="T243" s="10" t="s">
        <v>53</v>
      </c>
      <c r="U243" s="244">
        <v>30425</v>
      </c>
      <c r="V243" s="10" t="s">
        <v>351</v>
      </c>
      <c r="W243" s="10" t="s">
        <v>351</v>
      </c>
      <c r="X243" s="241" t="s">
        <v>1936</v>
      </c>
      <c r="Y243" s="8" t="s">
        <v>5580</v>
      </c>
      <c r="Z243" s="243">
        <v>42565</v>
      </c>
      <c r="AA243" s="10" t="s">
        <v>351</v>
      </c>
      <c r="AB243" s="10" t="s">
        <v>1956</v>
      </c>
      <c r="AC243" s="10" t="s">
        <v>3139</v>
      </c>
      <c r="AD243" s="10" t="s">
        <v>5286</v>
      </c>
      <c r="AE243" s="243" t="s">
        <v>2680</v>
      </c>
      <c r="AF243" s="10" t="s">
        <v>5581</v>
      </c>
      <c r="AG243" s="10" t="s">
        <v>5582</v>
      </c>
      <c r="AH243" s="242" t="s">
        <v>5581</v>
      </c>
      <c r="AI243" s="243" t="s">
        <v>5582</v>
      </c>
      <c r="AJ243" s="10" t="s">
        <v>5583</v>
      </c>
      <c r="AK243" s="10" t="s">
        <v>5584</v>
      </c>
      <c r="AL243" s="241" t="s">
        <v>1971</v>
      </c>
      <c r="AM243" s="8"/>
      <c r="AN243" s="8"/>
      <c r="AO243" s="8"/>
      <c r="AP243" s="8"/>
      <c r="AQ243" s="8" t="s">
        <v>3087</v>
      </c>
      <c r="AR243" s="245">
        <v>42892</v>
      </c>
      <c r="AS243" s="245">
        <v>42892</v>
      </c>
      <c r="AT243" s="246" t="s">
        <v>3087</v>
      </c>
      <c r="AU243" s="244">
        <v>42892</v>
      </c>
      <c r="AV243" s="247" t="s">
        <v>4455</v>
      </c>
      <c r="AW243" s="248" t="s">
        <v>3087</v>
      </c>
      <c r="AX243" s="249" t="s">
        <v>3087</v>
      </c>
      <c r="AY243" s="250" t="s">
        <v>5577</v>
      </c>
    </row>
    <row r="244" spans="1:51" ht="24.75" customHeight="1" x14ac:dyDescent="0.35">
      <c r="A244" s="11">
        <v>243</v>
      </c>
      <c r="B244" s="241" t="s">
        <v>5585</v>
      </c>
      <c r="C244" s="8" t="s">
        <v>5586</v>
      </c>
      <c r="D244" s="10" t="s">
        <v>3087</v>
      </c>
      <c r="E244" s="10" t="s">
        <v>14</v>
      </c>
      <c r="F244" s="9">
        <v>42646</v>
      </c>
      <c r="G244" s="9">
        <v>42705</v>
      </c>
      <c r="H244" s="9"/>
      <c r="I244" s="9"/>
      <c r="J244" s="7" t="s">
        <v>1932</v>
      </c>
      <c r="K244" s="7"/>
      <c r="L244" s="10" t="s">
        <v>218</v>
      </c>
      <c r="M244" s="242" t="s">
        <v>218</v>
      </c>
      <c r="N244" s="243" t="s">
        <v>1942</v>
      </c>
      <c r="O244" s="243" t="s">
        <v>5587</v>
      </c>
      <c r="P244" s="10" t="s">
        <v>5588</v>
      </c>
      <c r="Q244" s="10"/>
      <c r="R244" s="10"/>
      <c r="S244" s="10"/>
      <c r="T244" s="10" t="s">
        <v>22</v>
      </c>
      <c r="U244" s="244">
        <v>28527</v>
      </c>
      <c r="V244" s="10" t="s">
        <v>255</v>
      </c>
      <c r="W244" s="10" t="s">
        <v>669</v>
      </c>
      <c r="X244" s="241" t="s">
        <v>1936</v>
      </c>
      <c r="Y244" s="8" t="s">
        <v>5589</v>
      </c>
      <c r="Z244" s="243">
        <v>38174</v>
      </c>
      <c r="AA244" s="10" t="s">
        <v>255</v>
      </c>
      <c r="AB244" s="10" t="s">
        <v>1938</v>
      </c>
      <c r="AC244" s="10" t="s">
        <v>3139</v>
      </c>
      <c r="AD244" s="10" t="s">
        <v>5590</v>
      </c>
      <c r="AE244" s="243" t="s">
        <v>5591</v>
      </c>
      <c r="AF244" s="10" t="s">
        <v>5592</v>
      </c>
      <c r="AG244" s="10" t="s">
        <v>5593</v>
      </c>
      <c r="AH244" s="242" t="s">
        <v>5592</v>
      </c>
      <c r="AI244" s="243" t="s">
        <v>5593</v>
      </c>
      <c r="AJ244" s="10" t="s">
        <v>5594</v>
      </c>
      <c r="AK244" s="10" t="s">
        <v>5595</v>
      </c>
      <c r="AL244" s="241" t="s">
        <v>1941</v>
      </c>
      <c r="AM244" s="8"/>
      <c r="AN244" s="8"/>
      <c r="AO244" s="8"/>
      <c r="AP244" s="8"/>
      <c r="AQ244" s="8" t="s">
        <v>3087</v>
      </c>
      <c r="AR244" s="245">
        <v>42893</v>
      </c>
      <c r="AS244" s="245">
        <v>42893</v>
      </c>
      <c r="AT244" s="246" t="s">
        <v>3087</v>
      </c>
      <c r="AU244" s="244">
        <v>42849</v>
      </c>
      <c r="AV244" s="247" t="s">
        <v>3083</v>
      </c>
      <c r="AW244" s="248" t="s">
        <v>3087</v>
      </c>
      <c r="AX244" s="249" t="s">
        <v>3087</v>
      </c>
      <c r="AY244" s="250" t="s">
        <v>5585</v>
      </c>
    </row>
    <row r="245" spans="1:51" ht="24.75" customHeight="1" x14ac:dyDescent="0.35">
      <c r="A245" s="11">
        <v>244</v>
      </c>
      <c r="B245" s="241" t="s">
        <v>5596</v>
      </c>
      <c r="C245" s="8" t="s">
        <v>5597</v>
      </c>
      <c r="D245" s="10" t="s">
        <v>3087</v>
      </c>
      <c r="E245" s="10" t="s">
        <v>32</v>
      </c>
      <c r="F245" s="9">
        <v>42552</v>
      </c>
      <c r="G245" s="9">
        <v>42612</v>
      </c>
      <c r="H245" s="9"/>
      <c r="I245" s="9">
        <v>42977</v>
      </c>
      <c r="J245" s="7" t="s">
        <v>3127</v>
      </c>
      <c r="K245" s="7"/>
      <c r="L245" s="10" t="s">
        <v>4682</v>
      </c>
      <c r="M245" s="242" t="s">
        <v>3474</v>
      </c>
      <c r="N245" s="243" t="s">
        <v>1990</v>
      </c>
      <c r="O245" s="243" t="s">
        <v>4757</v>
      </c>
      <c r="P245" s="10" t="s">
        <v>4758</v>
      </c>
      <c r="Q245" s="10"/>
      <c r="R245" s="10"/>
      <c r="S245" s="10"/>
      <c r="T245" s="10" t="s">
        <v>53</v>
      </c>
      <c r="U245" s="244">
        <v>30112</v>
      </c>
      <c r="V245" s="10" t="s">
        <v>317</v>
      </c>
      <c r="W245" s="10" t="s">
        <v>317</v>
      </c>
      <c r="X245" s="241" t="s">
        <v>1936</v>
      </c>
      <c r="Y245" s="8" t="s">
        <v>5598</v>
      </c>
      <c r="Z245" s="243">
        <v>41936</v>
      </c>
      <c r="AA245" s="10" t="s">
        <v>317</v>
      </c>
      <c r="AB245" s="10" t="s">
        <v>1938</v>
      </c>
      <c r="AC245" s="10" t="s">
        <v>3139</v>
      </c>
      <c r="AD245" s="10" t="s">
        <v>5599</v>
      </c>
      <c r="AE245" s="243" t="s">
        <v>1948</v>
      </c>
      <c r="AF245" s="10" t="s">
        <v>5600</v>
      </c>
      <c r="AG245" s="10" t="s">
        <v>5601</v>
      </c>
      <c r="AH245" s="242" t="s">
        <v>5602</v>
      </c>
      <c r="AI245" s="243" t="s">
        <v>5603</v>
      </c>
      <c r="AJ245" s="10" t="s">
        <v>5604</v>
      </c>
      <c r="AK245" s="10" t="s">
        <v>1081</v>
      </c>
      <c r="AL245" s="241" t="s">
        <v>1971</v>
      </c>
      <c r="AM245" s="8"/>
      <c r="AN245" s="8"/>
      <c r="AO245" s="8"/>
      <c r="AP245" s="8"/>
      <c r="AQ245" s="8" t="s">
        <v>3087</v>
      </c>
      <c r="AR245" s="245">
        <v>42896</v>
      </c>
      <c r="AS245" s="245">
        <v>42904</v>
      </c>
      <c r="AT245" s="246" t="s">
        <v>3087</v>
      </c>
      <c r="AU245" s="244">
        <v>42875</v>
      </c>
      <c r="AV245" s="247" t="s">
        <v>3083</v>
      </c>
      <c r="AW245" s="248" t="s">
        <v>3087</v>
      </c>
      <c r="AX245" s="249" t="s">
        <v>4629</v>
      </c>
      <c r="AY245" s="250" t="s">
        <v>5596</v>
      </c>
    </row>
    <row r="246" spans="1:51" ht="24.75" customHeight="1" x14ac:dyDescent="0.35">
      <c r="A246" s="11">
        <v>245</v>
      </c>
      <c r="B246" s="241" t="s">
        <v>5605</v>
      </c>
      <c r="C246" s="8" t="s">
        <v>5606</v>
      </c>
      <c r="D246" s="10" t="s">
        <v>3087</v>
      </c>
      <c r="E246" s="10" t="s">
        <v>32</v>
      </c>
      <c r="F246" s="9">
        <v>42552</v>
      </c>
      <c r="G246" s="9">
        <v>42612</v>
      </c>
      <c r="H246" s="9"/>
      <c r="I246" s="9">
        <v>42977</v>
      </c>
      <c r="J246" s="7" t="s">
        <v>3127</v>
      </c>
      <c r="K246" s="7"/>
      <c r="L246" s="10" t="s">
        <v>4682</v>
      </c>
      <c r="M246" s="242" t="s">
        <v>3474</v>
      </c>
      <c r="N246" s="243" t="s">
        <v>2050</v>
      </c>
      <c r="O246" s="243" t="s">
        <v>4999</v>
      </c>
      <c r="P246" s="10" t="s">
        <v>4758</v>
      </c>
      <c r="Q246" s="10"/>
      <c r="R246" s="10"/>
      <c r="S246" s="10"/>
      <c r="T246" s="10" t="s">
        <v>22</v>
      </c>
      <c r="U246" s="244">
        <v>30977</v>
      </c>
      <c r="V246" s="10" t="s">
        <v>79</v>
      </c>
      <c r="W246" s="10" t="s">
        <v>79</v>
      </c>
      <c r="X246" s="241" t="s">
        <v>1936</v>
      </c>
      <c r="Y246" s="8" t="s">
        <v>5607</v>
      </c>
      <c r="Z246" s="243">
        <v>40010</v>
      </c>
      <c r="AA246" s="10" t="s">
        <v>79</v>
      </c>
      <c r="AB246" s="10" t="s">
        <v>1938</v>
      </c>
      <c r="AC246" s="10" t="s">
        <v>3139</v>
      </c>
      <c r="AD246" s="10" t="s">
        <v>2072</v>
      </c>
      <c r="AE246" s="243" t="s">
        <v>2041</v>
      </c>
      <c r="AF246" s="10" t="s">
        <v>5608</v>
      </c>
      <c r="AG246" s="10" t="s">
        <v>5609</v>
      </c>
      <c r="AH246" s="242" t="s">
        <v>5610</v>
      </c>
      <c r="AI246" s="243" t="s">
        <v>5611</v>
      </c>
      <c r="AJ246" s="10" t="s">
        <v>5612</v>
      </c>
      <c r="AK246" s="10" t="s">
        <v>5613</v>
      </c>
      <c r="AL246" s="241" t="s">
        <v>1941</v>
      </c>
      <c r="AM246" s="8"/>
      <c r="AN246" s="8"/>
      <c r="AO246" s="8"/>
      <c r="AP246" s="8"/>
      <c r="AQ246" s="8" t="s">
        <v>3087</v>
      </c>
      <c r="AR246" s="245">
        <v>42907</v>
      </c>
      <c r="AS246" s="245">
        <v>42907</v>
      </c>
      <c r="AT246" s="246" t="s">
        <v>5614</v>
      </c>
      <c r="AU246" s="244">
        <v>42877</v>
      </c>
      <c r="AV246" s="247" t="s">
        <v>3083</v>
      </c>
      <c r="AW246" s="248" t="s">
        <v>3087</v>
      </c>
      <c r="AX246" s="249" t="s">
        <v>4629</v>
      </c>
      <c r="AY246" s="250" t="s">
        <v>5605</v>
      </c>
    </row>
    <row r="247" spans="1:51" ht="24.75" customHeight="1" x14ac:dyDescent="0.35">
      <c r="A247" s="11">
        <v>246</v>
      </c>
      <c r="B247" s="241" t="s">
        <v>5615</v>
      </c>
      <c r="C247" s="8" t="s">
        <v>5616</v>
      </c>
      <c r="D247" s="10" t="s">
        <v>3087</v>
      </c>
      <c r="E247" s="10" t="s">
        <v>14</v>
      </c>
      <c r="F247" s="9">
        <v>42494</v>
      </c>
      <c r="G247" s="9">
        <v>42554</v>
      </c>
      <c r="H247" s="9"/>
      <c r="I247" s="9">
        <v>42919</v>
      </c>
      <c r="J247" s="7" t="s">
        <v>3127</v>
      </c>
      <c r="K247" s="7"/>
      <c r="L247" s="10" t="s">
        <v>218</v>
      </c>
      <c r="M247" s="242" t="s">
        <v>5617</v>
      </c>
      <c r="N247" s="243" t="s">
        <v>2050</v>
      </c>
      <c r="O247" s="243" t="s">
        <v>1321</v>
      </c>
      <c r="P247" s="10" t="s">
        <v>5618</v>
      </c>
      <c r="Q247" s="10"/>
      <c r="R247" s="10"/>
      <c r="S247" s="10"/>
      <c r="T247" s="10" t="s">
        <v>22</v>
      </c>
      <c r="U247" s="244">
        <v>32924</v>
      </c>
      <c r="V247" s="10" t="s">
        <v>3297</v>
      </c>
      <c r="W247" s="10" t="s">
        <v>781</v>
      </c>
      <c r="X247" s="241" t="s">
        <v>1936</v>
      </c>
      <c r="Y247" s="8" t="s">
        <v>5619</v>
      </c>
      <c r="Z247" s="243">
        <v>39309</v>
      </c>
      <c r="AA247" s="10" t="s">
        <v>3297</v>
      </c>
      <c r="AB247" s="10" t="s">
        <v>1938</v>
      </c>
      <c r="AC247" s="10" t="s">
        <v>3139</v>
      </c>
      <c r="AD247" s="10" t="s">
        <v>2010</v>
      </c>
      <c r="AE247" s="243" t="s">
        <v>1948</v>
      </c>
      <c r="AF247" s="10" t="s">
        <v>5620</v>
      </c>
      <c r="AG247" s="10" t="s">
        <v>5621</v>
      </c>
      <c r="AH247" s="242" t="s">
        <v>5622</v>
      </c>
      <c r="AI247" s="243" t="s">
        <v>5623</v>
      </c>
      <c r="AJ247" s="10" t="s">
        <v>5624</v>
      </c>
      <c r="AK247" s="10" t="s">
        <v>5625</v>
      </c>
      <c r="AL247" s="241" t="s">
        <v>1941</v>
      </c>
      <c r="AM247" s="8"/>
      <c r="AN247" s="8"/>
      <c r="AO247" s="8"/>
      <c r="AP247" s="8"/>
      <c r="AQ247" s="8" t="s">
        <v>3087</v>
      </c>
      <c r="AR247" s="245">
        <v>42908</v>
      </c>
      <c r="AS247" s="245">
        <v>42909</v>
      </c>
      <c r="AT247" s="246" t="s">
        <v>5626</v>
      </c>
      <c r="AU247" s="244">
        <v>42878</v>
      </c>
      <c r="AV247" s="247" t="s">
        <v>3083</v>
      </c>
      <c r="AW247" s="248" t="s">
        <v>3087</v>
      </c>
      <c r="AX247" s="249" t="s">
        <v>4503</v>
      </c>
      <c r="AY247" s="250" t="s">
        <v>5615</v>
      </c>
    </row>
    <row r="248" spans="1:51" ht="24.75" customHeight="1" x14ac:dyDescent="0.35">
      <c r="A248" s="11">
        <v>247</v>
      </c>
      <c r="B248" s="241" t="s">
        <v>5627</v>
      </c>
      <c r="C248" s="8" t="s">
        <v>5628</v>
      </c>
      <c r="D248" s="10" t="s">
        <v>3087</v>
      </c>
      <c r="E248" s="10" t="s">
        <v>343</v>
      </c>
      <c r="F248" s="9">
        <v>42858</v>
      </c>
      <c r="G248" s="9">
        <v>42917</v>
      </c>
      <c r="H248" s="251"/>
      <c r="I248" s="9"/>
      <c r="J248" s="7" t="s">
        <v>3127</v>
      </c>
      <c r="K248" s="7"/>
      <c r="L248" s="10" t="s">
        <v>5629</v>
      </c>
      <c r="M248" s="242" t="s">
        <v>5630</v>
      </c>
      <c r="N248" s="252" t="s">
        <v>1990</v>
      </c>
      <c r="O248" s="252" t="s">
        <v>3186</v>
      </c>
      <c r="P248" s="252" t="s">
        <v>2061</v>
      </c>
      <c r="Q248" s="253"/>
      <c r="R248" s="253"/>
      <c r="S248" s="253"/>
      <c r="T248" s="253" t="s">
        <v>53</v>
      </c>
      <c r="U248" s="244">
        <v>29665</v>
      </c>
      <c r="V248" s="10" t="s">
        <v>141</v>
      </c>
      <c r="W248" s="10" t="s">
        <v>141</v>
      </c>
      <c r="X248" s="241" t="s">
        <v>1936</v>
      </c>
      <c r="Y248" s="8" t="s">
        <v>5631</v>
      </c>
      <c r="Z248" s="243">
        <v>41890</v>
      </c>
      <c r="AA248" s="10" t="s">
        <v>141</v>
      </c>
      <c r="AB248" s="10" t="s">
        <v>1938</v>
      </c>
      <c r="AC248" s="10" t="s">
        <v>3139</v>
      </c>
      <c r="AD248" s="10" t="s">
        <v>5450</v>
      </c>
      <c r="AE248" s="243" t="s">
        <v>1948</v>
      </c>
      <c r="AF248" s="10" t="s">
        <v>5632</v>
      </c>
      <c r="AG248" s="10" t="s">
        <v>5633</v>
      </c>
      <c r="AH248" s="242" t="s">
        <v>5634</v>
      </c>
      <c r="AI248" s="243" t="s">
        <v>5635</v>
      </c>
      <c r="AJ248" s="10" t="s">
        <v>5636</v>
      </c>
      <c r="AK248" s="10" t="s">
        <v>5637</v>
      </c>
      <c r="AL248" s="241" t="s">
        <v>1971</v>
      </c>
      <c r="AM248" s="254" t="s">
        <v>3087</v>
      </c>
      <c r="AN248" s="8"/>
      <c r="AO248" s="10"/>
      <c r="AP248" s="10"/>
      <c r="AQ248" s="254" t="s">
        <v>3087</v>
      </c>
      <c r="AR248" s="245">
        <v>42916</v>
      </c>
      <c r="AS248" s="245">
        <v>42916</v>
      </c>
      <c r="AT248" s="246" t="s">
        <v>3087</v>
      </c>
      <c r="AU248" s="244">
        <v>42916</v>
      </c>
      <c r="AV248" s="247" t="s">
        <v>4455</v>
      </c>
      <c r="AW248" s="248" t="s">
        <v>3087</v>
      </c>
      <c r="AX248" s="249" t="s">
        <v>3087</v>
      </c>
      <c r="AY248" s="250" t="s">
        <v>5627</v>
      </c>
    </row>
    <row r="249" spans="1:51" ht="24.75" customHeight="1" x14ac:dyDescent="0.35">
      <c r="A249" s="11">
        <v>248</v>
      </c>
      <c r="B249" s="241" t="s">
        <v>5638</v>
      </c>
      <c r="C249" s="8" t="s">
        <v>5639</v>
      </c>
      <c r="D249" s="10" t="s">
        <v>3087</v>
      </c>
      <c r="E249" s="10" t="s">
        <v>32</v>
      </c>
      <c r="F249" s="9">
        <v>41927</v>
      </c>
      <c r="G249" s="9">
        <v>41987</v>
      </c>
      <c r="H249" s="9"/>
      <c r="I249" s="9"/>
      <c r="J249" s="7" t="s">
        <v>1932</v>
      </c>
      <c r="K249" s="7"/>
      <c r="L249" s="10" t="s">
        <v>35</v>
      </c>
      <c r="M249" s="242" t="s">
        <v>35</v>
      </c>
      <c r="N249" s="243" t="s">
        <v>2126</v>
      </c>
      <c r="O249" s="243" t="s">
        <v>307</v>
      </c>
      <c r="P249" s="10" t="s">
        <v>2127</v>
      </c>
      <c r="Q249" s="10"/>
      <c r="R249" s="10"/>
      <c r="S249" s="10"/>
      <c r="T249" s="10" t="s">
        <v>22</v>
      </c>
      <c r="U249" s="244">
        <v>33476</v>
      </c>
      <c r="V249" s="10" t="s">
        <v>79</v>
      </c>
      <c r="W249" s="10" t="s">
        <v>79</v>
      </c>
      <c r="X249" s="241" t="s">
        <v>1936</v>
      </c>
      <c r="Y249" s="8" t="s">
        <v>5640</v>
      </c>
      <c r="Z249" s="243">
        <v>42485</v>
      </c>
      <c r="AA249" s="10" t="s">
        <v>79</v>
      </c>
      <c r="AB249" s="10" t="s">
        <v>1938</v>
      </c>
      <c r="AC249" s="10" t="s">
        <v>3139</v>
      </c>
      <c r="AD249" s="10" t="s">
        <v>2257</v>
      </c>
      <c r="AE249" s="243" t="s">
        <v>2095</v>
      </c>
      <c r="AF249" s="10" t="s">
        <v>5641</v>
      </c>
      <c r="AG249" s="10" t="s">
        <v>5642</v>
      </c>
      <c r="AH249" s="242" t="s">
        <v>5641</v>
      </c>
      <c r="AI249" s="243" t="s">
        <v>5642</v>
      </c>
      <c r="AJ249" s="10" t="s">
        <v>5643</v>
      </c>
      <c r="AK249" s="10" t="s">
        <v>5644</v>
      </c>
      <c r="AL249" s="241" t="s">
        <v>1953</v>
      </c>
      <c r="AM249" s="8"/>
      <c r="AN249" s="8"/>
      <c r="AO249" s="8"/>
      <c r="AP249" s="8"/>
      <c r="AQ249" s="8" t="s">
        <v>3087</v>
      </c>
      <c r="AR249" s="245">
        <v>42916</v>
      </c>
      <c r="AS249" s="245">
        <v>42916</v>
      </c>
      <c r="AT249" s="246" t="s">
        <v>5645</v>
      </c>
      <c r="AU249" s="244">
        <v>42905</v>
      </c>
      <c r="AV249" s="247" t="s">
        <v>3083</v>
      </c>
      <c r="AW249" s="248" t="s">
        <v>3087</v>
      </c>
      <c r="AX249" s="249" t="s">
        <v>3087</v>
      </c>
      <c r="AY249" s="250" t="s">
        <v>5638</v>
      </c>
    </row>
    <row r="250" spans="1:51" ht="24.75" customHeight="1" x14ac:dyDescent="0.35">
      <c r="A250" s="11">
        <v>249</v>
      </c>
      <c r="B250" s="241" t="s">
        <v>5646</v>
      </c>
      <c r="C250" s="8" t="s">
        <v>5647</v>
      </c>
      <c r="D250" s="10" t="s">
        <v>3087</v>
      </c>
      <c r="E250" s="10" t="s">
        <v>14</v>
      </c>
      <c r="F250" s="9">
        <v>42877</v>
      </c>
      <c r="G250" s="9">
        <v>42936</v>
      </c>
      <c r="H250" s="9"/>
      <c r="I250" s="9"/>
      <c r="J250" s="7" t="s">
        <v>3127</v>
      </c>
      <c r="K250" s="7"/>
      <c r="L250" s="10" t="s">
        <v>3104</v>
      </c>
      <c r="M250" s="242" t="s">
        <v>2027</v>
      </c>
      <c r="N250" s="243" t="s">
        <v>2155</v>
      </c>
      <c r="O250" s="243" t="s">
        <v>5648</v>
      </c>
      <c r="P250" s="10" t="s">
        <v>5649</v>
      </c>
      <c r="Q250" s="10"/>
      <c r="R250" s="10"/>
      <c r="S250" s="10"/>
      <c r="T250" s="10" t="s">
        <v>22</v>
      </c>
      <c r="U250" s="244">
        <v>32524</v>
      </c>
      <c r="V250" s="10" t="s">
        <v>2015</v>
      </c>
      <c r="W250" s="10" t="s">
        <v>2015</v>
      </c>
      <c r="X250" s="241" t="s">
        <v>1936</v>
      </c>
      <c r="Y250" s="8" t="s">
        <v>5650</v>
      </c>
      <c r="Z250" s="243">
        <v>37755</v>
      </c>
      <c r="AA250" s="10" t="s">
        <v>255</v>
      </c>
      <c r="AB250" s="10" t="s">
        <v>1938</v>
      </c>
      <c r="AC250" s="10" t="s">
        <v>3139</v>
      </c>
      <c r="AD250" s="10" t="s">
        <v>2229</v>
      </c>
      <c r="AE250" s="243" t="s">
        <v>2041</v>
      </c>
      <c r="AF250" s="10" t="s">
        <v>5651</v>
      </c>
      <c r="AG250" s="10" t="s">
        <v>5652</v>
      </c>
      <c r="AH250" s="242" t="s">
        <v>5653</v>
      </c>
      <c r="AI250" s="243" t="s">
        <v>5654</v>
      </c>
      <c r="AJ250" s="10" t="s">
        <v>5655</v>
      </c>
      <c r="AK250" s="10" t="s">
        <v>5656</v>
      </c>
      <c r="AL250" s="241" t="s">
        <v>1941</v>
      </c>
      <c r="AM250" s="8"/>
      <c r="AN250" s="8"/>
      <c r="AO250" s="8"/>
      <c r="AP250" s="8"/>
      <c r="AQ250" s="8" t="s">
        <v>3087</v>
      </c>
      <c r="AR250" s="245">
        <v>42916</v>
      </c>
      <c r="AS250" s="245">
        <v>42916</v>
      </c>
      <c r="AT250" s="246" t="s">
        <v>3087</v>
      </c>
      <c r="AU250" s="244"/>
      <c r="AV250" s="247" t="s">
        <v>4455</v>
      </c>
      <c r="AW250" s="248" t="s">
        <v>3087</v>
      </c>
      <c r="AX250" s="249" t="s">
        <v>3087</v>
      </c>
      <c r="AY250" s="250" t="s">
        <v>5646</v>
      </c>
    </row>
    <row r="251" spans="1:51" ht="24.75" customHeight="1" x14ac:dyDescent="0.35">
      <c r="A251" s="11">
        <v>250</v>
      </c>
      <c r="B251" s="241" t="s">
        <v>5657</v>
      </c>
      <c r="C251" s="8" t="s">
        <v>5658</v>
      </c>
      <c r="D251" s="10" t="s">
        <v>3087</v>
      </c>
      <c r="E251" s="10" t="s">
        <v>707</v>
      </c>
      <c r="F251" s="9">
        <v>41456</v>
      </c>
      <c r="G251" s="9">
        <v>41517</v>
      </c>
      <c r="H251" s="9"/>
      <c r="I251" s="9"/>
      <c r="J251" s="7" t="s">
        <v>1932</v>
      </c>
      <c r="K251" s="7"/>
      <c r="L251" s="10" t="s">
        <v>35</v>
      </c>
      <c r="M251" s="242" t="s">
        <v>35</v>
      </c>
      <c r="N251" s="243" t="s">
        <v>2126</v>
      </c>
      <c r="O251" s="243" t="s">
        <v>307</v>
      </c>
      <c r="P251" s="10" t="s">
        <v>2127</v>
      </c>
      <c r="Q251" s="10"/>
      <c r="R251" s="10"/>
      <c r="S251" s="10"/>
      <c r="T251" s="10" t="s">
        <v>22</v>
      </c>
      <c r="U251" s="244">
        <v>30675</v>
      </c>
      <c r="V251" s="10" t="s">
        <v>2313</v>
      </c>
      <c r="W251" s="10" t="s">
        <v>707</v>
      </c>
      <c r="X251" s="241" t="s">
        <v>1936</v>
      </c>
      <c r="Y251" s="8" t="s">
        <v>5659</v>
      </c>
      <c r="Z251" s="243">
        <v>40493</v>
      </c>
      <c r="AA251" s="10" t="s">
        <v>707</v>
      </c>
      <c r="AB251" s="10" t="s">
        <v>1946</v>
      </c>
      <c r="AC251" s="10" t="s">
        <v>3139</v>
      </c>
      <c r="AD251" s="10" t="s">
        <v>2422</v>
      </c>
      <c r="AE251" s="243" t="s">
        <v>2041</v>
      </c>
      <c r="AF251" s="10" t="s">
        <v>5660</v>
      </c>
      <c r="AG251" s="10" t="s">
        <v>5661</v>
      </c>
      <c r="AH251" s="242" t="s">
        <v>5662</v>
      </c>
      <c r="AI251" s="243" t="s">
        <v>5663</v>
      </c>
      <c r="AJ251" s="10" t="s">
        <v>5664</v>
      </c>
      <c r="AK251" s="10" t="s">
        <v>5665</v>
      </c>
      <c r="AL251" s="241" t="s">
        <v>1953</v>
      </c>
      <c r="AM251" s="8"/>
      <c r="AN251" s="8"/>
      <c r="AO251" s="8"/>
      <c r="AP251" s="8"/>
      <c r="AQ251" s="8" t="s">
        <v>3087</v>
      </c>
      <c r="AR251" s="245">
        <v>42909</v>
      </c>
      <c r="AS251" s="245">
        <v>42916</v>
      </c>
      <c r="AT251" s="246" t="s">
        <v>5666</v>
      </c>
      <c r="AU251" s="244"/>
      <c r="AV251" s="247" t="s">
        <v>4546</v>
      </c>
      <c r="AW251" s="248" t="s">
        <v>3087</v>
      </c>
      <c r="AX251" s="249" t="s">
        <v>3087</v>
      </c>
      <c r="AY251" s="250" t="s">
        <v>5657</v>
      </c>
    </row>
    <row r="252" spans="1:51" ht="24.75" customHeight="1" x14ac:dyDescent="0.35">
      <c r="A252" s="11">
        <v>251</v>
      </c>
      <c r="B252" s="241" t="s">
        <v>5667</v>
      </c>
      <c r="C252" s="8" t="s">
        <v>5668</v>
      </c>
      <c r="D252" s="10" t="s">
        <v>3087</v>
      </c>
      <c r="E252" s="10" t="s">
        <v>699</v>
      </c>
      <c r="F252" s="9">
        <v>41311</v>
      </c>
      <c r="G252" s="9">
        <v>41371</v>
      </c>
      <c r="H252" s="9"/>
      <c r="I252" s="9"/>
      <c r="J252" s="7" t="s">
        <v>1932</v>
      </c>
      <c r="K252" s="7"/>
      <c r="L252" s="10" t="s">
        <v>35</v>
      </c>
      <c r="M252" s="242" t="s">
        <v>35</v>
      </c>
      <c r="N252" s="243" t="s">
        <v>2050</v>
      </c>
      <c r="O252" s="243" t="s">
        <v>271</v>
      </c>
      <c r="P252" s="10" t="s">
        <v>5669</v>
      </c>
      <c r="Q252" s="10"/>
      <c r="R252" s="10"/>
      <c r="S252" s="10"/>
      <c r="T252" s="10" t="s">
        <v>53</v>
      </c>
      <c r="U252" s="244">
        <v>29957</v>
      </c>
      <c r="V252" s="10" t="s">
        <v>2562</v>
      </c>
      <c r="W252" s="10" t="s">
        <v>2562</v>
      </c>
      <c r="X252" s="241" t="s">
        <v>1936</v>
      </c>
      <c r="Y252" s="8" t="s">
        <v>5670</v>
      </c>
      <c r="Z252" s="243">
        <v>38273</v>
      </c>
      <c r="AA252" s="10" t="s">
        <v>699</v>
      </c>
      <c r="AB252" s="10" t="s">
        <v>1938</v>
      </c>
      <c r="AC252" s="10" t="s">
        <v>1974</v>
      </c>
      <c r="AD252" s="10" t="s">
        <v>5671</v>
      </c>
      <c r="AE252" s="243" t="s">
        <v>5672</v>
      </c>
      <c r="AF252" s="10" t="s">
        <v>5673</v>
      </c>
      <c r="AG252" s="10" t="s">
        <v>5674</v>
      </c>
      <c r="AH252" s="242" t="s">
        <v>5673</v>
      </c>
      <c r="AI252" s="243" t="s">
        <v>5675</v>
      </c>
      <c r="AJ252" s="10" t="s">
        <v>5676</v>
      </c>
      <c r="AK252" s="10" t="s">
        <v>5677</v>
      </c>
      <c r="AL252" s="241" t="s">
        <v>1953</v>
      </c>
      <c r="AM252" s="8"/>
      <c r="AN252" s="8"/>
      <c r="AO252" s="8"/>
      <c r="AP252" s="8"/>
      <c r="AQ252" s="8" t="s">
        <v>3087</v>
      </c>
      <c r="AR252" s="245">
        <v>42901</v>
      </c>
      <c r="AS252" s="245">
        <v>42916</v>
      </c>
      <c r="AT252" s="246" t="s">
        <v>5678</v>
      </c>
      <c r="AU252" s="244"/>
      <c r="AV252" s="247" t="s">
        <v>4546</v>
      </c>
      <c r="AW252" s="248" t="s">
        <v>3087</v>
      </c>
      <c r="AX252" s="249" t="s">
        <v>3087</v>
      </c>
      <c r="AY252" s="250" t="s">
        <v>5667</v>
      </c>
    </row>
    <row r="253" spans="1:51" ht="24.75" customHeight="1" x14ac:dyDescent="0.35">
      <c r="A253" s="11">
        <v>252</v>
      </c>
      <c r="B253" s="241" t="s">
        <v>5679</v>
      </c>
      <c r="C253" s="8" t="s">
        <v>5680</v>
      </c>
      <c r="D253" s="10" t="s">
        <v>3087</v>
      </c>
      <c r="E253" s="10" t="s">
        <v>32</v>
      </c>
      <c r="F253" s="9">
        <v>41365</v>
      </c>
      <c r="G253" s="9">
        <v>41425</v>
      </c>
      <c r="H253" s="9"/>
      <c r="I253" s="9"/>
      <c r="J253" s="7" t="s">
        <v>1932</v>
      </c>
      <c r="K253" s="7"/>
      <c r="L253" s="10" t="s">
        <v>5681</v>
      </c>
      <c r="M253" s="242" t="s">
        <v>2151</v>
      </c>
      <c r="N253" s="243" t="s">
        <v>1933</v>
      </c>
      <c r="O253" s="243" t="s">
        <v>3186</v>
      </c>
      <c r="P253" s="10" t="s">
        <v>2061</v>
      </c>
      <c r="Q253" s="10"/>
      <c r="R253" s="10"/>
      <c r="S253" s="10"/>
      <c r="T253" s="10" t="s">
        <v>22</v>
      </c>
      <c r="U253" s="244">
        <v>29640</v>
      </c>
      <c r="V253" s="10" t="s">
        <v>501</v>
      </c>
      <c r="W253" s="10" t="s">
        <v>501</v>
      </c>
      <c r="X253" s="241" t="s">
        <v>1936</v>
      </c>
      <c r="Y253" s="8" t="s">
        <v>5682</v>
      </c>
      <c r="Z253" s="243">
        <v>42257</v>
      </c>
      <c r="AA253" s="10" t="s">
        <v>79</v>
      </c>
      <c r="AB253" s="10" t="s">
        <v>1938</v>
      </c>
      <c r="AC253" s="10" t="s">
        <v>3139</v>
      </c>
      <c r="AD253" s="10" t="s">
        <v>2671</v>
      </c>
      <c r="AE253" s="243" t="s">
        <v>3593</v>
      </c>
      <c r="AF253" s="10" t="s">
        <v>5683</v>
      </c>
      <c r="AG253" s="10" t="s">
        <v>5684</v>
      </c>
      <c r="AH253" s="242" t="s">
        <v>5683</v>
      </c>
      <c r="AI253" s="243" t="s">
        <v>5684</v>
      </c>
      <c r="AJ253" s="10" t="s">
        <v>5685</v>
      </c>
      <c r="AK253" s="10" t="s">
        <v>5686</v>
      </c>
      <c r="AL253" s="241" t="s">
        <v>5687</v>
      </c>
      <c r="AM253" s="8"/>
      <c r="AN253" s="8"/>
      <c r="AO253" s="8"/>
      <c r="AP253" s="8"/>
      <c r="AQ253" s="8" t="s">
        <v>3087</v>
      </c>
      <c r="AR253" s="245">
        <v>42892</v>
      </c>
      <c r="AS253" s="245">
        <v>42916</v>
      </c>
      <c r="AT253" s="246" t="s">
        <v>3087</v>
      </c>
      <c r="AU253" s="244">
        <v>42887</v>
      </c>
      <c r="AV253" s="247" t="s">
        <v>3100</v>
      </c>
      <c r="AW253" s="248" t="s">
        <v>3087</v>
      </c>
      <c r="AX253" s="249" t="s">
        <v>3087</v>
      </c>
      <c r="AY253" s="250" t="s">
        <v>5679</v>
      </c>
    </row>
    <row r="254" spans="1:51" ht="24.75" customHeight="1" x14ac:dyDescent="0.35">
      <c r="A254" s="11">
        <v>253</v>
      </c>
      <c r="B254" s="241" t="s">
        <v>5688</v>
      </c>
      <c r="C254" s="8" t="s">
        <v>5689</v>
      </c>
      <c r="D254" s="10" t="s">
        <v>3087</v>
      </c>
      <c r="E254" s="10" t="s">
        <v>14</v>
      </c>
      <c r="F254" s="9">
        <v>40182</v>
      </c>
      <c r="G254" s="9">
        <v>40240</v>
      </c>
      <c r="H254" s="9"/>
      <c r="I254" s="9"/>
      <c r="J254" s="7" t="s">
        <v>1932</v>
      </c>
      <c r="K254" s="7"/>
      <c r="L254" s="10" t="s">
        <v>115</v>
      </c>
      <c r="M254" s="242" t="s">
        <v>2070</v>
      </c>
      <c r="N254" s="243" t="s">
        <v>2050</v>
      </c>
      <c r="O254" s="243" t="s">
        <v>247</v>
      </c>
      <c r="P254" s="10" t="s">
        <v>2220</v>
      </c>
      <c r="Q254" s="10"/>
      <c r="R254" s="10"/>
      <c r="S254" s="10"/>
      <c r="T254" s="10" t="s">
        <v>53</v>
      </c>
      <c r="U254" s="244">
        <v>32105</v>
      </c>
      <c r="V254" s="10" t="s">
        <v>255</v>
      </c>
      <c r="W254" s="10" t="s">
        <v>91</v>
      </c>
      <c r="X254" s="241" t="s">
        <v>1936</v>
      </c>
      <c r="Y254" s="8" t="s">
        <v>5690</v>
      </c>
      <c r="Z254" s="243">
        <v>37490</v>
      </c>
      <c r="AA254" s="10" t="s">
        <v>255</v>
      </c>
      <c r="AB254" s="10" t="s">
        <v>1938</v>
      </c>
      <c r="AC254" s="10" t="s">
        <v>3139</v>
      </c>
      <c r="AD254" s="10" t="s">
        <v>4191</v>
      </c>
      <c r="AE254" s="243" t="s">
        <v>751</v>
      </c>
      <c r="AF254" s="10" t="s">
        <v>5691</v>
      </c>
      <c r="AG254" s="10" t="s">
        <v>5692</v>
      </c>
      <c r="AH254" s="242" t="s">
        <v>5691</v>
      </c>
      <c r="AI254" s="243" t="s">
        <v>5692</v>
      </c>
      <c r="AJ254" s="10" t="s">
        <v>5693</v>
      </c>
      <c r="AK254" s="10" t="s">
        <v>5694</v>
      </c>
      <c r="AL254" s="241" t="s">
        <v>1953</v>
      </c>
      <c r="AM254" s="8"/>
      <c r="AN254" s="8"/>
      <c r="AO254" s="8"/>
      <c r="AP254" s="8"/>
      <c r="AQ254" s="8" t="s">
        <v>3087</v>
      </c>
      <c r="AR254" s="245">
        <v>42930</v>
      </c>
      <c r="AS254" s="245">
        <v>42930</v>
      </c>
      <c r="AT254" s="246" t="s">
        <v>5695</v>
      </c>
      <c r="AU254" s="244">
        <v>42892</v>
      </c>
      <c r="AV254" s="247" t="s">
        <v>3083</v>
      </c>
      <c r="AW254" s="248" t="s">
        <v>3087</v>
      </c>
      <c r="AX254" s="249" t="s">
        <v>5696</v>
      </c>
      <c r="AY254" s="250" t="s">
        <v>5688</v>
      </c>
    </row>
    <row r="255" spans="1:51" ht="24.75" customHeight="1" x14ac:dyDescent="0.35">
      <c r="A255" s="11">
        <v>254</v>
      </c>
      <c r="B255" s="241" t="s">
        <v>5697</v>
      </c>
      <c r="C255" s="8" t="s">
        <v>5698</v>
      </c>
      <c r="D255" s="10" t="s">
        <v>3087</v>
      </c>
      <c r="E255" s="10" t="s">
        <v>14</v>
      </c>
      <c r="F255" s="9">
        <v>42926</v>
      </c>
      <c r="G255" s="9">
        <v>42985</v>
      </c>
      <c r="H255" s="9"/>
      <c r="I255" s="9"/>
      <c r="J255" s="7" t="s">
        <v>3127</v>
      </c>
      <c r="K255" s="7"/>
      <c r="L255" s="10" t="s">
        <v>35</v>
      </c>
      <c r="M255" s="242" t="s">
        <v>2142</v>
      </c>
      <c r="N255" s="243" t="s">
        <v>2155</v>
      </c>
      <c r="O255" s="243" t="s">
        <v>5699</v>
      </c>
      <c r="P255" s="10" t="s">
        <v>5700</v>
      </c>
      <c r="Q255" s="10"/>
      <c r="R255" s="10"/>
      <c r="S255" s="10"/>
      <c r="T255" s="10" t="s">
        <v>22</v>
      </c>
      <c r="U255" s="244">
        <v>34262</v>
      </c>
      <c r="V255" s="10" t="s">
        <v>501</v>
      </c>
      <c r="W255" s="10" t="s">
        <v>501</v>
      </c>
      <c r="X255" s="241" t="s">
        <v>1936</v>
      </c>
      <c r="Y255" s="8" t="s">
        <v>5701</v>
      </c>
      <c r="Z255" s="243">
        <v>40870</v>
      </c>
      <c r="AA255" s="10" t="s">
        <v>501</v>
      </c>
      <c r="AB255" s="10" t="s">
        <v>1956</v>
      </c>
      <c r="AC255" s="10" t="s">
        <v>2101</v>
      </c>
      <c r="AD255" s="10" t="s">
        <v>5702</v>
      </c>
      <c r="AE255" s="243" t="s">
        <v>3087</v>
      </c>
      <c r="AF255" s="10" t="s">
        <v>5703</v>
      </c>
      <c r="AG255" s="10" t="s">
        <v>5704</v>
      </c>
      <c r="AH255" s="242" t="s">
        <v>5705</v>
      </c>
      <c r="AI255" s="243" t="s">
        <v>5706</v>
      </c>
      <c r="AJ255" s="10" t="s">
        <v>5707</v>
      </c>
      <c r="AK255" s="10" t="s">
        <v>194</v>
      </c>
      <c r="AL255" s="241" t="s">
        <v>2107</v>
      </c>
      <c r="AM255" s="8"/>
      <c r="AN255" s="8"/>
      <c r="AO255" s="8"/>
      <c r="AP255" s="8"/>
      <c r="AQ255" s="8" t="s">
        <v>3087</v>
      </c>
      <c r="AR255" s="245">
        <v>42942</v>
      </c>
      <c r="AS255" s="245">
        <v>42942</v>
      </c>
      <c r="AT255" s="246" t="s">
        <v>3087</v>
      </c>
      <c r="AU255" s="244">
        <v>42942</v>
      </c>
      <c r="AV255" s="247" t="s">
        <v>4455</v>
      </c>
      <c r="AW255" s="248" t="s">
        <v>3087</v>
      </c>
      <c r="AX255" s="249" t="s">
        <v>3087</v>
      </c>
      <c r="AY255" s="250" t="s">
        <v>5697</v>
      </c>
    </row>
    <row r="256" spans="1:51" ht="24.75" customHeight="1" x14ac:dyDescent="0.35">
      <c r="A256" s="11">
        <v>255</v>
      </c>
      <c r="B256" s="241" t="s">
        <v>5708</v>
      </c>
      <c r="C256" s="8" t="s">
        <v>5709</v>
      </c>
      <c r="D256" s="10" t="s">
        <v>3087</v>
      </c>
      <c r="E256" s="10" t="s">
        <v>14</v>
      </c>
      <c r="F256" s="9">
        <v>42933</v>
      </c>
      <c r="G256" s="9">
        <v>42992</v>
      </c>
      <c r="H256" s="9"/>
      <c r="I256" s="9"/>
      <c r="J256" s="7" t="s">
        <v>3127</v>
      </c>
      <c r="K256" s="7"/>
      <c r="L256" s="10" t="s">
        <v>3104</v>
      </c>
      <c r="M256" s="242" t="s">
        <v>2027</v>
      </c>
      <c r="N256" s="243" t="s">
        <v>2155</v>
      </c>
      <c r="O256" s="243" t="s">
        <v>5648</v>
      </c>
      <c r="P256" s="10" t="s">
        <v>5649</v>
      </c>
      <c r="Q256" s="10"/>
      <c r="R256" s="10"/>
      <c r="S256" s="10"/>
      <c r="T256" s="10" t="s">
        <v>22</v>
      </c>
      <c r="U256" s="244">
        <v>33140</v>
      </c>
      <c r="V256" s="10" t="s">
        <v>255</v>
      </c>
      <c r="W256" s="10" t="s">
        <v>255</v>
      </c>
      <c r="X256" s="241" t="s">
        <v>1936</v>
      </c>
      <c r="Y256" s="8" t="s">
        <v>5710</v>
      </c>
      <c r="Z256" s="243">
        <v>42142</v>
      </c>
      <c r="AA256" s="10" t="s">
        <v>255</v>
      </c>
      <c r="AB256" s="10" t="s">
        <v>1956</v>
      </c>
      <c r="AC256" s="10" t="s">
        <v>1974</v>
      </c>
      <c r="AD256" s="10" t="s">
        <v>5711</v>
      </c>
      <c r="AE256" s="243" t="s">
        <v>2041</v>
      </c>
      <c r="AF256" s="10" t="s">
        <v>5712</v>
      </c>
      <c r="AG256" s="10" t="s">
        <v>5713</v>
      </c>
      <c r="AH256" s="242" t="s">
        <v>5714</v>
      </c>
      <c r="AI256" s="243" t="s">
        <v>5715</v>
      </c>
      <c r="AJ256" s="10" t="s">
        <v>5716</v>
      </c>
      <c r="AK256" s="10" t="s">
        <v>5717</v>
      </c>
      <c r="AL256" s="241" t="s">
        <v>1953</v>
      </c>
      <c r="AM256" s="8"/>
      <c r="AN256" s="8"/>
      <c r="AO256" s="8"/>
      <c r="AP256" s="8"/>
      <c r="AQ256" s="8" t="s">
        <v>3087</v>
      </c>
      <c r="AR256" s="245">
        <v>42944</v>
      </c>
      <c r="AS256" s="245">
        <v>42944</v>
      </c>
      <c r="AT256" s="246" t="s">
        <v>3087</v>
      </c>
      <c r="AU256" s="244">
        <v>42946</v>
      </c>
      <c r="AV256" s="247" t="s">
        <v>4455</v>
      </c>
      <c r="AW256" s="248" t="s">
        <v>3087</v>
      </c>
      <c r="AX256" s="249" t="s">
        <v>3087</v>
      </c>
      <c r="AY256" s="250" t="s">
        <v>5708</v>
      </c>
    </row>
    <row r="257" spans="1:51" ht="24.75" customHeight="1" x14ac:dyDescent="0.35">
      <c r="A257" s="11">
        <v>256</v>
      </c>
      <c r="B257" s="241" t="s">
        <v>5718</v>
      </c>
      <c r="C257" s="8" t="s">
        <v>5719</v>
      </c>
      <c r="D257" s="10" t="s">
        <v>3087</v>
      </c>
      <c r="E257" s="10" t="s">
        <v>129</v>
      </c>
      <c r="F257" s="9">
        <v>42552</v>
      </c>
      <c r="G257" s="9">
        <v>42612</v>
      </c>
      <c r="H257" s="9"/>
      <c r="I257" s="9"/>
      <c r="J257" s="7" t="s">
        <v>1932</v>
      </c>
      <c r="K257" s="7"/>
      <c r="L257" s="10" t="s">
        <v>5052</v>
      </c>
      <c r="M257" s="242" t="s">
        <v>5053</v>
      </c>
      <c r="N257" s="243" t="s">
        <v>2097</v>
      </c>
      <c r="O257" s="243" t="s">
        <v>5054</v>
      </c>
      <c r="P257" s="10" t="s">
        <v>5055</v>
      </c>
      <c r="Q257" s="10"/>
      <c r="R257" s="10"/>
      <c r="S257" s="10"/>
      <c r="T257" s="10" t="s">
        <v>53</v>
      </c>
      <c r="U257" s="244">
        <v>25162</v>
      </c>
      <c r="V257" s="10" t="s">
        <v>334</v>
      </c>
      <c r="W257" s="10" t="s">
        <v>334</v>
      </c>
      <c r="X257" s="241" t="s">
        <v>1936</v>
      </c>
      <c r="Y257" s="8" t="s">
        <v>5720</v>
      </c>
      <c r="Z257" s="243">
        <v>42230</v>
      </c>
      <c r="AA257" s="10" t="s">
        <v>2228</v>
      </c>
      <c r="AB257" s="10" t="s">
        <v>1938</v>
      </c>
      <c r="AC257" s="10" t="s">
        <v>3139</v>
      </c>
      <c r="AD257" s="10" t="s">
        <v>2189</v>
      </c>
      <c r="AE257" s="243" t="s">
        <v>1948</v>
      </c>
      <c r="AF257" s="10" t="s">
        <v>5721</v>
      </c>
      <c r="AG257" s="10" t="s">
        <v>5722</v>
      </c>
      <c r="AH257" s="242" t="s">
        <v>5723</v>
      </c>
      <c r="AI257" s="243" t="s">
        <v>5724</v>
      </c>
      <c r="AJ257" s="10" t="s">
        <v>5725</v>
      </c>
      <c r="AK257" s="10" t="s">
        <v>5726</v>
      </c>
      <c r="AL257" s="241" t="s">
        <v>3087</v>
      </c>
      <c r="AM257" s="8"/>
      <c r="AN257" s="8"/>
      <c r="AO257" s="8"/>
      <c r="AP257" s="8"/>
      <c r="AQ257" s="8" t="s">
        <v>3087</v>
      </c>
      <c r="AR257" s="245">
        <v>42947</v>
      </c>
      <c r="AS257" s="245">
        <v>42947</v>
      </c>
      <c r="AT257" s="246" t="s">
        <v>5727</v>
      </c>
      <c r="AU257" s="244">
        <v>42941</v>
      </c>
      <c r="AV257" s="247" t="s">
        <v>3083</v>
      </c>
      <c r="AW257" s="248" t="s">
        <v>3087</v>
      </c>
      <c r="AX257" s="249" t="s">
        <v>3087</v>
      </c>
      <c r="AY257" s="250" t="s">
        <v>5718</v>
      </c>
    </row>
    <row r="258" spans="1:51" ht="24.75" customHeight="1" x14ac:dyDescent="0.35">
      <c r="A258" s="11">
        <v>257</v>
      </c>
      <c r="B258" s="241" t="s">
        <v>5728</v>
      </c>
      <c r="C258" s="8" t="s">
        <v>4363</v>
      </c>
      <c r="D258" s="10" t="s">
        <v>3087</v>
      </c>
      <c r="E258" s="10" t="s">
        <v>14</v>
      </c>
      <c r="F258" s="9">
        <v>42716</v>
      </c>
      <c r="G258" s="9">
        <v>42775</v>
      </c>
      <c r="H258" s="9"/>
      <c r="I258" s="9">
        <v>43140</v>
      </c>
      <c r="J258" s="7" t="s">
        <v>3127</v>
      </c>
      <c r="K258" s="7"/>
      <c r="L258" s="10" t="s">
        <v>3455</v>
      </c>
      <c r="M258" s="242" t="s">
        <v>27</v>
      </c>
      <c r="N258" s="243" t="s">
        <v>2017</v>
      </c>
      <c r="O258" s="243" t="s">
        <v>497</v>
      </c>
      <c r="P258" s="10" t="s">
        <v>3894</v>
      </c>
      <c r="Q258" s="10"/>
      <c r="R258" s="10"/>
      <c r="S258" s="10"/>
      <c r="T258" s="10" t="s">
        <v>53</v>
      </c>
      <c r="U258" s="244">
        <v>30985</v>
      </c>
      <c r="V258" s="10" t="s">
        <v>2058</v>
      </c>
      <c r="W258" s="10" t="s">
        <v>2058</v>
      </c>
      <c r="X258" s="241" t="s">
        <v>1936</v>
      </c>
      <c r="Y258" s="8" t="s">
        <v>4364</v>
      </c>
      <c r="Z258" s="243">
        <v>42268</v>
      </c>
      <c r="AA258" s="10" t="s">
        <v>255</v>
      </c>
      <c r="AB258" s="10" t="s">
        <v>1938</v>
      </c>
      <c r="AC258" s="10" t="s">
        <v>3139</v>
      </c>
      <c r="AD258" s="10" t="s">
        <v>2036</v>
      </c>
      <c r="AE258" s="243" t="s">
        <v>5729</v>
      </c>
      <c r="AF258" s="10" t="s">
        <v>5730</v>
      </c>
      <c r="AG258" s="10" t="s">
        <v>5731</v>
      </c>
      <c r="AH258" s="242" t="s">
        <v>5730</v>
      </c>
      <c r="AI258" s="243" t="s">
        <v>5731</v>
      </c>
      <c r="AJ258" s="10" t="s">
        <v>4367</v>
      </c>
      <c r="AK258" s="10" t="s">
        <v>4368</v>
      </c>
      <c r="AL258" s="241" t="s">
        <v>1971</v>
      </c>
      <c r="AM258" s="8"/>
      <c r="AN258" s="8"/>
      <c r="AO258" s="8"/>
      <c r="AP258" s="8"/>
      <c r="AQ258" s="8" t="s">
        <v>3087</v>
      </c>
      <c r="AR258" s="245">
        <v>42947</v>
      </c>
      <c r="AS258" s="245">
        <v>42949</v>
      </c>
      <c r="AT258" s="246" t="s">
        <v>5732</v>
      </c>
      <c r="AU258" s="244">
        <v>42920</v>
      </c>
      <c r="AV258" s="247" t="s">
        <v>3083</v>
      </c>
      <c r="AW258" s="248" t="s">
        <v>3087</v>
      </c>
      <c r="AX258" s="249" t="s">
        <v>3087</v>
      </c>
      <c r="AY258" s="250" t="s">
        <v>5728</v>
      </c>
    </row>
    <row r="259" spans="1:51" ht="24.75" customHeight="1" x14ac:dyDescent="0.35">
      <c r="A259" s="11">
        <v>258</v>
      </c>
      <c r="B259" s="241" t="s">
        <v>5733</v>
      </c>
      <c r="C259" s="8" t="s">
        <v>3841</v>
      </c>
      <c r="D259" s="10" t="s">
        <v>3087</v>
      </c>
      <c r="E259" s="10" t="s">
        <v>14</v>
      </c>
      <c r="F259" s="9">
        <v>40087</v>
      </c>
      <c r="G259" s="9">
        <v>40147</v>
      </c>
      <c r="H259" s="9"/>
      <c r="I259" s="9"/>
      <c r="J259" s="7" t="s">
        <v>1932</v>
      </c>
      <c r="K259" s="7"/>
      <c r="L259" s="10" t="s">
        <v>115</v>
      </c>
      <c r="M259" s="242" t="s">
        <v>2070</v>
      </c>
      <c r="N259" s="243" t="s">
        <v>1942</v>
      </c>
      <c r="O259" s="243" t="s">
        <v>5734</v>
      </c>
      <c r="P259" s="10" t="s">
        <v>5735</v>
      </c>
      <c r="Q259" s="10"/>
      <c r="R259" s="10"/>
      <c r="S259" s="10"/>
      <c r="T259" s="10" t="s">
        <v>53</v>
      </c>
      <c r="U259" s="244">
        <v>26299</v>
      </c>
      <c r="V259" s="10" t="s">
        <v>1382</v>
      </c>
      <c r="W259" s="10" t="s">
        <v>1382</v>
      </c>
      <c r="X259" s="241" t="s">
        <v>1936</v>
      </c>
      <c r="Y259" s="8" t="s">
        <v>5736</v>
      </c>
      <c r="Z259" s="243">
        <v>42625</v>
      </c>
      <c r="AA259" s="10" t="s">
        <v>255</v>
      </c>
      <c r="AB259" s="10" t="s">
        <v>1938</v>
      </c>
      <c r="AC259" s="10" t="s">
        <v>3139</v>
      </c>
      <c r="AD259" s="10" t="s">
        <v>5737</v>
      </c>
      <c r="AE259" s="243" t="s">
        <v>1988</v>
      </c>
      <c r="AF259" s="10" t="s">
        <v>5738</v>
      </c>
      <c r="AG259" s="10" t="s">
        <v>5739</v>
      </c>
      <c r="AH259" s="242" t="s">
        <v>5738</v>
      </c>
      <c r="AI259" s="243" t="s">
        <v>5739</v>
      </c>
      <c r="AJ259" s="10" t="s">
        <v>5740</v>
      </c>
      <c r="AK259" s="10" t="s">
        <v>5741</v>
      </c>
      <c r="AL259" s="241" t="s">
        <v>1971</v>
      </c>
      <c r="AM259" s="8"/>
      <c r="AN259" s="8"/>
      <c r="AO259" s="8"/>
      <c r="AP259" s="8"/>
      <c r="AQ259" s="8" t="s">
        <v>3087</v>
      </c>
      <c r="AR259" s="245">
        <v>42957</v>
      </c>
      <c r="AS259" s="245">
        <v>42957</v>
      </c>
      <c r="AT259" s="246" t="s">
        <v>5742</v>
      </c>
      <c r="AU259" s="244">
        <v>42912</v>
      </c>
      <c r="AV259" s="247" t="s">
        <v>3083</v>
      </c>
      <c r="AW259" s="248" t="s">
        <v>3087</v>
      </c>
      <c r="AX259" s="249" t="s">
        <v>3087</v>
      </c>
      <c r="AY259" s="250" t="s">
        <v>5733</v>
      </c>
    </row>
    <row r="260" spans="1:51" ht="24.75" customHeight="1" x14ac:dyDescent="0.35">
      <c r="A260" s="11">
        <v>259</v>
      </c>
      <c r="B260" s="241" t="s">
        <v>5743</v>
      </c>
      <c r="C260" s="8" t="s">
        <v>5744</v>
      </c>
      <c r="D260" s="10" t="s">
        <v>3087</v>
      </c>
      <c r="E260" s="10" t="s">
        <v>3194</v>
      </c>
      <c r="F260" s="9">
        <v>42947</v>
      </c>
      <c r="G260" s="9">
        <v>43006</v>
      </c>
      <c r="H260" s="9"/>
      <c r="I260" s="9"/>
      <c r="J260" s="7" t="s">
        <v>3127</v>
      </c>
      <c r="K260" s="7"/>
      <c r="L260" s="10" t="s">
        <v>4900</v>
      </c>
      <c r="M260" s="242" t="s">
        <v>4901</v>
      </c>
      <c r="N260" s="243" t="s">
        <v>1990</v>
      </c>
      <c r="O260" s="243" t="s">
        <v>3186</v>
      </c>
      <c r="P260" s="10" t="s">
        <v>2061</v>
      </c>
      <c r="Q260" s="10"/>
      <c r="R260" s="10"/>
      <c r="S260" s="10"/>
      <c r="T260" s="10" t="s">
        <v>22</v>
      </c>
      <c r="U260" s="244">
        <v>29904</v>
      </c>
      <c r="V260" s="10" t="s">
        <v>255</v>
      </c>
      <c r="W260" s="10" t="s">
        <v>255</v>
      </c>
      <c r="X260" s="241" t="s">
        <v>1936</v>
      </c>
      <c r="Y260" s="8" t="s">
        <v>5745</v>
      </c>
      <c r="Z260" s="243">
        <v>40219</v>
      </c>
      <c r="AA260" s="10" t="s">
        <v>255</v>
      </c>
      <c r="AB260" s="10" t="s">
        <v>1938</v>
      </c>
      <c r="AC260" s="10" t="s">
        <v>2101</v>
      </c>
      <c r="AD260" s="10" t="s">
        <v>3087</v>
      </c>
      <c r="AE260" s="243" t="s">
        <v>3087</v>
      </c>
      <c r="AF260" s="10" t="s">
        <v>5746</v>
      </c>
      <c r="AG260" s="10" t="s">
        <v>5747</v>
      </c>
      <c r="AH260" s="242" t="s">
        <v>5746</v>
      </c>
      <c r="AI260" s="243" t="s">
        <v>5747</v>
      </c>
      <c r="AJ260" s="10" t="s">
        <v>3087</v>
      </c>
      <c r="AK260" s="10" t="s">
        <v>5748</v>
      </c>
      <c r="AL260" s="241" t="s">
        <v>1941</v>
      </c>
      <c r="AM260" s="8"/>
      <c r="AN260" s="8"/>
      <c r="AO260" s="8"/>
      <c r="AP260" s="8"/>
      <c r="AQ260" s="8" t="s">
        <v>3087</v>
      </c>
      <c r="AR260" s="245">
        <v>42959</v>
      </c>
      <c r="AS260" s="245">
        <v>42959</v>
      </c>
      <c r="AT260" s="246" t="s">
        <v>3087</v>
      </c>
      <c r="AU260" s="244">
        <v>42970</v>
      </c>
      <c r="AV260" s="247" t="s">
        <v>4455</v>
      </c>
      <c r="AW260" s="248" t="s">
        <v>3087</v>
      </c>
      <c r="AX260" s="249" t="s">
        <v>3087</v>
      </c>
      <c r="AY260" s="250" t="s">
        <v>5743</v>
      </c>
    </row>
    <row r="261" spans="1:51" ht="24.75" customHeight="1" x14ac:dyDescent="0.35">
      <c r="A261" s="11">
        <v>260</v>
      </c>
      <c r="B261" s="241" t="s">
        <v>5749</v>
      </c>
      <c r="C261" s="8" t="s">
        <v>5750</v>
      </c>
      <c r="D261" s="10" t="s">
        <v>3087</v>
      </c>
      <c r="E261" s="10" t="s">
        <v>3194</v>
      </c>
      <c r="F261" s="9">
        <v>42559</v>
      </c>
      <c r="G261" s="9">
        <v>42619</v>
      </c>
      <c r="H261" s="9"/>
      <c r="I261" s="9"/>
      <c r="J261" s="7" t="s">
        <v>1932</v>
      </c>
      <c r="K261" s="7"/>
      <c r="L261" s="10" t="s">
        <v>4682</v>
      </c>
      <c r="M261" s="242" t="s">
        <v>3259</v>
      </c>
      <c r="N261" s="243" t="s">
        <v>1933</v>
      </c>
      <c r="O261" s="243" t="s">
        <v>5138</v>
      </c>
      <c r="P261" s="10" t="s">
        <v>5139</v>
      </c>
      <c r="Q261" s="10"/>
      <c r="R261" s="10"/>
      <c r="S261" s="10"/>
      <c r="T261" s="10" t="s">
        <v>53</v>
      </c>
      <c r="U261" s="244">
        <v>27626</v>
      </c>
      <c r="V261" s="10" t="s">
        <v>255</v>
      </c>
      <c r="W261" s="10" t="s">
        <v>2114</v>
      </c>
      <c r="X261" s="241" t="s">
        <v>1936</v>
      </c>
      <c r="Y261" s="8" t="s">
        <v>5751</v>
      </c>
      <c r="Z261" s="243">
        <v>41874</v>
      </c>
      <c r="AA261" s="10" t="s">
        <v>255</v>
      </c>
      <c r="AB261" s="10" t="s">
        <v>1956</v>
      </c>
      <c r="AC261" s="10" t="s">
        <v>3139</v>
      </c>
      <c r="AD261" s="10" t="s">
        <v>2010</v>
      </c>
      <c r="AE261" s="243" t="s">
        <v>1948</v>
      </c>
      <c r="AF261" s="10" t="s">
        <v>5752</v>
      </c>
      <c r="AG261" s="10" t="s">
        <v>5753</v>
      </c>
      <c r="AH261" s="242" t="s">
        <v>5752</v>
      </c>
      <c r="AI261" s="243" t="s">
        <v>5753</v>
      </c>
      <c r="AJ261" s="10" t="s">
        <v>5754</v>
      </c>
      <c r="AK261" s="10" t="s">
        <v>5755</v>
      </c>
      <c r="AL261" s="241" t="s">
        <v>1953</v>
      </c>
      <c r="AM261" s="8"/>
      <c r="AN261" s="8"/>
      <c r="AO261" s="8"/>
      <c r="AP261" s="8"/>
      <c r="AQ261" s="8" t="s">
        <v>3087</v>
      </c>
      <c r="AR261" s="245">
        <v>42962</v>
      </c>
      <c r="AS261" s="245">
        <v>42962</v>
      </c>
      <c r="AT261" s="246" t="s">
        <v>5756</v>
      </c>
      <c r="AU261" s="244">
        <v>42931</v>
      </c>
      <c r="AV261" s="247" t="s">
        <v>3083</v>
      </c>
      <c r="AW261" s="248" t="s">
        <v>3087</v>
      </c>
      <c r="AX261" s="249" t="s">
        <v>3087</v>
      </c>
      <c r="AY261" s="250" t="s">
        <v>5749</v>
      </c>
    </row>
    <row r="262" spans="1:51" ht="24.75" customHeight="1" x14ac:dyDescent="0.35">
      <c r="A262" s="11">
        <v>261</v>
      </c>
      <c r="B262" s="241" t="s">
        <v>5757</v>
      </c>
      <c r="C262" s="8" t="s">
        <v>5758</v>
      </c>
      <c r="D262" s="10" t="s">
        <v>3087</v>
      </c>
      <c r="E262" s="10" t="s">
        <v>2007</v>
      </c>
      <c r="F262" s="9">
        <v>42905</v>
      </c>
      <c r="G262" s="9">
        <v>42964</v>
      </c>
      <c r="H262" s="9"/>
      <c r="I262" s="9"/>
      <c r="J262" s="7" t="s">
        <v>3127</v>
      </c>
      <c r="K262" s="7"/>
      <c r="L262" s="10" t="s">
        <v>4682</v>
      </c>
      <c r="M262" s="242" t="s">
        <v>3474</v>
      </c>
      <c r="N262" s="243" t="s">
        <v>2050</v>
      </c>
      <c r="O262" s="243" t="s">
        <v>4999</v>
      </c>
      <c r="P262" s="10" t="s">
        <v>4758</v>
      </c>
      <c r="Q262" s="10"/>
      <c r="R262" s="10"/>
      <c r="S262" s="10"/>
      <c r="T262" s="10" t="s">
        <v>53</v>
      </c>
      <c r="U262" s="244">
        <v>31446</v>
      </c>
      <c r="V262" s="10" t="s">
        <v>2007</v>
      </c>
      <c r="W262" s="10" t="s">
        <v>2007</v>
      </c>
      <c r="X262" s="241" t="s">
        <v>1936</v>
      </c>
      <c r="Y262" s="8" t="s">
        <v>5759</v>
      </c>
      <c r="Z262" s="243">
        <v>41771</v>
      </c>
      <c r="AA262" s="10" t="s">
        <v>2007</v>
      </c>
      <c r="AB262" s="10" t="s">
        <v>1938</v>
      </c>
      <c r="AC262" s="10" t="s">
        <v>3139</v>
      </c>
      <c r="AD262" s="10" t="s">
        <v>5760</v>
      </c>
      <c r="AE262" s="243" t="s">
        <v>1948</v>
      </c>
      <c r="AF262" s="10" t="s">
        <v>5761</v>
      </c>
      <c r="AG262" s="10" t="s">
        <v>5762</v>
      </c>
      <c r="AH262" s="242" t="s">
        <v>5761</v>
      </c>
      <c r="AI262" s="243" t="s">
        <v>5762</v>
      </c>
      <c r="AJ262" s="10" t="s">
        <v>5763</v>
      </c>
      <c r="AK262" s="10" t="s">
        <v>5764</v>
      </c>
      <c r="AL262" s="241" t="s">
        <v>1971</v>
      </c>
      <c r="AM262" s="8"/>
      <c r="AN262" s="8"/>
      <c r="AO262" s="8"/>
      <c r="AP262" s="8"/>
      <c r="AQ262" s="8" t="s">
        <v>3087</v>
      </c>
      <c r="AR262" s="245">
        <v>42962</v>
      </c>
      <c r="AS262" s="245">
        <v>42962</v>
      </c>
      <c r="AT262" s="246" t="s">
        <v>3087</v>
      </c>
      <c r="AU262" s="244">
        <v>42961</v>
      </c>
      <c r="AV262" s="247" t="s">
        <v>4455</v>
      </c>
      <c r="AW262" s="248" t="s">
        <v>3087</v>
      </c>
      <c r="AX262" s="249" t="s">
        <v>3087</v>
      </c>
      <c r="AY262" s="250" t="s">
        <v>5757</v>
      </c>
    </row>
    <row r="263" spans="1:51" ht="24.75" customHeight="1" x14ac:dyDescent="0.35">
      <c r="A263" s="11">
        <v>262</v>
      </c>
      <c r="B263" s="241" t="s">
        <v>5765</v>
      </c>
      <c r="C263" s="8" t="s">
        <v>2801</v>
      </c>
      <c r="D263" s="10" t="s">
        <v>3087</v>
      </c>
      <c r="E263" s="10" t="s">
        <v>14</v>
      </c>
      <c r="F263" s="9">
        <v>39729</v>
      </c>
      <c r="G263" s="9">
        <v>39789</v>
      </c>
      <c r="H263" s="251"/>
      <c r="I263" s="9"/>
      <c r="J263" s="7" t="s">
        <v>1932</v>
      </c>
      <c r="K263" s="7"/>
      <c r="L263" s="10" t="s">
        <v>4682</v>
      </c>
      <c r="M263" s="242" t="s">
        <v>3683</v>
      </c>
      <c r="N263" s="252" t="s">
        <v>1972</v>
      </c>
      <c r="O263" s="252" t="s">
        <v>5766</v>
      </c>
      <c r="P263" s="252" t="s">
        <v>5767</v>
      </c>
      <c r="Q263" s="253"/>
      <c r="R263" s="253"/>
      <c r="S263" s="253"/>
      <c r="T263" s="253" t="s">
        <v>22</v>
      </c>
      <c r="U263" s="244">
        <v>24783</v>
      </c>
      <c r="V263" s="10" t="s">
        <v>255</v>
      </c>
      <c r="W263" s="10" t="s">
        <v>2114</v>
      </c>
      <c r="X263" s="241" t="s">
        <v>1936</v>
      </c>
      <c r="Y263" s="8" t="s">
        <v>5768</v>
      </c>
      <c r="Z263" s="243">
        <v>36524</v>
      </c>
      <c r="AA263" s="10" t="s">
        <v>255</v>
      </c>
      <c r="AB263" s="10" t="s">
        <v>1956</v>
      </c>
      <c r="AC263" s="10" t="s">
        <v>3139</v>
      </c>
      <c r="AD263" s="10" t="s">
        <v>2010</v>
      </c>
      <c r="AE263" s="243" t="s">
        <v>5769</v>
      </c>
      <c r="AF263" s="10" t="s">
        <v>5770</v>
      </c>
      <c r="AG263" s="10" t="s">
        <v>5771</v>
      </c>
      <c r="AH263" s="242" t="s">
        <v>5770</v>
      </c>
      <c r="AI263" s="243" t="s">
        <v>5771</v>
      </c>
      <c r="AJ263" s="10" t="s">
        <v>5772</v>
      </c>
      <c r="AK263" s="10" t="s">
        <v>5773</v>
      </c>
      <c r="AL263" s="241" t="s">
        <v>2160</v>
      </c>
      <c r="AM263" s="254"/>
      <c r="AN263" s="8"/>
      <c r="AO263" s="10"/>
      <c r="AP263" s="10"/>
      <c r="AQ263" s="254" t="s">
        <v>3087</v>
      </c>
      <c r="AR263" s="245">
        <v>42963</v>
      </c>
      <c r="AS263" s="245">
        <v>42963</v>
      </c>
      <c r="AT263" s="246" t="s">
        <v>5774</v>
      </c>
      <c r="AU263" s="244">
        <v>42940</v>
      </c>
      <c r="AV263" s="247" t="s">
        <v>3083</v>
      </c>
      <c r="AW263" s="248" t="s">
        <v>3087</v>
      </c>
      <c r="AX263" s="249" t="s">
        <v>3087</v>
      </c>
      <c r="AY263" s="250" t="s">
        <v>5765</v>
      </c>
    </row>
    <row r="264" spans="1:51" ht="24.75" customHeight="1" x14ac:dyDescent="0.35">
      <c r="A264" s="11">
        <v>263</v>
      </c>
      <c r="B264" s="241" t="s">
        <v>5775</v>
      </c>
      <c r="C264" s="8" t="s">
        <v>5776</v>
      </c>
      <c r="D264" s="10" t="s">
        <v>3087</v>
      </c>
      <c r="E264" s="10" t="s">
        <v>1679</v>
      </c>
      <c r="F264" s="9">
        <v>42948</v>
      </c>
      <c r="G264" s="9">
        <v>43007</v>
      </c>
      <c r="H264" s="9"/>
      <c r="I264" s="9"/>
      <c r="J264" s="7" t="s">
        <v>3127</v>
      </c>
      <c r="K264" s="7"/>
      <c r="L264" s="10" t="s">
        <v>5777</v>
      </c>
      <c r="M264" s="242" t="s">
        <v>2060</v>
      </c>
      <c r="N264" s="243" t="s">
        <v>2017</v>
      </c>
      <c r="O264" s="243" t="s">
        <v>5778</v>
      </c>
      <c r="P264" s="10" t="s">
        <v>5779</v>
      </c>
      <c r="Q264" s="10"/>
      <c r="R264" s="10"/>
      <c r="S264" s="10"/>
      <c r="T264" s="10" t="s">
        <v>53</v>
      </c>
      <c r="U264" s="244">
        <v>30022</v>
      </c>
      <c r="V264" s="10" t="s">
        <v>1679</v>
      </c>
      <c r="W264" s="10" t="s">
        <v>1679</v>
      </c>
      <c r="X264" s="241" t="s">
        <v>1936</v>
      </c>
      <c r="Y264" s="8" t="s">
        <v>5780</v>
      </c>
      <c r="Z264" s="243">
        <v>42473</v>
      </c>
      <c r="AA264" s="10" t="s">
        <v>1679</v>
      </c>
      <c r="AB264" s="10" t="s">
        <v>1938</v>
      </c>
      <c r="AC264" s="10" t="s">
        <v>3139</v>
      </c>
      <c r="AD264" s="10" t="s">
        <v>2090</v>
      </c>
      <c r="AE264" s="243" t="s">
        <v>1948</v>
      </c>
      <c r="AF264" s="10" t="s">
        <v>5781</v>
      </c>
      <c r="AG264" s="10" t="s">
        <v>5782</v>
      </c>
      <c r="AH264" s="242" t="s">
        <v>5783</v>
      </c>
      <c r="AI264" s="243" t="s">
        <v>5784</v>
      </c>
      <c r="AJ264" s="10" t="s">
        <v>5785</v>
      </c>
      <c r="AK264" s="10" t="s">
        <v>5786</v>
      </c>
      <c r="AL264" s="241" t="s">
        <v>1971</v>
      </c>
      <c r="AM264" s="8"/>
      <c r="AN264" s="8"/>
      <c r="AO264" s="8"/>
      <c r="AP264" s="8"/>
      <c r="AQ264" s="8" t="s">
        <v>3087</v>
      </c>
      <c r="AR264" s="245">
        <v>42978</v>
      </c>
      <c r="AS264" s="245">
        <v>42978</v>
      </c>
      <c r="AT264" s="246" t="s">
        <v>3087</v>
      </c>
      <c r="AU264" s="244">
        <v>42977</v>
      </c>
      <c r="AV264" s="247" t="s">
        <v>4455</v>
      </c>
      <c r="AW264" s="248" t="s">
        <v>3087</v>
      </c>
      <c r="AX264" s="249" t="s">
        <v>3087</v>
      </c>
      <c r="AY264" s="250" t="s">
        <v>5775</v>
      </c>
    </row>
    <row r="265" spans="1:51" ht="24.75" customHeight="1" x14ac:dyDescent="0.35">
      <c r="A265" s="11">
        <v>264</v>
      </c>
      <c r="B265" s="241" t="s">
        <v>5787</v>
      </c>
      <c r="C265" s="8" t="s">
        <v>5788</v>
      </c>
      <c r="D265" s="10" t="s">
        <v>3087</v>
      </c>
      <c r="E265" s="10" t="s">
        <v>124</v>
      </c>
      <c r="F265" s="9">
        <v>42815</v>
      </c>
      <c r="G265" s="9">
        <v>42874</v>
      </c>
      <c r="H265" s="9"/>
      <c r="I265" s="9">
        <v>43239</v>
      </c>
      <c r="J265" s="7" t="s">
        <v>3127</v>
      </c>
      <c r="K265" s="7"/>
      <c r="L265" s="10" t="s">
        <v>5789</v>
      </c>
      <c r="M265" s="242" t="s">
        <v>2122</v>
      </c>
      <c r="N265" s="243" t="s">
        <v>1990</v>
      </c>
      <c r="O265" s="243" t="s">
        <v>3186</v>
      </c>
      <c r="P265" s="10" t="s">
        <v>2061</v>
      </c>
      <c r="Q265" s="10"/>
      <c r="R265" s="10"/>
      <c r="S265" s="10"/>
      <c r="T265" s="10" t="s">
        <v>53</v>
      </c>
      <c r="U265" s="244">
        <v>29943</v>
      </c>
      <c r="V265" s="10" t="s">
        <v>141</v>
      </c>
      <c r="W265" s="10" t="s">
        <v>141</v>
      </c>
      <c r="X265" s="241" t="s">
        <v>1936</v>
      </c>
      <c r="Y265" s="8" t="s">
        <v>5790</v>
      </c>
      <c r="Z265" s="243">
        <v>41055</v>
      </c>
      <c r="AA265" s="10" t="s">
        <v>124</v>
      </c>
      <c r="AB265" s="10" t="s">
        <v>1938</v>
      </c>
      <c r="AC265" s="10" t="s">
        <v>3139</v>
      </c>
      <c r="AD265" s="10" t="s">
        <v>2090</v>
      </c>
      <c r="AE265" s="243" t="s">
        <v>1948</v>
      </c>
      <c r="AF265" s="10" t="s">
        <v>5791</v>
      </c>
      <c r="AG265" s="10" t="s">
        <v>5792</v>
      </c>
      <c r="AH265" s="242" t="s">
        <v>5793</v>
      </c>
      <c r="AI265" s="243" t="s">
        <v>5794</v>
      </c>
      <c r="AJ265" s="10" t="s">
        <v>5795</v>
      </c>
      <c r="AK265" s="10" t="s">
        <v>5796</v>
      </c>
      <c r="AL265" s="241" t="s">
        <v>1971</v>
      </c>
      <c r="AM265" s="8"/>
      <c r="AN265" s="8"/>
      <c r="AO265" s="8"/>
      <c r="AP265" s="8"/>
      <c r="AQ265" s="8" t="s">
        <v>3087</v>
      </c>
      <c r="AR265" s="245">
        <v>42978</v>
      </c>
      <c r="AS265" s="245">
        <v>42978</v>
      </c>
      <c r="AT265" s="246" t="s">
        <v>5797</v>
      </c>
      <c r="AU265" s="244">
        <v>42975</v>
      </c>
      <c r="AV265" s="247" t="s">
        <v>3083</v>
      </c>
      <c r="AW265" s="248" t="s">
        <v>3087</v>
      </c>
      <c r="AX265" s="249" t="s">
        <v>3087</v>
      </c>
      <c r="AY265" s="250" t="s">
        <v>5787</v>
      </c>
    </row>
    <row r="266" spans="1:51" ht="24.75" customHeight="1" x14ac:dyDescent="0.35">
      <c r="A266" s="11">
        <v>265</v>
      </c>
      <c r="B266" s="241" t="s">
        <v>5798</v>
      </c>
      <c r="C266" s="8" t="s">
        <v>5799</v>
      </c>
      <c r="D266" s="10" t="s">
        <v>3087</v>
      </c>
      <c r="E266" s="10" t="s">
        <v>129</v>
      </c>
      <c r="F266" s="9">
        <v>42808</v>
      </c>
      <c r="G266" s="9">
        <v>42867</v>
      </c>
      <c r="H266" s="9"/>
      <c r="I266" s="9">
        <v>43232</v>
      </c>
      <c r="J266" s="7" t="s">
        <v>3127</v>
      </c>
      <c r="K266" s="7"/>
      <c r="L266" s="10" t="s">
        <v>5052</v>
      </c>
      <c r="M266" s="242" t="s">
        <v>5053</v>
      </c>
      <c r="N266" s="243" t="s">
        <v>1990</v>
      </c>
      <c r="O266" s="243" t="s">
        <v>3186</v>
      </c>
      <c r="P266" s="10" t="s">
        <v>2061</v>
      </c>
      <c r="Q266" s="10"/>
      <c r="R266" s="10"/>
      <c r="S266" s="10"/>
      <c r="T266" s="10" t="s">
        <v>22</v>
      </c>
      <c r="U266" s="244">
        <v>31272</v>
      </c>
      <c r="V266" s="10" t="s">
        <v>1008</v>
      </c>
      <c r="W266" s="10" t="s">
        <v>1008</v>
      </c>
      <c r="X266" s="241" t="s">
        <v>1936</v>
      </c>
      <c r="Y266" s="8" t="s">
        <v>5800</v>
      </c>
      <c r="Z266" s="243">
        <v>39856</v>
      </c>
      <c r="AA266" s="10" t="s">
        <v>1008</v>
      </c>
      <c r="AB266" s="10" t="s">
        <v>1956</v>
      </c>
      <c r="AC266" s="10" t="s">
        <v>1974</v>
      </c>
      <c r="AD266" s="10" t="s">
        <v>5801</v>
      </c>
      <c r="AE266" s="243" t="s">
        <v>5802</v>
      </c>
      <c r="AF266" s="10" t="s">
        <v>5803</v>
      </c>
      <c r="AG266" s="10" t="s">
        <v>5804</v>
      </c>
      <c r="AH266" s="242" t="s">
        <v>5805</v>
      </c>
      <c r="AI266" s="243" t="s">
        <v>5806</v>
      </c>
      <c r="AJ266" s="10" t="s">
        <v>5807</v>
      </c>
      <c r="AK266" s="10" t="s">
        <v>5808</v>
      </c>
      <c r="AL266" s="241" t="s">
        <v>2107</v>
      </c>
      <c r="AM266" s="8"/>
      <c r="AN266" s="8"/>
      <c r="AO266" s="8"/>
      <c r="AP266" s="8"/>
      <c r="AQ266" s="8" t="s">
        <v>3087</v>
      </c>
      <c r="AR266" s="245">
        <v>42968</v>
      </c>
      <c r="AS266" s="245">
        <v>42978</v>
      </c>
      <c r="AT266" s="246" t="s">
        <v>5809</v>
      </c>
      <c r="AU266" s="244">
        <v>42961</v>
      </c>
      <c r="AV266" s="247" t="s">
        <v>3100</v>
      </c>
      <c r="AW266" s="248" t="s">
        <v>3087</v>
      </c>
      <c r="AX266" s="249" t="s">
        <v>3087</v>
      </c>
      <c r="AY266" s="250" t="s">
        <v>5798</v>
      </c>
    </row>
    <row r="267" spans="1:51" ht="24.75" customHeight="1" x14ac:dyDescent="0.35">
      <c r="A267" s="11">
        <v>266</v>
      </c>
      <c r="B267" s="241" t="s">
        <v>5810</v>
      </c>
      <c r="C267" s="8" t="s">
        <v>5811</v>
      </c>
      <c r="D267" s="10" t="s">
        <v>3087</v>
      </c>
      <c r="E267" s="10" t="s">
        <v>162</v>
      </c>
      <c r="F267" s="9">
        <v>42975</v>
      </c>
      <c r="G267" s="9">
        <v>43034</v>
      </c>
      <c r="H267" s="9"/>
      <c r="I267" s="9"/>
      <c r="J267" s="7" t="s">
        <v>3127</v>
      </c>
      <c r="K267" s="7"/>
      <c r="L267" s="10" t="s">
        <v>35</v>
      </c>
      <c r="M267" s="242" t="s">
        <v>35</v>
      </c>
      <c r="N267" s="243" t="s">
        <v>2155</v>
      </c>
      <c r="O267" s="243" t="s">
        <v>626</v>
      </c>
      <c r="P267" s="10" t="s">
        <v>2285</v>
      </c>
      <c r="Q267" s="10"/>
      <c r="R267" s="10"/>
      <c r="S267" s="10"/>
      <c r="T267" s="10" t="s">
        <v>22</v>
      </c>
      <c r="U267" s="244">
        <v>32832</v>
      </c>
      <c r="V267" s="10" t="s">
        <v>162</v>
      </c>
      <c r="W267" s="10" t="s">
        <v>162</v>
      </c>
      <c r="X267" s="241" t="s">
        <v>1936</v>
      </c>
      <c r="Y267" s="8" t="s">
        <v>5812</v>
      </c>
      <c r="Z267" s="243">
        <v>40959</v>
      </c>
      <c r="AA267" s="10" t="s">
        <v>162</v>
      </c>
      <c r="AB267" s="10" t="s">
        <v>1938</v>
      </c>
      <c r="AC267" s="10" t="s">
        <v>1974</v>
      </c>
      <c r="AD267" s="10" t="s">
        <v>5813</v>
      </c>
      <c r="AE267" s="243" t="s">
        <v>4300</v>
      </c>
      <c r="AF267" s="10" t="s">
        <v>5814</v>
      </c>
      <c r="AG267" s="10" t="s">
        <v>5815</v>
      </c>
      <c r="AH267" s="242" t="s">
        <v>5816</v>
      </c>
      <c r="AI267" s="243" t="s">
        <v>5817</v>
      </c>
      <c r="AJ267" s="10" t="s">
        <v>5818</v>
      </c>
      <c r="AK267" s="10" t="s">
        <v>5819</v>
      </c>
      <c r="AL267" s="241" t="s">
        <v>2107</v>
      </c>
      <c r="AM267" s="8"/>
      <c r="AN267" s="8"/>
      <c r="AO267" s="8"/>
      <c r="AP267" s="8"/>
      <c r="AQ267" s="8" t="s">
        <v>3087</v>
      </c>
      <c r="AR267" s="245">
        <v>42984</v>
      </c>
      <c r="AS267" s="245">
        <v>42984</v>
      </c>
      <c r="AT267" s="246" t="s">
        <v>3087</v>
      </c>
      <c r="AU267" s="244"/>
      <c r="AV267" s="247" t="s">
        <v>4455</v>
      </c>
      <c r="AW267" s="248" t="s">
        <v>3087</v>
      </c>
      <c r="AX267" s="249" t="s">
        <v>3087</v>
      </c>
      <c r="AY267" s="250" t="s">
        <v>5810</v>
      </c>
    </row>
    <row r="268" spans="1:51" ht="24.75" customHeight="1" x14ac:dyDescent="0.35">
      <c r="A268" s="11">
        <v>267</v>
      </c>
      <c r="B268" s="241" t="s">
        <v>5820</v>
      </c>
      <c r="C268" s="8" t="s">
        <v>5821</v>
      </c>
      <c r="D268" s="10" t="s">
        <v>5822</v>
      </c>
      <c r="E268" s="10" t="s">
        <v>14</v>
      </c>
      <c r="F268" s="9">
        <v>42961</v>
      </c>
      <c r="G268" s="9">
        <v>43020</v>
      </c>
      <c r="H268" s="9"/>
      <c r="I268" s="9"/>
      <c r="J268" s="7" t="s">
        <v>3127</v>
      </c>
      <c r="K268" s="7"/>
      <c r="L268" s="10" t="s">
        <v>4682</v>
      </c>
      <c r="M268" s="242" t="s">
        <v>3683</v>
      </c>
      <c r="N268" s="243" t="s">
        <v>2050</v>
      </c>
      <c r="O268" s="243" t="s">
        <v>5823</v>
      </c>
      <c r="P268" s="10" t="s">
        <v>5824</v>
      </c>
      <c r="Q268" s="10"/>
      <c r="R268" s="10"/>
      <c r="S268" s="10"/>
      <c r="T268" s="10" t="s">
        <v>53</v>
      </c>
      <c r="U268" s="244">
        <v>31707</v>
      </c>
      <c r="V268" s="10" t="s">
        <v>311</v>
      </c>
      <c r="W268" s="10" t="s">
        <v>311</v>
      </c>
      <c r="X268" s="241" t="s">
        <v>1936</v>
      </c>
      <c r="Y268" s="8" t="s">
        <v>5825</v>
      </c>
      <c r="Z268" s="243">
        <v>42598</v>
      </c>
      <c r="AA268" s="10" t="s">
        <v>311</v>
      </c>
      <c r="AB268" s="10" t="s">
        <v>1956</v>
      </c>
      <c r="AC268" s="10" t="s">
        <v>3139</v>
      </c>
      <c r="AD268" s="10" t="s">
        <v>2010</v>
      </c>
      <c r="AE268" s="243" t="s">
        <v>751</v>
      </c>
      <c r="AF268" s="10" t="s">
        <v>5826</v>
      </c>
      <c r="AG268" s="10" t="s">
        <v>5827</v>
      </c>
      <c r="AH268" s="242" t="s">
        <v>5828</v>
      </c>
      <c r="AI268" s="243" t="s">
        <v>5829</v>
      </c>
      <c r="AJ268" s="10" t="s">
        <v>5830</v>
      </c>
      <c r="AK268" s="10" t="s">
        <v>5831</v>
      </c>
      <c r="AL268" s="241" t="s">
        <v>2160</v>
      </c>
      <c r="AM268" s="8"/>
      <c r="AN268" s="8"/>
      <c r="AO268" s="8"/>
      <c r="AP268" s="8"/>
      <c r="AQ268" s="8" t="s">
        <v>3087</v>
      </c>
      <c r="AR268" s="245">
        <v>42992</v>
      </c>
      <c r="AS268" s="245">
        <v>42992</v>
      </c>
      <c r="AT268" s="246" t="s">
        <v>3087</v>
      </c>
      <c r="AU268" s="244">
        <v>42992</v>
      </c>
      <c r="AV268" s="247" t="s">
        <v>4455</v>
      </c>
      <c r="AW268" s="248" t="s">
        <v>3087</v>
      </c>
      <c r="AX268" s="249" t="s">
        <v>3087</v>
      </c>
      <c r="AY268" s="250" t="s">
        <v>5820</v>
      </c>
    </row>
    <row r="269" spans="1:51" ht="24.75" customHeight="1" x14ac:dyDescent="0.35">
      <c r="A269" s="11">
        <v>268</v>
      </c>
      <c r="B269" s="241" t="s">
        <v>5832</v>
      </c>
      <c r="C269" s="8" t="s">
        <v>5833</v>
      </c>
      <c r="D269" s="10" t="s">
        <v>3087</v>
      </c>
      <c r="E269" s="10" t="s">
        <v>14</v>
      </c>
      <c r="F269" s="9">
        <v>42709</v>
      </c>
      <c r="G269" s="9">
        <v>42768</v>
      </c>
      <c r="H269" s="9"/>
      <c r="I269" s="9">
        <v>43133</v>
      </c>
      <c r="J269" s="7" t="s">
        <v>3127</v>
      </c>
      <c r="K269" s="7"/>
      <c r="L269" s="10" t="s">
        <v>3455</v>
      </c>
      <c r="M269" s="242" t="s">
        <v>27</v>
      </c>
      <c r="N269" s="243" t="s">
        <v>2155</v>
      </c>
      <c r="O269" s="243" t="s">
        <v>5834</v>
      </c>
      <c r="P269" s="10" t="s">
        <v>5835</v>
      </c>
      <c r="Q269" s="10"/>
      <c r="R269" s="10"/>
      <c r="S269" s="10"/>
      <c r="T269" s="10" t="s">
        <v>53</v>
      </c>
      <c r="U269" s="244">
        <v>34394</v>
      </c>
      <c r="V269" s="10" t="s">
        <v>1658</v>
      </c>
      <c r="W269" s="10" t="s">
        <v>1658</v>
      </c>
      <c r="X269" s="241" t="s">
        <v>1936</v>
      </c>
      <c r="Y269" s="8" t="s">
        <v>5836</v>
      </c>
      <c r="Z269" s="243">
        <v>39741</v>
      </c>
      <c r="AA269" s="10" t="s">
        <v>1658</v>
      </c>
      <c r="AB269" s="10" t="s">
        <v>1956</v>
      </c>
      <c r="AC269" s="10" t="s">
        <v>3139</v>
      </c>
      <c r="AD269" s="10" t="s">
        <v>2172</v>
      </c>
      <c r="AE269" s="243" t="s">
        <v>5837</v>
      </c>
      <c r="AF269" s="10" t="s">
        <v>5838</v>
      </c>
      <c r="AG269" s="10" t="s">
        <v>5839</v>
      </c>
      <c r="AH269" s="242" t="s">
        <v>5840</v>
      </c>
      <c r="AI269" s="243" t="s">
        <v>5841</v>
      </c>
      <c r="AJ269" s="10" t="s">
        <v>5842</v>
      </c>
      <c r="AK269" s="10" t="s">
        <v>5843</v>
      </c>
      <c r="AL269" s="241" t="s">
        <v>2107</v>
      </c>
      <c r="AM269" s="8"/>
      <c r="AN269" s="8"/>
      <c r="AO269" s="8"/>
      <c r="AP269" s="8"/>
      <c r="AQ269" s="8" t="s">
        <v>3087</v>
      </c>
      <c r="AR269" s="245">
        <v>42993</v>
      </c>
      <c r="AS269" s="245">
        <v>42993</v>
      </c>
      <c r="AT269" s="246" t="s">
        <v>5844</v>
      </c>
      <c r="AU269" s="244">
        <v>42963</v>
      </c>
      <c r="AV269" s="247" t="s">
        <v>3083</v>
      </c>
      <c r="AW269" s="248" t="s">
        <v>3087</v>
      </c>
      <c r="AX269" s="249" t="s">
        <v>3087</v>
      </c>
      <c r="AY269" s="250" t="s">
        <v>5832</v>
      </c>
    </row>
    <row r="270" spans="1:51" ht="24.75" customHeight="1" x14ac:dyDescent="0.35">
      <c r="A270" s="11">
        <v>269</v>
      </c>
      <c r="B270" s="241" t="s">
        <v>5845</v>
      </c>
      <c r="C270" s="8" t="s">
        <v>5846</v>
      </c>
      <c r="D270" s="10" t="s">
        <v>3087</v>
      </c>
      <c r="E270" s="10" t="s">
        <v>1382</v>
      </c>
      <c r="F270" s="9">
        <v>42948</v>
      </c>
      <c r="G270" s="9">
        <v>43007</v>
      </c>
      <c r="H270" s="9"/>
      <c r="I270" s="9"/>
      <c r="J270" s="7" t="s">
        <v>3127</v>
      </c>
      <c r="K270" s="7"/>
      <c r="L270" s="10" t="s">
        <v>5629</v>
      </c>
      <c r="M270" s="242" t="s">
        <v>5630</v>
      </c>
      <c r="N270" s="243" t="s">
        <v>1990</v>
      </c>
      <c r="O270" s="243" t="s">
        <v>3186</v>
      </c>
      <c r="P270" s="10" t="s">
        <v>2061</v>
      </c>
      <c r="Q270" s="10"/>
      <c r="R270" s="10"/>
      <c r="S270" s="10"/>
      <c r="T270" s="10" t="s">
        <v>53</v>
      </c>
      <c r="U270" s="244">
        <v>30682</v>
      </c>
      <c r="V270" s="10" t="s">
        <v>1382</v>
      </c>
      <c r="W270" s="10" t="s">
        <v>1382</v>
      </c>
      <c r="X270" s="241" t="s">
        <v>1936</v>
      </c>
      <c r="Y270" s="8" t="s">
        <v>5847</v>
      </c>
      <c r="Z270" s="243">
        <v>40859</v>
      </c>
      <c r="AA270" s="10" t="s">
        <v>1382</v>
      </c>
      <c r="AB270" s="10" t="s">
        <v>1938</v>
      </c>
      <c r="AC270" s="10" t="s">
        <v>1974</v>
      </c>
      <c r="AD270" s="10" t="s">
        <v>2090</v>
      </c>
      <c r="AE270" s="243" t="s">
        <v>5848</v>
      </c>
      <c r="AF270" s="10" t="s">
        <v>5849</v>
      </c>
      <c r="AG270" s="10" t="s">
        <v>5850</v>
      </c>
      <c r="AH270" s="242" t="s">
        <v>5851</v>
      </c>
      <c r="AI270" s="243" t="s">
        <v>5852</v>
      </c>
      <c r="AJ270" s="10" t="s">
        <v>5853</v>
      </c>
      <c r="AK270" s="10" t="s">
        <v>406</v>
      </c>
      <c r="AL270" s="241" t="s">
        <v>1971</v>
      </c>
      <c r="AM270" s="8"/>
      <c r="AN270" s="8"/>
      <c r="AO270" s="8"/>
      <c r="AP270" s="8"/>
      <c r="AQ270" s="8" t="s">
        <v>3087</v>
      </c>
      <c r="AR270" s="245">
        <v>43000</v>
      </c>
      <c r="AS270" s="245">
        <v>43000</v>
      </c>
      <c r="AT270" s="246" t="s">
        <v>3087</v>
      </c>
      <c r="AU270" s="244">
        <v>42998</v>
      </c>
      <c r="AV270" s="247" t="s">
        <v>4455</v>
      </c>
      <c r="AW270" s="248" t="s">
        <v>3087</v>
      </c>
      <c r="AX270" s="249" t="s">
        <v>3087</v>
      </c>
      <c r="AY270" s="250" t="s">
        <v>5845</v>
      </c>
    </row>
    <row r="271" spans="1:51" ht="24.75" customHeight="1" x14ac:dyDescent="0.35">
      <c r="A271" s="11">
        <v>270</v>
      </c>
      <c r="B271" s="241" t="s">
        <v>5854</v>
      </c>
      <c r="C271" s="8" t="s">
        <v>5855</v>
      </c>
      <c r="D271" s="10" t="s">
        <v>3087</v>
      </c>
      <c r="E271" s="10" t="s">
        <v>14</v>
      </c>
      <c r="F271" s="9">
        <v>42548</v>
      </c>
      <c r="G271" s="9">
        <v>42608</v>
      </c>
      <c r="H271" s="9"/>
      <c r="I271" s="9"/>
      <c r="J271" s="7" t="s">
        <v>1932</v>
      </c>
      <c r="K271" s="7"/>
      <c r="L271" s="10" t="s">
        <v>115</v>
      </c>
      <c r="M271" s="242" t="s">
        <v>2042</v>
      </c>
      <c r="N271" s="243" t="s">
        <v>2126</v>
      </c>
      <c r="O271" s="243" t="s">
        <v>4989</v>
      </c>
      <c r="P271" s="10" t="s">
        <v>4990</v>
      </c>
      <c r="Q271" s="10"/>
      <c r="R271" s="10"/>
      <c r="S271" s="10"/>
      <c r="T271" s="10" t="s">
        <v>22</v>
      </c>
      <c r="U271" s="244">
        <v>33223</v>
      </c>
      <c r="V271" s="10" t="s">
        <v>351</v>
      </c>
      <c r="W271" s="10" t="s">
        <v>343</v>
      </c>
      <c r="X271" s="241" t="s">
        <v>1936</v>
      </c>
      <c r="Y271" s="8" t="s">
        <v>5856</v>
      </c>
      <c r="Z271" s="243">
        <v>38572</v>
      </c>
      <c r="AA271" s="10" t="s">
        <v>351</v>
      </c>
      <c r="AB271" s="10" t="s">
        <v>1956</v>
      </c>
      <c r="AC271" s="10" t="s">
        <v>3139</v>
      </c>
      <c r="AD271" s="10" t="s">
        <v>2229</v>
      </c>
      <c r="AE271" s="243" t="s">
        <v>1948</v>
      </c>
      <c r="AF271" s="10" t="s">
        <v>5857</v>
      </c>
      <c r="AG271" s="10" t="s">
        <v>5858</v>
      </c>
      <c r="AH271" s="242" t="s">
        <v>5857</v>
      </c>
      <c r="AI271" s="243" t="s">
        <v>5858</v>
      </c>
      <c r="AJ271" s="10" t="s">
        <v>5859</v>
      </c>
      <c r="AK271" s="10" t="s">
        <v>5860</v>
      </c>
      <c r="AL271" s="241" t="s">
        <v>2107</v>
      </c>
      <c r="AM271" s="8"/>
      <c r="AN271" s="8"/>
      <c r="AO271" s="8"/>
      <c r="AP271" s="8"/>
      <c r="AQ271" s="8" t="s">
        <v>3087</v>
      </c>
      <c r="AR271" s="245">
        <v>43008</v>
      </c>
      <c r="AS271" s="245">
        <v>43008</v>
      </c>
      <c r="AT271" s="246" t="s">
        <v>5861</v>
      </c>
      <c r="AU271" s="244">
        <v>42983</v>
      </c>
      <c r="AV271" s="247" t="s">
        <v>3083</v>
      </c>
      <c r="AW271" s="248" t="s">
        <v>3087</v>
      </c>
      <c r="AX271" s="249" t="s">
        <v>3087</v>
      </c>
      <c r="AY271" s="250" t="s">
        <v>5854</v>
      </c>
    </row>
    <row r="272" spans="1:51" ht="24.75" customHeight="1" x14ac:dyDescent="0.35">
      <c r="A272" s="11">
        <v>271</v>
      </c>
      <c r="B272" s="241" t="s">
        <v>5862</v>
      </c>
      <c r="C272" s="8" t="s">
        <v>5448</v>
      </c>
      <c r="D272" s="10" t="s">
        <v>5863</v>
      </c>
      <c r="E272" s="10" t="s">
        <v>91</v>
      </c>
      <c r="F272" s="9">
        <v>42950</v>
      </c>
      <c r="G272" s="9">
        <v>43009</v>
      </c>
      <c r="H272" s="9"/>
      <c r="I272" s="9"/>
      <c r="J272" s="7" t="s">
        <v>3127</v>
      </c>
      <c r="K272" s="7"/>
      <c r="L272" s="10" t="s">
        <v>4682</v>
      </c>
      <c r="M272" s="242" t="s">
        <v>3259</v>
      </c>
      <c r="N272" s="243" t="s">
        <v>2050</v>
      </c>
      <c r="O272" s="243" t="s">
        <v>4999</v>
      </c>
      <c r="P272" s="10" t="s">
        <v>4758</v>
      </c>
      <c r="Q272" s="10"/>
      <c r="R272" s="10"/>
      <c r="S272" s="10"/>
      <c r="T272" s="10" t="s">
        <v>22</v>
      </c>
      <c r="U272" s="244">
        <v>31644</v>
      </c>
      <c r="V272" s="10" t="s">
        <v>351</v>
      </c>
      <c r="W272" s="10" t="s">
        <v>501</v>
      </c>
      <c r="X272" s="241" t="s">
        <v>1936</v>
      </c>
      <c r="Y272" s="8" t="s">
        <v>5449</v>
      </c>
      <c r="Z272" s="243">
        <v>40834</v>
      </c>
      <c r="AA272" s="10" t="s">
        <v>351</v>
      </c>
      <c r="AB272" s="10" t="s">
        <v>1956</v>
      </c>
      <c r="AC272" s="10" t="s">
        <v>3139</v>
      </c>
      <c r="AD272" s="10" t="s">
        <v>5450</v>
      </c>
      <c r="AE272" s="243" t="s">
        <v>1948</v>
      </c>
      <c r="AF272" s="10" t="s">
        <v>5451</v>
      </c>
      <c r="AG272" s="10" t="s">
        <v>5864</v>
      </c>
      <c r="AH272" s="242" t="s">
        <v>5865</v>
      </c>
      <c r="AI272" s="243" t="s">
        <v>5866</v>
      </c>
      <c r="AJ272" s="10" t="s">
        <v>5867</v>
      </c>
      <c r="AK272" s="10" t="s">
        <v>5868</v>
      </c>
      <c r="AL272" s="241" t="s">
        <v>1950</v>
      </c>
      <c r="AM272" s="8"/>
      <c r="AN272" s="8"/>
      <c r="AO272" s="8"/>
      <c r="AP272" s="8"/>
      <c r="AQ272" s="8" t="s">
        <v>3087</v>
      </c>
      <c r="AR272" s="245">
        <v>43008</v>
      </c>
      <c r="AS272" s="245">
        <v>43008</v>
      </c>
      <c r="AT272" s="246" t="s">
        <v>3087</v>
      </c>
      <c r="AU272" s="244">
        <v>43006</v>
      </c>
      <c r="AV272" s="247" t="s">
        <v>4455</v>
      </c>
      <c r="AW272" s="248" t="s">
        <v>3087</v>
      </c>
      <c r="AX272" s="249" t="s">
        <v>3087</v>
      </c>
      <c r="AY272" s="250" t="s">
        <v>5862</v>
      </c>
    </row>
    <row r="273" spans="1:51" ht="24.75" customHeight="1" x14ac:dyDescent="0.35">
      <c r="A273" s="11">
        <v>272</v>
      </c>
      <c r="B273" s="241" t="s">
        <v>5869</v>
      </c>
      <c r="C273" s="8" t="s">
        <v>5870</v>
      </c>
      <c r="D273" s="10" t="s">
        <v>3087</v>
      </c>
      <c r="E273" s="10" t="s">
        <v>32</v>
      </c>
      <c r="F273" s="9">
        <v>43010</v>
      </c>
      <c r="G273" s="9">
        <v>43069</v>
      </c>
      <c r="H273" s="9"/>
      <c r="I273" s="9"/>
      <c r="J273" s="7" t="s">
        <v>3127</v>
      </c>
      <c r="K273" s="7"/>
      <c r="L273" s="10" t="s">
        <v>4682</v>
      </c>
      <c r="M273" s="242" t="s">
        <v>3474</v>
      </c>
      <c r="N273" s="243" t="s">
        <v>1972</v>
      </c>
      <c r="O273" s="243" t="s">
        <v>4747</v>
      </c>
      <c r="P273" s="10" t="s">
        <v>4748</v>
      </c>
      <c r="Q273" s="10"/>
      <c r="R273" s="10"/>
      <c r="S273" s="10"/>
      <c r="T273" s="10" t="s">
        <v>53</v>
      </c>
      <c r="U273" s="244">
        <v>31121</v>
      </c>
      <c r="V273" s="10" t="s">
        <v>3087</v>
      </c>
      <c r="W273" s="10" t="s">
        <v>3087</v>
      </c>
      <c r="X273" s="241" t="s">
        <v>1936</v>
      </c>
      <c r="Y273" s="8" t="s">
        <v>5871</v>
      </c>
      <c r="Z273" s="243">
        <v>42646</v>
      </c>
      <c r="AA273" s="10" t="s">
        <v>2007</v>
      </c>
      <c r="AB273" s="10" t="s">
        <v>1938</v>
      </c>
      <c r="AC273" s="10" t="s">
        <v>3139</v>
      </c>
      <c r="AD273" s="10" t="s">
        <v>2072</v>
      </c>
      <c r="AE273" s="243" t="s">
        <v>1948</v>
      </c>
      <c r="AF273" s="10" t="s">
        <v>5872</v>
      </c>
      <c r="AG273" s="10" t="s">
        <v>5873</v>
      </c>
      <c r="AH273" s="242" t="s">
        <v>3087</v>
      </c>
      <c r="AI273" s="243" t="s">
        <v>3087</v>
      </c>
      <c r="AJ273" s="10" t="s">
        <v>3087</v>
      </c>
      <c r="AK273" s="10" t="s">
        <v>3087</v>
      </c>
      <c r="AL273" s="241" t="s">
        <v>3087</v>
      </c>
      <c r="AM273" s="8"/>
      <c r="AN273" s="8"/>
      <c r="AO273" s="8"/>
      <c r="AP273" s="8"/>
      <c r="AQ273" s="8" t="s">
        <v>3087</v>
      </c>
      <c r="AR273" s="245">
        <v>43011</v>
      </c>
      <c r="AS273" s="245">
        <v>43011</v>
      </c>
      <c r="AT273" s="246" t="s">
        <v>3087</v>
      </c>
      <c r="AU273" s="244">
        <v>43012</v>
      </c>
      <c r="AV273" s="247" t="s">
        <v>4455</v>
      </c>
      <c r="AW273" s="248" t="s">
        <v>3087</v>
      </c>
      <c r="AX273" s="249" t="s">
        <v>3087</v>
      </c>
      <c r="AY273" s="250" t="s">
        <v>5869</v>
      </c>
    </row>
    <row r="274" spans="1:51" ht="24.75" customHeight="1" x14ac:dyDescent="0.35">
      <c r="A274" s="11">
        <v>273</v>
      </c>
      <c r="B274" s="241" t="s">
        <v>5874</v>
      </c>
      <c r="C274" s="8" t="s">
        <v>5875</v>
      </c>
      <c r="D274" s="10" t="s">
        <v>3087</v>
      </c>
      <c r="E274" s="10" t="s">
        <v>14</v>
      </c>
      <c r="F274" s="9">
        <v>40891</v>
      </c>
      <c r="G274" s="9">
        <v>40951</v>
      </c>
      <c r="H274" s="9"/>
      <c r="I274" s="9"/>
      <c r="J274" s="7" t="s">
        <v>1932</v>
      </c>
      <c r="K274" s="7"/>
      <c r="L274" s="10" t="s">
        <v>751</v>
      </c>
      <c r="M274" s="242" t="s">
        <v>751</v>
      </c>
      <c r="N274" s="243" t="s">
        <v>2017</v>
      </c>
      <c r="O274" s="243" t="s">
        <v>5876</v>
      </c>
      <c r="P274" s="10" t="s">
        <v>5877</v>
      </c>
      <c r="Q274" s="10"/>
      <c r="R274" s="10"/>
      <c r="S274" s="10"/>
      <c r="T274" s="10" t="s">
        <v>53</v>
      </c>
      <c r="U274" s="244">
        <v>31928</v>
      </c>
      <c r="V274" s="10" t="s">
        <v>255</v>
      </c>
      <c r="W274" s="10" t="s">
        <v>255</v>
      </c>
      <c r="X274" s="241" t="s">
        <v>1936</v>
      </c>
      <c r="Y274" s="8" t="s">
        <v>5878</v>
      </c>
      <c r="Z274" s="243">
        <v>39179</v>
      </c>
      <c r="AA274" s="10" t="s">
        <v>255</v>
      </c>
      <c r="AB274" s="10" t="s">
        <v>1956</v>
      </c>
      <c r="AC274" s="10" t="s">
        <v>3139</v>
      </c>
      <c r="AD274" s="10" t="s">
        <v>2199</v>
      </c>
      <c r="AE274" s="243" t="s">
        <v>5879</v>
      </c>
      <c r="AF274" s="10" t="s">
        <v>5880</v>
      </c>
      <c r="AG274" s="10" t="s">
        <v>5881</v>
      </c>
      <c r="AH274" s="242" t="s">
        <v>5880</v>
      </c>
      <c r="AI274" s="243" t="s">
        <v>5881</v>
      </c>
      <c r="AJ274" s="10" t="s">
        <v>5882</v>
      </c>
      <c r="AK274" s="10" t="s">
        <v>5883</v>
      </c>
      <c r="AL274" s="241" t="s">
        <v>1953</v>
      </c>
      <c r="AM274" s="8"/>
      <c r="AN274" s="8"/>
      <c r="AO274" s="8"/>
      <c r="AP274" s="8"/>
      <c r="AQ274" s="8" t="s">
        <v>3087</v>
      </c>
      <c r="AR274" s="245">
        <v>43028</v>
      </c>
      <c r="AS274" s="245">
        <v>43028</v>
      </c>
      <c r="AT274" s="246" t="s">
        <v>5884</v>
      </c>
      <c r="AU274" s="244">
        <v>42990</v>
      </c>
      <c r="AV274" s="247" t="s">
        <v>3083</v>
      </c>
      <c r="AW274" s="248" t="s">
        <v>3087</v>
      </c>
      <c r="AX274" s="249" t="s">
        <v>3087</v>
      </c>
      <c r="AY274" s="250" t="s">
        <v>5874</v>
      </c>
    </row>
    <row r="275" spans="1:51" ht="24.75" customHeight="1" x14ac:dyDescent="0.35">
      <c r="A275" s="11">
        <v>274</v>
      </c>
      <c r="B275" s="241" t="s">
        <v>5885</v>
      </c>
      <c r="C275" s="8" t="s">
        <v>5886</v>
      </c>
      <c r="D275" s="10" t="s">
        <v>3087</v>
      </c>
      <c r="E275" s="10" t="s">
        <v>14</v>
      </c>
      <c r="F275" s="9">
        <v>42905</v>
      </c>
      <c r="G275" s="9">
        <v>42964</v>
      </c>
      <c r="H275" s="9"/>
      <c r="I275" s="9">
        <v>43329</v>
      </c>
      <c r="J275" s="7" t="s">
        <v>3127</v>
      </c>
      <c r="K275" s="7"/>
      <c r="L275" s="10" t="s">
        <v>3104</v>
      </c>
      <c r="M275" s="242" t="s">
        <v>41</v>
      </c>
      <c r="N275" s="243" t="s">
        <v>1990</v>
      </c>
      <c r="O275" s="243" t="s">
        <v>5887</v>
      </c>
      <c r="P275" s="10" t="s">
        <v>5327</v>
      </c>
      <c r="Q275" s="10"/>
      <c r="R275" s="10"/>
      <c r="S275" s="10"/>
      <c r="T275" s="10" t="s">
        <v>22</v>
      </c>
      <c r="U275" s="244">
        <v>32154</v>
      </c>
      <c r="V275" s="10" t="s">
        <v>2297</v>
      </c>
      <c r="W275" s="10" t="s">
        <v>2297</v>
      </c>
      <c r="X275" s="241" t="s">
        <v>1936</v>
      </c>
      <c r="Y275" s="8" t="s">
        <v>5888</v>
      </c>
      <c r="Z275" s="243">
        <v>38372</v>
      </c>
      <c r="AA275" s="10" t="s">
        <v>2297</v>
      </c>
      <c r="AB275" s="10" t="s">
        <v>1938</v>
      </c>
      <c r="AC275" s="10" t="s">
        <v>1974</v>
      </c>
      <c r="AD275" s="10" t="s">
        <v>2115</v>
      </c>
      <c r="AE275" s="243" t="s">
        <v>5889</v>
      </c>
      <c r="AF275" s="10" t="s">
        <v>5890</v>
      </c>
      <c r="AG275" s="10" t="s">
        <v>5891</v>
      </c>
      <c r="AH275" s="242" t="s">
        <v>5892</v>
      </c>
      <c r="AI275" s="243" t="s">
        <v>5893</v>
      </c>
      <c r="AJ275" s="10" t="s">
        <v>5894</v>
      </c>
      <c r="AK275" s="10" t="s">
        <v>5895</v>
      </c>
      <c r="AL275" s="241" t="s">
        <v>1941</v>
      </c>
      <c r="AM275" s="8"/>
      <c r="AN275" s="8"/>
      <c r="AO275" s="8"/>
      <c r="AP275" s="8"/>
      <c r="AQ275" s="8" t="s">
        <v>3087</v>
      </c>
      <c r="AR275" s="245">
        <v>43039</v>
      </c>
      <c r="AS275" s="245">
        <v>43039</v>
      </c>
      <c r="AT275" s="246" t="s">
        <v>5896</v>
      </c>
      <c r="AU275" s="244">
        <v>43006</v>
      </c>
      <c r="AV275" s="247" t="s">
        <v>3083</v>
      </c>
      <c r="AW275" s="248" t="s">
        <v>3087</v>
      </c>
      <c r="AX275" s="249" t="s">
        <v>3087</v>
      </c>
      <c r="AY275" s="250" t="s">
        <v>5885</v>
      </c>
    </row>
    <row r="276" spans="1:51" ht="24.75" customHeight="1" x14ac:dyDescent="0.35">
      <c r="A276" s="11">
        <v>275</v>
      </c>
      <c r="B276" s="241" t="s">
        <v>5897</v>
      </c>
      <c r="C276" s="8" t="s">
        <v>5898</v>
      </c>
      <c r="D276" s="10" t="s">
        <v>5899</v>
      </c>
      <c r="E276" s="10" t="s">
        <v>14</v>
      </c>
      <c r="F276" s="9">
        <v>42415</v>
      </c>
      <c r="G276" s="9">
        <v>42474</v>
      </c>
      <c r="H276" s="9"/>
      <c r="I276" s="9"/>
      <c r="J276" s="7" t="s">
        <v>1932</v>
      </c>
      <c r="K276" s="7"/>
      <c r="L276" s="10" t="s">
        <v>3223</v>
      </c>
      <c r="M276" s="242" t="s">
        <v>3223</v>
      </c>
      <c r="N276" s="243" t="s">
        <v>1964</v>
      </c>
      <c r="O276" s="243" t="s">
        <v>4265</v>
      </c>
      <c r="P276" s="10" t="s">
        <v>4266</v>
      </c>
      <c r="Q276" s="10"/>
      <c r="R276" s="10"/>
      <c r="S276" s="10"/>
      <c r="T276" s="10" t="s">
        <v>53</v>
      </c>
      <c r="U276" s="244">
        <v>26809</v>
      </c>
      <c r="V276" s="10" t="s">
        <v>255</v>
      </c>
      <c r="W276" s="10" t="s">
        <v>2826</v>
      </c>
      <c r="X276" s="241" t="s">
        <v>1936</v>
      </c>
      <c r="Y276" s="8" t="s">
        <v>5900</v>
      </c>
      <c r="Z276" s="243">
        <v>40273</v>
      </c>
      <c r="AA276" s="10" t="s">
        <v>255</v>
      </c>
      <c r="AB276" s="10" t="s">
        <v>1938</v>
      </c>
      <c r="AC276" s="10" t="s">
        <v>1968</v>
      </c>
      <c r="AD276" s="10" t="s">
        <v>5901</v>
      </c>
      <c r="AE276" s="243" t="s">
        <v>1948</v>
      </c>
      <c r="AF276" s="10" t="s">
        <v>5902</v>
      </c>
      <c r="AG276" s="10" t="s">
        <v>5903</v>
      </c>
      <c r="AH276" s="242" t="s">
        <v>5902</v>
      </c>
      <c r="AI276" s="243" t="s">
        <v>5903</v>
      </c>
      <c r="AJ276" s="10" t="s">
        <v>5904</v>
      </c>
      <c r="AK276" s="10" t="s">
        <v>5905</v>
      </c>
      <c r="AL276" s="241" t="s">
        <v>1971</v>
      </c>
      <c r="AM276" s="8"/>
      <c r="AN276" s="8"/>
      <c r="AO276" s="8"/>
      <c r="AP276" s="8"/>
      <c r="AQ276" s="8" t="s">
        <v>3087</v>
      </c>
      <c r="AR276" s="245">
        <v>43039</v>
      </c>
      <c r="AS276" s="245">
        <v>43039</v>
      </c>
      <c r="AT276" s="246" t="s">
        <v>5906</v>
      </c>
      <c r="AU276" s="244">
        <v>43013</v>
      </c>
      <c r="AV276" s="247" t="s">
        <v>3083</v>
      </c>
      <c r="AW276" s="248" t="s">
        <v>3087</v>
      </c>
      <c r="AX276" s="249" t="s">
        <v>3087</v>
      </c>
      <c r="AY276" s="250" t="s">
        <v>5897</v>
      </c>
    </row>
    <row r="277" spans="1:51" ht="24.75" customHeight="1" x14ac:dyDescent="0.35">
      <c r="A277" s="11">
        <v>276</v>
      </c>
      <c r="B277" s="241" t="s">
        <v>5907</v>
      </c>
      <c r="C277" s="8" t="s">
        <v>5908</v>
      </c>
      <c r="D277" s="10" t="s">
        <v>3087</v>
      </c>
      <c r="E277" s="10" t="s">
        <v>14</v>
      </c>
      <c r="F277" s="9">
        <v>43040</v>
      </c>
      <c r="G277" s="9">
        <v>43099</v>
      </c>
      <c r="H277" s="251"/>
      <c r="I277" s="9"/>
      <c r="J277" s="7" t="s">
        <v>3127</v>
      </c>
      <c r="K277" s="7"/>
      <c r="L277" s="10" t="s">
        <v>3223</v>
      </c>
      <c r="M277" s="242" t="s">
        <v>3223</v>
      </c>
      <c r="N277" s="252" t="s">
        <v>1984</v>
      </c>
      <c r="O277" s="252" t="s">
        <v>5909</v>
      </c>
      <c r="P277" s="252" t="s">
        <v>5910</v>
      </c>
      <c r="Q277" s="253"/>
      <c r="R277" s="253"/>
      <c r="S277" s="253"/>
      <c r="T277" s="253" t="s">
        <v>22</v>
      </c>
      <c r="U277" s="244">
        <v>31429</v>
      </c>
      <c r="V277" s="10" t="s">
        <v>255</v>
      </c>
      <c r="W277" s="10" t="s">
        <v>176</v>
      </c>
      <c r="X277" s="241" t="s">
        <v>1936</v>
      </c>
      <c r="Y277" s="8" t="s">
        <v>5911</v>
      </c>
      <c r="Z277" s="243">
        <v>37978</v>
      </c>
      <c r="AA277" s="10" t="s">
        <v>255</v>
      </c>
      <c r="AB277" s="10" t="s">
        <v>1956</v>
      </c>
      <c r="AC277" s="10" t="s">
        <v>3139</v>
      </c>
      <c r="AD277" s="10" t="s">
        <v>2132</v>
      </c>
      <c r="AE277" s="243" t="s">
        <v>2041</v>
      </c>
      <c r="AF277" s="10" t="s">
        <v>5912</v>
      </c>
      <c r="AG277" s="10" t="s">
        <v>5913</v>
      </c>
      <c r="AH277" s="242" t="s">
        <v>5912</v>
      </c>
      <c r="AI277" s="243" t="s">
        <v>5913</v>
      </c>
      <c r="AJ277" s="10" t="s">
        <v>5914</v>
      </c>
      <c r="AK277" s="10" t="s">
        <v>5915</v>
      </c>
      <c r="AL277" s="241" t="s">
        <v>2107</v>
      </c>
      <c r="AM277" s="254"/>
      <c r="AN277" s="8"/>
      <c r="AO277" s="10"/>
      <c r="AP277" s="10"/>
      <c r="AQ277" s="254" t="s">
        <v>3087</v>
      </c>
      <c r="AR277" s="245">
        <v>43069</v>
      </c>
      <c r="AS277" s="245">
        <v>43069</v>
      </c>
      <c r="AT277" s="246" t="s">
        <v>3087</v>
      </c>
      <c r="AU277" s="244">
        <v>43069</v>
      </c>
      <c r="AV277" s="247" t="s">
        <v>4455</v>
      </c>
      <c r="AW277" s="248" t="s">
        <v>3087</v>
      </c>
      <c r="AX277" s="249" t="s">
        <v>3087</v>
      </c>
      <c r="AY277" s="250" t="s">
        <v>5907</v>
      </c>
    </row>
    <row r="278" spans="1:51" ht="24.75" customHeight="1" x14ac:dyDescent="0.35">
      <c r="A278" s="11">
        <v>277</v>
      </c>
      <c r="B278" s="241" t="s">
        <v>5916</v>
      </c>
      <c r="C278" s="8" t="s">
        <v>5917</v>
      </c>
      <c r="D278" s="10" t="s">
        <v>3087</v>
      </c>
      <c r="E278" s="10" t="s">
        <v>32</v>
      </c>
      <c r="F278" s="9">
        <v>43018</v>
      </c>
      <c r="G278" s="9">
        <v>43077</v>
      </c>
      <c r="H278" s="9"/>
      <c r="I278" s="9"/>
      <c r="J278" s="7" t="s">
        <v>3127</v>
      </c>
      <c r="K278" s="7"/>
      <c r="L278" s="10" t="s">
        <v>5681</v>
      </c>
      <c r="M278" s="242" t="s">
        <v>2151</v>
      </c>
      <c r="N278" s="243" t="s">
        <v>1990</v>
      </c>
      <c r="O278" s="243" t="s">
        <v>3186</v>
      </c>
      <c r="P278" s="10" t="s">
        <v>2333</v>
      </c>
      <c r="Q278" s="10"/>
      <c r="R278" s="10"/>
      <c r="S278" s="10"/>
      <c r="T278" s="10" t="s">
        <v>53</v>
      </c>
      <c r="U278" s="244">
        <v>33028</v>
      </c>
      <c r="V278" s="10" t="s">
        <v>293</v>
      </c>
      <c r="W278" s="10" t="s">
        <v>293</v>
      </c>
      <c r="X278" s="241" t="s">
        <v>1936</v>
      </c>
      <c r="Y278" s="8" t="s">
        <v>5918</v>
      </c>
      <c r="Z278" s="243">
        <v>42341</v>
      </c>
      <c r="AA278" s="10" t="s">
        <v>293</v>
      </c>
      <c r="AB278" s="10" t="s">
        <v>1938</v>
      </c>
      <c r="AC278" s="10" t="s">
        <v>3139</v>
      </c>
      <c r="AD278" s="10" t="s">
        <v>2253</v>
      </c>
      <c r="AE278" s="243" t="s">
        <v>5919</v>
      </c>
      <c r="AF278" s="10" t="s">
        <v>5920</v>
      </c>
      <c r="AG278" s="10" t="s">
        <v>5921</v>
      </c>
      <c r="AH278" s="242" t="s">
        <v>5922</v>
      </c>
      <c r="AI278" s="243" t="s">
        <v>5923</v>
      </c>
      <c r="AJ278" s="10" t="s">
        <v>5924</v>
      </c>
      <c r="AK278" s="10" t="s">
        <v>2375</v>
      </c>
      <c r="AL278" s="241" t="s">
        <v>1971</v>
      </c>
      <c r="AM278" s="8"/>
      <c r="AN278" s="8"/>
      <c r="AO278" s="8"/>
      <c r="AP278" s="8"/>
      <c r="AQ278" s="8" t="s">
        <v>3087</v>
      </c>
      <c r="AR278" s="245">
        <v>43069</v>
      </c>
      <c r="AS278" s="245">
        <v>43069</v>
      </c>
      <c r="AT278" s="246" t="s">
        <v>3087</v>
      </c>
      <c r="AU278" s="244">
        <v>43068</v>
      </c>
      <c r="AV278" s="247" t="s">
        <v>4455</v>
      </c>
      <c r="AW278" s="248" t="s">
        <v>3087</v>
      </c>
      <c r="AX278" s="249" t="s">
        <v>3087</v>
      </c>
      <c r="AY278" s="250" t="s">
        <v>5916</v>
      </c>
    </row>
    <row r="279" spans="1:51" ht="24.75" customHeight="1" x14ac:dyDescent="0.35">
      <c r="A279" s="11">
        <v>278</v>
      </c>
      <c r="B279" s="241" t="s">
        <v>5925</v>
      </c>
      <c r="C279" s="8" t="s">
        <v>5926</v>
      </c>
      <c r="D279" s="10" t="s">
        <v>3087</v>
      </c>
      <c r="E279" s="10" t="s">
        <v>2228</v>
      </c>
      <c r="F279" s="9">
        <v>42933</v>
      </c>
      <c r="G279" s="9">
        <v>42992</v>
      </c>
      <c r="H279" s="9"/>
      <c r="I279" s="9">
        <v>43357</v>
      </c>
      <c r="J279" s="7" t="s">
        <v>3127</v>
      </c>
      <c r="K279" s="7"/>
      <c r="L279" s="10" t="s">
        <v>4682</v>
      </c>
      <c r="M279" s="242" t="s">
        <v>3383</v>
      </c>
      <c r="N279" s="243" t="s">
        <v>2050</v>
      </c>
      <c r="O279" s="243" t="s">
        <v>4999</v>
      </c>
      <c r="P279" s="10" t="s">
        <v>4758</v>
      </c>
      <c r="Q279" s="10"/>
      <c r="R279" s="10"/>
      <c r="S279" s="10"/>
      <c r="T279" s="10" t="s">
        <v>53</v>
      </c>
      <c r="U279" s="244">
        <v>33074</v>
      </c>
      <c r="V279" s="10" t="s">
        <v>2228</v>
      </c>
      <c r="W279" s="10" t="s">
        <v>2228</v>
      </c>
      <c r="X279" s="241" t="s">
        <v>1936</v>
      </c>
      <c r="Y279" s="8" t="s">
        <v>5927</v>
      </c>
      <c r="Z279" s="243">
        <v>39582</v>
      </c>
      <c r="AA279" s="10" t="s">
        <v>2228</v>
      </c>
      <c r="AB279" s="10" t="s">
        <v>1956</v>
      </c>
      <c r="AC279" s="10" t="s">
        <v>3139</v>
      </c>
      <c r="AD279" s="10" t="s">
        <v>5928</v>
      </c>
      <c r="AE279" s="243" t="s">
        <v>2579</v>
      </c>
      <c r="AF279" s="10" t="s">
        <v>5929</v>
      </c>
      <c r="AG279" s="10" t="s">
        <v>5930</v>
      </c>
      <c r="AH279" s="242" t="s">
        <v>5929</v>
      </c>
      <c r="AI279" s="243" t="s">
        <v>5931</v>
      </c>
      <c r="AJ279" s="10" t="s">
        <v>5932</v>
      </c>
      <c r="AK279" s="10" t="s">
        <v>5933</v>
      </c>
      <c r="AL279" s="241" t="s">
        <v>1953</v>
      </c>
      <c r="AM279" s="8"/>
      <c r="AN279" s="8"/>
      <c r="AO279" s="8"/>
      <c r="AP279" s="8"/>
      <c r="AQ279" s="8" t="s">
        <v>3087</v>
      </c>
      <c r="AR279" s="245">
        <v>43069</v>
      </c>
      <c r="AS279" s="245">
        <v>43069</v>
      </c>
      <c r="AT279" s="246" t="s">
        <v>3087</v>
      </c>
      <c r="AU279" s="244"/>
      <c r="AV279" s="247" t="s">
        <v>3083</v>
      </c>
      <c r="AW279" s="248" t="s">
        <v>3087</v>
      </c>
      <c r="AX279" s="249" t="s">
        <v>3087</v>
      </c>
      <c r="AY279" s="250" t="s">
        <v>5925</v>
      </c>
    </row>
    <row r="280" spans="1:51" ht="24.75" customHeight="1" x14ac:dyDescent="0.35">
      <c r="A280" s="11">
        <v>279</v>
      </c>
      <c r="B280" s="241" t="s">
        <v>5934</v>
      </c>
      <c r="C280" s="8" t="s">
        <v>5935</v>
      </c>
      <c r="D280" s="10" t="s">
        <v>5936</v>
      </c>
      <c r="E280" s="10" t="s">
        <v>1967</v>
      </c>
      <c r="F280" s="9">
        <v>42746</v>
      </c>
      <c r="G280" s="9">
        <v>42805</v>
      </c>
      <c r="H280" s="9"/>
      <c r="I280" s="9">
        <v>43170</v>
      </c>
      <c r="J280" s="7" t="s">
        <v>3127</v>
      </c>
      <c r="K280" s="7"/>
      <c r="L280" s="10" t="s">
        <v>5937</v>
      </c>
      <c r="M280" s="242" t="s">
        <v>2298</v>
      </c>
      <c r="N280" s="243" t="s">
        <v>1933</v>
      </c>
      <c r="O280" s="243" t="s">
        <v>5502</v>
      </c>
      <c r="P280" s="10" t="s">
        <v>3246</v>
      </c>
      <c r="Q280" s="10"/>
      <c r="R280" s="10"/>
      <c r="S280" s="10"/>
      <c r="T280" s="10" t="s">
        <v>53</v>
      </c>
      <c r="U280" s="244">
        <v>28454</v>
      </c>
      <c r="V280" s="10" t="s">
        <v>1967</v>
      </c>
      <c r="W280" s="10" t="s">
        <v>501</v>
      </c>
      <c r="X280" s="241" t="s">
        <v>1936</v>
      </c>
      <c r="Y280" s="8" t="s">
        <v>5938</v>
      </c>
      <c r="Z280" s="243">
        <v>37909</v>
      </c>
      <c r="AA280" s="10" t="s">
        <v>1967</v>
      </c>
      <c r="AB280" s="10" t="s">
        <v>1946</v>
      </c>
      <c r="AC280" s="10" t="s">
        <v>1968</v>
      </c>
      <c r="AD280" s="10" t="s">
        <v>2072</v>
      </c>
      <c r="AE280" s="243" t="s">
        <v>2069</v>
      </c>
      <c r="AF280" s="10" t="s">
        <v>5939</v>
      </c>
      <c r="AG280" s="10" t="s">
        <v>5940</v>
      </c>
      <c r="AH280" s="242" t="s">
        <v>5939</v>
      </c>
      <c r="AI280" s="243" t="s">
        <v>5940</v>
      </c>
      <c r="AJ280" s="10" t="s">
        <v>5941</v>
      </c>
      <c r="AK280" s="10" t="s">
        <v>5942</v>
      </c>
      <c r="AL280" s="241" t="s">
        <v>1953</v>
      </c>
      <c r="AM280" s="8"/>
      <c r="AN280" s="8"/>
      <c r="AO280" s="8"/>
      <c r="AP280" s="8"/>
      <c r="AQ280" s="8" t="s">
        <v>3087</v>
      </c>
      <c r="AR280" s="245">
        <v>43054</v>
      </c>
      <c r="AS280" s="245">
        <v>43069</v>
      </c>
      <c r="AT280" s="246" t="s">
        <v>5943</v>
      </c>
      <c r="AU280" s="244">
        <v>43055</v>
      </c>
      <c r="AV280" s="247" t="s">
        <v>3100</v>
      </c>
      <c r="AW280" s="248" t="s">
        <v>3087</v>
      </c>
      <c r="AX280" s="249" t="s">
        <v>3087</v>
      </c>
      <c r="AY280" s="250" t="s">
        <v>5934</v>
      </c>
    </row>
    <row r="281" spans="1:51" ht="24.75" customHeight="1" x14ac:dyDescent="0.35">
      <c r="A281" s="11">
        <v>280</v>
      </c>
      <c r="B281" s="241" t="s">
        <v>5944</v>
      </c>
      <c r="C281" s="8" t="s">
        <v>5945</v>
      </c>
      <c r="D281" s="10" t="s">
        <v>5946</v>
      </c>
      <c r="E281" s="10" t="s">
        <v>3814</v>
      </c>
      <c r="F281" s="9">
        <v>42646</v>
      </c>
      <c r="G281" s="9">
        <v>42705</v>
      </c>
      <c r="H281" s="9"/>
      <c r="I281" s="9">
        <v>43070</v>
      </c>
      <c r="J281" s="7" t="s">
        <v>3127</v>
      </c>
      <c r="K281" s="7"/>
      <c r="L281" s="10" t="s">
        <v>5777</v>
      </c>
      <c r="M281" s="242" t="s">
        <v>2060</v>
      </c>
      <c r="N281" s="243" t="s">
        <v>1990</v>
      </c>
      <c r="O281" s="243" t="s">
        <v>3186</v>
      </c>
      <c r="P281" s="10" t="s">
        <v>2438</v>
      </c>
      <c r="Q281" s="10"/>
      <c r="R281" s="10"/>
      <c r="S281" s="10"/>
      <c r="T281" s="10" t="s">
        <v>53</v>
      </c>
      <c r="U281" s="244">
        <v>30604</v>
      </c>
      <c r="V281" s="10" t="s">
        <v>501</v>
      </c>
      <c r="W281" s="10" t="s">
        <v>501</v>
      </c>
      <c r="X281" s="241" t="s">
        <v>1936</v>
      </c>
      <c r="Y281" s="8" t="s">
        <v>5947</v>
      </c>
      <c r="Z281" s="243">
        <v>41916</v>
      </c>
      <c r="AA281" s="10" t="s">
        <v>3297</v>
      </c>
      <c r="AB281" s="10" t="s">
        <v>1938</v>
      </c>
      <c r="AC281" s="10" t="s">
        <v>3139</v>
      </c>
      <c r="AD281" s="10" t="s">
        <v>2090</v>
      </c>
      <c r="AE281" s="243" t="s">
        <v>5948</v>
      </c>
      <c r="AF281" s="10" t="s">
        <v>5949</v>
      </c>
      <c r="AG281" s="10" t="s">
        <v>5950</v>
      </c>
      <c r="AH281" s="242" t="s">
        <v>5951</v>
      </c>
      <c r="AI281" s="243" t="s">
        <v>5952</v>
      </c>
      <c r="AJ281" s="10" t="s">
        <v>5953</v>
      </c>
      <c r="AK281" s="10" t="s">
        <v>5954</v>
      </c>
      <c r="AL281" s="241" t="s">
        <v>1971</v>
      </c>
      <c r="AM281" s="8"/>
      <c r="AN281" s="8"/>
      <c r="AO281" s="8"/>
      <c r="AP281" s="8"/>
      <c r="AQ281" s="8" t="s">
        <v>3087</v>
      </c>
      <c r="AR281" s="245">
        <v>43070</v>
      </c>
      <c r="AS281" s="245">
        <v>43070</v>
      </c>
      <c r="AT281" s="246" t="s">
        <v>5955</v>
      </c>
      <c r="AU281" s="244">
        <v>43040</v>
      </c>
      <c r="AV281" s="247" t="s">
        <v>3100</v>
      </c>
      <c r="AW281" s="248" t="s">
        <v>3087</v>
      </c>
      <c r="AX281" s="249" t="s">
        <v>4456</v>
      </c>
      <c r="AY281" s="250" t="s">
        <v>5944</v>
      </c>
    </row>
    <row r="282" spans="1:51" ht="24.75" customHeight="1" x14ac:dyDescent="0.35">
      <c r="A282" s="11">
        <v>281</v>
      </c>
      <c r="B282" s="241" t="s">
        <v>5956</v>
      </c>
      <c r="C282" s="8" t="s">
        <v>5957</v>
      </c>
      <c r="D282" s="10" t="s">
        <v>3087</v>
      </c>
      <c r="E282" s="10" t="s">
        <v>14</v>
      </c>
      <c r="F282" s="9">
        <v>42010</v>
      </c>
      <c r="G282" s="9">
        <v>42070</v>
      </c>
      <c r="H282" s="9"/>
      <c r="I282" s="9"/>
      <c r="J282" s="7" t="s">
        <v>1932</v>
      </c>
      <c r="K282" s="7"/>
      <c r="L282" s="10" t="s">
        <v>218</v>
      </c>
      <c r="M282" s="242" t="s">
        <v>218</v>
      </c>
      <c r="N282" s="243" t="s">
        <v>1933</v>
      </c>
      <c r="O282" s="243" t="s">
        <v>5958</v>
      </c>
      <c r="P282" s="10" t="s">
        <v>5959</v>
      </c>
      <c r="Q282" s="10"/>
      <c r="R282" s="10"/>
      <c r="S282" s="10"/>
      <c r="T282" s="10" t="s">
        <v>22</v>
      </c>
      <c r="U282" s="244">
        <v>29209</v>
      </c>
      <c r="V282" s="10" t="s">
        <v>343</v>
      </c>
      <c r="W282" s="10" t="s">
        <v>343</v>
      </c>
      <c r="X282" s="241" t="s">
        <v>1936</v>
      </c>
      <c r="Y282" s="8" t="s">
        <v>5960</v>
      </c>
      <c r="Z282" s="243">
        <v>38735</v>
      </c>
      <c r="AA282" s="10" t="s">
        <v>255</v>
      </c>
      <c r="AB282" s="10" t="s">
        <v>1956</v>
      </c>
      <c r="AC282" s="10" t="s">
        <v>1968</v>
      </c>
      <c r="AD282" s="10" t="s">
        <v>5961</v>
      </c>
      <c r="AE282" s="243" t="s">
        <v>1948</v>
      </c>
      <c r="AF282" s="10" t="s">
        <v>5962</v>
      </c>
      <c r="AG282" s="10" t="s">
        <v>5963</v>
      </c>
      <c r="AH282" s="242" t="s">
        <v>5962</v>
      </c>
      <c r="AI282" s="243" t="s">
        <v>5963</v>
      </c>
      <c r="AJ282" s="10" t="s">
        <v>5964</v>
      </c>
      <c r="AK282" s="10" t="s">
        <v>5965</v>
      </c>
      <c r="AL282" s="241" t="s">
        <v>1953</v>
      </c>
      <c r="AM282" s="8"/>
      <c r="AN282" s="8"/>
      <c r="AO282" s="8"/>
      <c r="AP282" s="8"/>
      <c r="AQ282" s="8" t="s">
        <v>3087</v>
      </c>
      <c r="AR282" s="245">
        <v>43074</v>
      </c>
      <c r="AS282" s="245">
        <v>43074</v>
      </c>
      <c r="AT282" s="246" t="s">
        <v>5966</v>
      </c>
      <c r="AU282" s="244">
        <v>43040</v>
      </c>
      <c r="AV282" s="247" t="s">
        <v>3100</v>
      </c>
      <c r="AW282" s="248" t="s">
        <v>3087</v>
      </c>
      <c r="AX282" s="249" t="s">
        <v>4919</v>
      </c>
      <c r="AY282" s="250" t="s">
        <v>5956</v>
      </c>
    </row>
    <row r="283" spans="1:51" ht="24.75" customHeight="1" x14ac:dyDescent="0.35">
      <c r="A283" s="11">
        <v>282</v>
      </c>
      <c r="B283" s="241" t="s">
        <v>5967</v>
      </c>
      <c r="C283" s="8" t="s">
        <v>5968</v>
      </c>
      <c r="D283" s="10" t="s">
        <v>3087</v>
      </c>
      <c r="E283" s="10" t="s">
        <v>14</v>
      </c>
      <c r="F283" s="9">
        <v>42556</v>
      </c>
      <c r="G283" s="9">
        <v>42616</v>
      </c>
      <c r="H283" s="9"/>
      <c r="I283" s="9"/>
      <c r="J283" s="7" t="s">
        <v>1932</v>
      </c>
      <c r="K283" s="7"/>
      <c r="L283" s="10" t="s">
        <v>35</v>
      </c>
      <c r="M283" s="242" t="s">
        <v>2142</v>
      </c>
      <c r="N283" s="243" t="s">
        <v>2017</v>
      </c>
      <c r="O283" s="243" t="s">
        <v>1539</v>
      </c>
      <c r="P283" s="10" t="s">
        <v>2258</v>
      </c>
      <c r="Q283" s="10"/>
      <c r="R283" s="10"/>
      <c r="S283" s="10"/>
      <c r="T283" s="10" t="s">
        <v>22</v>
      </c>
      <c r="U283" s="244">
        <v>30433</v>
      </c>
      <c r="V283" s="10" t="s">
        <v>255</v>
      </c>
      <c r="W283" s="10" t="s">
        <v>2114</v>
      </c>
      <c r="X283" s="241" t="s">
        <v>1936</v>
      </c>
      <c r="Y283" s="8" t="s">
        <v>5969</v>
      </c>
      <c r="Z283" s="243">
        <v>39662</v>
      </c>
      <c r="AA283" s="10" t="s">
        <v>255</v>
      </c>
      <c r="AB283" s="10" t="s">
        <v>1946</v>
      </c>
      <c r="AC283" s="10" t="s">
        <v>3139</v>
      </c>
      <c r="AD283" s="10" t="s">
        <v>5970</v>
      </c>
      <c r="AE283" s="243" t="s">
        <v>5971</v>
      </c>
      <c r="AF283" s="10" t="s">
        <v>5972</v>
      </c>
      <c r="AG283" s="10" t="s">
        <v>5973</v>
      </c>
      <c r="AH283" s="242" t="s">
        <v>5972</v>
      </c>
      <c r="AI283" s="243" t="s">
        <v>5973</v>
      </c>
      <c r="AJ283" s="10" t="s">
        <v>5974</v>
      </c>
      <c r="AK283" s="10" t="s">
        <v>5975</v>
      </c>
      <c r="AL283" s="241" t="s">
        <v>1953</v>
      </c>
      <c r="AM283" s="8"/>
      <c r="AN283" s="8"/>
      <c r="AO283" s="8"/>
      <c r="AP283" s="8"/>
      <c r="AQ283" s="8" t="s">
        <v>3087</v>
      </c>
      <c r="AR283" s="245">
        <v>43091</v>
      </c>
      <c r="AS283" s="245">
        <v>43091</v>
      </c>
      <c r="AT283" s="246" t="s">
        <v>5976</v>
      </c>
      <c r="AU283" s="244">
        <v>43068</v>
      </c>
      <c r="AV283" s="247" t="s">
        <v>3083</v>
      </c>
      <c r="AW283" s="248" t="s">
        <v>3087</v>
      </c>
      <c r="AX283" s="249" t="s">
        <v>3087</v>
      </c>
      <c r="AY283" s="250" t="s">
        <v>5967</v>
      </c>
    </row>
    <row r="284" spans="1:51" ht="24.75" customHeight="1" x14ac:dyDescent="0.35">
      <c r="A284" s="11">
        <v>283</v>
      </c>
      <c r="B284" s="241" t="s">
        <v>5977</v>
      </c>
      <c r="C284" s="8" t="s">
        <v>274</v>
      </c>
      <c r="D284" s="10" t="s">
        <v>3087</v>
      </c>
      <c r="E284" s="10" t="s">
        <v>14</v>
      </c>
      <c r="F284" s="9">
        <v>42983</v>
      </c>
      <c r="G284" s="9">
        <v>43042</v>
      </c>
      <c r="H284" s="9"/>
      <c r="I284" s="9">
        <v>43407</v>
      </c>
      <c r="J284" s="7" t="s">
        <v>3127</v>
      </c>
      <c r="K284" s="7"/>
      <c r="L284" s="10" t="s">
        <v>3104</v>
      </c>
      <c r="M284" s="242" t="s">
        <v>2027</v>
      </c>
      <c r="N284" s="243" t="s">
        <v>2155</v>
      </c>
      <c r="O284" s="243" t="s">
        <v>5648</v>
      </c>
      <c r="P284" s="10" t="s">
        <v>5649</v>
      </c>
      <c r="Q284" s="10"/>
      <c r="R284" s="10"/>
      <c r="S284" s="10"/>
      <c r="T284" s="10" t="s">
        <v>22</v>
      </c>
      <c r="U284" s="244">
        <v>34976</v>
      </c>
      <c r="V284" s="10" t="s">
        <v>4665</v>
      </c>
      <c r="W284" s="10" t="s">
        <v>747</v>
      </c>
      <c r="X284" s="241" t="s">
        <v>1936</v>
      </c>
      <c r="Y284" s="8" t="s">
        <v>5978</v>
      </c>
      <c r="Z284" s="243">
        <v>41176</v>
      </c>
      <c r="AA284" s="10" t="s">
        <v>4665</v>
      </c>
      <c r="AB284" s="10" t="s">
        <v>1956</v>
      </c>
      <c r="AC284" s="10" t="s">
        <v>2101</v>
      </c>
      <c r="AD284" s="10" t="s">
        <v>5979</v>
      </c>
      <c r="AE284" s="243" t="s">
        <v>16</v>
      </c>
      <c r="AF284" s="10" t="s">
        <v>5980</v>
      </c>
      <c r="AG284" s="10" t="s">
        <v>5981</v>
      </c>
      <c r="AH284" s="242" t="s">
        <v>5982</v>
      </c>
      <c r="AI284" s="243" t="s">
        <v>5983</v>
      </c>
      <c r="AJ284" s="10" t="s">
        <v>5984</v>
      </c>
      <c r="AK284" s="10" t="s">
        <v>5985</v>
      </c>
      <c r="AL284" s="241" t="s">
        <v>2107</v>
      </c>
      <c r="AM284" s="8"/>
      <c r="AN284" s="8"/>
      <c r="AO284" s="8"/>
      <c r="AP284" s="8"/>
      <c r="AQ284" s="8" t="s">
        <v>3087</v>
      </c>
      <c r="AR284" s="245">
        <v>43094</v>
      </c>
      <c r="AS284" s="245">
        <v>43097</v>
      </c>
      <c r="AT284" s="246" t="s">
        <v>5986</v>
      </c>
      <c r="AU284" s="244">
        <v>43077</v>
      </c>
      <c r="AV284" s="247" t="s">
        <v>3083</v>
      </c>
      <c r="AW284" s="248" t="s">
        <v>3087</v>
      </c>
      <c r="AX284" s="249" t="s">
        <v>3087</v>
      </c>
      <c r="AY284" s="250" t="s">
        <v>5977</v>
      </c>
    </row>
    <row r="285" spans="1:51" ht="24.75" customHeight="1" x14ac:dyDescent="0.35">
      <c r="A285" s="11">
        <v>284</v>
      </c>
      <c r="B285" s="241" t="s">
        <v>5987</v>
      </c>
      <c r="C285" s="8" t="s">
        <v>4287</v>
      </c>
      <c r="D285" s="10" t="s">
        <v>3087</v>
      </c>
      <c r="E285" s="10" t="s">
        <v>3297</v>
      </c>
      <c r="F285" s="9">
        <v>43052</v>
      </c>
      <c r="G285" s="9">
        <v>43111</v>
      </c>
      <c r="H285" s="9"/>
      <c r="I285" s="9"/>
      <c r="J285" s="7" t="s">
        <v>3127</v>
      </c>
      <c r="K285" s="7"/>
      <c r="L285" s="10" t="s">
        <v>5777</v>
      </c>
      <c r="M285" s="242" t="s">
        <v>2060</v>
      </c>
      <c r="N285" s="243" t="s">
        <v>2017</v>
      </c>
      <c r="O285" s="243" t="s">
        <v>5778</v>
      </c>
      <c r="P285" s="10" t="s">
        <v>5779</v>
      </c>
      <c r="Q285" s="10"/>
      <c r="R285" s="10"/>
      <c r="S285" s="10"/>
      <c r="T285" s="10" t="s">
        <v>53</v>
      </c>
      <c r="U285" s="244">
        <v>29602</v>
      </c>
      <c r="V285" s="10" t="s">
        <v>3297</v>
      </c>
      <c r="W285" s="10" t="s">
        <v>5988</v>
      </c>
      <c r="X285" s="241" t="s">
        <v>1936</v>
      </c>
      <c r="Y285" s="8" t="s">
        <v>5989</v>
      </c>
      <c r="Z285" s="243">
        <v>40205</v>
      </c>
      <c r="AA285" s="10" t="s">
        <v>3297</v>
      </c>
      <c r="AB285" s="10" t="s">
        <v>1938</v>
      </c>
      <c r="AC285" s="10" t="s">
        <v>3139</v>
      </c>
      <c r="AD285" s="10" t="s">
        <v>2062</v>
      </c>
      <c r="AE285" s="243" t="s">
        <v>1948</v>
      </c>
      <c r="AF285" s="10" t="s">
        <v>5990</v>
      </c>
      <c r="AG285" s="10" t="s">
        <v>5991</v>
      </c>
      <c r="AH285" s="242" t="s">
        <v>5990</v>
      </c>
      <c r="AI285" s="243" t="s">
        <v>5991</v>
      </c>
      <c r="AJ285" s="10" t="s">
        <v>5992</v>
      </c>
      <c r="AK285" s="10" t="s">
        <v>5993</v>
      </c>
      <c r="AL285" s="241" t="s">
        <v>1971</v>
      </c>
      <c r="AM285" s="8"/>
      <c r="AN285" s="8"/>
      <c r="AO285" s="8"/>
      <c r="AP285" s="8"/>
      <c r="AQ285" s="8" t="s">
        <v>3087</v>
      </c>
      <c r="AR285" s="245">
        <v>43100</v>
      </c>
      <c r="AS285" s="245">
        <v>43100</v>
      </c>
      <c r="AT285" s="246" t="s">
        <v>3087</v>
      </c>
      <c r="AU285" s="244">
        <v>43094</v>
      </c>
      <c r="AV285" s="247" t="s">
        <v>4455</v>
      </c>
      <c r="AW285" s="248" t="s">
        <v>3087</v>
      </c>
      <c r="AX285" s="249" t="s">
        <v>3087</v>
      </c>
      <c r="AY285" s="250" t="s">
        <v>5987</v>
      </c>
    </row>
    <row r="286" spans="1:51" ht="24.75" customHeight="1" x14ac:dyDescent="0.35">
      <c r="A286" s="11">
        <v>285</v>
      </c>
      <c r="B286" s="241" t="s">
        <v>5994</v>
      </c>
      <c r="C286" s="8" t="s">
        <v>5995</v>
      </c>
      <c r="D286" s="10" t="s">
        <v>5996</v>
      </c>
      <c r="E286" s="10" t="s">
        <v>351</v>
      </c>
      <c r="F286" s="9">
        <v>42926</v>
      </c>
      <c r="G286" s="9">
        <v>42985</v>
      </c>
      <c r="H286" s="9"/>
      <c r="I286" s="9">
        <v>43350</v>
      </c>
      <c r="J286" s="7" t="s">
        <v>3127</v>
      </c>
      <c r="K286" s="7"/>
      <c r="L286" s="10" t="s">
        <v>35</v>
      </c>
      <c r="M286" s="242" t="s">
        <v>35</v>
      </c>
      <c r="N286" s="243" t="s">
        <v>2126</v>
      </c>
      <c r="O286" s="243" t="s">
        <v>307</v>
      </c>
      <c r="P286" s="10" t="s">
        <v>2127</v>
      </c>
      <c r="Q286" s="10"/>
      <c r="R286" s="10"/>
      <c r="S286" s="10"/>
      <c r="T286" s="10" t="s">
        <v>22</v>
      </c>
      <c r="U286" s="244">
        <v>33407</v>
      </c>
      <c r="V286" s="10" t="s">
        <v>3297</v>
      </c>
      <c r="W286" s="10" t="s">
        <v>1382</v>
      </c>
      <c r="X286" s="241" t="s">
        <v>1936</v>
      </c>
      <c r="Y286" s="8" t="s">
        <v>5997</v>
      </c>
      <c r="Z286" s="243">
        <v>39668</v>
      </c>
      <c r="AA286" s="10" t="s">
        <v>3297</v>
      </c>
      <c r="AB286" s="10" t="s">
        <v>1956</v>
      </c>
      <c r="AC286" s="10" t="s">
        <v>3139</v>
      </c>
      <c r="AD286" s="10" t="s">
        <v>5462</v>
      </c>
      <c r="AE286" s="243" t="s">
        <v>1948</v>
      </c>
      <c r="AF286" s="10" t="s">
        <v>5998</v>
      </c>
      <c r="AG286" s="10" t="s">
        <v>5999</v>
      </c>
      <c r="AH286" s="242" t="s">
        <v>6000</v>
      </c>
      <c r="AI286" s="243" t="s">
        <v>6001</v>
      </c>
      <c r="AJ286" s="10" t="s">
        <v>6002</v>
      </c>
      <c r="AK286" s="10" t="s">
        <v>6003</v>
      </c>
      <c r="AL286" s="241" t="s">
        <v>1950</v>
      </c>
      <c r="AM286" s="8"/>
      <c r="AN286" s="8"/>
      <c r="AO286" s="8"/>
      <c r="AP286" s="8"/>
      <c r="AQ286" s="8" t="s">
        <v>3087</v>
      </c>
      <c r="AR286" s="245">
        <v>43100</v>
      </c>
      <c r="AS286" s="245">
        <v>43100</v>
      </c>
      <c r="AT286" s="246" t="s">
        <v>6004</v>
      </c>
      <c r="AU286" s="244">
        <v>43060</v>
      </c>
      <c r="AV286" s="247" t="s">
        <v>3083</v>
      </c>
      <c r="AW286" s="248" t="s">
        <v>3087</v>
      </c>
      <c r="AX286" s="249" t="s">
        <v>3087</v>
      </c>
      <c r="AY286" s="250" t="s">
        <v>5994</v>
      </c>
    </row>
    <row r="287" spans="1:51" ht="24.75" customHeight="1" x14ac:dyDescent="0.35">
      <c r="A287" s="11">
        <v>286</v>
      </c>
      <c r="B287" s="241" t="s">
        <v>6005</v>
      </c>
      <c r="C287" s="8" t="s">
        <v>6006</v>
      </c>
      <c r="D287" s="10" t="s">
        <v>6007</v>
      </c>
      <c r="E287" s="10" t="s">
        <v>3194</v>
      </c>
      <c r="F287" s="9">
        <v>41149</v>
      </c>
      <c r="G287" s="9">
        <v>41209</v>
      </c>
      <c r="H287" s="9"/>
      <c r="I287" s="9"/>
      <c r="J287" s="7" t="s">
        <v>1932</v>
      </c>
      <c r="K287" s="7"/>
      <c r="L287" s="10" t="s">
        <v>4682</v>
      </c>
      <c r="M287" s="242" t="s">
        <v>3259</v>
      </c>
      <c r="N287" s="243" t="s">
        <v>1972</v>
      </c>
      <c r="O287" s="243" t="s">
        <v>4747</v>
      </c>
      <c r="P287" s="10" t="s">
        <v>4748</v>
      </c>
      <c r="Q287" s="10"/>
      <c r="R287" s="10"/>
      <c r="S287" s="10"/>
      <c r="T287" s="10" t="s">
        <v>53</v>
      </c>
      <c r="U287" s="244">
        <v>30339</v>
      </c>
      <c r="V287" s="10" t="s">
        <v>501</v>
      </c>
      <c r="W287" s="10" t="s">
        <v>501</v>
      </c>
      <c r="X287" s="241" t="s">
        <v>1936</v>
      </c>
      <c r="Y287" s="8" t="s">
        <v>6008</v>
      </c>
      <c r="Z287" s="243">
        <v>41386</v>
      </c>
      <c r="AA287" s="10" t="s">
        <v>255</v>
      </c>
      <c r="AB287" s="10" t="s">
        <v>1938</v>
      </c>
      <c r="AC287" s="10" t="s">
        <v>3139</v>
      </c>
      <c r="AD287" s="10" t="s">
        <v>2115</v>
      </c>
      <c r="AE287" s="243" t="s">
        <v>1962</v>
      </c>
      <c r="AF287" s="10" t="s">
        <v>6009</v>
      </c>
      <c r="AG287" s="10" t="s">
        <v>6010</v>
      </c>
      <c r="AH287" s="242" t="s">
        <v>6009</v>
      </c>
      <c r="AI287" s="243" t="s">
        <v>6011</v>
      </c>
      <c r="AJ287" s="10" t="s">
        <v>6012</v>
      </c>
      <c r="AK287" s="10" t="s">
        <v>6013</v>
      </c>
      <c r="AL287" s="241" t="s">
        <v>1971</v>
      </c>
      <c r="AM287" s="8"/>
      <c r="AN287" s="8"/>
      <c r="AO287" s="8"/>
      <c r="AP287" s="8"/>
      <c r="AQ287" s="8" t="s">
        <v>3087</v>
      </c>
      <c r="AR287" s="245">
        <v>43091</v>
      </c>
      <c r="AS287" s="245">
        <v>43100</v>
      </c>
      <c r="AT287" s="246" t="s">
        <v>6014</v>
      </c>
      <c r="AU287" s="244">
        <v>43054</v>
      </c>
      <c r="AV287" s="247" t="s">
        <v>3083</v>
      </c>
      <c r="AW287" s="248" t="s">
        <v>3087</v>
      </c>
      <c r="AX287" s="249" t="s">
        <v>3087</v>
      </c>
      <c r="AY287" s="250" t="s">
        <v>6005</v>
      </c>
    </row>
    <row r="288" spans="1:51" ht="24.75" customHeight="1" x14ac:dyDescent="0.35">
      <c r="A288" s="11">
        <v>287</v>
      </c>
      <c r="B288" s="241" t="s">
        <v>6015</v>
      </c>
      <c r="C288" s="8" t="s">
        <v>6016</v>
      </c>
      <c r="D288" s="10" t="s">
        <v>3087</v>
      </c>
      <c r="E288" s="10" t="s">
        <v>14</v>
      </c>
      <c r="F288" s="9">
        <v>42510</v>
      </c>
      <c r="G288" s="9">
        <v>42570</v>
      </c>
      <c r="H288" s="9"/>
      <c r="I288" s="9"/>
      <c r="J288" s="7" t="s">
        <v>1932</v>
      </c>
      <c r="K288" s="7"/>
      <c r="L288" s="10" t="s">
        <v>4682</v>
      </c>
      <c r="M288" s="242" t="s">
        <v>3773</v>
      </c>
      <c r="N288" s="243" t="s">
        <v>1984</v>
      </c>
      <c r="O288" s="243" t="s">
        <v>6017</v>
      </c>
      <c r="P288" s="10" t="s">
        <v>6018</v>
      </c>
      <c r="Q288" s="10"/>
      <c r="R288" s="10"/>
      <c r="S288" s="10"/>
      <c r="T288" s="10" t="s">
        <v>22</v>
      </c>
      <c r="U288" s="244">
        <v>26213</v>
      </c>
      <c r="V288" s="10" t="s">
        <v>255</v>
      </c>
      <c r="W288" s="10" t="s">
        <v>1997</v>
      </c>
      <c r="X288" s="241" t="s">
        <v>1936</v>
      </c>
      <c r="Y288" s="8" t="s">
        <v>6019</v>
      </c>
      <c r="Z288" s="243">
        <v>39522</v>
      </c>
      <c r="AA288" s="10" t="s">
        <v>255</v>
      </c>
      <c r="AB288" s="10" t="s">
        <v>1938</v>
      </c>
      <c r="AC288" s="10" t="s">
        <v>3139</v>
      </c>
      <c r="AD288" s="10" t="s">
        <v>6020</v>
      </c>
      <c r="AE288" s="243" t="s">
        <v>5802</v>
      </c>
      <c r="AF288" s="10" t="s">
        <v>6021</v>
      </c>
      <c r="AG288" s="10" t="s">
        <v>6022</v>
      </c>
      <c r="AH288" s="242" t="s">
        <v>6021</v>
      </c>
      <c r="AI288" s="243" t="s">
        <v>6022</v>
      </c>
      <c r="AJ288" s="10" t="s">
        <v>6023</v>
      </c>
      <c r="AK288" s="10" t="s">
        <v>6024</v>
      </c>
      <c r="AL288" s="241" t="s">
        <v>1941</v>
      </c>
      <c r="AM288" s="8"/>
      <c r="AN288" s="8"/>
      <c r="AO288" s="8"/>
      <c r="AP288" s="8"/>
      <c r="AQ288" s="8" t="s">
        <v>3087</v>
      </c>
      <c r="AR288" s="245">
        <v>43091</v>
      </c>
      <c r="AS288" s="245">
        <v>43100</v>
      </c>
      <c r="AT288" s="246" t="s">
        <v>6025</v>
      </c>
      <c r="AU288" s="244">
        <v>43054</v>
      </c>
      <c r="AV288" s="247" t="s">
        <v>3083</v>
      </c>
      <c r="AW288" s="248" t="s">
        <v>3087</v>
      </c>
      <c r="AX288" s="249" t="s">
        <v>3087</v>
      </c>
      <c r="AY288" s="250" t="s">
        <v>6015</v>
      </c>
    </row>
    <row r="289" spans="1:51" ht="24.75" customHeight="1" x14ac:dyDescent="0.35">
      <c r="A289" s="11">
        <v>288</v>
      </c>
      <c r="B289" s="241" t="s">
        <v>6026</v>
      </c>
      <c r="C289" s="8" t="s">
        <v>1561</v>
      </c>
      <c r="D289" s="10" t="s">
        <v>3087</v>
      </c>
      <c r="E289" s="10" t="s">
        <v>14</v>
      </c>
      <c r="F289" s="9">
        <v>43073</v>
      </c>
      <c r="G289" s="9">
        <v>43132</v>
      </c>
      <c r="H289" s="9"/>
      <c r="I289" s="9"/>
      <c r="J289" s="7" t="s">
        <v>3127</v>
      </c>
      <c r="K289" s="7"/>
      <c r="L289" s="10" t="s">
        <v>115</v>
      </c>
      <c r="M289" s="242" t="s">
        <v>2042</v>
      </c>
      <c r="N289" s="243" t="s">
        <v>2050</v>
      </c>
      <c r="O289" s="243" t="s">
        <v>366</v>
      </c>
      <c r="P289" s="10" t="s">
        <v>2066</v>
      </c>
      <c r="Q289" s="10"/>
      <c r="R289" s="10"/>
      <c r="S289" s="10"/>
      <c r="T289" s="10" t="s">
        <v>22</v>
      </c>
      <c r="U289" s="244">
        <v>32782</v>
      </c>
      <c r="V289" s="10" t="s">
        <v>1725</v>
      </c>
      <c r="W289" s="10" t="s">
        <v>1725</v>
      </c>
      <c r="X289" s="241" t="s">
        <v>1936</v>
      </c>
      <c r="Y289" s="8" t="s">
        <v>6027</v>
      </c>
      <c r="Z289" s="243">
        <v>42695</v>
      </c>
      <c r="AA289" s="10" t="s">
        <v>255</v>
      </c>
      <c r="AB289" s="10" t="s">
        <v>1938</v>
      </c>
      <c r="AC289" s="10" t="s">
        <v>1974</v>
      </c>
      <c r="AD289" s="10" t="s">
        <v>2574</v>
      </c>
      <c r="AE289" s="243" t="s">
        <v>2095</v>
      </c>
      <c r="AF289" s="10" t="s">
        <v>6028</v>
      </c>
      <c r="AG289" s="10" t="s">
        <v>6029</v>
      </c>
      <c r="AH289" s="242" t="s">
        <v>6030</v>
      </c>
      <c r="AI289" s="243" t="s">
        <v>6031</v>
      </c>
      <c r="AJ289" s="10" t="s">
        <v>6032</v>
      </c>
      <c r="AK289" s="10" t="s">
        <v>6033</v>
      </c>
      <c r="AL289" s="241" t="s">
        <v>1953</v>
      </c>
      <c r="AM289" s="8"/>
      <c r="AN289" s="8"/>
      <c r="AO289" s="8"/>
      <c r="AP289" s="8"/>
      <c r="AQ289" s="8" t="s">
        <v>3087</v>
      </c>
      <c r="AR289" s="245">
        <v>43102</v>
      </c>
      <c r="AS289" s="245">
        <v>43102</v>
      </c>
      <c r="AT289" s="246" t="s">
        <v>3087</v>
      </c>
      <c r="AU289" s="244">
        <v>43100</v>
      </c>
      <c r="AV289" s="247" t="s">
        <v>4455</v>
      </c>
      <c r="AW289" s="248" t="s">
        <v>3087</v>
      </c>
      <c r="AX289" s="249" t="s">
        <v>3087</v>
      </c>
      <c r="AY289" s="250" t="s">
        <v>6026</v>
      </c>
    </row>
    <row r="290" spans="1:51" ht="24.75" customHeight="1" x14ac:dyDescent="0.35">
      <c r="A290" s="11">
        <v>289</v>
      </c>
      <c r="B290" s="241" t="s">
        <v>6034</v>
      </c>
      <c r="C290" s="8" t="s">
        <v>6035</v>
      </c>
      <c r="D290" s="10" t="s">
        <v>3087</v>
      </c>
      <c r="E290" s="10" t="s">
        <v>699</v>
      </c>
      <c r="F290" s="9">
        <v>42430</v>
      </c>
      <c r="G290" s="9">
        <v>42490</v>
      </c>
      <c r="H290" s="9"/>
      <c r="I290" s="9"/>
      <c r="J290" s="7" t="s">
        <v>1932</v>
      </c>
      <c r="K290" s="7"/>
      <c r="L290" s="10" t="s">
        <v>5052</v>
      </c>
      <c r="M290" s="242" t="s">
        <v>5053</v>
      </c>
      <c r="N290" s="243" t="s">
        <v>1972</v>
      </c>
      <c r="O290" s="243" t="s">
        <v>3186</v>
      </c>
      <c r="P290" s="10" t="s">
        <v>2438</v>
      </c>
      <c r="Q290" s="10"/>
      <c r="R290" s="10"/>
      <c r="S290" s="10"/>
      <c r="T290" s="10" t="s">
        <v>53</v>
      </c>
      <c r="U290" s="244">
        <v>25554</v>
      </c>
      <c r="V290" s="10" t="s">
        <v>255</v>
      </c>
      <c r="W290" s="10" t="s">
        <v>176</v>
      </c>
      <c r="X290" s="241" t="s">
        <v>1936</v>
      </c>
      <c r="Y290" s="8" t="s">
        <v>6036</v>
      </c>
      <c r="Z290" s="243">
        <v>41624</v>
      </c>
      <c r="AA290" s="10" t="s">
        <v>255</v>
      </c>
      <c r="AB290" s="10" t="s">
        <v>1956</v>
      </c>
      <c r="AC290" s="10" t="s">
        <v>3139</v>
      </c>
      <c r="AD290" s="10" t="s">
        <v>6037</v>
      </c>
      <c r="AE290" s="243" t="s">
        <v>2694</v>
      </c>
      <c r="AF290" s="10" t="s">
        <v>6038</v>
      </c>
      <c r="AG290" s="10" t="s">
        <v>6039</v>
      </c>
      <c r="AH290" s="242" t="s">
        <v>6038</v>
      </c>
      <c r="AI290" s="243" t="s">
        <v>6039</v>
      </c>
      <c r="AJ290" s="10" t="s">
        <v>3087</v>
      </c>
      <c r="AK290" s="10" t="s">
        <v>6040</v>
      </c>
      <c r="AL290" s="241" t="s">
        <v>2111</v>
      </c>
      <c r="AM290" s="8"/>
      <c r="AN290" s="8"/>
      <c r="AO290" s="8"/>
      <c r="AP290" s="8"/>
      <c r="AQ290" s="8" t="s">
        <v>3087</v>
      </c>
      <c r="AR290" s="245">
        <v>43106</v>
      </c>
      <c r="AS290" s="245">
        <v>43106</v>
      </c>
      <c r="AT290" s="246" t="s">
        <v>3087</v>
      </c>
      <c r="AU290" s="244">
        <v>43106</v>
      </c>
      <c r="AV290" s="247" t="s">
        <v>3100</v>
      </c>
      <c r="AW290" s="248" t="s">
        <v>3087</v>
      </c>
      <c r="AX290" s="249" t="s">
        <v>3087</v>
      </c>
      <c r="AY290" s="250" t="s">
        <v>6034</v>
      </c>
    </row>
    <row r="291" spans="1:51" ht="24.75" customHeight="1" x14ac:dyDescent="0.35">
      <c r="A291" s="11">
        <v>290</v>
      </c>
      <c r="B291" s="241" t="s">
        <v>6041</v>
      </c>
      <c r="C291" s="8" t="s">
        <v>6042</v>
      </c>
      <c r="D291" s="10" t="s">
        <v>3087</v>
      </c>
      <c r="E291" s="10" t="s">
        <v>14</v>
      </c>
      <c r="F291" s="9">
        <v>42531</v>
      </c>
      <c r="G291" s="9">
        <v>42591</v>
      </c>
      <c r="H291" s="9"/>
      <c r="I291" s="9"/>
      <c r="J291" s="7" t="s">
        <v>1932</v>
      </c>
      <c r="K291" s="7"/>
      <c r="L291" s="10" t="s">
        <v>115</v>
      </c>
      <c r="M291" s="242" t="s">
        <v>2070</v>
      </c>
      <c r="N291" s="243" t="s">
        <v>1984</v>
      </c>
      <c r="O291" s="243" t="s">
        <v>493</v>
      </c>
      <c r="P291" s="10" t="s">
        <v>2231</v>
      </c>
      <c r="Q291" s="10"/>
      <c r="R291" s="10"/>
      <c r="S291" s="10"/>
      <c r="T291" s="10" t="s">
        <v>22</v>
      </c>
      <c r="U291" s="244">
        <v>23957</v>
      </c>
      <c r="V291" s="10" t="s">
        <v>311</v>
      </c>
      <c r="W291" s="10" t="s">
        <v>2064</v>
      </c>
      <c r="X291" s="241" t="s">
        <v>1936</v>
      </c>
      <c r="Y291" s="8" t="s">
        <v>6043</v>
      </c>
      <c r="Z291" s="243">
        <v>40178</v>
      </c>
      <c r="AA291" s="10" t="s">
        <v>255</v>
      </c>
      <c r="AB291" s="10" t="s">
        <v>1938</v>
      </c>
      <c r="AC291" s="10" t="s">
        <v>3139</v>
      </c>
      <c r="AD291" s="10" t="s">
        <v>2120</v>
      </c>
      <c r="AE291" s="243" t="s">
        <v>6044</v>
      </c>
      <c r="AF291" s="10" t="s">
        <v>6045</v>
      </c>
      <c r="AG291" s="10" t="s">
        <v>6046</v>
      </c>
      <c r="AH291" s="242" t="s">
        <v>6045</v>
      </c>
      <c r="AI291" s="243" t="s">
        <v>6046</v>
      </c>
      <c r="AJ291" s="10" t="s">
        <v>6047</v>
      </c>
      <c r="AK291" s="10" t="s">
        <v>6048</v>
      </c>
      <c r="AL291" s="241" t="s">
        <v>1941</v>
      </c>
      <c r="AM291" s="8"/>
      <c r="AN291" s="8"/>
      <c r="AO291" s="8"/>
      <c r="AP291" s="8"/>
      <c r="AQ291" s="8" t="s">
        <v>3087</v>
      </c>
      <c r="AR291" s="245">
        <v>43119</v>
      </c>
      <c r="AS291" s="245">
        <v>43130</v>
      </c>
      <c r="AT291" s="246" t="s">
        <v>6049</v>
      </c>
      <c r="AU291" s="244">
        <v>43101</v>
      </c>
      <c r="AV291" s="247" t="s">
        <v>3083</v>
      </c>
      <c r="AW291" s="248" t="s">
        <v>3087</v>
      </c>
      <c r="AX291" s="249" t="s">
        <v>3087</v>
      </c>
      <c r="AY291" s="250" t="s">
        <v>6041</v>
      </c>
    </row>
    <row r="292" spans="1:51" ht="24.75" customHeight="1" x14ac:dyDescent="0.35">
      <c r="A292" s="11">
        <v>291</v>
      </c>
      <c r="B292" s="241" t="s">
        <v>6050</v>
      </c>
      <c r="C292" s="8" t="s">
        <v>6051</v>
      </c>
      <c r="D292" s="10" t="s">
        <v>3087</v>
      </c>
      <c r="E292" s="10" t="s">
        <v>14</v>
      </c>
      <c r="F292" s="9">
        <v>42898</v>
      </c>
      <c r="G292" s="9">
        <v>42957</v>
      </c>
      <c r="H292" s="9"/>
      <c r="I292" s="9">
        <v>43322</v>
      </c>
      <c r="J292" s="7" t="s">
        <v>3127</v>
      </c>
      <c r="K292" s="7"/>
      <c r="L292" s="10" t="s">
        <v>2404</v>
      </c>
      <c r="M292" s="242" t="s">
        <v>428</v>
      </c>
      <c r="N292" s="243" t="s">
        <v>2050</v>
      </c>
      <c r="O292" s="243" t="s">
        <v>1654</v>
      </c>
      <c r="P292" s="10" t="s">
        <v>6052</v>
      </c>
      <c r="Q292" s="10"/>
      <c r="R292" s="10"/>
      <c r="S292" s="10"/>
      <c r="T292" s="10" t="s">
        <v>53</v>
      </c>
      <c r="U292" s="244">
        <v>32581</v>
      </c>
      <c r="V292" s="10" t="s">
        <v>255</v>
      </c>
      <c r="W292" s="10" t="s">
        <v>669</v>
      </c>
      <c r="X292" s="241" t="s">
        <v>1936</v>
      </c>
      <c r="Y292" s="8" t="s">
        <v>6053</v>
      </c>
      <c r="Z292" s="243">
        <v>41906</v>
      </c>
      <c r="AA292" s="10" t="s">
        <v>255</v>
      </c>
      <c r="AB292" s="10" t="s">
        <v>1938</v>
      </c>
      <c r="AC292" s="10" t="s">
        <v>3139</v>
      </c>
      <c r="AD292" s="10" t="s">
        <v>2010</v>
      </c>
      <c r="AE292" s="243" t="s">
        <v>2104</v>
      </c>
      <c r="AF292" s="10" t="s">
        <v>6054</v>
      </c>
      <c r="AG292" s="10" t="s">
        <v>6055</v>
      </c>
      <c r="AH292" s="242" t="s">
        <v>6054</v>
      </c>
      <c r="AI292" s="243" t="s">
        <v>6055</v>
      </c>
      <c r="AJ292" s="10" t="s">
        <v>6056</v>
      </c>
      <c r="AK292" s="10" t="s">
        <v>6057</v>
      </c>
      <c r="AL292" s="241" t="s">
        <v>1971</v>
      </c>
      <c r="AM292" s="8"/>
      <c r="AN292" s="8"/>
      <c r="AO292" s="8"/>
      <c r="AP292" s="8"/>
      <c r="AQ292" s="8" t="s">
        <v>3087</v>
      </c>
      <c r="AR292" s="245">
        <v>43131</v>
      </c>
      <c r="AS292" s="245">
        <v>43131</v>
      </c>
      <c r="AT292" s="246" t="s">
        <v>6058</v>
      </c>
      <c r="AU292" s="244">
        <v>43111</v>
      </c>
      <c r="AV292" s="247" t="s">
        <v>3083</v>
      </c>
      <c r="AW292" s="248" t="s">
        <v>3087</v>
      </c>
      <c r="AX292" s="249" t="s">
        <v>3087</v>
      </c>
      <c r="AY292" s="250" t="s">
        <v>6050</v>
      </c>
    </row>
    <row r="293" spans="1:51" ht="24.75" customHeight="1" x14ac:dyDescent="0.35">
      <c r="A293" s="11">
        <v>292</v>
      </c>
      <c r="B293" s="241" t="s">
        <v>6059</v>
      </c>
      <c r="C293" s="8" t="s">
        <v>6060</v>
      </c>
      <c r="D293" s="10" t="s">
        <v>3087</v>
      </c>
      <c r="E293" s="10" t="s">
        <v>176</v>
      </c>
      <c r="F293" s="9">
        <v>41866</v>
      </c>
      <c r="G293" s="9">
        <v>41926</v>
      </c>
      <c r="H293" s="9"/>
      <c r="I293" s="9">
        <v>43387</v>
      </c>
      <c r="J293" s="7" t="s">
        <v>3127</v>
      </c>
      <c r="K293" s="7"/>
      <c r="L293" s="10" t="s">
        <v>5789</v>
      </c>
      <c r="M293" s="242" t="s">
        <v>2122</v>
      </c>
      <c r="N293" s="243" t="s">
        <v>1933</v>
      </c>
      <c r="O293" s="243" t="s">
        <v>3186</v>
      </c>
      <c r="P293" s="10" t="s">
        <v>2061</v>
      </c>
      <c r="Q293" s="10"/>
      <c r="R293" s="10"/>
      <c r="S293" s="10"/>
      <c r="T293" s="10" t="s">
        <v>53</v>
      </c>
      <c r="U293" s="244">
        <v>30026</v>
      </c>
      <c r="V293" s="10" t="s">
        <v>501</v>
      </c>
      <c r="W293" s="10" t="s">
        <v>501</v>
      </c>
      <c r="X293" s="241" t="s">
        <v>1936</v>
      </c>
      <c r="Y293" s="8" t="s">
        <v>6061</v>
      </c>
      <c r="Z293" s="243">
        <v>41282</v>
      </c>
      <c r="AA293" s="10" t="s">
        <v>176</v>
      </c>
      <c r="AB293" s="10" t="s">
        <v>1938</v>
      </c>
      <c r="AC293" s="10" t="s">
        <v>1968</v>
      </c>
      <c r="AD293" s="10" t="s">
        <v>4322</v>
      </c>
      <c r="AE293" s="243" t="s">
        <v>6062</v>
      </c>
      <c r="AF293" s="10" t="s">
        <v>6063</v>
      </c>
      <c r="AG293" s="10" t="s">
        <v>6064</v>
      </c>
      <c r="AH293" s="242" t="s">
        <v>6065</v>
      </c>
      <c r="AI293" s="243" t="s">
        <v>6066</v>
      </c>
      <c r="AJ293" s="10" t="s">
        <v>6067</v>
      </c>
      <c r="AK293" s="10" t="s">
        <v>6068</v>
      </c>
      <c r="AL293" s="241" t="s">
        <v>1971</v>
      </c>
      <c r="AM293" s="8"/>
      <c r="AN293" s="8"/>
      <c r="AO293" s="8"/>
      <c r="AP293" s="8"/>
      <c r="AQ293" s="8" t="s">
        <v>3087</v>
      </c>
      <c r="AR293" s="245">
        <v>43159</v>
      </c>
      <c r="AS293" s="245">
        <v>43159</v>
      </c>
      <c r="AT293" s="246" t="s">
        <v>6069</v>
      </c>
      <c r="AU293" s="244">
        <v>43151</v>
      </c>
      <c r="AV293" s="247" t="s">
        <v>3083</v>
      </c>
      <c r="AW293" s="248" t="s">
        <v>3087</v>
      </c>
      <c r="AX293" s="249" t="s">
        <v>3087</v>
      </c>
      <c r="AY293" s="250" t="s">
        <v>6059</v>
      </c>
    </row>
    <row r="294" spans="1:51" ht="24.75" customHeight="1" x14ac:dyDescent="0.35">
      <c r="A294" s="11">
        <v>293</v>
      </c>
      <c r="B294" s="241" t="s">
        <v>6070</v>
      </c>
      <c r="C294" s="8" t="s">
        <v>6071</v>
      </c>
      <c r="D294" s="10" t="s">
        <v>3087</v>
      </c>
      <c r="E294" s="10" t="s">
        <v>1071</v>
      </c>
      <c r="F294" s="9">
        <v>42646</v>
      </c>
      <c r="G294" s="9">
        <v>42705</v>
      </c>
      <c r="H294" s="9"/>
      <c r="I294" s="9">
        <v>43435</v>
      </c>
      <c r="J294" s="7" t="s">
        <v>3127</v>
      </c>
      <c r="K294" s="7"/>
      <c r="L294" s="10" t="s">
        <v>5052</v>
      </c>
      <c r="M294" s="242" t="s">
        <v>5053</v>
      </c>
      <c r="N294" s="243" t="s">
        <v>1990</v>
      </c>
      <c r="O294" s="243" t="s">
        <v>3186</v>
      </c>
      <c r="P294" s="10" t="s">
        <v>2438</v>
      </c>
      <c r="Q294" s="10"/>
      <c r="R294" s="10"/>
      <c r="S294" s="10"/>
      <c r="T294" s="10" t="s">
        <v>53</v>
      </c>
      <c r="U294" s="244">
        <v>29108</v>
      </c>
      <c r="V294" s="10" t="s">
        <v>527</v>
      </c>
      <c r="W294" s="10" t="s">
        <v>527</v>
      </c>
      <c r="X294" s="241" t="s">
        <v>1936</v>
      </c>
      <c r="Y294" s="8" t="s">
        <v>6072</v>
      </c>
      <c r="Z294" s="243">
        <v>38050</v>
      </c>
      <c r="AA294" s="10" t="s">
        <v>527</v>
      </c>
      <c r="AB294" s="10" t="s">
        <v>1938</v>
      </c>
      <c r="AC294" s="10" t="s">
        <v>3139</v>
      </c>
      <c r="AD294" s="10" t="s">
        <v>2098</v>
      </c>
      <c r="AE294" s="243" t="s">
        <v>1948</v>
      </c>
      <c r="AF294" s="10" t="s">
        <v>6073</v>
      </c>
      <c r="AG294" s="10" t="s">
        <v>6074</v>
      </c>
      <c r="AH294" s="242" t="s">
        <v>6075</v>
      </c>
      <c r="AI294" s="243" t="s">
        <v>6076</v>
      </c>
      <c r="AJ294" s="10" t="s">
        <v>6077</v>
      </c>
      <c r="AK294" s="10" t="s">
        <v>6078</v>
      </c>
      <c r="AL294" s="241" t="s">
        <v>1971</v>
      </c>
      <c r="AM294" s="8"/>
      <c r="AN294" s="8"/>
      <c r="AO294" s="8"/>
      <c r="AP294" s="8"/>
      <c r="AQ294" s="8" t="s">
        <v>3087</v>
      </c>
      <c r="AR294" s="245">
        <v>43159</v>
      </c>
      <c r="AS294" s="245">
        <v>43159</v>
      </c>
      <c r="AT294" s="246" t="s">
        <v>6079</v>
      </c>
      <c r="AU294" s="244">
        <v>43143</v>
      </c>
      <c r="AV294" s="247" t="s">
        <v>3100</v>
      </c>
      <c r="AW294" s="248" t="s">
        <v>3087</v>
      </c>
      <c r="AX294" s="249" t="s">
        <v>3087</v>
      </c>
      <c r="AY294" s="250" t="s">
        <v>6070</v>
      </c>
    </row>
    <row r="295" spans="1:51" ht="24.75" customHeight="1" x14ac:dyDescent="0.35">
      <c r="A295" s="11">
        <v>294</v>
      </c>
      <c r="B295" s="241" t="s">
        <v>6080</v>
      </c>
      <c r="C295" s="8" t="s">
        <v>2673</v>
      </c>
      <c r="D295" s="10" t="s">
        <v>3087</v>
      </c>
      <c r="E295" s="10" t="s">
        <v>162</v>
      </c>
      <c r="F295" s="9">
        <v>41443</v>
      </c>
      <c r="G295" s="9">
        <v>41503</v>
      </c>
      <c r="H295" s="9"/>
      <c r="I295" s="9"/>
      <c r="J295" s="7" t="s">
        <v>1932</v>
      </c>
      <c r="K295" s="7"/>
      <c r="L295" s="10" t="s">
        <v>6081</v>
      </c>
      <c r="M295" s="242" t="s">
        <v>2038</v>
      </c>
      <c r="N295" s="243" t="s">
        <v>1933</v>
      </c>
      <c r="O295" s="243" t="s">
        <v>3186</v>
      </c>
      <c r="P295" s="10" t="s">
        <v>2061</v>
      </c>
      <c r="Q295" s="10"/>
      <c r="R295" s="10"/>
      <c r="S295" s="10"/>
      <c r="T295" s="10" t="s">
        <v>53</v>
      </c>
      <c r="U295" s="244">
        <v>32431</v>
      </c>
      <c r="V295" s="10" t="s">
        <v>2007</v>
      </c>
      <c r="W295" s="10" t="s">
        <v>2007</v>
      </c>
      <c r="X295" s="241" t="s">
        <v>1936</v>
      </c>
      <c r="Y295" s="8" t="s">
        <v>6082</v>
      </c>
      <c r="Z295" s="243">
        <v>41330</v>
      </c>
      <c r="AA295" s="10" t="s">
        <v>2007</v>
      </c>
      <c r="AB295" s="10" t="s">
        <v>1938</v>
      </c>
      <c r="AC295" s="10" t="s">
        <v>3139</v>
      </c>
      <c r="AD295" s="10" t="s">
        <v>6083</v>
      </c>
      <c r="AE295" s="243" t="s">
        <v>6084</v>
      </c>
      <c r="AF295" s="10" t="s">
        <v>6085</v>
      </c>
      <c r="AG295" s="10" t="s">
        <v>6086</v>
      </c>
      <c r="AH295" s="242" t="s">
        <v>6087</v>
      </c>
      <c r="AI295" s="243" t="s">
        <v>6088</v>
      </c>
      <c r="AJ295" s="10" t="s">
        <v>6089</v>
      </c>
      <c r="AK295" s="10" t="s">
        <v>6090</v>
      </c>
      <c r="AL295" s="241" t="s">
        <v>1971</v>
      </c>
      <c r="AM295" s="8"/>
      <c r="AN295" s="8"/>
      <c r="AO295" s="8"/>
      <c r="AP295" s="8"/>
      <c r="AQ295" s="8" t="s">
        <v>3087</v>
      </c>
      <c r="AR295" s="245">
        <v>43159</v>
      </c>
      <c r="AS295" s="245">
        <v>43159</v>
      </c>
      <c r="AT295" s="246" t="s">
        <v>6091</v>
      </c>
      <c r="AU295" s="244">
        <v>43118</v>
      </c>
      <c r="AV295" s="247" t="s">
        <v>3083</v>
      </c>
      <c r="AW295" s="248" t="s">
        <v>3087</v>
      </c>
      <c r="AX295" s="249" t="s">
        <v>3087</v>
      </c>
      <c r="AY295" s="250" t="s">
        <v>6080</v>
      </c>
    </row>
    <row r="296" spans="1:51" ht="24.75" customHeight="1" x14ac:dyDescent="0.35">
      <c r="A296" s="11">
        <v>295</v>
      </c>
      <c r="B296" s="241" t="s">
        <v>6092</v>
      </c>
      <c r="C296" s="8" t="s">
        <v>2193</v>
      </c>
      <c r="D296" s="10" t="s">
        <v>6093</v>
      </c>
      <c r="E296" s="10" t="s">
        <v>1045</v>
      </c>
      <c r="F296" s="9">
        <v>42992</v>
      </c>
      <c r="G296" s="9">
        <v>43052</v>
      </c>
      <c r="H296" s="9"/>
      <c r="I296" s="9">
        <v>43417</v>
      </c>
      <c r="J296" s="7" t="s">
        <v>3127</v>
      </c>
      <c r="K296" s="7"/>
      <c r="L296" s="10" t="s">
        <v>5777</v>
      </c>
      <c r="M296" s="242" t="s">
        <v>2060</v>
      </c>
      <c r="N296" s="243" t="s">
        <v>1990</v>
      </c>
      <c r="O296" s="243" t="s">
        <v>3186</v>
      </c>
      <c r="P296" s="10" t="s">
        <v>2333</v>
      </c>
      <c r="Q296" s="10"/>
      <c r="R296" s="10"/>
      <c r="S296" s="10"/>
      <c r="T296" s="10" t="s">
        <v>53</v>
      </c>
      <c r="U296" s="244">
        <v>33040</v>
      </c>
      <c r="V296" s="10" t="s">
        <v>1045</v>
      </c>
      <c r="W296" s="10" t="s">
        <v>2024</v>
      </c>
      <c r="X296" s="241" t="s">
        <v>1936</v>
      </c>
      <c r="Y296" s="8" t="s">
        <v>6094</v>
      </c>
      <c r="Z296" s="243">
        <v>40332</v>
      </c>
      <c r="AA296" s="10" t="s">
        <v>1045</v>
      </c>
      <c r="AB296" s="10" t="s">
        <v>1938</v>
      </c>
      <c r="AC296" s="10" t="s">
        <v>3139</v>
      </c>
      <c r="AD296" s="10" t="s">
        <v>2394</v>
      </c>
      <c r="AE296" s="243" t="s">
        <v>6095</v>
      </c>
      <c r="AF296" s="10" t="s">
        <v>6096</v>
      </c>
      <c r="AG296" s="10" t="s">
        <v>6097</v>
      </c>
      <c r="AH296" s="242" t="s">
        <v>6098</v>
      </c>
      <c r="AI296" s="243" t="s">
        <v>6099</v>
      </c>
      <c r="AJ296" s="10" t="s">
        <v>6100</v>
      </c>
      <c r="AK296" s="10" t="s">
        <v>6101</v>
      </c>
      <c r="AL296" s="241" t="s">
        <v>1971</v>
      </c>
      <c r="AM296" s="8"/>
      <c r="AN296" s="8"/>
      <c r="AO296" s="8"/>
      <c r="AP296" s="8"/>
      <c r="AQ296" s="8" t="s">
        <v>3087</v>
      </c>
      <c r="AR296" s="245">
        <v>43172</v>
      </c>
      <c r="AS296" s="245">
        <v>43172</v>
      </c>
      <c r="AT296" s="246" t="s">
        <v>6102</v>
      </c>
      <c r="AU296" s="244">
        <v>43160</v>
      </c>
      <c r="AV296" s="247" t="s">
        <v>3100</v>
      </c>
      <c r="AW296" s="248" t="s">
        <v>3087</v>
      </c>
      <c r="AX296" s="249" t="s">
        <v>3087</v>
      </c>
      <c r="AY296" s="250" t="s">
        <v>6092</v>
      </c>
    </row>
    <row r="297" spans="1:51" ht="24.75" customHeight="1" x14ac:dyDescent="0.35">
      <c r="A297" s="11">
        <v>296</v>
      </c>
      <c r="B297" s="241" t="s">
        <v>6103</v>
      </c>
      <c r="C297" s="8" t="s">
        <v>6104</v>
      </c>
      <c r="D297" s="10" t="s">
        <v>3087</v>
      </c>
      <c r="E297" s="10" t="s">
        <v>14</v>
      </c>
      <c r="F297" s="9">
        <v>41379</v>
      </c>
      <c r="G297" s="9">
        <v>41439</v>
      </c>
      <c r="H297" s="9"/>
      <c r="I297" s="9"/>
      <c r="J297" s="7" t="s">
        <v>1932</v>
      </c>
      <c r="K297" s="7"/>
      <c r="L297" s="10" t="s">
        <v>218</v>
      </c>
      <c r="M297" s="242" t="s">
        <v>5617</v>
      </c>
      <c r="N297" s="243" t="s">
        <v>1990</v>
      </c>
      <c r="O297" s="243" t="s">
        <v>1119</v>
      </c>
      <c r="P297" s="10" t="s">
        <v>6105</v>
      </c>
      <c r="Q297" s="10"/>
      <c r="R297" s="10"/>
      <c r="S297" s="10"/>
      <c r="T297" s="10" t="s">
        <v>53</v>
      </c>
      <c r="U297" s="244">
        <v>29684</v>
      </c>
      <c r="V297" s="10" t="s">
        <v>311</v>
      </c>
      <c r="W297" s="10" t="s">
        <v>311</v>
      </c>
      <c r="X297" s="241" t="s">
        <v>1936</v>
      </c>
      <c r="Y297" s="8" t="s">
        <v>6106</v>
      </c>
      <c r="Z297" s="243">
        <v>41349</v>
      </c>
      <c r="AA297" s="10" t="s">
        <v>311</v>
      </c>
      <c r="AB297" s="10" t="s">
        <v>1938</v>
      </c>
      <c r="AC297" s="10" t="s">
        <v>3139</v>
      </c>
      <c r="AD297" s="10" t="s">
        <v>2010</v>
      </c>
      <c r="AE297" s="243" t="s">
        <v>1940</v>
      </c>
      <c r="AF297" s="10" t="s">
        <v>6107</v>
      </c>
      <c r="AG297" s="10" t="s">
        <v>6108</v>
      </c>
      <c r="AH297" s="242" t="s">
        <v>6109</v>
      </c>
      <c r="AI297" s="243" t="s">
        <v>6110</v>
      </c>
      <c r="AJ297" s="10" t="s">
        <v>6111</v>
      </c>
      <c r="AK297" s="10" t="s">
        <v>6112</v>
      </c>
      <c r="AL297" s="241" t="s">
        <v>1971</v>
      </c>
      <c r="AM297" s="8"/>
      <c r="AN297" s="8"/>
      <c r="AO297" s="8"/>
      <c r="AP297" s="8"/>
      <c r="AQ297" s="8" t="s">
        <v>3087</v>
      </c>
      <c r="AR297" s="245">
        <v>43176</v>
      </c>
      <c r="AS297" s="245">
        <v>43176</v>
      </c>
      <c r="AT297" s="246" t="s">
        <v>6113</v>
      </c>
      <c r="AU297" s="244">
        <v>43144</v>
      </c>
      <c r="AV297" s="247" t="s">
        <v>3083</v>
      </c>
      <c r="AW297" s="248" t="s">
        <v>3087</v>
      </c>
      <c r="AX297" s="249" t="s">
        <v>3087</v>
      </c>
      <c r="AY297" s="250" t="s">
        <v>6103</v>
      </c>
    </row>
    <row r="298" spans="1:51" ht="24.75" customHeight="1" x14ac:dyDescent="0.35">
      <c r="A298" s="11">
        <v>297</v>
      </c>
      <c r="B298" s="241" t="s">
        <v>6114</v>
      </c>
      <c r="C298" s="8" t="s">
        <v>6115</v>
      </c>
      <c r="D298" s="10" t="s">
        <v>3087</v>
      </c>
      <c r="E298" s="10" t="s">
        <v>6116</v>
      </c>
      <c r="F298" s="9">
        <v>43033</v>
      </c>
      <c r="G298" s="9">
        <v>43092</v>
      </c>
      <c r="H298" s="9"/>
      <c r="I298" s="9">
        <v>43457</v>
      </c>
      <c r="J298" s="7" t="s">
        <v>3127</v>
      </c>
      <c r="K298" s="7"/>
      <c r="L298" s="10" t="s">
        <v>4682</v>
      </c>
      <c r="M298" s="242" t="s">
        <v>3383</v>
      </c>
      <c r="N298" s="243" t="s">
        <v>2017</v>
      </c>
      <c r="O298" s="243" t="s">
        <v>5579</v>
      </c>
      <c r="P298" s="10" t="s">
        <v>6117</v>
      </c>
      <c r="Q298" s="10"/>
      <c r="R298" s="10"/>
      <c r="S298" s="10"/>
      <c r="T298" s="10" t="s">
        <v>53</v>
      </c>
      <c r="U298" s="244">
        <v>33138</v>
      </c>
      <c r="V298" s="10" t="s">
        <v>343</v>
      </c>
      <c r="W298" s="10" t="s">
        <v>343</v>
      </c>
      <c r="X298" s="241" t="s">
        <v>1936</v>
      </c>
      <c r="Y298" s="8" t="s">
        <v>6118</v>
      </c>
      <c r="Z298" s="243">
        <v>42808</v>
      </c>
      <c r="AA298" s="10" t="s">
        <v>343</v>
      </c>
      <c r="AB298" s="10" t="s">
        <v>1956</v>
      </c>
      <c r="AC298" s="10" t="s">
        <v>3139</v>
      </c>
      <c r="AD298" s="10" t="s">
        <v>2137</v>
      </c>
      <c r="AE298" s="243" t="s">
        <v>4406</v>
      </c>
      <c r="AF298" s="10" t="s">
        <v>6119</v>
      </c>
      <c r="AG298" s="10" t="s">
        <v>6120</v>
      </c>
      <c r="AH298" s="242" t="s">
        <v>6119</v>
      </c>
      <c r="AI298" s="243" t="s">
        <v>6120</v>
      </c>
      <c r="AJ298" s="10" t="s">
        <v>6121</v>
      </c>
      <c r="AK298" s="10" t="s">
        <v>1637</v>
      </c>
      <c r="AL298" s="241" t="s">
        <v>1953</v>
      </c>
      <c r="AM298" s="8"/>
      <c r="AN298" s="8"/>
      <c r="AO298" s="8"/>
      <c r="AP298" s="8"/>
      <c r="AQ298" s="8" t="s">
        <v>3087</v>
      </c>
      <c r="AR298" s="245">
        <v>43190</v>
      </c>
      <c r="AS298" s="245">
        <v>43190</v>
      </c>
      <c r="AT298" s="246" t="s">
        <v>6122</v>
      </c>
      <c r="AU298" s="244">
        <v>43173</v>
      </c>
      <c r="AV298" s="247" t="s">
        <v>3083</v>
      </c>
      <c r="AW298" s="248" t="s">
        <v>3087</v>
      </c>
      <c r="AX298" s="249" t="s">
        <v>3087</v>
      </c>
      <c r="AY298" s="250" t="s">
        <v>6114</v>
      </c>
    </row>
    <row r="299" spans="1:51" ht="24.75" customHeight="1" x14ac:dyDescent="0.35">
      <c r="A299" s="11">
        <v>298</v>
      </c>
      <c r="B299" s="241" t="s">
        <v>6123</v>
      </c>
      <c r="C299" s="8" t="s">
        <v>6124</v>
      </c>
      <c r="D299" s="10" t="s">
        <v>3087</v>
      </c>
      <c r="E299" s="10" t="s">
        <v>14</v>
      </c>
      <c r="F299" s="9">
        <v>39979</v>
      </c>
      <c r="G299" s="9">
        <v>40039</v>
      </c>
      <c r="H299" s="9"/>
      <c r="I299" s="9">
        <v>43190</v>
      </c>
      <c r="J299" s="7" t="s">
        <v>3127</v>
      </c>
      <c r="K299" s="7"/>
      <c r="L299" s="10" t="s">
        <v>115</v>
      </c>
      <c r="M299" s="242" t="s">
        <v>2118</v>
      </c>
      <c r="N299" s="243" t="s">
        <v>1972</v>
      </c>
      <c r="O299" s="243" t="s">
        <v>289</v>
      </c>
      <c r="P299" s="10" t="s">
        <v>3176</v>
      </c>
      <c r="Q299" s="10"/>
      <c r="R299" s="10"/>
      <c r="S299" s="10"/>
      <c r="T299" s="10" t="s">
        <v>22</v>
      </c>
      <c r="U299" s="244">
        <v>21966</v>
      </c>
      <c r="V299" s="10" t="s">
        <v>255</v>
      </c>
      <c r="W299" s="10" t="s">
        <v>1382</v>
      </c>
      <c r="X299" s="241" t="s">
        <v>1936</v>
      </c>
      <c r="Y299" s="8" t="s">
        <v>6125</v>
      </c>
      <c r="Z299" s="243">
        <v>39236</v>
      </c>
      <c r="AA299" s="10" t="s">
        <v>255</v>
      </c>
      <c r="AB299" s="10" t="s">
        <v>1938</v>
      </c>
      <c r="AC299" s="10" t="s">
        <v>3139</v>
      </c>
      <c r="AD299" s="10" t="s">
        <v>2062</v>
      </c>
      <c r="AE299" s="243" t="s">
        <v>3178</v>
      </c>
      <c r="AF299" s="10" t="s">
        <v>6126</v>
      </c>
      <c r="AG299" s="10" t="s">
        <v>6127</v>
      </c>
      <c r="AH299" s="242" t="s">
        <v>6126</v>
      </c>
      <c r="AI299" s="243" t="s">
        <v>6127</v>
      </c>
      <c r="AJ299" s="10" t="s">
        <v>6128</v>
      </c>
      <c r="AK299" s="10" t="s">
        <v>6129</v>
      </c>
      <c r="AL299" s="241" t="s">
        <v>1941</v>
      </c>
      <c r="AM299" s="8"/>
      <c r="AN299" s="8"/>
      <c r="AO299" s="8"/>
      <c r="AP299" s="8"/>
      <c r="AQ299" s="8" t="s">
        <v>3087</v>
      </c>
      <c r="AR299" s="245">
        <v>43189</v>
      </c>
      <c r="AS299" s="245">
        <v>43190</v>
      </c>
      <c r="AT299" s="246" t="s">
        <v>6130</v>
      </c>
      <c r="AU299" s="244">
        <v>43191</v>
      </c>
      <c r="AV299" s="247" t="s">
        <v>3083</v>
      </c>
      <c r="AW299" s="248" t="s">
        <v>3087</v>
      </c>
      <c r="AX299" s="249" t="s">
        <v>3087</v>
      </c>
      <c r="AY299" s="250" t="s">
        <v>6123</v>
      </c>
    </row>
    <row r="300" spans="1:51" ht="24.75" customHeight="1" x14ac:dyDescent="0.35">
      <c r="A300" s="11">
        <v>299</v>
      </c>
      <c r="B300" s="241" t="s">
        <v>6131</v>
      </c>
      <c r="C300" s="8" t="s">
        <v>6132</v>
      </c>
      <c r="D300" s="10" t="s">
        <v>3087</v>
      </c>
      <c r="E300" s="10" t="s">
        <v>14</v>
      </c>
      <c r="F300" s="9">
        <v>40704</v>
      </c>
      <c r="G300" s="9">
        <v>40764</v>
      </c>
      <c r="H300" s="9"/>
      <c r="I300" s="9"/>
      <c r="J300" s="7" t="s">
        <v>1932</v>
      </c>
      <c r="K300" s="7"/>
      <c r="L300" s="10" t="s">
        <v>115</v>
      </c>
      <c r="M300" s="242" t="s">
        <v>2042</v>
      </c>
      <c r="N300" s="243" t="s">
        <v>2017</v>
      </c>
      <c r="O300" s="243" t="s">
        <v>263</v>
      </c>
      <c r="P300" s="10" t="s">
        <v>2124</v>
      </c>
      <c r="Q300" s="10"/>
      <c r="R300" s="10"/>
      <c r="S300" s="10"/>
      <c r="T300" s="10" t="s">
        <v>22</v>
      </c>
      <c r="U300" s="244">
        <v>30396</v>
      </c>
      <c r="V300" s="10" t="s">
        <v>2109</v>
      </c>
      <c r="W300" s="10" t="s">
        <v>2109</v>
      </c>
      <c r="X300" s="241" t="s">
        <v>1936</v>
      </c>
      <c r="Y300" s="8" t="s">
        <v>6133</v>
      </c>
      <c r="Z300" s="243">
        <v>39300</v>
      </c>
      <c r="AA300" s="10" t="s">
        <v>255</v>
      </c>
      <c r="AB300" s="10" t="s">
        <v>1956</v>
      </c>
      <c r="AC300" s="10" t="s">
        <v>3139</v>
      </c>
      <c r="AD300" s="10" t="s">
        <v>2110</v>
      </c>
      <c r="AE300" s="243" t="s">
        <v>2391</v>
      </c>
      <c r="AF300" s="10" t="s">
        <v>6134</v>
      </c>
      <c r="AG300" s="10" t="s">
        <v>6135</v>
      </c>
      <c r="AH300" s="242" t="s">
        <v>6136</v>
      </c>
      <c r="AI300" s="243" t="s">
        <v>6137</v>
      </c>
      <c r="AJ300" s="10" t="s">
        <v>6138</v>
      </c>
      <c r="AK300" s="10" t="s">
        <v>6139</v>
      </c>
      <c r="AL300" s="241" t="s">
        <v>2160</v>
      </c>
      <c r="AM300" s="8"/>
      <c r="AN300" s="8"/>
      <c r="AO300" s="8"/>
      <c r="AP300" s="8"/>
      <c r="AQ300" s="8" t="s">
        <v>3087</v>
      </c>
      <c r="AR300" s="245">
        <v>43194</v>
      </c>
      <c r="AS300" s="245">
        <v>43194</v>
      </c>
      <c r="AT300" s="246" t="s">
        <v>6140</v>
      </c>
      <c r="AU300" s="244">
        <v>43191</v>
      </c>
      <c r="AV300" s="247" t="s">
        <v>3083</v>
      </c>
      <c r="AW300" s="248" t="s">
        <v>3087</v>
      </c>
      <c r="AX300" s="249" t="s">
        <v>3087</v>
      </c>
      <c r="AY300" s="250" t="s">
        <v>6131</v>
      </c>
    </row>
    <row r="301" spans="1:51" ht="24.75" customHeight="1" x14ac:dyDescent="0.35">
      <c r="A301" s="11">
        <v>300</v>
      </c>
      <c r="B301" s="241" t="s">
        <v>6141</v>
      </c>
      <c r="C301" s="8" t="s">
        <v>6142</v>
      </c>
      <c r="D301" s="10" t="s">
        <v>3087</v>
      </c>
      <c r="E301" s="10" t="s">
        <v>14</v>
      </c>
      <c r="F301" s="9">
        <v>42583</v>
      </c>
      <c r="G301" s="9">
        <v>42643</v>
      </c>
      <c r="H301" s="9"/>
      <c r="I301" s="9"/>
      <c r="J301" s="7" t="s">
        <v>1932</v>
      </c>
      <c r="K301" s="7"/>
      <c r="L301" s="10" t="s">
        <v>115</v>
      </c>
      <c r="M301" s="242" t="s">
        <v>2118</v>
      </c>
      <c r="N301" s="243" t="s">
        <v>1990</v>
      </c>
      <c r="O301" s="243" t="s">
        <v>289</v>
      </c>
      <c r="P301" s="10" t="s">
        <v>2305</v>
      </c>
      <c r="Q301" s="10"/>
      <c r="R301" s="10"/>
      <c r="S301" s="10"/>
      <c r="T301" s="10" t="s">
        <v>22</v>
      </c>
      <c r="U301" s="244">
        <v>31361</v>
      </c>
      <c r="V301" s="10" t="s">
        <v>255</v>
      </c>
      <c r="W301" s="10" t="s">
        <v>2109</v>
      </c>
      <c r="X301" s="241" t="s">
        <v>1936</v>
      </c>
      <c r="Y301" s="8" t="s">
        <v>6143</v>
      </c>
      <c r="Z301" s="243">
        <v>40791</v>
      </c>
      <c r="AA301" s="10" t="s">
        <v>255</v>
      </c>
      <c r="AB301" s="10" t="s">
        <v>1938</v>
      </c>
      <c r="AC301" s="10" t="s">
        <v>3139</v>
      </c>
      <c r="AD301" s="10" t="s">
        <v>4739</v>
      </c>
      <c r="AE301" s="243" t="s">
        <v>2121</v>
      </c>
      <c r="AF301" s="10" t="s">
        <v>6144</v>
      </c>
      <c r="AG301" s="10" t="s">
        <v>6145</v>
      </c>
      <c r="AH301" s="242" t="s">
        <v>6146</v>
      </c>
      <c r="AI301" s="243" t="s">
        <v>6147</v>
      </c>
      <c r="AJ301" s="10" t="s">
        <v>6148</v>
      </c>
      <c r="AK301" s="10" t="s">
        <v>6149</v>
      </c>
      <c r="AL301" s="241" t="s">
        <v>1941</v>
      </c>
      <c r="AM301" s="8"/>
      <c r="AN301" s="8"/>
      <c r="AO301" s="8"/>
      <c r="AP301" s="8"/>
      <c r="AQ301" s="8" t="s">
        <v>3087</v>
      </c>
      <c r="AR301" s="245">
        <v>43208</v>
      </c>
      <c r="AS301" s="245">
        <v>43208</v>
      </c>
      <c r="AT301" s="246" t="s">
        <v>6150</v>
      </c>
      <c r="AU301" s="244">
        <v>43191</v>
      </c>
      <c r="AV301" s="247" t="s">
        <v>3083</v>
      </c>
      <c r="AW301" s="248" t="s">
        <v>3087</v>
      </c>
      <c r="AX301" s="249" t="s">
        <v>3087</v>
      </c>
      <c r="AY301" s="250" t="s">
        <v>6141</v>
      </c>
    </row>
    <row r="302" spans="1:51" ht="24.75" customHeight="1" x14ac:dyDescent="0.35">
      <c r="A302" s="11">
        <v>301</v>
      </c>
      <c r="B302" s="241" t="s">
        <v>6151</v>
      </c>
      <c r="C302" s="8" t="s">
        <v>6152</v>
      </c>
      <c r="D302" s="10" t="s">
        <v>3087</v>
      </c>
      <c r="E302" s="10" t="s">
        <v>14</v>
      </c>
      <c r="F302" s="9">
        <v>42860</v>
      </c>
      <c r="G302" s="9">
        <v>42919</v>
      </c>
      <c r="H302" s="9"/>
      <c r="I302" s="9">
        <v>43284</v>
      </c>
      <c r="J302" s="7" t="s">
        <v>3127</v>
      </c>
      <c r="K302" s="7"/>
      <c r="L302" s="10" t="s">
        <v>3223</v>
      </c>
      <c r="M302" s="242" t="s">
        <v>3223</v>
      </c>
      <c r="N302" s="243" t="s">
        <v>2126</v>
      </c>
      <c r="O302" s="243" t="s">
        <v>6153</v>
      </c>
      <c r="P302" s="10" t="s">
        <v>6154</v>
      </c>
      <c r="Q302" s="10"/>
      <c r="R302" s="10"/>
      <c r="S302" s="10"/>
      <c r="T302" s="10" t="s">
        <v>22</v>
      </c>
      <c r="U302" s="244">
        <v>33265</v>
      </c>
      <c r="V302" s="10" t="s">
        <v>455</v>
      </c>
      <c r="W302" s="10" t="s">
        <v>79</v>
      </c>
      <c r="X302" s="241" t="s">
        <v>1936</v>
      </c>
      <c r="Y302" s="8" t="s">
        <v>6155</v>
      </c>
      <c r="Z302" s="243">
        <v>41113</v>
      </c>
      <c r="AA302" s="10" t="s">
        <v>455</v>
      </c>
      <c r="AB302" s="10" t="s">
        <v>1956</v>
      </c>
      <c r="AC302" s="10" t="s">
        <v>3139</v>
      </c>
      <c r="AD302" s="10" t="s">
        <v>2363</v>
      </c>
      <c r="AE302" s="243" t="s">
        <v>2095</v>
      </c>
      <c r="AF302" s="10" t="s">
        <v>6156</v>
      </c>
      <c r="AG302" s="10" t="s">
        <v>6157</v>
      </c>
      <c r="AH302" s="242" t="s">
        <v>6158</v>
      </c>
      <c r="AI302" s="243" t="s">
        <v>6159</v>
      </c>
      <c r="AJ302" s="10" t="s">
        <v>6160</v>
      </c>
      <c r="AK302" s="10" t="s">
        <v>6161</v>
      </c>
      <c r="AL302" s="241" t="s">
        <v>2107</v>
      </c>
      <c r="AM302" s="8"/>
      <c r="AN302" s="8"/>
      <c r="AO302" s="8"/>
      <c r="AP302" s="8"/>
      <c r="AQ302" s="8" t="s">
        <v>3087</v>
      </c>
      <c r="AR302" s="245">
        <v>43207</v>
      </c>
      <c r="AS302" s="245">
        <v>43209</v>
      </c>
      <c r="AT302" s="246" t="s">
        <v>6162</v>
      </c>
      <c r="AU302" s="244">
        <v>43192</v>
      </c>
      <c r="AV302" s="247" t="s">
        <v>3083</v>
      </c>
      <c r="AW302" s="248" t="s">
        <v>3087</v>
      </c>
      <c r="AX302" s="249" t="s">
        <v>3087</v>
      </c>
      <c r="AY302" s="250" t="s">
        <v>6151</v>
      </c>
    </row>
    <row r="303" spans="1:51" ht="24.75" customHeight="1" x14ac:dyDescent="0.35">
      <c r="A303" s="11">
        <v>302</v>
      </c>
      <c r="B303" s="241" t="s">
        <v>6163</v>
      </c>
      <c r="C303" s="8" t="s">
        <v>6164</v>
      </c>
      <c r="D303" s="10" t="s">
        <v>3087</v>
      </c>
      <c r="E303" s="10" t="s">
        <v>32</v>
      </c>
      <c r="F303" s="9">
        <v>42506</v>
      </c>
      <c r="G303" s="9">
        <v>42566</v>
      </c>
      <c r="H303" s="9"/>
      <c r="I303" s="9"/>
      <c r="J303" s="7" t="s">
        <v>1932</v>
      </c>
      <c r="K303" s="7"/>
      <c r="L303" s="10" t="s">
        <v>4682</v>
      </c>
      <c r="M303" s="242" t="s">
        <v>3474</v>
      </c>
      <c r="N303" s="243" t="s">
        <v>1933</v>
      </c>
      <c r="O303" s="243" t="s">
        <v>6165</v>
      </c>
      <c r="P303" s="10" t="s">
        <v>6166</v>
      </c>
      <c r="Q303" s="10"/>
      <c r="R303" s="10"/>
      <c r="S303" s="10"/>
      <c r="T303" s="10" t="s">
        <v>53</v>
      </c>
      <c r="U303" s="244">
        <v>26622</v>
      </c>
      <c r="V303" s="10" t="s">
        <v>79</v>
      </c>
      <c r="W303" s="10" t="s">
        <v>79</v>
      </c>
      <c r="X303" s="241" t="s">
        <v>1936</v>
      </c>
      <c r="Y303" s="8" t="s">
        <v>6167</v>
      </c>
      <c r="Z303" s="243">
        <v>42391</v>
      </c>
      <c r="AA303" s="10" t="s">
        <v>16</v>
      </c>
      <c r="AB303" s="10" t="s">
        <v>1938</v>
      </c>
      <c r="AC303" s="10" t="s">
        <v>3139</v>
      </c>
      <c r="AD303" s="10" t="s">
        <v>6168</v>
      </c>
      <c r="AE303" s="243" t="s">
        <v>2217</v>
      </c>
      <c r="AF303" s="10" t="s">
        <v>6169</v>
      </c>
      <c r="AG303" s="10" t="s">
        <v>6170</v>
      </c>
      <c r="AH303" s="242" t="s">
        <v>6169</v>
      </c>
      <c r="AI303" s="243" t="s">
        <v>6170</v>
      </c>
      <c r="AJ303" s="10" t="s">
        <v>6171</v>
      </c>
      <c r="AK303" s="10" t="s">
        <v>6172</v>
      </c>
      <c r="AL303" s="241" t="s">
        <v>1971</v>
      </c>
      <c r="AM303" s="8"/>
      <c r="AN303" s="8"/>
      <c r="AO303" s="8"/>
      <c r="AP303" s="8"/>
      <c r="AQ303" s="8" t="s">
        <v>3087</v>
      </c>
      <c r="AR303" s="245">
        <v>43197</v>
      </c>
      <c r="AS303" s="245">
        <v>43210</v>
      </c>
      <c r="AT303" s="246" t="s">
        <v>6173</v>
      </c>
      <c r="AU303" s="244">
        <v>43191</v>
      </c>
      <c r="AV303" s="247" t="s">
        <v>3083</v>
      </c>
      <c r="AW303" s="248" t="s">
        <v>3087</v>
      </c>
      <c r="AX303" s="249" t="s">
        <v>3087</v>
      </c>
      <c r="AY303" s="250" t="s">
        <v>6163</v>
      </c>
    </row>
    <row r="304" spans="1:51" ht="24.75" customHeight="1" x14ac:dyDescent="0.35">
      <c r="A304" s="11">
        <v>303</v>
      </c>
      <c r="B304" s="241" t="s">
        <v>6174</v>
      </c>
      <c r="C304" s="8" t="s">
        <v>6175</v>
      </c>
      <c r="D304" s="10" t="s">
        <v>3087</v>
      </c>
      <c r="E304" s="10" t="s">
        <v>91</v>
      </c>
      <c r="F304" s="9">
        <v>43152</v>
      </c>
      <c r="G304" s="9">
        <v>43211</v>
      </c>
      <c r="H304" s="9"/>
      <c r="I304" s="9">
        <v>43576</v>
      </c>
      <c r="J304" s="7" t="s">
        <v>3127</v>
      </c>
      <c r="K304" s="7"/>
      <c r="L304" s="10" t="s">
        <v>4682</v>
      </c>
      <c r="M304" s="242" t="s">
        <v>3259</v>
      </c>
      <c r="N304" s="243" t="s">
        <v>2017</v>
      </c>
      <c r="O304" s="243" t="s">
        <v>5579</v>
      </c>
      <c r="P304" s="10" t="s">
        <v>6117</v>
      </c>
      <c r="Q304" s="10"/>
      <c r="R304" s="10"/>
      <c r="S304" s="10"/>
      <c r="T304" s="10" t="s">
        <v>53</v>
      </c>
      <c r="U304" s="244">
        <v>29247</v>
      </c>
      <c r="V304" s="10" t="s">
        <v>91</v>
      </c>
      <c r="W304" s="10" t="s">
        <v>91</v>
      </c>
      <c r="X304" s="241" t="s">
        <v>1936</v>
      </c>
      <c r="Y304" s="8" t="s">
        <v>6176</v>
      </c>
      <c r="Z304" s="243">
        <v>39275</v>
      </c>
      <c r="AA304" s="10" t="s">
        <v>91</v>
      </c>
      <c r="AB304" s="10" t="s">
        <v>1938</v>
      </c>
      <c r="AC304" s="10" t="s">
        <v>3139</v>
      </c>
      <c r="AD304" s="10" t="s">
        <v>6177</v>
      </c>
      <c r="AE304" s="243" t="s">
        <v>1948</v>
      </c>
      <c r="AF304" s="10" t="s">
        <v>6178</v>
      </c>
      <c r="AG304" s="10" t="s">
        <v>6179</v>
      </c>
      <c r="AH304" s="242" t="s">
        <v>6178</v>
      </c>
      <c r="AI304" s="243" t="s">
        <v>6179</v>
      </c>
      <c r="AJ304" s="10" t="s">
        <v>6180</v>
      </c>
      <c r="AK304" s="10" t="s">
        <v>5755</v>
      </c>
      <c r="AL304" s="241" t="s">
        <v>1971</v>
      </c>
      <c r="AM304" s="8"/>
      <c r="AN304" s="8"/>
      <c r="AO304" s="8"/>
      <c r="AP304" s="8"/>
      <c r="AQ304" s="8" t="s">
        <v>3087</v>
      </c>
      <c r="AR304" s="245">
        <v>43211</v>
      </c>
      <c r="AS304" s="245">
        <v>43211</v>
      </c>
      <c r="AT304" s="246" t="s">
        <v>3087</v>
      </c>
      <c r="AU304" s="244">
        <v>43207</v>
      </c>
      <c r="AV304" s="247" t="s">
        <v>4455</v>
      </c>
      <c r="AW304" s="248" t="s">
        <v>3087</v>
      </c>
      <c r="AX304" s="249" t="s">
        <v>3087</v>
      </c>
      <c r="AY304" s="250" t="s">
        <v>6174</v>
      </c>
    </row>
    <row r="305" spans="1:51" ht="24.75" customHeight="1" x14ac:dyDescent="0.35">
      <c r="A305" s="11">
        <v>304</v>
      </c>
      <c r="B305" s="241" t="s">
        <v>6181</v>
      </c>
      <c r="C305" s="8" t="s">
        <v>6182</v>
      </c>
      <c r="D305" s="10" t="s">
        <v>3087</v>
      </c>
      <c r="E305" s="10" t="s">
        <v>14</v>
      </c>
      <c r="F305" s="9">
        <v>43192</v>
      </c>
      <c r="G305" s="9">
        <v>43252</v>
      </c>
      <c r="H305" s="9"/>
      <c r="I305" s="9"/>
      <c r="J305" s="7" t="s">
        <v>3127</v>
      </c>
      <c r="K305" s="7"/>
      <c r="L305" s="10" t="s">
        <v>3455</v>
      </c>
      <c r="M305" s="242" t="s">
        <v>27</v>
      </c>
      <c r="N305" s="243" t="s">
        <v>2155</v>
      </c>
      <c r="O305" s="243" t="s">
        <v>5834</v>
      </c>
      <c r="P305" s="10" t="s">
        <v>5835</v>
      </c>
      <c r="Q305" s="10"/>
      <c r="R305" s="10"/>
      <c r="S305" s="10"/>
      <c r="T305" s="10" t="s">
        <v>22</v>
      </c>
      <c r="U305" s="244">
        <v>35217</v>
      </c>
      <c r="V305" s="10" t="s">
        <v>6183</v>
      </c>
      <c r="W305" s="10" t="s">
        <v>334</v>
      </c>
      <c r="X305" s="241" t="s">
        <v>1936</v>
      </c>
      <c r="Y305" s="8" t="s">
        <v>6184</v>
      </c>
      <c r="Z305" s="243">
        <v>41255</v>
      </c>
      <c r="AA305" s="10" t="s">
        <v>3297</v>
      </c>
      <c r="AB305" s="10" t="s">
        <v>1956</v>
      </c>
      <c r="AC305" s="10" t="s">
        <v>3139</v>
      </c>
      <c r="AD305" s="10" t="s">
        <v>2303</v>
      </c>
      <c r="AE305" s="243" t="s">
        <v>2734</v>
      </c>
      <c r="AF305" s="10" t="s">
        <v>6185</v>
      </c>
      <c r="AG305" s="10" t="s">
        <v>6186</v>
      </c>
      <c r="AH305" s="242" t="s">
        <v>6187</v>
      </c>
      <c r="AI305" s="243" t="s">
        <v>6188</v>
      </c>
      <c r="AJ305" s="10" t="s">
        <v>6189</v>
      </c>
      <c r="AK305" s="10" t="s">
        <v>6190</v>
      </c>
      <c r="AL305" s="241" t="s">
        <v>1950</v>
      </c>
      <c r="AM305" s="8"/>
      <c r="AN305" s="8"/>
      <c r="AO305" s="8"/>
      <c r="AP305" s="8"/>
      <c r="AQ305" s="8" t="s">
        <v>3087</v>
      </c>
      <c r="AR305" s="245">
        <v>43217</v>
      </c>
      <c r="AS305" s="245">
        <v>43217</v>
      </c>
      <c r="AT305" s="246" t="s">
        <v>3087</v>
      </c>
      <c r="AU305" s="244">
        <v>43215</v>
      </c>
      <c r="AV305" s="247" t="s">
        <v>4455</v>
      </c>
      <c r="AW305" s="248" t="s">
        <v>3087</v>
      </c>
      <c r="AX305" s="249" t="s">
        <v>3087</v>
      </c>
      <c r="AY305" s="250" t="s">
        <v>6181</v>
      </c>
    </row>
    <row r="306" spans="1:51" ht="24.75" customHeight="1" x14ac:dyDescent="0.35">
      <c r="A306" s="11">
        <v>305</v>
      </c>
      <c r="B306" s="241" t="s">
        <v>6191</v>
      </c>
      <c r="C306" s="8" t="s">
        <v>6192</v>
      </c>
      <c r="D306" s="10" t="s">
        <v>3087</v>
      </c>
      <c r="E306" s="10" t="s">
        <v>32</v>
      </c>
      <c r="F306" s="9">
        <v>42600</v>
      </c>
      <c r="G306" s="9">
        <v>42660</v>
      </c>
      <c r="H306" s="9"/>
      <c r="I306" s="9"/>
      <c r="J306" s="7" t="s">
        <v>1932</v>
      </c>
      <c r="K306" s="7"/>
      <c r="L306" s="10" t="s">
        <v>115</v>
      </c>
      <c r="M306" s="242" t="s">
        <v>2070</v>
      </c>
      <c r="N306" s="243" t="s">
        <v>1990</v>
      </c>
      <c r="O306" s="243" t="s">
        <v>484</v>
      </c>
      <c r="P306" s="10" t="s">
        <v>2220</v>
      </c>
      <c r="Q306" s="10"/>
      <c r="R306" s="10"/>
      <c r="S306" s="10"/>
      <c r="T306" s="10" t="s">
        <v>53</v>
      </c>
      <c r="U306" s="244">
        <v>30124</v>
      </c>
      <c r="V306" s="10" t="s">
        <v>2247</v>
      </c>
      <c r="W306" s="10" t="s">
        <v>79</v>
      </c>
      <c r="X306" s="241" t="s">
        <v>1936</v>
      </c>
      <c r="Y306" s="8" t="s">
        <v>6193</v>
      </c>
      <c r="Z306" s="243">
        <v>41479</v>
      </c>
      <c r="AA306" s="10" t="s">
        <v>79</v>
      </c>
      <c r="AB306" s="10" t="s">
        <v>1938</v>
      </c>
      <c r="AC306" s="10" t="s">
        <v>3139</v>
      </c>
      <c r="AD306" s="10" t="s">
        <v>6194</v>
      </c>
      <c r="AE306" s="243" t="s">
        <v>6195</v>
      </c>
      <c r="AF306" s="10" t="s">
        <v>6196</v>
      </c>
      <c r="AG306" s="10" t="s">
        <v>6197</v>
      </c>
      <c r="AH306" s="242" t="s">
        <v>6198</v>
      </c>
      <c r="AI306" s="243" t="s">
        <v>6199</v>
      </c>
      <c r="AJ306" s="10" t="s">
        <v>6200</v>
      </c>
      <c r="AK306" s="10" t="s">
        <v>6201</v>
      </c>
      <c r="AL306" s="241" t="s">
        <v>1971</v>
      </c>
      <c r="AM306" s="8"/>
      <c r="AN306" s="8"/>
      <c r="AO306" s="8"/>
      <c r="AP306" s="8"/>
      <c r="AQ306" s="8" t="s">
        <v>3087</v>
      </c>
      <c r="AR306" s="245">
        <v>43228</v>
      </c>
      <c r="AS306" s="245">
        <v>43235</v>
      </c>
      <c r="AT306" s="246" t="s">
        <v>6202</v>
      </c>
      <c r="AU306" s="244">
        <v>43193</v>
      </c>
      <c r="AV306" s="247" t="s">
        <v>3083</v>
      </c>
      <c r="AW306" s="248" t="s">
        <v>3087</v>
      </c>
      <c r="AX306" s="249" t="s">
        <v>3087</v>
      </c>
      <c r="AY306" s="250" t="s">
        <v>6191</v>
      </c>
    </row>
    <row r="307" spans="1:51" ht="24.75" customHeight="1" x14ac:dyDescent="0.35">
      <c r="A307" s="11">
        <v>306</v>
      </c>
      <c r="B307" s="241" t="s">
        <v>6203</v>
      </c>
      <c r="C307" s="8" t="s">
        <v>6204</v>
      </c>
      <c r="D307" s="10" t="s">
        <v>3087</v>
      </c>
      <c r="E307" s="10" t="s">
        <v>3194</v>
      </c>
      <c r="F307" s="9">
        <v>41946</v>
      </c>
      <c r="G307" s="9">
        <v>42006</v>
      </c>
      <c r="H307" s="9"/>
      <c r="I307" s="9"/>
      <c r="J307" s="7" t="s">
        <v>1932</v>
      </c>
      <c r="K307" s="7"/>
      <c r="L307" s="10" t="s">
        <v>35</v>
      </c>
      <c r="M307" s="242" t="s">
        <v>35</v>
      </c>
      <c r="N307" s="243" t="s">
        <v>2126</v>
      </c>
      <c r="O307" s="243" t="s">
        <v>307</v>
      </c>
      <c r="P307" s="10" t="s">
        <v>2127</v>
      </c>
      <c r="Q307" s="10"/>
      <c r="R307" s="10"/>
      <c r="S307" s="10"/>
      <c r="T307" s="10" t="s">
        <v>22</v>
      </c>
      <c r="U307" s="244">
        <v>33056</v>
      </c>
      <c r="V307" s="10" t="s">
        <v>1045</v>
      </c>
      <c r="W307" s="10" t="s">
        <v>1045</v>
      </c>
      <c r="X307" s="241" t="s">
        <v>1936</v>
      </c>
      <c r="Y307" s="8" t="s">
        <v>6205</v>
      </c>
      <c r="Z307" s="243">
        <v>38525</v>
      </c>
      <c r="AA307" s="10" t="s">
        <v>1045</v>
      </c>
      <c r="AB307" s="10" t="s">
        <v>1938</v>
      </c>
      <c r="AC307" s="10" t="s">
        <v>3139</v>
      </c>
      <c r="AD307" s="10" t="s">
        <v>6206</v>
      </c>
      <c r="AE307" s="243" t="s">
        <v>1948</v>
      </c>
      <c r="AF307" s="10" t="s">
        <v>6207</v>
      </c>
      <c r="AG307" s="10" t="s">
        <v>6208</v>
      </c>
      <c r="AH307" s="242" t="s">
        <v>6207</v>
      </c>
      <c r="AI307" s="243" t="s">
        <v>6208</v>
      </c>
      <c r="AJ307" s="10" t="s">
        <v>6209</v>
      </c>
      <c r="AK307" s="10" t="s">
        <v>6210</v>
      </c>
      <c r="AL307" s="241" t="s">
        <v>1953</v>
      </c>
      <c r="AM307" s="8"/>
      <c r="AN307" s="8"/>
      <c r="AO307" s="8"/>
      <c r="AP307" s="8"/>
      <c r="AQ307" s="8" t="s">
        <v>3087</v>
      </c>
      <c r="AR307" s="245">
        <v>43236</v>
      </c>
      <c r="AS307" s="245">
        <v>43236</v>
      </c>
      <c r="AT307" s="246" t="s">
        <v>6211</v>
      </c>
      <c r="AU307" s="244">
        <v>43194</v>
      </c>
      <c r="AV307" s="247" t="s">
        <v>3083</v>
      </c>
      <c r="AW307" s="248" t="s">
        <v>3087</v>
      </c>
      <c r="AX307" s="249" t="s">
        <v>3087</v>
      </c>
      <c r="AY307" s="250" t="s">
        <v>6203</v>
      </c>
    </row>
    <row r="308" spans="1:51" ht="24.75" customHeight="1" x14ac:dyDescent="0.35">
      <c r="A308" s="11">
        <v>307</v>
      </c>
      <c r="B308" s="241" t="s">
        <v>6212</v>
      </c>
      <c r="C308" s="8" t="s">
        <v>5586</v>
      </c>
      <c r="D308" s="10" t="s">
        <v>3087</v>
      </c>
      <c r="E308" s="10" t="s">
        <v>14</v>
      </c>
      <c r="F308" s="9">
        <v>42963</v>
      </c>
      <c r="G308" s="9">
        <v>43022</v>
      </c>
      <c r="H308" s="9"/>
      <c r="I308" s="9"/>
      <c r="J308" s="7" t="s">
        <v>1932</v>
      </c>
      <c r="K308" s="7"/>
      <c r="L308" s="10" t="s">
        <v>218</v>
      </c>
      <c r="M308" s="242" t="s">
        <v>218</v>
      </c>
      <c r="N308" s="243" t="s">
        <v>1942</v>
      </c>
      <c r="O308" s="243" t="s">
        <v>5587</v>
      </c>
      <c r="P308" s="10" t="s">
        <v>5588</v>
      </c>
      <c r="Q308" s="10"/>
      <c r="R308" s="10"/>
      <c r="S308" s="10"/>
      <c r="T308" s="10" t="s">
        <v>22</v>
      </c>
      <c r="U308" s="244">
        <v>28527</v>
      </c>
      <c r="V308" s="10" t="s">
        <v>255</v>
      </c>
      <c r="W308" s="10" t="s">
        <v>669</v>
      </c>
      <c r="X308" s="241" t="s">
        <v>1936</v>
      </c>
      <c r="Y308" s="8" t="s">
        <v>5589</v>
      </c>
      <c r="Z308" s="243">
        <v>38174</v>
      </c>
      <c r="AA308" s="10" t="s">
        <v>255</v>
      </c>
      <c r="AB308" s="10" t="s">
        <v>1938</v>
      </c>
      <c r="AC308" s="10" t="s">
        <v>3139</v>
      </c>
      <c r="AD308" s="10" t="s">
        <v>5590</v>
      </c>
      <c r="AE308" s="243" t="s">
        <v>5591</v>
      </c>
      <c r="AF308" s="10" t="s">
        <v>5592</v>
      </c>
      <c r="AG308" s="10" t="s">
        <v>5593</v>
      </c>
      <c r="AH308" s="242" t="s">
        <v>5592</v>
      </c>
      <c r="AI308" s="243" t="s">
        <v>5593</v>
      </c>
      <c r="AJ308" s="10" t="s">
        <v>5594</v>
      </c>
      <c r="AK308" s="10" t="s">
        <v>5595</v>
      </c>
      <c r="AL308" s="241" t="s">
        <v>1941</v>
      </c>
      <c r="AM308" s="8"/>
      <c r="AN308" s="8"/>
      <c r="AO308" s="8"/>
      <c r="AP308" s="8"/>
      <c r="AQ308" s="8" t="s">
        <v>3087</v>
      </c>
      <c r="AR308" s="245">
        <v>43237</v>
      </c>
      <c r="AS308" s="245">
        <v>43237</v>
      </c>
      <c r="AT308" s="246" t="s">
        <v>6213</v>
      </c>
      <c r="AU308" s="244">
        <v>43192</v>
      </c>
      <c r="AV308" s="247" t="s">
        <v>3083</v>
      </c>
      <c r="AW308" s="248" t="s">
        <v>3087</v>
      </c>
      <c r="AX308" s="249" t="s">
        <v>3087</v>
      </c>
      <c r="AY308" s="250" t="s">
        <v>6212</v>
      </c>
    </row>
    <row r="309" spans="1:51" ht="24.75" customHeight="1" x14ac:dyDescent="0.35">
      <c r="A309" s="11">
        <v>308</v>
      </c>
      <c r="B309" s="241" t="s">
        <v>6214</v>
      </c>
      <c r="C309" s="8" t="s">
        <v>6215</v>
      </c>
      <c r="D309" s="10" t="s">
        <v>3087</v>
      </c>
      <c r="E309" s="10" t="s">
        <v>501</v>
      </c>
      <c r="F309" s="9">
        <v>43168</v>
      </c>
      <c r="G309" s="9">
        <v>43227</v>
      </c>
      <c r="H309" s="9"/>
      <c r="I309" s="9">
        <v>43592</v>
      </c>
      <c r="J309" s="7" t="s">
        <v>3127</v>
      </c>
      <c r="K309" s="7"/>
      <c r="L309" s="10" t="s">
        <v>4682</v>
      </c>
      <c r="M309" s="242" t="s">
        <v>3474</v>
      </c>
      <c r="N309" s="243" t="s">
        <v>1990</v>
      </c>
      <c r="O309" s="243" t="s">
        <v>4757</v>
      </c>
      <c r="P309" s="10" t="s">
        <v>4758</v>
      </c>
      <c r="Q309" s="10"/>
      <c r="R309" s="10"/>
      <c r="S309" s="10"/>
      <c r="T309" s="10" t="s">
        <v>53</v>
      </c>
      <c r="U309" s="244">
        <v>32212</v>
      </c>
      <c r="V309" s="10" t="s">
        <v>501</v>
      </c>
      <c r="W309" s="10" t="s">
        <v>501</v>
      </c>
      <c r="X309" s="241" t="s">
        <v>1936</v>
      </c>
      <c r="Y309" s="8" t="s">
        <v>6216</v>
      </c>
      <c r="Z309" s="243">
        <v>42942</v>
      </c>
      <c r="AA309" s="10" t="s">
        <v>501</v>
      </c>
      <c r="AB309" s="10" t="s">
        <v>1956</v>
      </c>
      <c r="AC309" s="10" t="s">
        <v>3139</v>
      </c>
      <c r="AD309" s="10" t="s">
        <v>6217</v>
      </c>
      <c r="AE309" s="243" t="s">
        <v>6218</v>
      </c>
      <c r="AF309" s="10" t="s">
        <v>6219</v>
      </c>
      <c r="AG309" s="10" t="s">
        <v>6220</v>
      </c>
      <c r="AH309" s="242" t="s">
        <v>6219</v>
      </c>
      <c r="AI309" s="243" t="s">
        <v>6220</v>
      </c>
      <c r="AJ309" s="10" t="s">
        <v>6221</v>
      </c>
      <c r="AK309" s="10" t="s">
        <v>6222</v>
      </c>
      <c r="AL309" s="241" t="s">
        <v>2107</v>
      </c>
      <c r="AM309" s="8"/>
      <c r="AN309" s="8"/>
      <c r="AO309" s="8"/>
      <c r="AP309" s="8"/>
      <c r="AQ309" s="8" t="s">
        <v>3087</v>
      </c>
      <c r="AR309" s="245">
        <v>43243</v>
      </c>
      <c r="AS309" s="245">
        <v>43243</v>
      </c>
      <c r="AT309" s="246" t="s">
        <v>3087</v>
      </c>
      <c r="AU309" s="244">
        <v>43229</v>
      </c>
      <c r="AV309" s="247" t="s">
        <v>3083</v>
      </c>
      <c r="AW309" s="248" t="s">
        <v>3087</v>
      </c>
      <c r="AX309" s="249" t="s">
        <v>3087</v>
      </c>
      <c r="AY309" s="250" t="s">
        <v>6214</v>
      </c>
    </row>
    <row r="310" spans="1:51" ht="24.75" customHeight="1" x14ac:dyDescent="0.35">
      <c r="A310" s="11">
        <v>309</v>
      </c>
      <c r="B310" s="241" t="s">
        <v>6223</v>
      </c>
      <c r="C310" s="8" t="s">
        <v>6224</v>
      </c>
      <c r="D310" s="10" t="s">
        <v>3087</v>
      </c>
      <c r="E310" s="10" t="s">
        <v>14</v>
      </c>
      <c r="F310" s="9">
        <v>41687</v>
      </c>
      <c r="G310" s="9">
        <v>41777</v>
      </c>
      <c r="H310" s="9"/>
      <c r="I310" s="9"/>
      <c r="J310" s="7" t="s">
        <v>1932</v>
      </c>
      <c r="K310" s="7"/>
      <c r="L310" s="10" t="s">
        <v>3117</v>
      </c>
      <c r="M310" s="242" t="s">
        <v>3117</v>
      </c>
      <c r="N310" s="243" t="s">
        <v>2017</v>
      </c>
      <c r="O310" s="243" t="s">
        <v>3305</v>
      </c>
      <c r="P310" s="10" t="s">
        <v>6225</v>
      </c>
      <c r="Q310" s="10"/>
      <c r="R310" s="10"/>
      <c r="S310" s="10"/>
      <c r="T310" s="10" t="s">
        <v>53</v>
      </c>
      <c r="U310" s="244">
        <v>29541</v>
      </c>
      <c r="V310" s="10" t="s">
        <v>1382</v>
      </c>
      <c r="W310" s="10" t="s">
        <v>176</v>
      </c>
      <c r="X310" s="241" t="s">
        <v>1936</v>
      </c>
      <c r="Y310" s="8" t="s">
        <v>6226</v>
      </c>
      <c r="Z310" s="243">
        <v>42548</v>
      </c>
      <c r="AA310" s="10" t="s">
        <v>16</v>
      </c>
      <c r="AB310" s="10" t="s">
        <v>1938</v>
      </c>
      <c r="AC310" s="10" t="s">
        <v>3139</v>
      </c>
      <c r="AD310" s="10" t="s">
        <v>2010</v>
      </c>
      <c r="AE310" s="243" t="s">
        <v>2041</v>
      </c>
      <c r="AF310" s="10" t="s">
        <v>6227</v>
      </c>
      <c r="AG310" s="10" t="s">
        <v>6228</v>
      </c>
      <c r="AH310" s="242" t="s">
        <v>6227</v>
      </c>
      <c r="AI310" s="243" t="s">
        <v>6228</v>
      </c>
      <c r="AJ310" s="10" t="s">
        <v>6229</v>
      </c>
      <c r="AK310" s="10" t="s">
        <v>6230</v>
      </c>
      <c r="AL310" s="241" t="s">
        <v>2224</v>
      </c>
      <c r="AM310" s="8"/>
      <c r="AN310" s="8"/>
      <c r="AO310" s="8"/>
      <c r="AP310" s="8"/>
      <c r="AQ310" s="8" t="s">
        <v>3087</v>
      </c>
      <c r="AR310" s="245">
        <v>43250</v>
      </c>
      <c r="AS310" s="245">
        <v>43250</v>
      </c>
      <c r="AT310" s="246" t="s">
        <v>6231</v>
      </c>
      <c r="AU310" s="244">
        <v>43207</v>
      </c>
      <c r="AV310" s="247" t="s">
        <v>3083</v>
      </c>
      <c r="AW310" s="248" t="s">
        <v>3087</v>
      </c>
      <c r="AX310" s="249" t="s">
        <v>3087</v>
      </c>
      <c r="AY310" s="250" t="s">
        <v>6223</v>
      </c>
    </row>
    <row r="311" spans="1:51" ht="24.75" customHeight="1" x14ac:dyDescent="0.35">
      <c r="A311" s="11">
        <v>310</v>
      </c>
      <c r="B311" s="241" t="s">
        <v>6232</v>
      </c>
      <c r="C311" s="8" t="s">
        <v>6233</v>
      </c>
      <c r="D311" s="10" t="s">
        <v>3087</v>
      </c>
      <c r="E311" s="10" t="s">
        <v>501</v>
      </c>
      <c r="F311" s="9">
        <v>42891</v>
      </c>
      <c r="G311" s="9">
        <v>42950</v>
      </c>
      <c r="H311" s="9"/>
      <c r="I311" s="9">
        <v>43315</v>
      </c>
      <c r="J311" s="7" t="s">
        <v>3127</v>
      </c>
      <c r="K311" s="7"/>
      <c r="L311" s="10" t="s">
        <v>6234</v>
      </c>
      <c r="M311" s="242" t="s">
        <v>2133</v>
      </c>
      <c r="N311" s="243" t="s">
        <v>1990</v>
      </c>
      <c r="O311" s="243" t="s">
        <v>3164</v>
      </c>
      <c r="P311" s="10" t="s">
        <v>2061</v>
      </c>
      <c r="Q311" s="10"/>
      <c r="R311" s="10"/>
      <c r="S311" s="10"/>
      <c r="T311" s="10" t="s">
        <v>53</v>
      </c>
      <c r="U311" s="244">
        <v>32273</v>
      </c>
      <c r="V311" s="10" t="s">
        <v>501</v>
      </c>
      <c r="W311" s="10" t="s">
        <v>501</v>
      </c>
      <c r="X311" s="241" t="s">
        <v>1936</v>
      </c>
      <c r="Y311" s="8" t="s">
        <v>6235</v>
      </c>
      <c r="Z311" s="243">
        <v>41512</v>
      </c>
      <c r="AA311" s="10" t="s">
        <v>501</v>
      </c>
      <c r="AB311" s="10" t="s">
        <v>1938</v>
      </c>
      <c r="AC311" s="10" t="s">
        <v>3139</v>
      </c>
      <c r="AD311" s="10" t="s">
        <v>2072</v>
      </c>
      <c r="AE311" s="243" t="s">
        <v>2041</v>
      </c>
      <c r="AF311" s="10" t="s">
        <v>6236</v>
      </c>
      <c r="AG311" s="10" t="s">
        <v>6237</v>
      </c>
      <c r="AH311" s="242" t="s">
        <v>6236</v>
      </c>
      <c r="AI311" s="243" t="s">
        <v>6237</v>
      </c>
      <c r="AJ311" s="10" t="s">
        <v>6238</v>
      </c>
      <c r="AK311" s="10" t="s">
        <v>4088</v>
      </c>
      <c r="AL311" s="241" t="s">
        <v>1953</v>
      </c>
      <c r="AM311" s="8"/>
      <c r="AN311" s="8"/>
      <c r="AO311" s="8"/>
      <c r="AP311" s="8"/>
      <c r="AQ311" s="8" t="s">
        <v>3087</v>
      </c>
      <c r="AR311" s="245">
        <v>43251</v>
      </c>
      <c r="AS311" s="245">
        <v>43251</v>
      </c>
      <c r="AT311" s="246" t="s">
        <v>6239</v>
      </c>
      <c r="AU311" s="244">
        <v>43234</v>
      </c>
      <c r="AV311" s="247" t="s">
        <v>3100</v>
      </c>
      <c r="AW311" s="248" t="s">
        <v>3087</v>
      </c>
      <c r="AX311" s="249" t="s">
        <v>3087</v>
      </c>
      <c r="AY311" s="250" t="s">
        <v>6232</v>
      </c>
    </row>
    <row r="312" spans="1:51" ht="24.75" customHeight="1" x14ac:dyDescent="0.35">
      <c r="A312" s="11">
        <v>311</v>
      </c>
      <c r="B312" s="241" t="s">
        <v>6240</v>
      </c>
      <c r="C312" s="8" t="s">
        <v>6241</v>
      </c>
      <c r="D312" s="10" t="s">
        <v>3087</v>
      </c>
      <c r="E312" s="10" t="s">
        <v>14</v>
      </c>
      <c r="F312" s="9">
        <v>42583</v>
      </c>
      <c r="G312" s="9">
        <v>42643</v>
      </c>
      <c r="H312" s="9"/>
      <c r="I312" s="9"/>
      <c r="J312" s="7" t="s">
        <v>1932</v>
      </c>
      <c r="K312" s="7"/>
      <c r="L312" s="10" t="s">
        <v>115</v>
      </c>
      <c r="M312" s="242" t="s">
        <v>2118</v>
      </c>
      <c r="N312" s="243" t="s">
        <v>1990</v>
      </c>
      <c r="O312" s="243" t="s">
        <v>289</v>
      </c>
      <c r="P312" s="10" t="s">
        <v>2305</v>
      </c>
      <c r="Q312" s="10"/>
      <c r="R312" s="10"/>
      <c r="S312" s="10"/>
      <c r="T312" s="10" t="s">
        <v>22</v>
      </c>
      <c r="U312" s="244">
        <v>31053</v>
      </c>
      <c r="V312" s="10" t="s">
        <v>255</v>
      </c>
      <c r="W312" s="10" t="s">
        <v>544</v>
      </c>
      <c r="X312" s="241" t="s">
        <v>1936</v>
      </c>
      <c r="Y312" s="8" t="s">
        <v>6242</v>
      </c>
      <c r="Z312" s="243">
        <v>41925</v>
      </c>
      <c r="AA312" s="10" t="s">
        <v>255</v>
      </c>
      <c r="AB312" s="10" t="s">
        <v>1956</v>
      </c>
      <c r="AC312" s="10" t="s">
        <v>3139</v>
      </c>
      <c r="AD312" s="10" t="s">
        <v>4739</v>
      </c>
      <c r="AE312" s="243" t="s">
        <v>2590</v>
      </c>
      <c r="AF312" s="10" t="s">
        <v>6243</v>
      </c>
      <c r="AG312" s="10" t="s">
        <v>6244</v>
      </c>
      <c r="AH312" s="242" t="s">
        <v>6245</v>
      </c>
      <c r="AI312" s="243" t="s">
        <v>6246</v>
      </c>
      <c r="AJ312" s="10" t="s">
        <v>6247</v>
      </c>
      <c r="AK312" s="10" t="s">
        <v>6248</v>
      </c>
      <c r="AL312" s="241" t="s">
        <v>2160</v>
      </c>
      <c r="AM312" s="8"/>
      <c r="AN312" s="8"/>
      <c r="AO312" s="8"/>
      <c r="AP312" s="8"/>
      <c r="AQ312" s="8" t="s">
        <v>3087</v>
      </c>
      <c r="AR312" s="245">
        <v>43251</v>
      </c>
      <c r="AS312" s="245">
        <v>43251</v>
      </c>
      <c r="AT312" s="246" t="s">
        <v>6249</v>
      </c>
      <c r="AU312" s="244">
        <v>43206</v>
      </c>
      <c r="AV312" s="247" t="s">
        <v>3083</v>
      </c>
      <c r="AW312" s="248" t="s">
        <v>3087</v>
      </c>
      <c r="AX312" s="249" t="s">
        <v>3087</v>
      </c>
      <c r="AY312" s="250" t="s">
        <v>6240</v>
      </c>
    </row>
    <row r="313" spans="1:51" ht="24.75" customHeight="1" x14ac:dyDescent="0.35">
      <c r="A313" s="11">
        <v>312</v>
      </c>
      <c r="B313" s="241" t="s">
        <v>6250</v>
      </c>
      <c r="C313" s="8" t="s">
        <v>6251</v>
      </c>
      <c r="D313" s="10" t="s">
        <v>3087</v>
      </c>
      <c r="E313" s="10" t="s">
        <v>2228</v>
      </c>
      <c r="F313" s="9">
        <v>40422</v>
      </c>
      <c r="G313" s="9">
        <v>40482</v>
      </c>
      <c r="H313" s="9"/>
      <c r="I313" s="9"/>
      <c r="J313" s="7" t="s">
        <v>1932</v>
      </c>
      <c r="K313" s="7"/>
      <c r="L313" s="10" t="s">
        <v>5538</v>
      </c>
      <c r="M313" s="242" t="s">
        <v>2141</v>
      </c>
      <c r="N313" s="243" t="s">
        <v>1942</v>
      </c>
      <c r="O313" s="243" t="s">
        <v>5502</v>
      </c>
      <c r="P313" s="10" t="s">
        <v>3246</v>
      </c>
      <c r="Q313" s="10"/>
      <c r="R313" s="10"/>
      <c r="S313" s="10"/>
      <c r="T313" s="10" t="s">
        <v>22</v>
      </c>
      <c r="U313" s="244">
        <v>26020</v>
      </c>
      <c r="V313" s="10" t="s">
        <v>79</v>
      </c>
      <c r="W313" s="10" t="s">
        <v>79</v>
      </c>
      <c r="X313" s="241" t="s">
        <v>1936</v>
      </c>
      <c r="Y313" s="8" t="s">
        <v>6252</v>
      </c>
      <c r="Z313" s="243">
        <v>41209</v>
      </c>
      <c r="AA313" s="10" t="s">
        <v>101</v>
      </c>
      <c r="AB313" s="10" t="s">
        <v>1938</v>
      </c>
      <c r="AC313" s="10" t="s">
        <v>1974</v>
      </c>
      <c r="AD313" s="10" t="s">
        <v>6253</v>
      </c>
      <c r="AE313" s="243" t="s">
        <v>4406</v>
      </c>
      <c r="AF313" s="10" t="s">
        <v>6254</v>
      </c>
      <c r="AG313" s="10" t="s">
        <v>6255</v>
      </c>
      <c r="AH313" s="242" t="s">
        <v>6254</v>
      </c>
      <c r="AI313" s="243" t="s">
        <v>6256</v>
      </c>
      <c r="AJ313" s="10" t="s">
        <v>6257</v>
      </c>
      <c r="AK313" s="10" t="s">
        <v>6258</v>
      </c>
      <c r="AL313" s="241" t="s">
        <v>1941</v>
      </c>
      <c r="AM313" s="8"/>
      <c r="AN313" s="8"/>
      <c r="AO313" s="8"/>
      <c r="AP313" s="8"/>
      <c r="AQ313" s="8" t="s">
        <v>3087</v>
      </c>
      <c r="AR313" s="245">
        <v>43231</v>
      </c>
      <c r="AS313" s="245">
        <v>43251</v>
      </c>
      <c r="AT313" s="246" t="s">
        <v>6259</v>
      </c>
      <c r="AU313" s="244">
        <v>43231</v>
      </c>
      <c r="AV313" s="247" t="s">
        <v>3083</v>
      </c>
      <c r="AW313" s="248" t="s">
        <v>3087</v>
      </c>
      <c r="AX313" s="249" t="s">
        <v>3087</v>
      </c>
      <c r="AY313" s="250" t="s">
        <v>6250</v>
      </c>
    </row>
    <row r="314" spans="1:51" ht="24.75" customHeight="1" x14ac:dyDescent="0.35">
      <c r="A314" s="11">
        <v>313</v>
      </c>
      <c r="B314" s="241" t="s">
        <v>6260</v>
      </c>
      <c r="C314" s="8" t="s">
        <v>698</v>
      </c>
      <c r="D314" s="10" t="s">
        <v>3087</v>
      </c>
      <c r="E314" s="10" t="s">
        <v>129</v>
      </c>
      <c r="F314" s="9">
        <v>42198</v>
      </c>
      <c r="G314" s="9">
        <v>42258</v>
      </c>
      <c r="H314" s="9"/>
      <c r="I314" s="9"/>
      <c r="J314" s="7" t="s">
        <v>1932</v>
      </c>
      <c r="K314" s="7"/>
      <c r="L314" s="10" t="s">
        <v>35</v>
      </c>
      <c r="M314" s="242" t="s">
        <v>35</v>
      </c>
      <c r="N314" s="243" t="s">
        <v>2155</v>
      </c>
      <c r="O314" s="243" t="s">
        <v>626</v>
      </c>
      <c r="P314" s="10" t="s">
        <v>2285</v>
      </c>
      <c r="Q314" s="10"/>
      <c r="R314" s="10"/>
      <c r="S314" s="10"/>
      <c r="T314" s="10" t="s">
        <v>22</v>
      </c>
      <c r="U314" s="244">
        <v>32609</v>
      </c>
      <c r="V314" s="10" t="s">
        <v>699</v>
      </c>
      <c r="W314" s="10" t="s">
        <v>699</v>
      </c>
      <c r="X314" s="241" t="s">
        <v>1936</v>
      </c>
      <c r="Y314" s="8" t="s">
        <v>6261</v>
      </c>
      <c r="Z314" s="243">
        <v>39514</v>
      </c>
      <c r="AA314" s="10" t="s">
        <v>699</v>
      </c>
      <c r="AB314" s="10" t="s">
        <v>1938</v>
      </c>
      <c r="AC314" s="10" t="s">
        <v>3139</v>
      </c>
      <c r="AD314" s="10" t="s">
        <v>2154</v>
      </c>
      <c r="AE314" s="243" t="s">
        <v>1998</v>
      </c>
      <c r="AF314" s="10" t="s">
        <v>6262</v>
      </c>
      <c r="AG314" s="10" t="s">
        <v>6263</v>
      </c>
      <c r="AH314" s="242" t="s">
        <v>6262</v>
      </c>
      <c r="AI314" s="243" t="s">
        <v>6263</v>
      </c>
      <c r="AJ314" s="10" t="s">
        <v>2314</v>
      </c>
      <c r="AK314" s="10" t="s">
        <v>2315</v>
      </c>
      <c r="AL314" s="241" t="s">
        <v>1950</v>
      </c>
      <c r="AM314" s="8"/>
      <c r="AN314" s="8"/>
      <c r="AO314" s="8"/>
      <c r="AP314" s="8"/>
      <c r="AQ314" s="8" t="s">
        <v>3087</v>
      </c>
      <c r="AR314" s="245">
        <v>43252</v>
      </c>
      <c r="AS314" s="245">
        <v>43252</v>
      </c>
      <c r="AT314" s="246" t="s">
        <v>6264</v>
      </c>
      <c r="AU314" s="244">
        <v>43242</v>
      </c>
      <c r="AV314" s="247" t="s">
        <v>3083</v>
      </c>
      <c r="AW314" s="248" t="s">
        <v>3087</v>
      </c>
      <c r="AX314" s="249" t="s">
        <v>3087</v>
      </c>
      <c r="AY314" s="250" t="s">
        <v>6260</v>
      </c>
    </row>
    <row r="315" spans="1:51" ht="24.75" customHeight="1" x14ac:dyDescent="0.35">
      <c r="A315" s="11">
        <v>314</v>
      </c>
      <c r="B315" s="241" t="s">
        <v>6265</v>
      </c>
      <c r="C315" s="8" t="s">
        <v>6266</v>
      </c>
      <c r="D315" s="10" t="s">
        <v>3087</v>
      </c>
      <c r="E315" s="10" t="s">
        <v>32</v>
      </c>
      <c r="F315" s="9">
        <v>42464</v>
      </c>
      <c r="G315" s="9">
        <v>42524</v>
      </c>
      <c r="H315" s="9"/>
      <c r="I315" s="9">
        <v>43254</v>
      </c>
      <c r="J315" s="7" t="s">
        <v>3127</v>
      </c>
      <c r="K315" s="7"/>
      <c r="L315" s="10" t="s">
        <v>3223</v>
      </c>
      <c r="M315" s="242" t="s">
        <v>3223</v>
      </c>
      <c r="N315" s="243" t="s">
        <v>1990</v>
      </c>
      <c r="O315" s="243" t="s">
        <v>6267</v>
      </c>
      <c r="P315" s="10" t="s">
        <v>3165</v>
      </c>
      <c r="Q315" s="10"/>
      <c r="R315" s="10"/>
      <c r="S315" s="10"/>
      <c r="T315" s="10" t="s">
        <v>22</v>
      </c>
      <c r="U315" s="244">
        <v>30785</v>
      </c>
      <c r="V315" s="10" t="s">
        <v>334</v>
      </c>
      <c r="W315" s="10" t="s">
        <v>334</v>
      </c>
      <c r="X315" s="241" t="s">
        <v>1936</v>
      </c>
      <c r="Y315" s="8" t="s">
        <v>6268</v>
      </c>
      <c r="Z315" s="243">
        <v>42049</v>
      </c>
      <c r="AA315" s="10" t="s">
        <v>16</v>
      </c>
      <c r="AB315" s="10" t="s">
        <v>1938</v>
      </c>
      <c r="AC315" s="10" t="s">
        <v>3139</v>
      </c>
      <c r="AD315" s="10" t="s">
        <v>2072</v>
      </c>
      <c r="AE315" s="243" t="s">
        <v>1948</v>
      </c>
      <c r="AF315" s="10" t="s">
        <v>6269</v>
      </c>
      <c r="AG315" s="10" t="s">
        <v>6270</v>
      </c>
      <c r="AH315" s="242" t="s">
        <v>6271</v>
      </c>
      <c r="AI315" s="243" t="s">
        <v>6272</v>
      </c>
      <c r="AJ315" s="10" t="s">
        <v>6273</v>
      </c>
      <c r="AK315" s="10" t="s">
        <v>6274</v>
      </c>
      <c r="AL315" s="241" t="s">
        <v>6275</v>
      </c>
      <c r="AM315" s="8"/>
      <c r="AN315" s="8"/>
      <c r="AO315" s="8"/>
      <c r="AP315" s="8"/>
      <c r="AQ315" s="8" t="s">
        <v>3087</v>
      </c>
      <c r="AR315" s="245">
        <v>43253</v>
      </c>
      <c r="AS315" s="245">
        <v>43254</v>
      </c>
      <c r="AT315" s="246" t="s">
        <v>6276</v>
      </c>
      <c r="AU315" s="244">
        <v>43222</v>
      </c>
      <c r="AV315" s="247" t="s">
        <v>3100</v>
      </c>
      <c r="AW315" s="248" t="s">
        <v>3087</v>
      </c>
      <c r="AX315" s="249" t="s">
        <v>3087</v>
      </c>
      <c r="AY315" s="250" t="s">
        <v>6265</v>
      </c>
    </row>
    <row r="316" spans="1:51" ht="24.75" customHeight="1" x14ac:dyDescent="0.35">
      <c r="A316" s="11">
        <v>315</v>
      </c>
      <c r="B316" s="241" t="s">
        <v>6277</v>
      </c>
      <c r="C316" s="8" t="s">
        <v>2622</v>
      </c>
      <c r="D316" s="10" t="s">
        <v>3087</v>
      </c>
      <c r="E316" s="10" t="s">
        <v>32</v>
      </c>
      <c r="F316" s="9">
        <v>42653</v>
      </c>
      <c r="G316" s="9">
        <v>42712</v>
      </c>
      <c r="H316" s="9"/>
      <c r="I316" s="9"/>
      <c r="J316" s="7" t="s">
        <v>1932</v>
      </c>
      <c r="K316" s="7"/>
      <c r="L316" s="10" t="s">
        <v>6278</v>
      </c>
      <c r="M316" s="242" t="s">
        <v>6278</v>
      </c>
      <c r="N316" s="243" t="s">
        <v>2155</v>
      </c>
      <c r="O316" s="243" t="s">
        <v>6279</v>
      </c>
      <c r="P316" s="10" t="s">
        <v>6280</v>
      </c>
      <c r="Q316" s="10"/>
      <c r="R316" s="10"/>
      <c r="S316" s="10"/>
      <c r="T316" s="10" t="s">
        <v>22</v>
      </c>
      <c r="U316" s="244">
        <v>32642</v>
      </c>
      <c r="V316" s="10" t="s">
        <v>669</v>
      </c>
      <c r="W316" s="10" t="s">
        <v>669</v>
      </c>
      <c r="X316" s="241" t="s">
        <v>1936</v>
      </c>
      <c r="Y316" s="8" t="s">
        <v>6281</v>
      </c>
      <c r="Z316" s="243">
        <v>38898</v>
      </c>
      <c r="AA316" s="10" t="s">
        <v>669</v>
      </c>
      <c r="AB316" s="10" t="s">
        <v>1938</v>
      </c>
      <c r="AC316" s="10" t="s">
        <v>3139</v>
      </c>
      <c r="AD316" s="10" t="s">
        <v>5329</v>
      </c>
      <c r="AE316" s="243" t="s">
        <v>6282</v>
      </c>
      <c r="AF316" s="10" t="s">
        <v>6283</v>
      </c>
      <c r="AG316" s="10" t="s">
        <v>6284</v>
      </c>
      <c r="AH316" s="242" t="s">
        <v>6285</v>
      </c>
      <c r="AI316" s="243" t="s">
        <v>6286</v>
      </c>
      <c r="AJ316" s="10" t="s">
        <v>6287</v>
      </c>
      <c r="AK316" s="10" t="s">
        <v>6288</v>
      </c>
      <c r="AL316" s="241" t="s">
        <v>1941</v>
      </c>
      <c r="AM316" s="8"/>
      <c r="AN316" s="8"/>
      <c r="AO316" s="8"/>
      <c r="AP316" s="8"/>
      <c r="AQ316" s="8" t="s">
        <v>3087</v>
      </c>
      <c r="AR316" s="245">
        <v>43262</v>
      </c>
      <c r="AS316" s="245">
        <v>43262</v>
      </c>
      <c r="AT316" s="246" t="s">
        <v>6289</v>
      </c>
      <c r="AU316" s="244">
        <v>43238</v>
      </c>
      <c r="AV316" s="247" t="s">
        <v>3083</v>
      </c>
      <c r="AW316" s="248" t="s">
        <v>3087</v>
      </c>
      <c r="AX316" s="249" t="s">
        <v>3087</v>
      </c>
      <c r="AY316" s="250" t="s">
        <v>6277</v>
      </c>
    </row>
    <row r="317" spans="1:51" ht="24.75" customHeight="1" x14ac:dyDescent="0.35">
      <c r="A317" s="11">
        <v>316</v>
      </c>
      <c r="B317" s="241" t="s">
        <v>6290</v>
      </c>
      <c r="C317" s="8" t="s">
        <v>6291</v>
      </c>
      <c r="D317" s="10" t="s">
        <v>3087</v>
      </c>
      <c r="E317" s="10" t="s">
        <v>351</v>
      </c>
      <c r="F317" s="9">
        <v>43185</v>
      </c>
      <c r="G317" s="9">
        <v>43244</v>
      </c>
      <c r="H317" s="9"/>
      <c r="I317" s="9">
        <v>43609</v>
      </c>
      <c r="J317" s="7" t="s">
        <v>3127</v>
      </c>
      <c r="K317" s="7"/>
      <c r="L317" s="10" t="s">
        <v>4682</v>
      </c>
      <c r="M317" s="242" t="s">
        <v>3259</v>
      </c>
      <c r="N317" s="243" t="s">
        <v>2017</v>
      </c>
      <c r="O317" s="243" t="s">
        <v>5579</v>
      </c>
      <c r="P317" s="10" t="s">
        <v>6117</v>
      </c>
      <c r="Q317" s="10"/>
      <c r="R317" s="10"/>
      <c r="S317" s="10"/>
      <c r="T317" s="10" t="s">
        <v>22</v>
      </c>
      <c r="U317" s="244">
        <v>33323</v>
      </c>
      <c r="V317" s="10" t="s">
        <v>2007</v>
      </c>
      <c r="W317" s="10" t="s">
        <v>2007</v>
      </c>
      <c r="X317" s="241" t="s">
        <v>1936</v>
      </c>
      <c r="Y317" s="8" t="s">
        <v>6292</v>
      </c>
      <c r="Z317" s="243">
        <v>42920</v>
      </c>
      <c r="AA317" s="10" t="s">
        <v>2007</v>
      </c>
      <c r="AB317" s="10" t="s">
        <v>1956</v>
      </c>
      <c r="AC317" s="10" t="s">
        <v>3139</v>
      </c>
      <c r="AD317" s="10" t="s">
        <v>2229</v>
      </c>
      <c r="AE317" s="243" t="s">
        <v>2041</v>
      </c>
      <c r="AF317" s="10" t="s">
        <v>6293</v>
      </c>
      <c r="AG317" s="10" t="s">
        <v>6294</v>
      </c>
      <c r="AH317" s="242" t="s">
        <v>6293</v>
      </c>
      <c r="AI317" s="243" t="s">
        <v>6294</v>
      </c>
      <c r="AJ317" s="10" t="s">
        <v>6295</v>
      </c>
      <c r="AK317" s="10" t="s">
        <v>849</v>
      </c>
      <c r="AL317" s="241" t="s">
        <v>2107</v>
      </c>
      <c r="AM317" s="8"/>
      <c r="AN317" s="8"/>
      <c r="AO317" s="8"/>
      <c r="AP317" s="8"/>
      <c r="AQ317" s="8" t="s">
        <v>3087</v>
      </c>
      <c r="AR317" s="245">
        <v>43273</v>
      </c>
      <c r="AS317" s="245">
        <v>43274</v>
      </c>
      <c r="AT317" s="246" t="s">
        <v>6296</v>
      </c>
      <c r="AU317" s="244">
        <v>43262</v>
      </c>
      <c r="AV317" s="247" t="s">
        <v>3083</v>
      </c>
      <c r="AW317" s="248" t="s">
        <v>3087</v>
      </c>
      <c r="AX317" s="249" t="s">
        <v>3087</v>
      </c>
      <c r="AY317" s="250" t="s">
        <v>6290</v>
      </c>
    </row>
    <row r="318" spans="1:51" ht="24.75" customHeight="1" x14ac:dyDescent="0.35">
      <c r="A318" s="11">
        <v>317</v>
      </c>
      <c r="B318" s="241" t="s">
        <v>6297</v>
      </c>
      <c r="C318" s="8" t="s">
        <v>6298</v>
      </c>
      <c r="D318" s="10" t="s">
        <v>3087</v>
      </c>
      <c r="E318" s="10" t="s">
        <v>351</v>
      </c>
      <c r="F318" s="9">
        <v>43152</v>
      </c>
      <c r="G318" s="9">
        <v>43211</v>
      </c>
      <c r="H318" s="9"/>
      <c r="I318" s="9">
        <v>43576</v>
      </c>
      <c r="J318" s="7" t="s">
        <v>3127</v>
      </c>
      <c r="K318" s="7"/>
      <c r="L318" s="10" t="s">
        <v>35</v>
      </c>
      <c r="M318" s="242" t="s">
        <v>35</v>
      </c>
      <c r="N318" s="243" t="s">
        <v>2126</v>
      </c>
      <c r="O318" s="243" t="s">
        <v>307</v>
      </c>
      <c r="P318" s="10" t="s">
        <v>2127</v>
      </c>
      <c r="Q318" s="10"/>
      <c r="R318" s="10"/>
      <c r="S318" s="10"/>
      <c r="T318" s="10" t="s">
        <v>22</v>
      </c>
      <c r="U318" s="244">
        <v>35208</v>
      </c>
      <c r="V318" s="10" t="s">
        <v>351</v>
      </c>
      <c r="W318" s="10" t="s">
        <v>351</v>
      </c>
      <c r="X318" s="241" t="s">
        <v>1936</v>
      </c>
      <c r="Y318" s="8" t="s">
        <v>6299</v>
      </c>
      <c r="Z318" s="243">
        <v>41933</v>
      </c>
      <c r="AA318" s="10" t="s">
        <v>351</v>
      </c>
      <c r="AB318" s="10" t="s">
        <v>1956</v>
      </c>
      <c r="AC318" s="10" t="s">
        <v>3139</v>
      </c>
      <c r="AD318" s="10" t="s">
        <v>6300</v>
      </c>
      <c r="AE318" s="243" t="s">
        <v>5802</v>
      </c>
      <c r="AF318" s="10" t="s">
        <v>6301</v>
      </c>
      <c r="AG318" s="10" t="s">
        <v>6302</v>
      </c>
      <c r="AH318" s="242" t="s">
        <v>6301</v>
      </c>
      <c r="AI318" s="243" t="s">
        <v>6302</v>
      </c>
      <c r="AJ318" s="10" t="s">
        <v>6303</v>
      </c>
      <c r="AK318" s="10" t="s">
        <v>6304</v>
      </c>
      <c r="AL318" s="241" t="s">
        <v>1953</v>
      </c>
      <c r="AM318" s="8"/>
      <c r="AN318" s="8"/>
      <c r="AO318" s="8"/>
      <c r="AP318" s="8"/>
      <c r="AQ318" s="8" t="s">
        <v>3087</v>
      </c>
      <c r="AR318" s="245">
        <v>43281</v>
      </c>
      <c r="AS318" s="245">
        <v>43281</v>
      </c>
      <c r="AT318" s="246" t="s">
        <v>6305</v>
      </c>
      <c r="AU318" s="244">
        <v>43252</v>
      </c>
      <c r="AV318" s="247" t="s">
        <v>3083</v>
      </c>
      <c r="AW318" s="248" t="s">
        <v>3087</v>
      </c>
      <c r="AX318" s="249" t="s">
        <v>3087</v>
      </c>
      <c r="AY318" s="250" t="s">
        <v>6297</v>
      </c>
    </row>
    <row r="319" spans="1:51" ht="24.75" customHeight="1" x14ac:dyDescent="0.35">
      <c r="A319" s="11">
        <v>318</v>
      </c>
      <c r="B319" s="241" t="s">
        <v>6306</v>
      </c>
      <c r="C319" s="8" t="s">
        <v>6307</v>
      </c>
      <c r="D319" s="10" t="s">
        <v>3087</v>
      </c>
      <c r="E319" s="10" t="s">
        <v>14</v>
      </c>
      <c r="F319" s="9">
        <v>40197</v>
      </c>
      <c r="G319" s="9">
        <v>40255</v>
      </c>
      <c r="H319" s="9"/>
      <c r="I319" s="9"/>
      <c r="J319" s="7" t="s">
        <v>1932</v>
      </c>
      <c r="K319" s="7"/>
      <c r="L319" s="10" t="s">
        <v>3104</v>
      </c>
      <c r="M319" s="242" t="s">
        <v>41</v>
      </c>
      <c r="N319" s="243" t="s">
        <v>2050</v>
      </c>
      <c r="O319" s="243" t="s">
        <v>6308</v>
      </c>
      <c r="P319" s="10" t="s">
        <v>6309</v>
      </c>
      <c r="Q319" s="10"/>
      <c r="R319" s="10"/>
      <c r="S319" s="10"/>
      <c r="T319" s="10" t="s">
        <v>22</v>
      </c>
      <c r="U319" s="244">
        <v>32666</v>
      </c>
      <c r="V319" s="10" t="s">
        <v>255</v>
      </c>
      <c r="W319" s="10" t="s">
        <v>255</v>
      </c>
      <c r="X319" s="241" t="s">
        <v>1936</v>
      </c>
      <c r="Y319" s="8" t="s">
        <v>6310</v>
      </c>
      <c r="Z319" s="243">
        <v>38250</v>
      </c>
      <c r="AA319" s="10" t="s">
        <v>255</v>
      </c>
      <c r="AB319" s="10" t="s">
        <v>1956</v>
      </c>
      <c r="AC319" s="10" t="s">
        <v>2101</v>
      </c>
      <c r="AD319" s="10" t="s">
        <v>6311</v>
      </c>
      <c r="AE319" s="243" t="s">
        <v>3087</v>
      </c>
      <c r="AF319" s="10" t="s">
        <v>6312</v>
      </c>
      <c r="AG319" s="10" t="s">
        <v>6313</v>
      </c>
      <c r="AH319" s="242" t="s">
        <v>6312</v>
      </c>
      <c r="AI319" s="243" t="s">
        <v>6313</v>
      </c>
      <c r="AJ319" s="10" t="s">
        <v>6314</v>
      </c>
      <c r="AK319" s="10" t="s">
        <v>6315</v>
      </c>
      <c r="AL319" s="241" t="s">
        <v>2224</v>
      </c>
      <c r="AM319" s="8"/>
      <c r="AN319" s="8"/>
      <c r="AO319" s="8"/>
      <c r="AP319" s="8"/>
      <c r="AQ319" s="8" t="s">
        <v>3087</v>
      </c>
      <c r="AR319" s="245">
        <v>43294</v>
      </c>
      <c r="AS319" s="245">
        <v>43294</v>
      </c>
      <c r="AT319" s="246" t="s">
        <v>6316</v>
      </c>
      <c r="AU319" s="244">
        <v>43218</v>
      </c>
      <c r="AV319" s="247" t="s">
        <v>3083</v>
      </c>
      <c r="AW319" s="248" t="s">
        <v>3087</v>
      </c>
      <c r="AX319" s="249" t="s">
        <v>3087</v>
      </c>
      <c r="AY319" s="250" t="s">
        <v>6306</v>
      </c>
    </row>
    <row r="320" spans="1:51" ht="24.75" customHeight="1" x14ac:dyDescent="0.35">
      <c r="A320" s="11">
        <v>319</v>
      </c>
      <c r="B320" s="241" t="s">
        <v>6317</v>
      </c>
      <c r="C320" s="8" t="s">
        <v>6318</v>
      </c>
      <c r="D320" s="10" t="s">
        <v>3087</v>
      </c>
      <c r="E320" s="10" t="s">
        <v>14</v>
      </c>
      <c r="F320" s="9">
        <v>40770</v>
      </c>
      <c r="G320" s="9">
        <v>40830</v>
      </c>
      <c r="H320" s="9"/>
      <c r="I320" s="9"/>
      <c r="J320" s="7" t="s">
        <v>1932</v>
      </c>
      <c r="K320" s="7"/>
      <c r="L320" s="10" t="s">
        <v>35</v>
      </c>
      <c r="M320" s="242" t="s">
        <v>2142</v>
      </c>
      <c r="N320" s="243" t="s">
        <v>1933</v>
      </c>
      <c r="O320" s="243" t="s">
        <v>6319</v>
      </c>
      <c r="P320" s="10" t="s">
        <v>6320</v>
      </c>
      <c r="Q320" s="10"/>
      <c r="R320" s="10"/>
      <c r="S320" s="10"/>
      <c r="T320" s="10" t="s">
        <v>22</v>
      </c>
      <c r="U320" s="244">
        <v>27297</v>
      </c>
      <c r="V320" s="10" t="s">
        <v>255</v>
      </c>
      <c r="W320" s="10" t="s">
        <v>1382</v>
      </c>
      <c r="X320" s="241" t="s">
        <v>1936</v>
      </c>
      <c r="Y320" s="8" t="s">
        <v>6321</v>
      </c>
      <c r="Z320" s="243">
        <v>40457</v>
      </c>
      <c r="AA320" s="10" t="s">
        <v>255</v>
      </c>
      <c r="AB320" s="10" t="s">
        <v>1938</v>
      </c>
      <c r="AC320" s="10" t="s">
        <v>3139</v>
      </c>
      <c r="AD320" s="10" t="s">
        <v>1947</v>
      </c>
      <c r="AE320" s="243" t="s">
        <v>1948</v>
      </c>
      <c r="AF320" s="10" t="s">
        <v>6322</v>
      </c>
      <c r="AG320" s="10" t="s">
        <v>6323</v>
      </c>
      <c r="AH320" s="242" t="s">
        <v>6322</v>
      </c>
      <c r="AI320" s="243" t="s">
        <v>6323</v>
      </c>
      <c r="AJ320" s="10" t="s">
        <v>6324</v>
      </c>
      <c r="AK320" s="10" t="s">
        <v>6325</v>
      </c>
      <c r="AL320" s="241" t="s">
        <v>1941</v>
      </c>
      <c r="AM320" s="8"/>
      <c r="AN320" s="8"/>
      <c r="AO320" s="8"/>
      <c r="AP320" s="8"/>
      <c r="AQ320" s="8" t="s">
        <v>3087</v>
      </c>
      <c r="AR320" s="245">
        <v>43294</v>
      </c>
      <c r="AS320" s="245">
        <v>43296</v>
      </c>
      <c r="AT320" s="246" t="s">
        <v>6326</v>
      </c>
      <c r="AU320" s="244">
        <v>43241</v>
      </c>
      <c r="AV320" s="247" t="s">
        <v>3083</v>
      </c>
      <c r="AW320" s="248" t="s">
        <v>3087</v>
      </c>
      <c r="AX320" s="249" t="s">
        <v>3087</v>
      </c>
      <c r="AY320" s="250" t="s">
        <v>6317</v>
      </c>
    </row>
    <row r="321" spans="1:51" ht="24.75" customHeight="1" x14ac:dyDescent="0.35">
      <c r="A321" s="11">
        <v>320</v>
      </c>
      <c r="B321" s="241" t="s">
        <v>6327</v>
      </c>
      <c r="C321" s="8" t="s">
        <v>6328</v>
      </c>
      <c r="D321" s="10" t="s">
        <v>3087</v>
      </c>
      <c r="E321" s="10" t="s">
        <v>14</v>
      </c>
      <c r="F321" s="9">
        <v>42166</v>
      </c>
      <c r="G321" s="9">
        <v>42226</v>
      </c>
      <c r="H321" s="9"/>
      <c r="I321" s="9"/>
      <c r="J321" s="7" t="s">
        <v>1932</v>
      </c>
      <c r="K321" s="7"/>
      <c r="L321" s="10" t="s">
        <v>35</v>
      </c>
      <c r="M321" s="242" t="s">
        <v>2142</v>
      </c>
      <c r="N321" s="243" t="s">
        <v>2017</v>
      </c>
      <c r="O321" s="243" t="s">
        <v>1539</v>
      </c>
      <c r="P321" s="10" t="s">
        <v>6329</v>
      </c>
      <c r="Q321" s="10"/>
      <c r="R321" s="10"/>
      <c r="S321" s="10"/>
      <c r="T321" s="10" t="s">
        <v>22</v>
      </c>
      <c r="U321" s="244">
        <v>29081</v>
      </c>
      <c r="V321" s="10" t="s">
        <v>255</v>
      </c>
      <c r="W321" s="10" t="s">
        <v>176</v>
      </c>
      <c r="X321" s="241" t="s">
        <v>1936</v>
      </c>
      <c r="Y321" s="8" t="s">
        <v>6330</v>
      </c>
      <c r="Z321" s="243">
        <v>37867</v>
      </c>
      <c r="AA321" s="10" t="s">
        <v>255</v>
      </c>
      <c r="AB321" s="10" t="s">
        <v>1938</v>
      </c>
      <c r="AC321" s="10" t="s">
        <v>1974</v>
      </c>
      <c r="AD321" s="10" t="s">
        <v>6331</v>
      </c>
      <c r="AE321" s="243" t="s">
        <v>3573</v>
      </c>
      <c r="AF321" s="10" t="s">
        <v>6332</v>
      </c>
      <c r="AG321" s="10" t="s">
        <v>6333</v>
      </c>
      <c r="AH321" s="242" t="s">
        <v>6334</v>
      </c>
      <c r="AI321" s="243" t="s">
        <v>6335</v>
      </c>
      <c r="AJ321" s="10" t="s">
        <v>6336</v>
      </c>
      <c r="AK321" s="10" t="s">
        <v>6337</v>
      </c>
      <c r="AL321" s="241" t="s">
        <v>1941</v>
      </c>
      <c r="AM321" s="8"/>
      <c r="AN321" s="8"/>
      <c r="AO321" s="8"/>
      <c r="AP321" s="8"/>
      <c r="AQ321" s="8" t="s">
        <v>3087</v>
      </c>
      <c r="AR321" s="245">
        <v>43280</v>
      </c>
      <c r="AS321" s="245">
        <v>43296</v>
      </c>
      <c r="AT321" s="246" t="s">
        <v>6338</v>
      </c>
      <c r="AU321" s="244">
        <v>43251</v>
      </c>
      <c r="AV321" s="247" t="s">
        <v>3083</v>
      </c>
      <c r="AW321" s="248" t="s">
        <v>3087</v>
      </c>
      <c r="AX321" s="249" t="s">
        <v>3087</v>
      </c>
      <c r="AY321" s="250" t="s">
        <v>6327</v>
      </c>
    </row>
    <row r="322" spans="1:51" ht="24.75" customHeight="1" x14ac:dyDescent="0.35">
      <c r="A322" s="11">
        <v>321</v>
      </c>
      <c r="B322" s="241" t="s">
        <v>6339</v>
      </c>
      <c r="C322" s="8" t="s">
        <v>6340</v>
      </c>
      <c r="D322" s="10" t="s">
        <v>3087</v>
      </c>
      <c r="E322" s="10" t="s">
        <v>2247</v>
      </c>
      <c r="F322" s="9">
        <v>43252</v>
      </c>
      <c r="G322" s="9">
        <v>43311</v>
      </c>
      <c r="H322" s="9"/>
      <c r="I322" s="9"/>
      <c r="J322" s="7" t="s">
        <v>3127</v>
      </c>
      <c r="K322" s="7"/>
      <c r="L322" s="10" t="s">
        <v>5937</v>
      </c>
      <c r="M322" s="242" t="s">
        <v>2298</v>
      </c>
      <c r="N322" s="243" t="s">
        <v>1990</v>
      </c>
      <c r="O322" s="243" t="s">
        <v>3164</v>
      </c>
      <c r="P322" s="10" t="s">
        <v>2061</v>
      </c>
      <c r="Q322" s="10"/>
      <c r="R322" s="10"/>
      <c r="S322" s="10"/>
      <c r="T322" s="10" t="s">
        <v>53</v>
      </c>
      <c r="U322" s="244">
        <v>29252</v>
      </c>
      <c r="V322" s="10" t="s">
        <v>2247</v>
      </c>
      <c r="W322" s="10" t="s">
        <v>2247</v>
      </c>
      <c r="X322" s="241" t="s">
        <v>1936</v>
      </c>
      <c r="Y322" s="8" t="s">
        <v>6341</v>
      </c>
      <c r="Z322" s="243">
        <v>43077</v>
      </c>
      <c r="AA322" s="10" t="s">
        <v>669</v>
      </c>
      <c r="AB322" s="10" t="s">
        <v>1938</v>
      </c>
      <c r="AC322" s="10" t="s">
        <v>1974</v>
      </c>
      <c r="AD322" s="10" t="s">
        <v>6342</v>
      </c>
      <c r="AE322" s="243" t="s">
        <v>751</v>
      </c>
      <c r="AF322" s="10" t="s">
        <v>6343</v>
      </c>
      <c r="AG322" s="10" t="s">
        <v>6344</v>
      </c>
      <c r="AH322" s="242" t="s">
        <v>6345</v>
      </c>
      <c r="AI322" s="243" t="s">
        <v>6346</v>
      </c>
      <c r="AJ322" s="10" t="s">
        <v>6347</v>
      </c>
      <c r="AK322" s="10" t="s">
        <v>6348</v>
      </c>
      <c r="AL322" s="241" t="s">
        <v>2107</v>
      </c>
      <c r="AM322" s="8"/>
      <c r="AN322" s="8"/>
      <c r="AO322" s="8"/>
      <c r="AP322" s="8"/>
      <c r="AQ322" s="8" t="s">
        <v>3087</v>
      </c>
      <c r="AR322" s="245">
        <v>43312</v>
      </c>
      <c r="AS322" s="245">
        <v>43312</v>
      </c>
      <c r="AT322" s="246" t="s">
        <v>3087</v>
      </c>
      <c r="AU322" s="244">
        <v>43306</v>
      </c>
      <c r="AV322" s="247" t="s">
        <v>4455</v>
      </c>
      <c r="AW322" s="248" t="s">
        <v>3087</v>
      </c>
      <c r="AX322" s="249" t="s">
        <v>3087</v>
      </c>
      <c r="AY322" s="250" t="s">
        <v>6339</v>
      </c>
    </row>
    <row r="323" spans="1:51" ht="24.75" customHeight="1" x14ac:dyDescent="0.35">
      <c r="A323" s="11">
        <v>322</v>
      </c>
      <c r="B323" s="241" t="s">
        <v>6349</v>
      </c>
      <c r="C323" s="8" t="s">
        <v>6350</v>
      </c>
      <c r="D323" s="10" t="s">
        <v>3087</v>
      </c>
      <c r="E323" s="10" t="s">
        <v>14</v>
      </c>
      <c r="F323" s="9">
        <v>39734</v>
      </c>
      <c r="G323" s="9">
        <v>39794</v>
      </c>
      <c r="H323" s="9"/>
      <c r="I323" s="9"/>
      <c r="J323" s="7" t="s">
        <v>1932</v>
      </c>
      <c r="K323" s="7"/>
      <c r="L323" s="10" t="s">
        <v>3104</v>
      </c>
      <c r="M323" s="242" t="s">
        <v>41</v>
      </c>
      <c r="N323" s="243" t="s">
        <v>1942</v>
      </c>
      <c r="O323" s="243" t="s">
        <v>6351</v>
      </c>
      <c r="P323" s="10" t="s">
        <v>6352</v>
      </c>
      <c r="Q323" s="10"/>
      <c r="R323" s="10"/>
      <c r="S323" s="10"/>
      <c r="T323" s="10" t="s">
        <v>22</v>
      </c>
      <c r="U323" s="244">
        <v>25584</v>
      </c>
      <c r="V323" s="10" t="s">
        <v>145</v>
      </c>
      <c r="W323" s="10" t="s">
        <v>176</v>
      </c>
      <c r="X323" s="241" t="s">
        <v>1936</v>
      </c>
      <c r="Y323" s="8" t="s">
        <v>6353</v>
      </c>
      <c r="Z323" s="243">
        <v>39942</v>
      </c>
      <c r="AA323" s="10" t="s">
        <v>255</v>
      </c>
      <c r="AB323" s="10" t="s">
        <v>1961</v>
      </c>
      <c r="AC323" s="10" t="s">
        <v>3139</v>
      </c>
      <c r="AD323" s="10" t="s">
        <v>2172</v>
      </c>
      <c r="AE323" s="243" t="s">
        <v>1998</v>
      </c>
      <c r="AF323" s="10" t="s">
        <v>6354</v>
      </c>
      <c r="AG323" s="10" t="s">
        <v>6355</v>
      </c>
      <c r="AH323" s="242" t="s">
        <v>6354</v>
      </c>
      <c r="AI323" s="243" t="s">
        <v>6355</v>
      </c>
      <c r="AJ323" s="10" t="s">
        <v>6356</v>
      </c>
      <c r="AK323" s="10" t="s">
        <v>6357</v>
      </c>
      <c r="AL323" s="241" t="s">
        <v>1953</v>
      </c>
      <c r="AM323" s="8"/>
      <c r="AN323" s="8"/>
      <c r="AO323" s="8"/>
      <c r="AP323" s="8"/>
      <c r="AQ323" s="8" t="s">
        <v>3087</v>
      </c>
      <c r="AR323" s="245">
        <v>43312</v>
      </c>
      <c r="AS323" s="245">
        <v>43312</v>
      </c>
      <c r="AT323" s="246" t="s">
        <v>6358</v>
      </c>
      <c r="AU323" s="244">
        <v>43222</v>
      </c>
      <c r="AV323" s="247" t="s">
        <v>3083</v>
      </c>
      <c r="AW323" s="248" t="s">
        <v>3087</v>
      </c>
      <c r="AX323" s="249" t="s">
        <v>3087</v>
      </c>
      <c r="AY323" s="250" t="s">
        <v>6349</v>
      </c>
    </row>
    <row r="324" spans="1:51" ht="24.75" customHeight="1" x14ac:dyDescent="0.35">
      <c r="A324" s="11">
        <v>323</v>
      </c>
      <c r="B324" s="241" t="s">
        <v>6359</v>
      </c>
      <c r="C324" s="8" t="s">
        <v>6360</v>
      </c>
      <c r="D324" s="10" t="s">
        <v>3087</v>
      </c>
      <c r="E324" s="10" t="s">
        <v>32</v>
      </c>
      <c r="F324" s="9">
        <v>42898</v>
      </c>
      <c r="G324" s="9">
        <v>42957</v>
      </c>
      <c r="H324" s="9"/>
      <c r="I324" s="9">
        <v>43322</v>
      </c>
      <c r="J324" s="7" t="s">
        <v>3127</v>
      </c>
      <c r="K324" s="7"/>
      <c r="L324" s="10" t="s">
        <v>4682</v>
      </c>
      <c r="M324" s="242" t="s">
        <v>3474</v>
      </c>
      <c r="N324" s="243" t="s">
        <v>2050</v>
      </c>
      <c r="O324" s="243" t="s">
        <v>4999</v>
      </c>
      <c r="P324" s="10" t="s">
        <v>6361</v>
      </c>
      <c r="Q324" s="10"/>
      <c r="R324" s="10"/>
      <c r="S324" s="10"/>
      <c r="T324" s="10" t="s">
        <v>22</v>
      </c>
      <c r="U324" s="244">
        <v>32710</v>
      </c>
      <c r="V324" s="10" t="s">
        <v>1866</v>
      </c>
      <c r="W324" s="10" t="s">
        <v>1866</v>
      </c>
      <c r="X324" s="241" t="s">
        <v>1936</v>
      </c>
      <c r="Y324" s="8" t="s">
        <v>6362</v>
      </c>
      <c r="Z324" s="243">
        <v>40042</v>
      </c>
      <c r="AA324" s="10" t="s">
        <v>1866</v>
      </c>
      <c r="AB324" s="10" t="s">
        <v>1938</v>
      </c>
      <c r="AC324" s="10" t="s">
        <v>3139</v>
      </c>
      <c r="AD324" s="10" t="s">
        <v>5329</v>
      </c>
      <c r="AE324" s="243" t="s">
        <v>6282</v>
      </c>
      <c r="AF324" s="10" t="s">
        <v>6363</v>
      </c>
      <c r="AG324" s="10" t="s">
        <v>6364</v>
      </c>
      <c r="AH324" s="242" t="s">
        <v>6363</v>
      </c>
      <c r="AI324" s="243" t="s">
        <v>6364</v>
      </c>
      <c r="AJ324" s="10" t="s">
        <v>6365</v>
      </c>
      <c r="AK324" s="10" t="s">
        <v>6366</v>
      </c>
      <c r="AL324" s="241" t="s">
        <v>1941</v>
      </c>
      <c r="AM324" s="8"/>
      <c r="AN324" s="8"/>
      <c r="AO324" s="8"/>
      <c r="AP324" s="8"/>
      <c r="AQ324" s="8" t="s">
        <v>3087</v>
      </c>
      <c r="AR324" s="245">
        <v>43312</v>
      </c>
      <c r="AS324" s="245">
        <v>43312</v>
      </c>
      <c r="AT324" s="246" t="s">
        <v>6367</v>
      </c>
      <c r="AU324" s="244">
        <v>43272</v>
      </c>
      <c r="AV324" s="247" t="s">
        <v>3083</v>
      </c>
      <c r="AW324" s="248" t="s">
        <v>3087</v>
      </c>
      <c r="AX324" s="249" t="s">
        <v>3087</v>
      </c>
      <c r="AY324" s="250" t="s">
        <v>6359</v>
      </c>
    </row>
    <row r="325" spans="1:51" ht="24.75" customHeight="1" x14ac:dyDescent="0.35">
      <c r="A325" s="11">
        <v>324</v>
      </c>
      <c r="B325" s="241" t="s">
        <v>6368</v>
      </c>
      <c r="C325" s="8" t="s">
        <v>6369</v>
      </c>
      <c r="D325" s="10" t="s">
        <v>3087</v>
      </c>
      <c r="E325" s="10" t="s">
        <v>14</v>
      </c>
      <c r="F325" s="9">
        <v>43013</v>
      </c>
      <c r="G325" s="9"/>
      <c r="H325" s="9"/>
      <c r="I325" s="9">
        <v>43377</v>
      </c>
      <c r="J325" s="7" t="s">
        <v>3127</v>
      </c>
      <c r="K325" s="7"/>
      <c r="L325" s="10" t="s">
        <v>35</v>
      </c>
      <c r="M325" s="242" t="s">
        <v>35</v>
      </c>
      <c r="N325" s="243" t="s">
        <v>2155</v>
      </c>
      <c r="O325" s="243" t="s">
        <v>1231</v>
      </c>
      <c r="P325" s="10" t="s">
        <v>2543</v>
      </c>
      <c r="Q325" s="10"/>
      <c r="R325" s="10"/>
      <c r="S325" s="10"/>
      <c r="T325" s="10" t="s">
        <v>22</v>
      </c>
      <c r="U325" s="244">
        <v>32485</v>
      </c>
      <c r="V325" s="10" t="s">
        <v>124</v>
      </c>
      <c r="W325" s="10" t="s">
        <v>3087</v>
      </c>
      <c r="X325" s="241" t="s">
        <v>1936</v>
      </c>
      <c r="Y325" s="8" t="s">
        <v>6370</v>
      </c>
      <c r="Z325" s="243">
        <v>39504</v>
      </c>
      <c r="AA325" s="10" t="s">
        <v>124</v>
      </c>
      <c r="AB325" s="10" t="s">
        <v>1956</v>
      </c>
      <c r="AC325" s="10" t="s">
        <v>1974</v>
      </c>
      <c r="AD325" s="10" t="s">
        <v>2094</v>
      </c>
      <c r="AE325" s="243" t="s">
        <v>2208</v>
      </c>
      <c r="AF325" s="10" t="s">
        <v>6371</v>
      </c>
      <c r="AG325" s="10" t="s">
        <v>6372</v>
      </c>
      <c r="AH325" s="242" t="s">
        <v>6373</v>
      </c>
      <c r="AI325" s="243" t="s">
        <v>6374</v>
      </c>
      <c r="AJ325" s="10" t="s">
        <v>6375</v>
      </c>
      <c r="AK325" s="10" t="s">
        <v>6376</v>
      </c>
      <c r="AL325" s="241" t="s">
        <v>1950</v>
      </c>
      <c r="AM325" s="8"/>
      <c r="AN325" s="8"/>
      <c r="AO325" s="8"/>
      <c r="AP325" s="8"/>
      <c r="AQ325" s="8" t="s">
        <v>3087</v>
      </c>
      <c r="AR325" s="245">
        <v>43312</v>
      </c>
      <c r="AS325" s="245">
        <v>43312</v>
      </c>
      <c r="AT325" s="246" t="s">
        <v>6377</v>
      </c>
      <c r="AU325" s="244">
        <v>43240</v>
      </c>
      <c r="AV325" s="247" t="s">
        <v>3083</v>
      </c>
      <c r="AW325" s="248" t="s">
        <v>3087</v>
      </c>
      <c r="AX325" s="249" t="s">
        <v>3087</v>
      </c>
      <c r="AY325" s="250" t="s">
        <v>6368</v>
      </c>
    </row>
    <row r="326" spans="1:51" ht="24.75" customHeight="1" x14ac:dyDescent="0.35">
      <c r="A326" s="11">
        <v>325</v>
      </c>
      <c r="B326" s="241" t="s">
        <v>6378</v>
      </c>
      <c r="C326" s="8" t="s">
        <v>6379</v>
      </c>
      <c r="D326" s="10" t="s">
        <v>3087</v>
      </c>
      <c r="E326" s="10" t="s">
        <v>14</v>
      </c>
      <c r="F326" s="9">
        <v>43283</v>
      </c>
      <c r="G326" s="9">
        <v>43342</v>
      </c>
      <c r="H326" s="9"/>
      <c r="I326" s="9"/>
      <c r="J326" s="7" t="s">
        <v>3127</v>
      </c>
      <c r="K326" s="7"/>
      <c r="L326" s="10" t="s">
        <v>3104</v>
      </c>
      <c r="M326" s="242" t="s">
        <v>41</v>
      </c>
      <c r="N326" s="243" t="s">
        <v>2155</v>
      </c>
      <c r="O326" s="243" t="s">
        <v>6380</v>
      </c>
      <c r="P326" s="10" t="s">
        <v>3570</v>
      </c>
      <c r="Q326" s="10"/>
      <c r="R326" s="10"/>
      <c r="S326" s="10"/>
      <c r="T326" s="10" t="s">
        <v>22</v>
      </c>
      <c r="U326" s="244">
        <v>33306</v>
      </c>
      <c r="V326" s="10" t="s">
        <v>255</v>
      </c>
      <c r="W326" s="10" t="s">
        <v>255</v>
      </c>
      <c r="X326" s="241" t="s">
        <v>1936</v>
      </c>
      <c r="Y326" s="8" t="s">
        <v>6381</v>
      </c>
      <c r="Z326" s="243">
        <v>39556</v>
      </c>
      <c r="AA326" s="10" t="s">
        <v>255</v>
      </c>
      <c r="AB326" s="10" t="s">
        <v>1956</v>
      </c>
      <c r="AC326" s="10" t="s">
        <v>1974</v>
      </c>
      <c r="AD326" s="10" t="s">
        <v>6382</v>
      </c>
      <c r="AE326" s="243" t="s">
        <v>1948</v>
      </c>
      <c r="AF326" s="10" t="s">
        <v>6383</v>
      </c>
      <c r="AG326" s="10" t="s">
        <v>6384</v>
      </c>
      <c r="AH326" s="242" t="s">
        <v>6383</v>
      </c>
      <c r="AI326" s="243" t="s">
        <v>6384</v>
      </c>
      <c r="AJ326" s="10" t="s">
        <v>6385</v>
      </c>
      <c r="AK326" s="10" t="s">
        <v>6386</v>
      </c>
      <c r="AL326" s="241" t="s">
        <v>1953</v>
      </c>
      <c r="AM326" s="8"/>
      <c r="AN326" s="8"/>
      <c r="AO326" s="8"/>
      <c r="AP326" s="8"/>
      <c r="AQ326" s="8" t="s">
        <v>3087</v>
      </c>
      <c r="AR326" s="245">
        <v>43312</v>
      </c>
      <c r="AS326" s="245">
        <v>43312</v>
      </c>
      <c r="AT326" s="246" t="s">
        <v>3087</v>
      </c>
      <c r="AU326" s="244">
        <v>43305</v>
      </c>
      <c r="AV326" s="247" t="s">
        <v>4455</v>
      </c>
      <c r="AW326" s="248" t="s">
        <v>3087</v>
      </c>
      <c r="AX326" s="249" t="s">
        <v>3087</v>
      </c>
      <c r="AY326" s="250" t="s">
        <v>6378</v>
      </c>
    </row>
    <row r="327" spans="1:51" ht="24.75" customHeight="1" x14ac:dyDescent="0.35">
      <c r="A327" s="11">
        <v>326</v>
      </c>
      <c r="B327" s="241" t="s">
        <v>6387</v>
      </c>
      <c r="C327" s="8" t="s">
        <v>3466</v>
      </c>
      <c r="D327" s="10" t="s">
        <v>3087</v>
      </c>
      <c r="E327" s="10" t="s">
        <v>3194</v>
      </c>
      <c r="F327" s="9">
        <v>42278</v>
      </c>
      <c r="G327" s="9">
        <v>42338</v>
      </c>
      <c r="H327" s="9"/>
      <c r="I327" s="9"/>
      <c r="J327" s="7" t="s">
        <v>1932</v>
      </c>
      <c r="K327" s="7"/>
      <c r="L327" s="10" t="s">
        <v>4682</v>
      </c>
      <c r="M327" s="242" t="s">
        <v>3259</v>
      </c>
      <c r="N327" s="243" t="s">
        <v>1990</v>
      </c>
      <c r="O327" s="243" t="s">
        <v>4757</v>
      </c>
      <c r="P327" s="10" t="s">
        <v>4758</v>
      </c>
      <c r="Q327" s="10"/>
      <c r="R327" s="10"/>
      <c r="S327" s="10"/>
      <c r="T327" s="10" t="s">
        <v>53</v>
      </c>
      <c r="U327" s="244">
        <v>27992</v>
      </c>
      <c r="V327" s="10" t="s">
        <v>2109</v>
      </c>
      <c r="W327" s="10" t="s">
        <v>2109</v>
      </c>
      <c r="X327" s="241" t="s">
        <v>1936</v>
      </c>
      <c r="Y327" s="8" t="s">
        <v>6388</v>
      </c>
      <c r="Z327" s="243">
        <v>42499</v>
      </c>
      <c r="AA327" s="10" t="s">
        <v>16</v>
      </c>
      <c r="AB327" s="10" t="s">
        <v>1938</v>
      </c>
      <c r="AC327" s="10" t="s">
        <v>3139</v>
      </c>
      <c r="AD327" s="10" t="s">
        <v>6037</v>
      </c>
      <c r="AE327" s="243" t="s">
        <v>4311</v>
      </c>
      <c r="AF327" s="10" t="s">
        <v>6389</v>
      </c>
      <c r="AG327" s="10" t="s">
        <v>6390</v>
      </c>
      <c r="AH327" s="242" t="s">
        <v>6389</v>
      </c>
      <c r="AI327" s="243" t="s">
        <v>6390</v>
      </c>
      <c r="AJ327" s="10" t="s">
        <v>6391</v>
      </c>
      <c r="AK327" s="10" t="s">
        <v>3471</v>
      </c>
      <c r="AL327" s="241" t="s">
        <v>1971</v>
      </c>
      <c r="AM327" s="8"/>
      <c r="AN327" s="8"/>
      <c r="AO327" s="8"/>
      <c r="AP327" s="8"/>
      <c r="AQ327" s="8" t="s">
        <v>3087</v>
      </c>
      <c r="AR327" s="245">
        <v>43273</v>
      </c>
      <c r="AS327" s="245">
        <v>43316</v>
      </c>
      <c r="AT327" s="246" t="s">
        <v>6392</v>
      </c>
      <c r="AU327" s="244">
        <v>43271</v>
      </c>
      <c r="AV327" s="247" t="s">
        <v>4546</v>
      </c>
      <c r="AW327" s="248" t="s">
        <v>3087</v>
      </c>
      <c r="AX327" s="249" t="s">
        <v>3087</v>
      </c>
      <c r="AY327" s="250" t="s">
        <v>6387</v>
      </c>
    </row>
    <row r="328" spans="1:51" ht="24.75" customHeight="1" x14ac:dyDescent="0.35">
      <c r="A328" s="11">
        <v>327</v>
      </c>
      <c r="B328" s="241" t="s">
        <v>6393</v>
      </c>
      <c r="C328" s="8" t="s">
        <v>6394</v>
      </c>
      <c r="D328" s="10" t="s">
        <v>3087</v>
      </c>
      <c r="E328" s="10" t="s">
        <v>14</v>
      </c>
      <c r="F328" s="9">
        <v>43157</v>
      </c>
      <c r="G328" s="9">
        <v>43216</v>
      </c>
      <c r="H328" s="9"/>
      <c r="I328" s="9"/>
      <c r="J328" s="7" t="s">
        <v>1932</v>
      </c>
      <c r="K328" s="7"/>
      <c r="L328" s="10" t="s">
        <v>3223</v>
      </c>
      <c r="M328" s="242" t="s">
        <v>3223</v>
      </c>
      <c r="N328" s="243" t="s">
        <v>1984</v>
      </c>
      <c r="O328" s="243" t="s">
        <v>5909</v>
      </c>
      <c r="P328" s="10" t="s">
        <v>5910</v>
      </c>
      <c r="Q328" s="10"/>
      <c r="R328" s="10"/>
      <c r="S328" s="10"/>
      <c r="T328" s="10" t="s">
        <v>22</v>
      </c>
      <c r="U328" s="244">
        <v>32046</v>
      </c>
      <c r="V328" s="10" t="s">
        <v>2114</v>
      </c>
      <c r="W328" s="10" t="s">
        <v>2064</v>
      </c>
      <c r="X328" s="241" t="s">
        <v>1936</v>
      </c>
      <c r="Y328" s="8" t="s">
        <v>6395</v>
      </c>
      <c r="Z328" s="243">
        <v>38261</v>
      </c>
      <c r="AA328" s="10" t="s">
        <v>2015</v>
      </c>
      <c r="AB328" s="10" t="s">
        <v>1938</v>
      </c>
      <c r="AC328" s="10" t="s">
        <v>3139</v>
      </c>
      <c r="AD328" s="10" t="s">
        <v>6396</v>
      </c>
      <c r="AE328" s="243" t="s">
        <v>6397</v>
      </c>
      <c r="AF328" s="10" t="s">
        <v>6398</v>
      </c>
      <c r="AG328" s="10" t="s">
        <v>6399</v>
      </c>
      <c r="AH328" s="242" t="s">
        <v>6398</v>
      </c>
      <c r="AI328" s="243" t="s">
        <v>6399</v>
      </c>
      <c r="AJ328" s="10" t="s">
        <v>6400</v>
      </c>
      <c r="AK328" s="10" t="s">
        <v>6401</v>
      </c>
      <c r="AL328" s="241" t="s">
        <v>1941</v>
      </c>
      <c r="AM328" s="8"/>
      <c r="AN328" s="8"/>
      <c r="AO328" s="8"/>
      <c r="AP328" s="8"/>
      <c r="AQ328" s="8" t="s">
        <v>3087</v>
      </c>
      <c r="AR328" s="245">
        <v>43312</v>
      </c>
      <c r="AS328" s="245">
        <v>43317</v>
      </c>
      <c r="AT328" s="246" t="s">
        <v>6402</v>
      </c>
      <c r="AU328" s="244">
        <v>43270</v>
      </c>
      <c r="AV328" s="247" t="s">
        <v>3083</v>
      </c>
      <c r="AW328" s="248" t="s">
        <v>3087</v>
      </c>
      <c r="AX328" s="249" t="s">
        <v>3087</v>
      </c>
      <c r="AY328" s="250" t="s">
        <v>6393</v>
      </c>
    </row>
    <row r="329" spans="1:51" ht="24.75" customHeight="1" x14ac:dyDescent="0.35">
      <c r="A329" s="11">
        <v>328</v>
      </c>
      <c r="B329" s="241" t="s">
        <v>6403</v>
      </c>
      <c r="C329" s="8" t="s">
        <v>6404</v>
      </c>
      <c r="D329" s="10" t="s">
        <v>3087</v>
      </c>
      <c r="E329" s="10" t="s">
        <v>91</v>
      </c>
      <c r="F329" s="9">
        <v>41064</v>
      </c>
      <c r="G329" s="9">
        <v>41124</v>
      </c>
      <c r="H329" s="9"/>
      <c r="I329" s="9"/>
      <c r="J329" s="7" t="s">
        <v>1932</v>
      </c>
      <c r="K329" s="7"/>
      <c r="L329" s="10" t="s">
        <v>35</v>
      </c>
      <c r="M329" s="242" t="s">
        <v>35</v>
      </c>
      <c r="N329" s="243" t="s">
        <v>2126</v>
      </c>
      <c r="O329" s="243" t="s">
        <v>307</v>
      </c>
      <c r="P329" s="10" t="s">
        <v>2127</v>
      </c>
      <c r="Q329" s="10"/>
      <c r="R329" s="10"/>
      <c r="S329" s="10"/>
      <c r="T329" s="10" t="s">
        <v>22</v>
      </c>
      <c r="U329" s="244">
        <v>32072</v>
      </c>
      <c r="V329" s="10" t="s">
        <v>91</v>
      </c>
      <c r="W329" s="10" t="s">
        <v>91</v>
      </c>
      <c r="X329" s="241" t="s">
        <v>1936</v>
      </c>
      <c r="Y329" s="8" t="s">
        <v>6405</v>
      </c>
      <c r="Z329" s="243">
        <v>41379</v>
      </c>
      <c r="AA329" s="10" t="s">
        <v>91</v>
      </c>
      <c r="AB329" s="10" t="s">
        <v>1938</v>
      </c>
      <c r="AC329" s="10" t="s">
        <v>3139</v>
      </c>
      <c r="AD329" s="10" t="s">
        <v>2115</v>
      </c>
      <c r="AE329" s="243" t="s">
        <v>2041</v>
      </c>
      <c r="AF329" s="10" t="s">
        <v>6406</v>
      </c>
      <c r="AG329" s="10" t="s">
        <v>6407</v>
      </c>
      <c r="AH329" s="242" t="s">
        <v>6408</v>
      </c>
      <c r="AI329" s="243" t="s">
        <v>6409</v>
      </c>
      <c r="AJ329" s="10" t="s">
        <v>6410</v>
      </c>
      <c r="AK329" s="10" t="s">
        <v>6411</v>
      </c>
      <c r="AL329" s="241" t="s">
        <v>1941</v>
      </c>
      <c r="AM329" s="8"/>
      <c r="AN329" s="8"/>
      <c r="AO329" s="8"/>
      <c r="AP329" s="8"/>
      <c r="AQ329" s="8" t="s">
        <v>3087</v>
      </c>
      <c r="AR329" s="245">
        <v>43316</v>
      </c>
      <c r="AS329" s="245">
        <v>43322</v>
      </c>
      <c r="AT329" s="246" t="s">
        <v>6412</v>
      </c>
      <c r="AU329" s="244">
        <v>43261</v>
      </c>
      <c r="AV329" s="247" t="s">
        <v>3083</v>
      </c>
      <c r="AW329" s="248" t="s">
        <v>3087</v>
      </c>
      <c r="AX329" s="249" t="s">
        <v>3087</v>
      </c>
      <c r="AY329" s="250" t="s">
        <v>6403</v>
      </c>
    </row>
    <row r="330" spans="1:51" ht="24.75" customHeight="1" x14ac:dyDescent="0.35">
      <c r="A330" s="11">
        <v>329</v>
      </c>
      <c r="B330" s="241" t="s">
        <v>6413</v>
      </c>
      <c r="C330" s="8" t="s">
        <v>6414</v>
      </c>
      <c r="D330" s="10" t="s">
        <v>3087</v>
      </c>
      <c r="E330" s="10" t="s">
        <v>501</v>
      </c>
      <c r="F330" s="9">
        <v>42746</v>
      </c>
      <c r="G330" s="9">
        <v>42805</v>
      </c>
      <c r="H330" s="9"/>
      <c r="I330" s="9">
        <v>43535</v>
      </c>
      <c r="J330" s="7" t="s">
        <v>3127</v>
      </c>
      <c r="K330" s="7"/>
      <c r="L330" s="10" t="s">
        <v>6234</v>
      </c>
      <c r="M330" s="242" t="s">
        <v>2133</v>
      </c>
      <c r="N330" s="243" t="s">
        <v>1990</v>
      </c>
      <c r="O330" s="243" t="s">
        <v>3186</v>
      </c>
      <c r="P330" s="10" t="s">
        <v>2061</v>
      </c>
      <c r="Q330" s="10"/>
      <c r="R330" s="10"/>
      <c r="S330" s="10"/>
      <c r="T330" s="10" t="s">
        <v>22</v>
      </c>
      <c r="U330" s="244">
        <v>30071</v>
      </c>
      <c r="V330" s="10" t="s">
        <v>501</v>
      </c>
      <c r="W330" s="10" t="s">
        <v>3087</v>
      </c>
      <c r="X330" s="241" t="s">
        <v>1936</v>
      </c>
      <c r="Y330" s="8" t="s">
        <v>6415</v>
      </c>
      <c r="Z330" s="243">
        <v>41767</v>
      </c>
      <c r="AA330" s="10" t="s">
        <v>501</v>
      </c>
      <c r="AB330" s="10" t="s">
        <v>1938</v>
      </c>
      <c r="AC330" s="10" t="s">
        <v>1968</v>
      </c>
      <c r="AD330" s="10" t="s">
        <v>2139</v>
      </c>
      <c r="AE330" s="243" t="s">
        <v>2332</v>
      </c>
      <c r="AF330" s="10" t="s">
        <v>6416</v>
      </c>
      <c r="AG330" s="10" t="s">
        <v>6417</v>
      </c>
      <c r="AH330" s="242" t="s">
        <v>6418</v>
      </c>
      <c r="AI330" s="243" t="s">
        <v>6419</v>
      </c>
      <c r="AJ330" s="10" t="s">
        <v>6420</v>
      </c>
      <c r="AK330" s="10" t="s">
        <v>6421</v>
      </c>
      <c r="AL330" s="241" t="s">
        <v>1941</v>
      </c>
      <c r="AM330" s="8"/>
      <c r="AN330" s="8"/>
      <c r="AO330" s="8"/>
      <c r="AP330" s="8"/>
      <c r="AQ330" s="8" t="s">
        <v>3087</v>
      </c>
      <c r="AR330" s="245">
        <v>43343</v>
      </c>
      <c r="AS330" s="245">
        <v>43343</v>
      </c>
      <c r="AT330" s="246" t="s">
        <v>6422</v>
      </c>
      <c r="AU330" s="244">
        <v>43331</v>
      </c>
      <c r="AV330" s="247" t="s">
        <v>3083</v>
      </c>
      <c r="AW330" s="248" t="s">
        <v>3087</v>
      </c>
      <c r="AX330" s="249" t="s">
        <v>3087</v>
      </c>
      <c r="AY330" s="250" t="s">
        <v>6413</v>
      </c>
    </row>
    <row r="331" spans="1:51" ht="24.75" customHeight="1" x14ac:dyDescent="0.35">
      <c r="A331" s="11">
        <v>330</v>
      </c>
      <c r="B331" s="241" t="s">
        <v>6423</v>
      </c>
      <c r="C331" s="8" t="s">
        <v>6424</v>
      </c>
      <c r="D331" s="10" t="s">
        <v>6425</v>
      </c>
      <c r="E331" s="10" t="s">
        <v>14</v>
      </c>
      <c r="F331" s="9">
        <v>42248</v>
      </c>
      <c r="G331" s="9"/>
      <c r="H331" s="9"/>
      <c r="I331" s="9">
        <v>43343</v>
      </c>
      <c r="J331" s="7" t="s">
        <v>3127</v>
      </c>
      <c r="K331" s="7"/>
      <c r="L331" s="10" t="s">
        <v>70</v>
      </c>
      <c r="M331" s="242" t="s">
        <v>70</v>
      </c>
      <c r="N331" s="243" t="s">
        <v>2097</v>
      </c>
      <c r="O331" s="243" t="s">
        <v>516</v>
      </c>
      <c r="P331" s="10" t="s">
        <v>2241</v>
      </c>
      <c r="Q331" s="10"/>
      <c r="R331" s="10"/>
      <c r="S331" s="10"/>
      <c r="T331" s="10" t="s">
        <v>53</v>
      </c>
      <c r="U331" s="244">
        <v>22970</v>
      </c>
      <c r="V331" s="10" t="s">
        <v>2195</v>
      </c>
      <c r="W331" s="10" t="s">
        <v>2195</v>
      </c>
      <c r="X331" s="241" t="s">
        <v>2195</v>
      </c>
      <c r="Y331" s="8" t="s">
        <v>6426</v>
      </c>
      <c r="Z331" s="243">
        <v>40252</v>
      </c>
      <c r="AA331" s="10" t="s">
        <v>2195</v>
      </c>
      <c r="AB331" s="10" t="s">
        <v>1938</v>
      </c>
      <c r="AC331" s="10" t="s">
        <v>1968</v>
      </c>
      <c r="AD331" s="10" t="s">
        <v>6427</v>
      </c>
      <c r="AE331" s="243" t="s">
        <v>6428</v>
      </c>
      <c r="AF331" s="10" t="s">
        <v>3087</v>
      </c>
      <c r="AG331" s="10" t="s">
        <v>3087</v>
      </c>
      <c r="AH331" s="242" t="s">
        <v>6429</v>
      </c>
      <c r="AI331" s="243" t="s">
        <v>6430</v>
      </c>
      <c r="AJ331" s="10" t="s">
        <v>3087</v>
      </c>
      <c r="AK331" s="10" t="s">
        <v>3087</v>
      </c>
      <c r="AL331" s="241" t="s">
        <v>3087</v>
      </c>
      <c r="AM331" s="8"/>
      <c r="AN331" s="8"/>
      <c r="AO331" s="8"/>
      <c r="AP331" s="8"/>
      <c r="AQ331" s="8" t="s">
        <v>3087</v>
      </c>
      <c r="AR331" s="245">
        <v>43336</v>
      </c>
      <c r="AS331" s="245">
        <v>43343</v>
      </c>
      <c r="AT331" s="246" t="s">
        <v>6431</v>
      </c>
      <c r="AU331" s="244">
        <v>43336</v>
      </c>
      <c r="AV331" s="247" t="s">
        <v>6432</v>
      </c>
      <c r="AW331" s="248" t="s">
        <v>3087</v>
      </c>
      <c r="AX331" s="249" t="s">
        <v>3087</v>
      </c>
      <c r="AY331" s="250" t="s">
        <v>6423</v>
      </c>
    </row>
    <row r="332" spans="1:51" ht="24.75" customHeight="1" x14ac:dyDescent="0.35">
      <c r="A332" s="11">
        <v>331</v>
      </c>
      <c r="B332" s="241" t="s">
        <v>6433</v>
      </c>
      <c r="C332" s="8" t="s">
        <v>6434</v>
      </c>
      <c r="D332" s="10" t="s">
        <v>3087</v>
      </c>
      <c r="E332" s="10" t="s">
        <v>878</v>
      </c>
      <c r="F332" s="9">
        <v>40452</v>
      </c>
      <c r="G332" s="9">
        <v>40512</v>
      </c>
      <c r="H332" s="9"/>
      <c r="I332" s="9"/>
      <c r="J332" s="7" t="s">
        <v>1932</v>
      </c>
      <c r="K332" s="7"/>
      <c r="L332" s="10" t="s">
        <v>5681</v>
      </c>
      <c r="M332" s="242" t="s">
        <v>2151</v>
      </c>
      <c r="N332" s="243" t="s">
        <v>1933</v>
      </c>
      <c r="O332" s="243" t="s">
        <v>3186</v>
      </c>
      <c r="P332" s="10" t="s">
        <v>2061</v>
      </c>
      <c r="Q332" s="10"/>
      <c r="R332" s="10"/>
      <c r="S332" s="10"/>
      <c r="T332" s="10" t="s">
        <v>53</v>
      </c>
      <c r="U332" s="244">
        <v>27226</v>
      </c>
      <c r="V332" s="10" t="s">
        <v>79</v>
      </c>
      <c r="W332" s="10" t="s">
        <v>334</v>
      </c>
      <c r="X332" s="241" t="s">
        <v>1936</v>
      </c>
      <c r="Y332" s="8" t="s">
        <v>6435</v>
      </c>
      <c r="Z332" s="243">
        <v>40082</v>
      </c>
      <c r="AA332" s="10" t="s">
        <v>79</v>
      </c>
      <c r="AB332" s="10" t="s">
        <v>1938</v>
      </c>
      <c r="AC332" s="10" t="s">
        <v>3139</v>
      </c>
      <c r="AD332" s="10" t="s">
        <v>2072</v>
      </c>
      <c r="AE332" s="243" t="s">
        <v>1948</v>
      </c>
      <c r="AF332" s="10" t="s">
        <v>6436</v>
      </c>
      <c r="AG332" s="10" t="s">
        <v>6437</v>
      </c>
      <c r="AH332" s="242" t="s">
        <v>6436</v>
      </c>
      <c r="AI332" s="243" t="s">
        <v>6438</v>
      </c>
      <c r="AJ332" s="10" t="s">
        <v>6439</v>
      </c>
      <c r="AK332" s="10" t="s">
        <v>6440</v>
      </c>
      <c r="AL332" s="241" t="s">
        <v>1953</v>
      </c>
      <c r="AM332" s="8"/>
      <c r="AN332" s="8"/>
      <c r="AO332" s="8"/>
      <c r="AP332" s="8"/>
      <c r="AQ332" s="8" t="s">
        <v>3087</v>
      </c>
      <c r="AR332" s="245">
        <v>43352</v>
      </c>
      <c r="AS332" s="245">
        <v>43352</v>
      </c>
      <c r="AT332" s="246" t="s">
        <v>6441</v>
      </c>
      <c r="AU332" s="244">
        <v>43353</v>
      </c>
      <c r="AV332" s="247" t="s">
        <v>3083</v>
      </c>
      <c r="AW332" s="248" t="s">
        <v>3087</v>
      </c>
      <c r="AX332" s="249" t="s">
        <v>3087</v>
      </c>
      <c r="AY332" s="250" t="s">
        <v>6433</v>
      </c>
    </row>
    <row r="333" spans="1:51" ht="24.75" customHeight="1" x14ac:dyDescent="0.35">
      <c r="A333" s="11">
        <v>332</v>
      </c>
      <c r="B333" s="241" t="s">
        <v>6442</v>
      </c>
      <c r="C333" s="8" t="s">
        <v>6443</v>
      </c>
      <c r="D333" s="10" t="s">
        <v>6444</v>
      </c>
      <c r="E333" s="10" t="s">
        <v>32</v>
      </c>
      <c r="F333" s="9">
        <v>43283</v>
      </c>
      <c r="G333" s="9">
        <v>43342</v>
      </c>
      <c r="H333" s="9"/>
      <c r="I333" s="9">
        <v>43707</v>
      </c>
      <c r="J333" s="7" t="s">
        <v>3127</v>
      </c>
      <c r="K333" s="7"/>
      <c r="L333" s="10" t="s">
        <v>115</v>
      </c>
      <c r="M333" s="242" t="s">
        <v>2070</v>
      </c>
      <c r="N333" s="243" t="s">
        <v>2050</v>
      </c>
      <c r="O333" s="243" t="s">
        <v>247</v>
      </c>
      <c r="P333" s="10" t="s">
        <v>2091</v>
      </c>
      <c r="Q333" s="10"/>
      <c r="R333" s="10"/>
      <c r="S333" s="10"/>
      <c r="T333" s="10" t="s">
        <v>53</v>
      </c>
      <c r="U333" s="244">
        <v>34669</v>
      </c>
      <c r="V333" s="10" t="s">
        <v>1153</v>
      </c>
      <c r="W333" s="10" t="s">
        <v>1153</v>
      </c>
      <c r="X333" s="241" t="s">
        <v>1936</v>
      </c>
      <c r="Y333" s="8" t="s">
        <v>6445</v>
      </c>
      <c r="Z333" s="243">
        <v>42263</v>
      </c>
      <c r="AA333" s="10" t="s">
        <v>1153</v>
      </c>
      <c r="AB333" s="10" t="s">
        <v>1956</v>
      </c>
      <c r="AC333" s="10" t="s">
        <v>3139</v>
      </c>
      <c r="AD333" s="10" t="s">
        <v>2623</v>
      </c>
      <c r="AE333" s="243" t="s">
        <v>6446</v>
      </c>
      <c r="AF333" s="10" t="s">
        <v>6447</v>
      </c>
      <c r="AG333" s="10" t="s">
        <v>6448</v>
      </c>
      <c r="AH333" s="242" t="s">
        <v>6449</v>
      </c>
      <c r="AI333" s="243" t="s">
        <v>6450</v>
      </c>
      <c r="AJ333" s="10" t="s">
        <v>6451</v>
      </c>
      <c r="AK333" s="10" t="s">
        <v>2622</v>
      </c>
      <c r="AL333" s="241" t="s">
        <v>1953</v>
      </c>
      <c r="AM333" s="8"/>
      <c r="AN333" s="8"/>
      <c r="AO333" s="8"/>
      <c r="AP333" s="8"/>
      <c r="AQ333" s="8" t="s">
        <v>3087</v>
      </c>
      <c r="AR333" s="245">
        <v>43364</v>
      </c>
      <c r="AS333" s="245">
        <v>43364</v>
      </c>
      <c r="AT333" s="246" t="s">
        <v>3087</v>
      </c>
      <c r="AU333" s="244">
        <v>43362</v>
      </c>
      <c r="AV333" s="247" t="s">
        <v>3083</v>
      </c>
      <c r="AW333" s="248" t="s">
        <v>3087</v>
      </c>
      <c r="AX333" s="249" t="s">
        <v>3087</v>
      </c>
      <c r="AY333" s="250" t="s">
        <v>6442</v>
      </c>
    </row>
    <row r="334" spans="1:51" ht="24.75" customHeight="1" x14ac:dyDescent="0.35">
      <c r="A334" s="11">
        <v>333</v>
      </c>
      <c r="B334" s="241" t="s">
        <v>6452</v>
      </c>
      <c r="C334" s="8" t="s">
        <v>6453</v>
      </c>
      <c r="D334" s="10" t="s">
        <v>3087</v>
      </c>
      <c r="E334" s="10" t="s">
        <v>14</v>
      </c>
      <c r="F334" s="9">
        <v>43347</v>
      </c>
      <c r="G334" s="9">
        <v>43406</v>
      </c>
      <c r="H334" s="9"/>
      <c r="I334" s="9"/>
      <c r="J334" s="7" t="s">
        <v>3127</v>
      </c>
      <c r="K334" s="7"/>
      <c r="L334" s="10" t="s">
        <v>19</v>
      </c>
      <c r="M334" s="242" t="s">
        <v>5515</v>
      </c>
      <c r="N334" s="243" t="s">
        <v>2155</v>
      </c>
      <c r="O334" s="243" t="s">
        <v>6454</v>
      </c>
      <c r="P334" s="10" t="s">
        <v>6455</v>
      </c>
      <c r="Q334" s="10"/>
      <c r="R334" s="10"/>
      <c r="S334" s="10"/>
      <c r="T334" s="10" t="s">
        <v>53</v>
      </c>
      <c r="U334" s="244">
        <v>34548</v>
      </c>
      <c r="V334" s="10" t="s">
        <v>255</v>
      </c>
      <c r="W334" s="10" t="s">
        <v>2416</v>
      </c>
      <c r="X334" s="241" t="s">
        <v>1936</v>
      </c>
      <c r="Y334" s="8" t="s">
        <v>6456</v>
      </c>
      <c r="Z334" s="243">
        <v>41173</v>
      </c>
      <c r="AA334" s="10" t="s">
        <v>255</v>
      </c>
      <c r="AB334" s="10" t="s">
        <v>1956</v>
      </c>
      <c r="AC334" s="10" t="s">
        <v>3139</v>
      </c>
      <c r="AD334" s="10" t="s">
        <v>2233</v>
      </c>
      <c r="AE334" s="243" t="s">
        <v>2572</v>
      </c>
      <c r="AF334" s="10" t="s">
        <v>6457</v>
      </c>
      <c r="AG334" s="10" t="s">
        <v>6458</v>
      </c>
      <c r="AH334" s="242" t="s">
        <v>6457</v>
      </c>
      <c r="AI334" s="243" t="s">
        <v>6458</v>
      </c>
      <c r="AJ334" s="10" t="s">
        <v>6459</v>
      </c>
      <c r="AK334" s="10" t="s">
        <v>6460</v>
      </c>
      <c r="AL334" s="241" t="s">
        <v>2107</v>
      </c>
      <c r="AM334" s="8"/>
      <c r="AN334" s="8"/>
      <c r="AO334" s="8"/>
      <c r="AP334" s="8"/>
      <c r="AQ334" s="8" t="s">
        <v>3087</v>
      </c>
      <c r="AR334" s="245">
        <v>43373</v>
      </c>
      <c r="AS334" s="245">
        <v>43373</v>
      </c>
      <c r="AT334" s="246" t="s">
        <v>3087</v>
      </c>
      <c r="AU334" s="244">
        <v>43373</v>
      </c>
      <c r="AV334" s="247" t="s">
        <v>4455</v>
      </c>
      <c r="AW334" s="248" t="s">
        <v>3087</v>
      </c>
      <c r="AX334" s="249" t="s">
        <v>3087</v>
      </c>
      <c r="AY334" s="250" t="s">
        <v>6452</v>
      </c>
    </row>
    <row r="335" spans="1:51" ht="24.75" customHeight="1" x14ac:dyDescent="0.35">
      <c r="A335" s="11">
        <v>334</v>
      </c>
      <c r="B335" s="241" t="s">
        <v>6461</v>
      </c>
      <c r="C335" s="8" t="s">
        <v>6462</v>
      </c>
      <c r="D335" s="10" t="s">
        <v>3087</v>
      </c>
      <c r="E335" s="10" t="s">
        <v>129</v>
      </c>
      <c r="F335" s="9">
        <v>43102</v>
      </c>
      <c r="G335" s="9">
        <v>43161</v>
      </c>
      <c r="H335" s="9"/>
      <c r="I335" s="9">
        <v>43526</v>
      </c>
      <c r="J335" s="7" t="s">
        <v>3127</v>
      </c>
      <c r="K335" s="7"/>
      <c r="L335" s="10" t="s">
        <v>4682</v>
      </c>
      <c r="M335" s="242" t="s">
        <v>3259</v>
      </c>
      <c r="N335" s="243" t="s">
        <v>1972</v>
      </c>
      <c r="O335" s="243" t="s">
        <v>4747</v>
      </c>
      <c r="P335" s="10" t="s">
        <v>4748</v>
      </c>
      <c r="Q335" s="10"/>
      <c r="R335" s="10"/>
      <c r="S335" s="10"/>
      <c r="T335" s="10" t="s">
        <v>53</v>
      </c>
      <c r="U335" s="244">
        <v>32143</v>
      </c>
      <c r="V335" s="10" t="s">
        <v>2313</v>
      </c>
      <c r="W335" s="10" t="s">
        <v>2313</v>
      </c>
      <c r="X335" s="241" t="s">
        <v>1936</v>
      </c>
      <c r="Y335" s="8" t="s">
        <v>6463</v>
      </c>
      <c r="Z335" s="243">
        <v>43097</v>
      </c>
      <c r="AA335" s="10" t="s">
        <v>2313</v>
      </c>
      <c r="AB335" s="10" t="s">
        <v>1938</v>
      </c>
      <c r="AC335" s="10" t="s">
        <v>3139</v>
      </c>
      <c r="AD335" s="10" t="s">
        <v>2661</v>
      </c>
      <c r="AE335" s="243" t="s">
        <v>6464</v>
      </c>
      <c r="AF335" s="10" t="s">
        <v>6465</v>
      </c>
      <c r="AG335" s="10" t="s">
        <v>6466</v>
      </c>
      <c r="AH335" s="242" t="s">
        <v>6467</v>
      </c>
      <c r="AI335" s="243" t="s">
        <v>6468</v>
      </c>
      <c r="AJ335" s="10" t="s">
        <v>6469</v>
      </c>
      <c r="AK335" s="10" t="s">
        <v>6470</v>
      </c>
      <c r="AL335" s="241" t="s">
        <v>1971</v>
      </c>
      <c r="AM335" s="8"/>
      <c r="AN335" s="8"/>
      <c r="AO335" s="8"/>
      <c r="AP335" s="8"/>
      <c r="AQ335" s="8" t="s">
        <v>3087</v>
      </c>
      <c r="AR335" s="245">
        <v>43373</v>
      </c>
      <c r="AS335" s="245">
        <v>43373</v>
      </c>
      <c r="AT335" s="246" t="s">
        <v>6471</v>
      </c>
      <c r="AU335" s="244">
        <v>43347</v>
      </c>
      <c r="AV335" s="247" t="s">
        <v>3083</v>
      </c>
      <c r="AW335" s="248" t="s">
        <v>3087</v>
      </c>
      <c r="AX335" s="249" t="s">
        <v>3087</v>
      </c>
      <c r="AY335" s="250" t="s">
        <v>6461</v>
      </c>
    </row>
    <row r="336" spans="1:51" ht="24.75" customHeight="1" x14ac:dyDescent="0.35">
      <c r="A336" s="11">
        <v>335</v>
      </c>
      <c r="B336" s="241" t="s">
        <v>6472</v>
      </c>
      <c r="C336" s="8" t="s">
        <v>6473</v>
      </c>
      <c r="D336" s="10" t="s">
        <v>3087</v>
      </c>
      <c r="E336" s="10" t="s">
        <v>14</v>
      </c>
      <c r="F336" s="9">
        <v>42608</v>
      </c>
      <c r="G336" s="9">
        <v>42668</v>
      </c>
      <c r="H336" s="9"/>
      <c r="I336" s="9"/>
      <c r="J336" s="7" t="s">
        <v>1932</v>
      </c>
      <c r="K336" s="7"/>
      <c r="L336" s="10" t="s">
        <v>19</v>
      </c>
      <c r="M336" s="242" t="s">
        <v>5515</v>
      </c>
      <c r="N336" s="243" t="s">
        <v>1933</v>
      </c>
      <c r="O336" s="243" t="s">
        <v>6474</v>
      </c>
      <c r="P336" s="10" t="s">
        <v>6475</v>
      </c>
      <c r="Q336" s="10"/>
      <c r="R336" s="10"/>
      <c r="S336" s="10"/>
      <c r="T336" s="10" t="s">
        <v>53</v>
      </c>
      <c r="U336" s="244">
        <v>27420</v>
      </c>
      <c r="V336" s="10" t="s">
        <v>255</v>
      </c>
      <c r="W336" s="10" t="s">
        <v>2416</v>
      </c>
      <c r="X336" s="241" t="s">
        <v>1936</v>
      </c>
      <c r="Y336" s="8" t="s">
        <v>6476</v>
      </c>
      <c r="Z336" s="243">
        <v>41193</v>
      </c>
      <c r="AA336" s="10" t="s">
        <v>255</v>
      </c>
      <c r="AB336" s="10" t="s">
        <v>1938</v>
      </c>
      <c r="AC336" s="10" t="s">
        <v>3139</v>
      </c>
      <c r="AD336" s="10" t="s">
        <v>2010</v>
      </c>
      <c r="AE336" s="243" t="s">
        <v>2069</v>
      </c>
      <c r="AF336" s="10" t="s">
        <v>6477</v>
      </c>
      <c r="AG336" s="10" t="s">
        <v>6478</v>
      </c>
      <c r="AH336" s="242" t="s">
        <v>6477</v>
      </c>
      <c r="AI336" s="243" t="s">
        <v>6478</v>
      </c>
      <c r="AJ336" s="10" t="s">
        <v>6479</v>
      </c>
      <c r="AK336" s="10" t="s">
        <v>6480</v>
      </c>
      <c r="AL336" s="241" t="s">
        <v>1971</v>
      </c>
      <c r="AM336" s="8"/>
      <c r="AN336" s="8"/>
      <c r="AO336" s="8"/>
      <c r="AP336" s="8"/>
      <c r="AQ336" s="8" t="s">
        <v>3087</v>
      </c>
      <c r="AR336" s="245">
        <v>43312</v>
      </c>
      <c r="AS336" s="245">
        <v>43373</v>
      </c>
      <c r="AT336" s="246" t="s">
        <v>6481</v>
      </c>
      <c r="AU336" s="244">
        <v>43306</v>
      </c>
      <c r="AV336" s="247" t="s">
        <v>3100</v>
      </c>
      <c r="AW336" s="248" t="s">
        <v>3087</v>
      </c>
      <c r="AX336" s="249" t="s">
        <v>3087</v>
      </c>
      <c r="AY336" s="250" t="s">
        <v>6472</v>
      </c>
    </row>
    <row r="337" spans="1:51" ht="24.75" customHeight="1" x14ac:dyDescent="0.35">
      <c r="A337" s="11">
        <v>336</v>
      </c>
      <c r="B337" s="241" t="s">
        <v>6482</v>
      </c>
      <c r="C337" s="8" t="s">
        <v>6483</v>
      </c>
      <c r="D337" s="10" t="s">
        <v>3087</v>
      </c>
      <c r="E337" s="10" t="s">
        <v>3297</v>
      </c>
      <c r="F337" s="9">
        <v>42583</v>
      </c>
      <c r="G337" s="9">
        <v>42643</v>
      </c>
      <c r="H337" s="9"/>
      <c r="I337" s="9">
        <v>43373</v>
      </c>
      <c r="J337" s="7" t="s">
        <v>3127</v>
      </c>
      <c r="K337" s="7"/>
      <c r="L337" s="10" t="s">
        <v>6278</v>
      </c>
      <c r="M337" s="242" t="s">
        <v>6278</v>
      </c>
      <c r="N337" s="243" t="s">
        <v>2155</v>
      </c>
      <c r="O337" s="243" t="s">
        <v>6484</v>
      </c>
      <c r="P337" s="10" t="s">
        <v>6485</v>
      </c>
      <c r="Q337" s="10"/>
      <c r="R337" s="10"/>
      <c r="S337" s="10"/>
      <c r="T337" s="10" t="s">
        <v>22</v>
      </c>
      <c r="U337" s="244">
        <v>31172</v>
      </c>
      <c r="V337" s="10" t="s">
        <v>3297</v>
      </c>
      <c r="W337" s="10" t="s">
        <v>1382</v>
      </c>
      <c r="X337" s="241" t="s">
        <v>1936</v>
      </c>
      <c r="Y337" s="8" t="s">
        <v>6486</v>
      </c>
      <c r="Z337" s="243">
        <v>37971</v>
      </c>
      <c r="AA337" s="10" t="s">
        <v>3297</v>
      </c>
      <c r="AB337" s="10" t="s">
        <v>1938</v>
      </c>
      <c r="AC337" s="10" t="s">
        <v>1974</v>
      </c>
      <c r="AD337" s="10" t="s">
        <v>6487</v>
      </c>
      <c r="AE337" s="243" t="s">
        <v>6488</v>
      </c>
      <c r="AF337" s="10" t="s">
        <v>6489</v>
      </c>
      <c r="AG337" s="10" t="s">
        <v>6490</v>
      </c>
      <c r="AH337" s="242" t="s">
        <v>6489</v>
      </c>
      <c r="AI337" s="243" t="s">
        <v>6490</v>
      </c>
      <c r="AJ337" s="10" t="s">
        <v>6491</v>
      </c>
      <c r="AK337" s="10" t="s">
        <v>6492</v>
      </c>
      <c r="AL337" s="241" t="s">
        <v>1941</v>
      </c>
      <c r="AM337" s="8"/>
      <c r="AN337" s="8"/>
      <c r="AO337" s="8"/>
      <c r="AP337" s="8"/>
      <c r="AQ337" s="8" t="s">
        <v>3087</v>
      </c>
      <c r="AR337" s="245">
        <v>43251</v>
      </c>
      <c r="AS337" s="245">
        <v>43373</v>
      </c>
      <c r="AT337" s="246" t="s">
        <v>3087</v>
      </c>
      <c r="AU337" s="244">
        <v>43244</v>
      </c>
      <c r="AV337" s="247" t="s">
        <v>3100</v>
      </c>
      <c r="AW337" s="248" t="s">
        <v>3087</v>
      </c>
      <c r="AX337" s="249" t="s">
        <v>3087</v>
      </c>
      <c r="AY337" s="250" t="s">
        <v>6482</v>
      </c>
    </row>
    <row r="338" spans="1:51" ht="24.75" customHeight="1" x14ac:dyDescent="0.35">
      <c r="A338" s="11">
        <v>337</v>
      </c>
      <c r="B338" s="241" t="s">
        <v>6493</v>
      </c>
      <c r="C338" s="8" t="s">
        <v>6494</v>
      </c>
      <c r="D338" s="10" t="s">
        <v>3087</v>
      </c>
      <c r="E338" s="10" t="s">
        <v>501</v>
      </c>
      <c r="F338" s="9">
        <v>43010</v>
      </c>
      <c r="G338" s="9">
        <v>43069</v>
      </c>
      <c r="H338" s="9"/>
      <c r="I338" s="9">
        <v>43434</v>
      </c>
      <c r="J338" s="7" t="s">
        <v>3127</v>
      </c>
      <c r="K338" s="7"/>
      <c r="L338" s="10" t="s">
        <v>6234</v>
      </c>
      <c r="M338" s="242" t="s">
        <v>2133</v>
      </c>
      <c r="N338" s="243" t="s">
        <v>1990</v>
      </c>
      <c r="O338" s="243" t="s">
        <v>3091</v>
      </c>
      <c r="P338" s="10" t="s">
        <v>3246</v>
      </c>
      <c r="Q338" s="10"/>
      <c r="R338" s="10"/>
      <c r="S338" s="10"/>
      <c r="T338" s="10" t="s">
        <v>53</v>
      </c>
      <c r="U338" s="244">
        <v>30269</v>
      </c>
      <c r="V338" s="10" t="s">
        <v>501</v>
      </c>
      <c r="W338" s="10" t="s">
        <v>501</v>
      </c>
      <c r="X338" s="241" t="s">
        <v>1936</v>
      </c>
      <c r="Y338" s="8" t="s">
        <v>6495</v>
      </c>
      <c r="Z338" s="243">
        <v>40766</v>
      </c>
      <c r="AA338" s="10" t="s">
        <v>501</v>
      </c>
      <c r="AB338" s="10" t="s">
        <v>1938</v>
      </c>
      <c r="AC338" s="10" t="s">
        <v>3139</v>
      </c>
      <c r="AD338" s="10" t="s">
        <v>5329</v>
      </c>
      <c r="AE338" s="243" t="s">
        <v>3087</v>
      </c>
      <c r="AF338" s="10" t="s">
        <v>6496</v>
      </c>
      <c r="AG338" s="10" t="s">
        <v>6497</v>
      </c>
      <c r="AH338" s="242" t="s">
        <v>6496</v>
      </c>
      <c r="AI338" s="243" t="s">
        <v>6497</v>
      </c>
      <c r="AJ338" s="10" t="s">
        <v>6498</v>
      </c>
      <c r="AK338" s="10" t="s">
        <v>6499</v>
      </c>
      <c r="AL338" s="241" t="s">
        <v>1971</v>
      </c>
      <c r="AM338" s="8"/>
      <c r="AN338" s="8"/>
      <c r="AO338" s="8"/>
      <c r="AP338" s="8"/>
      <c r="AQ338" s="8" t="s">
        <v>3087</v>
      </c>
      <c r="AR338" s="245">
        <v>43389</v>
      </c>
      <c r="AS338" s="245">
        <v>43389</v>
      </c>
      <c r="AT338" s="246" t="s">
        <v>6500</v>
      </c>
      <c r="AU338" s="244">
        <v>43389</v>
      </c>
      <c r="AV338" s="247" t="s">
        <v>3083</v>
      </c>
      <c r="AW338" s="248" t="s">
        <v>3087</v>
      </c>
      <c r="AX338" s="249" t="s">
        <v>3087</v>
      </c>
      <c r="AY338" s="250" t="s">
        <v>6493</v>
      </c>
    </row>
    <row r="339" spans="1:51" ht="24.75" customHeight="1" x14ac:dyDescent="0.35">
      <c r="A339" s="11">
        <v>338</v>
      </c>
      <c r="B339" s="241" t="s">
        <v>6501</v>
      </c>
      <c r="C339" s="8" t="s">
        <v>5291</v>
      </c>
      <c r="D339" s="10" t="s">
        <v>3087</v>
      </c>
      <c r="E339" s="10" t="s">
        <v>14</v>
      </c>
      <c r="F339" s="9">
        <v>41885</v>
      </c>
      <c r="G339" s="9">
        <v>41945</v>
      </c>
      <c r="H339" s="9"/>
      <c r="I339" s="9"/>
      <c r="J339" s="7" t="s">
        <v>1932</v>
      </c>
      <c r="K339" s="7"/>
      <c r="L339" s="10" t="s">
        <v>4682</v>
      </c>
      <c r="M339" s="242" t="s">
        <v>3683</v>
      </c>
      <c r="N339" s="243" t="s">
        <v>1984</v>
      </c>
      <c r="O339" s="243" t="s">
        <v>6017</v>
      </c>
      <c r="P339" s="10" t="s">
        <v>6018</v>
      </c>
      <c r="Q339" s="10"/>
      <c r="R339" s="10"/>
      <c r="S339" s="10"/>
      <c r="T339" s="10" t="s">
        <v>22</v>
      </c>
      <c r="U339" s="244">
        <v>28106</v>
      </c>
      <c r="V339" s="10" t="s">
        <v>79</v>
      </c>
      <c r="W339" s="10" t="s">
        <v>79</v>
      </c>
      <c r="X339" s="241" t="s">
        <v>1936</v>
      </c>
      <c r="Y339" s="8" t="s">
        <v>6502</v>
      </c>
      <c r="Z339" s="243">
        <v>42009</v>
      </c>
      <c r="AA339" s="10" t="s">
        <v>255</v>
      </c>
      <c r="AB339" s="10" t="s">
        <v>1938</v>
      </c>
      <c r="AC339" s="10" t="s">
        <v>3139</v>
      </c>
      <c r="AD339" s="10" t="s">
        <v>2010</v>
      </c>
      <c r="AE339" s="243" t="s">
        <v>1948</v>
      </c>
      <c r="AF339" s="10" t="s">
        <v>6503</v>
      </c>
      <c r="AG339" s="10" t="s">
        <v>6504</v>
      </c>
      <c r="AH339" s="242" t="s">
        <v>6505</v>
      </c>
      <c r="AI339" s="243" t="s">
        <v>6506</v>
      </c>
      <c r="AJ339" s="10" t="s">
        <v>6507</v>
      </c>
      <c r="AK339" s="10" t="s">
        <v>6508</v>
      </c>
      <c r="AL339" s="241" t="s">
        <v>6509</v>
      </c>
      <c r="AM339" s="8"/>
      <c r="AN339" s="8"/>
      <c r="AO339" s="8"/>
      <c r="AP339" s="8"/>
      <c r="AQ339" s="8" t="s">
        <v>3087</v>
      </c>
      <c r="AR339" s="245">
        <v>43404</v>
      </c>
      <c r="AS339" s="245">
        <v>43404</v>
      </c>
      <c r="AT339" s="246" t="s">
        <v>6510</v>
      </c>
      <c r="AU339" s="244">
        <v>43374</v>
      </c>
      <c r="AV339" s="247" t="s">
        <v>3083</v>
      </c>
      <c r="AW339" s="248" t="s">
        <v>3087</v>
      </c>
      <c r="AX339" s="249" t="s">
        <v>3087</v>
      </c>
      <c r="AY339" s="250" t="s">
        <v>6501</v>
      </c>
    </row>
    <row r="340" spans="1:51" ht="24.75" customHeight="1" x14ac:dyDescent="0.35">
      <c r="A340" s="11">
        <v>339</v>
      </c>
      <c r="B340" s="241" t="s">
        <v>6511</v>
      </c>
      <c r="C340" s="8" t="s">
        <v>6512</v>
      </c>
      <c r="D340" s="10" t="s">
        <v>3087</v>
      </c>
      <c r="E340" s="10" t="s">
        <v>3194</v>
      </c>
      <c r="F340" s="9">
        <v>43276</v>
      </c>
      <c r="G340" s="9">
        <v>43335</v>
      </c>
      <c r="H340" s="9"/>
      <c r="I340" s="9">
        <v>43700</v>
      </c>
      <c r="J340" s="7" t="s">
        <v>3127</v>
      </c>
      <c r="K340" s="7"/>
      <c r="L340" s="10" t="s">
        <v>35</v>
      </c>
      <c r="M340" s="242" t="s">
        <v>35</v>
      </c>
      <c r="N340" s="243" t="s">
        <v>2155</v>
      </c>
      <c r="O340" s="243" t="s">
        <v>626</v>
      </c>
      <c r="P340" s="10" t="s">
        <v>2285</v>
      </c>
      <c r="Q340" s="10"/>
      <c r="R340" s="10"/>
      <c r="S340" s="10"/>
      <c r="T340" s="10" t="s">
        <v>22</v>
      </c>
      <c r="U340" s="244">
        <v>34344</v>
      </c>
      <c r="V340" s="10" t="s">
        <v>101</v>
      </c>
      <c r="W340" s="10" t="s">
        <v>101</v>
      </c>
      <c r="X340" s="241" t="s">
        <v>1936</v>
      </c>
      <c r="Y340" s="8" t="s">
        <v>6513</v>
      </c>
      <c r="Z340" s="243">
        <v>40437</v>
      </c>
      <c r="AA340" s="10" t="s">
        <v>101</v>
      </c>
      <c r="AB340" s="10" t="s">
        <v>1956</v>
      </c>
      <c r="AC340" s="10" t="s">
        <v>3139</v>
      </c>
      <c r="AD340" s="10" t="s">
        <v>2146</v>
      </c>
      <c r="AE340" s="243" t="s">
        <v>1948</v>
      </c>
      <c r="AF340" s="10" t="s">
        <v>6514</v>
      </c>
      <c r="AG340" s="10" t="s">
        <v>6515</v>
      </c>
      <c r="AH340" s="242" t="s">
        <v>6516</v>
      </c>
      <c r="AI340" s="243" t="s">
        <v>6517</v>
      </c>
      <c r="AJ340" s="10" t="s">
        <v>6518</v>
      </c>
      <c r="AK340" s="10" t="s">
        <v>6519</v>
      </c>
      <c r="AL340" s="241" t="s">
        <v>2160</v>
      </c>
      <c r="AM340" s="8"/>
      <c r="AN340" s="8"/>
      <c r="AO340" s="8"/>
      <c r="AP340" s="8"/>
      <c r="AQ340" s="8" t="s">
        <v>3087</v>
      </c>
      <c r="AR340" s="245">
        <v>43404</v>
      </c>
      <c r="AS340" s="245">
        <v>43404</v>
      </c>
      <c r="AT340" s="246" t="s">
        <v>6520</v>
      </c>
      <c r="AU340" s="244">
        <v>43376</v>
      </c>
      <c r="AV340" s="247" t="s">
        <v>3083</v>
      </c>
      <c r="AW340" s="248" t="s">
        <v>3087</v>
      </c>
      <c r="AX340" s="249" t="s">
        <v>3087</v>
      </c>
      <c r="AY340" s="250" t="s">
        <v>6511</v>
      </c>
    </row>
    <row r="341" spans="1:51" ht="24.75" customHeight="1" x14ac:dyDescent="0.35">
      <c r="A341" s="11">
        <v>340</v>
      </c>
      <c r="B341" s="241" t="s">
        <v>6521</v>
      </c>
      <c r="C341" s="8" t="s">
        <v>6522</v>
      </c>
      <c r="D341" s="10" t="s">
        <v>3087</v>
      </c>
      <c r="E341" s="10" t="s">
        <v>3194</v>
      </c>
      <c r="F341" s="9">
        <v>43152</v>
      </c>
      <c r="G341" s="9">
        <v>43211</v>
      </c>
      <c r="H341" s="9"/>
      <c r="I341" s="9">
        <v>43576</v>
      </c>
      <c r="J341" s="7" t="s">
        <v>3127</v>
      </c>
      <c r="K341" s="7"/>
      <c r="L341" s="10" t="s">
        <v>6523</v>
      </c>
      <c r="M341" s="242" t="s">
        <v>6524</v>
      </c>
      <c r="N341" s="243" t="s">
        <v>2155</v>
      </c>
      <c r="O341" s="243" t="s">
        <v>6525</v>
      </c>
      <c r="P341" s="10" t="s">
        <v>6526</v>
      </c>
      <c r="Q341" s="10"/>
      <c r="R341" s="10"/>
      <c r="S341" s="10"/>
      <c r="T341" s="10" t="s">
        <v>22</v>
      </c>
      <c r="U341" s="244">
        <v>33271</v>
      </c>
      <c r="V341" s="10" t="s">
        <v>2015</v>
      </c>
      <c r="W341" s="10" t="s">
        <v>2015</v>
      </c>
      <c r="X341" s="241" t="s">
        <v>1936</v>
      </c>
      <c r="Y341" s="8" t="s">
        <v>6527</v>
      </c>
      <c r="Z341" s="243">
        <v>40504</v>
      </c>
      <c r="AA341" s="10" t="s">
        <v>455</v>
      </c>
      <c r="AB341" s="10" t="s">
        <v>1938</v>
      </c>
      <c r="AC341" s="10" t="s">
        <v>3139</v>
      </c>
      <c r="AD341" s="10" t="s">
        <v>6528</v>
      </c>
      <c r="AE341" s="243" t="s">
        <v>2041</v>
      </c>
      <c r="AF341" s="10" t="s">
        <v>6529</v>
      </c>
      <c r="AG341" s="10" t="s">
        <v>6530</v>
      </c>
      <c r="AH341" s="242" t="s">
        <v>6531</v>
      </c>
      <c r="AI341" s="243" t="s">
        <v>6532</v>
      </c>
      <c r="AJ341" s="10" t="s">
        <v>6533</v>
      </c>
      <c r="AK341" s="10" t="s">
        <v>6534</v>
      </c>
      <c r="AL341" s="241" t="s">
        <v>1941</v>
      </c>
      <c r="AM341" s="8"/>
      <c r="AN341" s="8"/>
      <c r="AO341" s="8"/>
      <c r="AP341" s="8"/>
      <c r="AQ341" s="8" t="s">
        <v>3087</v>
      </c>
      <c r="AR341" s="245">
        <v>43430</v>
      </c>
      <c r="AS341" s="245">
        <v>43430</v>
      </c>
      <c r="AT341" s="246" t="s">
        <v>6535</v>
      </c>
      <c r="AU341" s="244">
        <v>43389</v>
      </c>
      <c r="AV341" s="247" t="s">
        <v>3083</v>
      </c>
      <c r="AW341" s="248" t="s">
        <v>3087</v>
      </c>
      <c r="AX341" s="249" t="s">
        <v>3087</v>
      </c>
      <c r="AY341" s="250" t="s">
        <v>6521</v>
      </c>
    </row>
    <row r="342" spans="1:51" ht="24.75" customHeight="1" x14ac:dyDescent="0.35">
      <c r="A342" s="11">
        <v>341</v>
      </c>
      <c r="B342" s="241" t="s">
        <v>6536</v>
      </c>
      <c r="C342" s="8" t="s">
        <v>6537</v>
      </c>
      <c r="D342" s="10" t="s">
        <v>3087</v>
      </c>
      <c r="E342" s="10" t="s">
        <v>14</v>
      </c>
      <c r="F342" s="9">
        <v>43416</v>
      </c>
      <c r="G342" s="9">
        <v>43475</v>
      </c>
      <c r="H342" s="9"/>
      <c r="I342" s="9"/>
      <c r="J342" s="7" t="s">
        <v>3127</v>
      </c>
      <c r="K342" s="7"/>
      <c r="L342" s="10" t="s">
        <v>218</v>
      </c>
      <c r="M342" s="242" t="s">
        <v>218</v>
      </c>
      <c r="N342" s="243" t="s">
        <v>1972</v>
      </c>
      <c r="O342" s="243" t="s">
        <v>1136</v>
      </c>
      <c r="P342" s="10" t="s">
        <v>6538</v>
      </c>
      <c r="Q342" s="10"/>
      <c r="R342" s="10"/>
      <c r="S342" s="10"/>
      <c r="T342" s="10" t="s">
        <v>53</v>
      </c>
      <c r="U342" s="244">
        <v>31265</v>
      </c>
      <c r="V342" s="10" t="s">
        <v>2297</v>
      </c>
      <c r="W342" s="10" t="s">
        <v>2297</v>
      </c>
      <c r="X342" s="241" t="s">
        <v>1936</v>
      </c>
      <c r="Y342" s="8" t="s">
        <v>6539</v>
      </c>
      <c r="Z342" s="243">
        <v>38866</v>
      </c>
      <c r="AA342" s="10" t="s">
        <v>255</v>
      </c>
      <c r="AB342" s="10" t="s">
        <v>1956</v>
      </c>
      <c r="AC342" s="10" t="s">
        <v>3139</v>
      </c>
      <c r="AD342" s="10" t="s">
        <v>6540</v>
      </c>
      <c r="AE342" s="243" t="s">
        <v>1948</v>
      </c>
      <c r="AF342" s="10" t="s">
        <v>6541</v>
      </c>
      <c r="AG342" s="10" t="s">
        <v>6542</v>
      </c>
      <c r="AH342" s="242" t="s">
        <v>6541</v>
      </c>
      <c r="AI342" s="243" t="s">
        <v>6542</v>
      </c>
      <c r="AJ342" s="10" t="s">
        <v>6543</v>
      </c>
      <c r="AK342" s="10" t="s">
        <v>6544</v>
      </c>
      <c r="AL342" s="241" t="s">
        <v>2224</v>
      </c>
      <c r="AM342" s="8"/>
      <c r="AN342" s="8"/>
      <c r="AO342" s="8"/>
      <c r="AP342" s="8"/>
      <c r="AQ342" s="8" t="s">
        <v>3087</v>
      </c>
      <c r="AR342" s="245">
        <v>43434</v>
      </c>
      <c r="AS342" s="245">
        <v>43434</v>
      </c>
      <c r="AT342" s="246" t="s">
        <v>3087</v>
      </c>
      <c r="AU342" s="244">
        <v>43434</v>
      </c>
      <c r="AV342" s="247" t="s">
        <v>4455</v>
      </c>
      <c r="AW342" s="248" t="s">
        <v>3087</v>
      </c>
      <c r="AX342" s="249" t="s">
        <v>3087</v>
      </c>
      <c r="AY342" s="250" t="s">
        <v>6536</v>
      </c>
    </row>
    <row r="343" spans="1:51" ht="24.75" customHeight="1" x14ac:dyDescent="0.35">
      <c r="A343" s="11">
        <v>342</v>
      </c>
      <c r="B343" s="241" t="s">
        <v>6545</v>
      </c>
      <c r="C343" s="8" t="s">
        <v>6546</v>
      </c>
      <c r="D343" s="10" t="s">
        <v>3087</v>
      </c>
      <c r="E343" s="10" t="s">
        <v>1071</v>
      </c>
      <c r="F343" s="9">
        <v>43265</v>
      </c>
      <c r="G343" s="9">
        <v>43324</v>
      </c>
      <c r="H343" s="9"/>
      <c r="I343" s="9">
        <v>43689</v>
      </c>
      <c r="J343" s="7" t="s">
        <v>3127</v>
      </c>
      <c r="K343" s="7"/>
      <c r="L343" s="10" t="s">
        <v>5052</v>
      </c>
      <c r="M343" s="242" t="s">
        <v>5053</v>
      </c>
      <c r="N343" s="243" t="s">
        <v>2050</v>
      </c>
      <c r="O343" s="243" t="s">
        <v>3164</v>
      </c>
      <c r="P343" s="10" t="s">
        <v>2061</v>
      </c>
      <c r="Q343" s="10"/>
      <c r="R343" s="10"/>
      <c r="S343" s="10"/>
      <c r="T343" s="10" t="s">
        <v>53</v>
      </c>
      <c r="U343" s="244">
        <v>31686</v>
      </c>
      <c r="V343" s="10" t="s">
        <v>2114</v>
      </c>
      <c r="W343" s="10" t="s">
        <v>2114</v>
      </c>
      <c r="X343" s="241" t="s">
        <v>1936</v>
      </c>
      <c r="Y343" s="8" t="s">
        <v>6547</v>
      </c>
      <c r="Z343" s="243">
        <v>42368</v>
      </c>
      <c r="AA343" s="10" t="s">
        <v>2114</v>
      </c>
      <c r="AB343" s="10" t="s">
        <v>1938</v>
      </c>
      <c r="AC343" s="10" t="s">
        <v>3139</v>
      </c>
      <c r="AD343" s="10" t="s">
        <v>6548</v>
      </c>
      <c r="AE343" s="243" t="s">
        <v>6549</v>
      </c>
      <c r="AF343" s="10" t="s">
        <v>6550</v>
      </c>
      <c r="AG343" s="10" t="s">
        <v>6551</v>
      </c>
      <c r="AH343" s="242" t="s">
        <v>6550</v>
      </c>
      <c r="AI343" s="243" t="s">
        <v>6551</v>
      </c>
      <c r="AJ343" s="10" t="s">
        <v>6552</v>
      </c>
      <c r="AK343" s="10" t="s">
        <v>6553</v>
      </c>
      <c r="AL343" s="241" t="s">
        <v>1971</v>
      </c>
      <c r="AM343" s="8"/>
      <c r="AN343" s="8"/>
      <c r="AO343" s="8"/>
      <c r="AP343" s="8"/>
      <c r="AQ343" s="8" t="s">
        <v>3087</v>
      </c>
      <c r="AR343" s="245">
        <v>43404</v>
      </c>
      <c r="AS343" s="245">
        <v>43434</v>
      </c>
      <c r="AT343" s="246" t="s">
        <v>6554</v>
      </c>
      <c r="AU343" s="244">
        <v>43402</v>
      </c>
      <c r="AV343" s="247" t="s">
        <v>3100</v>
      </c>
      <c r="AW343" s="248" t="s">
        <v>3087</v>
      </c>
      <c r="AX343" s="249" t="s">
        <v>3087</v>
      </c>
      <c r="AY343" s="250" t="s">
        <v>6545</v>
      </c>
    </row>
    <row r="344" spans="1:51" ht="24.75" customHeight="1" x14ac:dyDescent="0.35">
      <c r="A344" s="11">
        <v>343</v>
      </c>
      <c r="B344" s="241" t="s">
        <v>6555</v>
      </c>
      <c r="C344" s="8" t="s">
        <v>6556</v>
      </c>
      <c r="D344" s="10" t="s">
        <v>3087</v>
      </c>
      <c r="E344" s="10" t="s">
        <v>699</v>
      </c>
      <c r="F344" s="9">
        <v>43234</v>
      </c>
      <c r="G344" s="9">
        <v>43293</v>
      </c>
      <c r="H344" s="9"/>
      <c r="I344" s="9">
        <v>43658</v>
      </c>
      <c r="J344" s="7" t="s">
        <v>3127</v>
      </c>
      <c r="K344" s="7"/>
      <c r="L344" s="10" t="s">
        <v>5052</v>
      </c>
      <c r="M344" s="242" t="s">
        <v>5053</v>
      </c>
      <c r="N344" s="243" t="s">
        <v>2017</v>
      </c>
      <c r="O344" s="243" t="s">
        <v>3164</v>
      </c>
      <c r="P344" s="10" t="s">
        <v>2061</v>
      </c>
      <c r="Q344" s="10"/>
      <c r="R344" s="10"/>
      <c r="S344" s="10"/>
      <c r="T344" s="10" t="s">
        <v>53</v>
      </c>
      <c r="U344" s="244">
        <v>29221</v>
      </c>
      <c r="V344" s="10" t="s">
        <v>699</v>
      </c>
      <c r="W344" s="10" t="s">
        <v>699</v>
      </c>
      <c r="X344" s="241" t="s">
        <v>1936</v>
      </c>
      <c r="Y344" s="8" t="s">
        <v>6557</v>
      </c>
      <c r="Z344" s="243">
        <v>38973</v>
      </c>
      <c r="AA344" s="10" t="s">
        <v>699</v>
      </c>
      <c r="AB344" s="10" t="s">
        <v>1938</v>
      </c>
      <c r="AC344" s="10" t="s">
        <v>3139</v>
      </c>
      <c r="AD344" s="10" t="s">
        <v>6558</v>
      </c>
      <c r="AE344" s="243" t="s">
        <v>2579</v>
      </c>
      <c r="AF344" s="10" t="s">
        <v>6559</v>
      </c>
      <c r="AG344" s="10" t="s">
        <v>6560</v>
      </c>
      <c r="AH344" s="242" t="s">
        <v>6559</v>
      </c>
      <c r="AI344" s="243" t="s">
        <v>6560</v>
      </c>
      <c r="AJ344" s="10" t="s">
        <v>6561</v>
      </c>
      <c r="AK344" s="10" t="s">
        <v>6562</v>
      </c>
      <c r="AL344" s="241" t="s">
        <v>1971</v>
      </c>
      <c r="AM344" s="8"/>
      <c r="AN344" s="8"/>
      <c r="AO344" s="8"/>
      <c r="AP344" s="8"/>
      <c r="AQ344" s="8" t="s">
        <v>3087</v>
      </c>
      <c r="AR344" s="245">
        <v>43404</v>
      </c>
      <c r="AS344" s="245">
        <v>43434</v>
      </c>
      <c r="AT344" s="246" t="s">
        <v>6563</v>
      </c>
      <c r="AU344" s="244">
        <v>43402</v>
      </c>
      <c r="AV344" s="247" t="s">
        <v>3100</v>
      </c>
      <c r="AW344" s="248" t="s">
        <v>3087</v>
      </c>
      <c r="AX344" s="249" t="s">
        <v>3087</v>
      </c>
      <c r="AY344" s="250" t="s">
        <v>6555</v>
      </c>
    </row>
    <row r="345" spans="1:51" ht="24.75" customHeight="1" x14ac:dyDescent="0.35">
      <c r="A345" s="11">
        <v>344</v>
      </c>
      <c r="B345" s="241" t="s">
        <v>6564</v>
      </c>
      <c r="C345" s="8" t="s">
        <v>6565</v>
      </c>
      <c r="D345" s="10" t="s">
        <v>3087</v>
      </c>
      <c r="E345" s="10" t="s">
        <v>32</v>
      </c>
      <c r="F345" s="9">
        <v>41246</v>
      </c>
      <c r="G345" s="9">
        <v>41306</v>
      </c>
      <c r="H345" s="9"/>
      <c r="I345" s="9"/>
      <c r="J345" s="7" t="s">
        <v>1932</v>
      </c>
      <c r="K345" s="7"/>
      <c r="L345" s="10" t="s">
        <v>35</v>
      </c>
      <c r="M345" s="242" t="s">
        <v>35</v>
      </c>
      <c r="N345" s="243" t="s">
        <v>2126</v>
      </c>
      <c r="O345" s="243" t="s">
        <v>307</v>
      </c>
      <c r="P345" s="10" t="s">
        <v>2127</v>
      </c>
      <c r="Q345" s="10"/>
      <c r="R345" s="10"/>
      <c r="S345" s="10"/>
      <c r="T345" s="10" t="s">
        <v>22</v>
      </c>
      <c r="U345" s="244">
        <v>32346</v>
      </c>
      <c r="V345" s="10" t="s">
        <v>317</v>
      </c>
      <c r="W345" s="10" t="s">
        <v>317</v>
      </c>
      <c r="X345" s="241" t="s">
        <v>1936</v>
      </c>
      <c r="Y345" s="8" t="s">
        <v>6566</v>
      </c>
      <c r="Z345" s="243">
        <v>38452</v>
      </c>
      <c r="AA345" s="10" t="s">
        <v>317</v>
      </c>
      <c r="AB345" s="10" t="s">
        <v>1956</v>
      </c>
      <c r="AC345" s="10" t="s">
        <v>3139</v>
      </c>
      <c r="AD345" s="10" t="s">
        <v>2072</v>
      </c>
      <c r="AE345" s="243" t="s">
        <v>6567</v>
      </c>
      <c r="AF345" s="10" t="s">
        <v>6568</v>
      </c>
      <c r="AG345" s="10" t="s">
        <v>6569</v>
      </c>
      <c r="AH345" s="242" t="s">
        <v>6570</v>
      </c>
      <c r="AI345" s="243" t="s">
        <v>6571</v>
      </c>
      <c r="AJ345" s="10" t="s">
        <v>6572</v>
      </c>
      <c r="AK345" s="10" t="s">
        <v>6573</v>
      </c>
      <c r="AL345" s="241" t="s">
        <v>2160</v>
      </c>
      <c r="AM345" s="8"/>
      <c r="AN345" s="8"/>
      <c r="AO345" s="8"/>
      <c r="AP345" s="8"/>
      <c r="AQ345" s="8" t="s">
        <v>3087</v>
      </c>
      <c r="AR345" s="245">
        <v>43437</v>
      </c>
      <c r="AS345" s="245">
        <v>43447</v>
      </c>
      <c r="AT345" s="246" t="s">
        <v>6574</v>
      </c>
      <c r="AU345" s="244">
        <v>43409</v>
      </c>
      <c r="AV345" s="247" t="s">
        <v>3083</v>
      </c>
      <c r="AW345" s="248" t="s">
        <v>3087</v>
      </c>
      <c r="AX345" s="249" t="s">
        <v>3087</v>
      </c>
      <c r="AY345" s="250" t="s">
        <v>6564</v>
      </c>
    </row>
    <row r="346" spans="1:51" ht="24.75" customHeight="1" x14ac:dyDescent="0.35">
      <c r="A346" s="11">
        <v>345</v>
      </c>
      <c r="B346" s="241" t="s">
        <v>6575</v>
      </c>
      <c r="C346" s="8" t="s">
        <v>6576</v>
      </c>
      <c r="D346" s="10" t="s">
        <v>3087</v>
      </c>
      <c r="E346" s="10" t="s">
        <v>14</v>
      </c>
      <c r="F346" s="9">
        <v>40787</v>
      </c>
      <c r="G346" s="9">
        <v>40847</v>
      </c>
      <c r="H346" s="9"/>
      <c r="I346" s="9"/>
      <c r="J346" s="7" t="s">
        <v>1932</v>
      </c>
      <c r="K346" s="7"/>
      <c r="L346" s="10" t="s">
        <v>96</v>
      </c>
      <c r="M346" s="242" t="s">
        <v>618</v>
      </c>
      <c r="N346" s="243" t="s">
        <v>2050</v>
      </c>
      <c r="O346" s="243" t="s">
        <v>619</v>
      </c>
      <c r="P346" s="10" t="s">
        <v>2283</v>
      </c>
      <c r="Q346" s="10"/>
      <c r="R346" s="10"/>
      <c r="S346" s="10"/>
      <c r="T346" s="10" t="s">
        <v>22</v>
      </c>
      <c r="U346" s="244">
        <v>30752</v>
      </c>
      <c r="V346" s="10" t="s">
        <v>255</v>
      </c>
      <c r="W346" s="10" t="s">
        <v>79</v>
      </c>
      <c r="X346" s="241" t="s">
        <v>1936</v>
      </c>
      <c r="Y346" s="8" t="s">
        <v>6577</v>
      </c>
      <c r="Z346" s="243">
        <v>36369</v>
      </c>
      <c r="AA346" s="10" t="s">
        <v>255</v>
      </c>
      <c r="AB346" s="10" t="s">
        <v>1938</v>
      </c>
      <c r="AC346" s="10" t="s">
        <v>3139</v>
      </c>
      <c r="AD346" s="10" t="s">
        <v>6578</v>
      </c>
      <c r="AE346" s="243" t="s">
        <v>751</v>
      </c>
      <c r="AF346" s="10" t="s">
        <v>6579</v>
      </c>
      <c r="AG346" s="10" t="s">
        <v>6580</v>
      </c>
      <c r="AH346" s="242" t="s">
        <v>6579</v>
      </c>
      <c r="AI346" s="243" t="s">
        <v>6580</v>
      </c>
      <c r="AJ346" s="10" t="s">
        <v>6581</v>
      </c>
      <c r="AK346" s="10" t="s">
        <v>6582</v>
      </c>
      <c r="AL346" s="241" t="s">
        <v>2107</v>
      </c>
      <c r="AM346" s="8"/>
      <c r="AN346" s="8"/>
      <c r="AO346" s="8"/>
      <c r="AP346" s="8"/>
      <c r="AQ346" s="8" t="s">
        <v>3087</v>
      </c>
      <c r="AR346" s="245">
        <v>43445</v>
      </c>
      <c r="AS346" s="245">
        <v>43455</v>
      </c>
      <c r="AT346" s="246" t="s">
        <v>6583</v>
      </c>
      <c r="AU346" s="244">
        <v>43416</v>
      </c>
      <c r="AV346" s="247" t="s">
        <v>3083</v>
      </c>
      <c r="AW346" s="248" t="s">
        <v>3087</v>
      </c>
      <c r="AX346" s="249" t="s">
        <v>3087</v>
      </c>
      <c r="AY346" s="250" t="s">
        <v>6575</v>
      </c>
    </row>
    <row r="347" spans="1:51" ht="24.75" customHeight="1" x14ac:dyDescent="0.35">
      <c r="A347" s="11">
        <v>346</v>
      </c>
      <c r="B347" s="241" t="s">
        <v>6584</v>
      </c>
      <c r="C347" s="8" t="s">
        <v>6585</v>
      </c>
      <c r="D347" s="10" t="s">
        <v>3087</v>
      </c>
      <c r="E347" s="10" t="s">
        <v>699</v>
      </c>
      <c r="F347" s="9">
        <v>43423</v>
      </c>
      <c r="G347" s="9">
        <v>43482</v>
      </c>
      <c r="H347" s="9"/>
      <c r="I347" s="9"/>
      <c r="J347" s="7" t="s">
        <v>3127</v>
      </c>
      <c r="K347" s="7"/>
      <c r="L347" s="10" t="s">
        <v>35</v>
      </c>
      <c r="M347" s="242" t="s">
        <v>35</v>
      </c>
      <c r="N347" s="243" t="s">
        <v>2126</v>
      </c>
      <c r="O347" s="243" t="s">
        <v>307</v>
      </c>
      <c r="P347" s="10" t="s">
        <v>2127</v>
      </c>
      <c r="Q347" s="10"/>
      <c r="R347" s="10"/>
      <c r="S347" s="10"/>
      <c r="T347" s="10" t="s">
        <v>22</v>
      </c>
      <c r="U347" s="244">
        <v>33801</v>
      </c>
      <c r="V347" s="10" t="s">
        <v>699</v>
      </c>
      <c r="W347" s="10" t="s">
        <v>2562</v>
      </c>
      <c r="X347" s="241" t="s">
        <v>1936</v>
      </c>
      <c r="Y347" s="8" t="s">
        <v>6586</v>
      </c>
      <c r="Z347" s="243">
        <v>40395</v>
      </c>
      <c r="AA347" s="10" t="s">
        <v>699</v>
      </c>
      <c r="AB347" s="10" t="s">
        <v>1956</v>
      </c>
      <c r="AC347" s="10" t="s">
        <v>3139</v>
      </c>
      <c r="AD347" s="10" t="s">
        <v>2189</v>
      </c>
      <c r="AE347" s="243" t="s">
        <v>2041</v>
      </c>
      <c r="AF347" s="10" t="s">
        <v>6587</v>
      </c>
      <c r="AG347" s="10" t="s">
        <v>6588</v>
      </c>
      <c r="AH347" s="242" t="s">
        <v>6587</v>
      </c>
      <c r="AI347" s="243" t="s">
        <v>6588</v>
      </c>
      <c r="AJ347" s="10" t="s">
        <v>6589</v>
      </c>
      <c r="AK347" s="10" t="s">
        <v>6590</v>
      </c>
      <c r="AL347" s="241" t="s">
        <v>1953</v>
      </c>
      <c r="AM347" s="8"/>
      <c r="AN347" s="8"/>
      <c r="AO347" s="8"/>
      <c r="AP347" s="8"/>
      <c r="AQ347" s="8" t="s">
        <v>3087</v>
      </c>
      <c r="AR347" s="245">
        <v>43465</v>
      </c>
      <c r="AS347" s="245">
        <v>43465</v>
      </c>
      <c r="AT347" s="246" t="s">
        <v>3087</v>
      </c>
      <c r="AU347" s="244">
        <v>43445</v>
      </c>
      <c r="AV347" s="247" t="s">
        <v>4455</v>
      </c>
      <c r="AW347" s="248" t="s">
        <v>3087</v>
      </c>
      <c r="AX347" s="249" t="s">
        <v>3087</v>
      </c>
      <c r="AY347" s="250" t="s">
        <v>6584</v>
      </c>
    </row>
    <row r="348" spans="1:51" ht="24.75" customHeight="1" x14ac:dyDescent="0.35">
      <c r="A348" s="11">
        <v>347</v>
      </c>
      <c r="B348" s="241" t="s">
        <v>6591</v>
      </c>
      <c r="C348" s="8" t="s">
        <v>6592</v>
      </c>
      <c r="D348" s="10" t="s">
        <v>6593</v>
      </c>
      <c r="E348" s="10" t="s">
        <v>14</v>
      </c>
      <c r="F348" s="9">
        <v>41764</v>
      </c>
      <c r="G348" s="9">
        <v>41824</v>
      </c>
      <c r="H348" s="9"/>
      <c r="I348" s="9"/>
      <c r="J348" s="7" t="s">
        <v>1932</v>
      </c>
      <c r="K348" s="7"/>
      <c r="L348" s="10" t="s">
        <v>3104</v>
      </c>
      <c r="M348" s="242" t="s">
        <v>41</v>
      </c>
      <c r="N348" s="243" t="s">
        <v>1972</v>
      </c>
      <c r="O348" s="243" t="s">
        <v>6594</v>
      </c>
      <c r="P348" s="10" t="s">
        <v>6595</v>
      </c>
      <c r="Q348" s="10"/>
      <c r="R348" s="10"/>
      <c r="S348" s="10"/>
      <c r="T348" s="10" t="s">
        <v>22</v>
      </c>
      <c r="U348" s="244">
        <v>33511</v>
      </c>
      <c r="V348" s="10" t="s">
        <v>255</v>
      </c>
      <c r="W348" s="10" t="s">
        <v>255</v>
      </c>
      <c r="X348" s="241" t="s">
        <v>1936</v>
      </c>
      <c r="Y348" s="8" t="s">
        <v>6596</v>
      </c>
      <c r="Z348" s="243">
        <v>38832</v>
      </c>
      <c r="AA348" s="10" t="s">
        <v>255</v>
      </c>
      <c r="AB348" s="10" t="s">
        <v>1938</v>
      </c>
      <c r="AC348" s="10" t="s">
        <v>1974</v>
      </c>
      <c r="AD348" s="10" t="s">
        <v>3601</v>
      </c>
      <c r="AE348" s="243" t="s">
        <v>2069</v>
      </c>
      <c r="AF348" s="10" t="s">
        <v>6597</v>
      </c>
      <c r="AG348" s="10" t="s">
        <v>6598</v>
      </c>
      <c r="AH348" s="242" t="s">
        <v>6597</v>
      </c>
      <c r="AI348" s="243" t="s">
        <v>6598</v>
      </c>
      <c r="AJ348" s="10" t="s">
        <v>6599</v>
      </c>
      <c r="AK348" s="10" t="s">
        <v>6600</v>
      </c>
      <c r="AL348" s="241" t="s">
        <v>2107</v>
      </c>
      <c r="AM348" s="8"/>
      <c r="AN348" s="8"/>
      <c r="AO348" s="8"/>
      <c r="AP348" s="8"/>
      <c r="AQ348" s="8" t="s">
        <v>3087</v>
      </c>
      <c r="AR348" s="245">
        <v>43469</v>
      </c>
      <c r="AS348" s="245">
        <v>43471</v>
      </c>
      <c r="AT348" s="246" t="s">
        <v>6601</v>
      </c>
      <c r="AU348" s="244">
        <v>43426</v>
      </c>
      <c r="AV348" s="247" t="s">
        <v>6602</v>
      </c>
      <c r="AW348" s="248" t="s">
        <v>6603</v>
      </c>
      <c r="AX348" s="249" t="s">
        <v>3087</v>
      </c>
      <c r="AY348" s="250" t="s">
        <v>6591</v>
      </c>
    </row>
    <row r="349" spans="1:51" ht="24.75" customHeight="1" x14ac:dyDescent="0.35">
      <c r="A349" s="11">
        <v>348</v>
      </c>
      <c r="B349" s="241" t="s">
        <v>6604</v>
      </c>
      <c r="C349" s="8" t="s">
        <v>6605</v>
      </c>
      <c r="D349" s="10" t="s">
        <v>3087</v>
      </c>
      <c r="E349" s="10" t="s">
        <v>14</v>
      </c>
      <c r="F349" s="9">
        <v>42583</v>
      </c>
      <c r="G349" s="9">
        <v>42643</v>
      </c>
      <c r="H349" s="9"/>
      <c r="I349" s="9"/>
      <c r="J349" s="7" t="s">
        <v>1932</v>
      </c>
      <c r="K349" s="7"/>
      <c r="L349" s="10" t="s">
        <v>35</v>
      </c>
      <c r="M349" s="242" t="s">
        <v>2142</v>
      </c>
      <c r="N349" s="243" t="s">
        <v>2017</v>
      </c>
      <c r="O349" s="243" t="s">
        <v>1000</v>
      </c>
      <c r="P349" s="10" t="s">
        <v>2432</v>
      </c>
      <c r="Q349" s="10"/>
      <c r="R349" s="10"/>
      <c r="S349" s="10"/>
      <c r="T349" s="10" t="s">
        <v>53</v>
      </c>
      <c r="U349" s="244">
        <v>30459</v>
      </c>
      <c r="V349" s="10" t="s">
        <v>255</v>
      </c>
      <c r="W349" s="10" t="s">
        <v>1658</v>
      </c>
      <c r="X349" s="241" t="s">
        <v>1936</v>
      </c>
      <c r="Y349" s="8" t="s">
        <v>6606</v>
      </c>
      <c r="Z349" s="243">
        <v>41255</v>
      </c>
      <c r="AA349" s="10" t="s">
        <v>255</v>
      </c>
      <c r="AB349" s="10" t="s">
        <v>1938</v>
      </c>
      <c r="AC349" s="10" t="s">
        <v>3139</v>
      </c>
      <c r="AD349" s="10" t="s">
        <v>2110</v>
      </c>
      <c r="AE349" s="243" t="s">
        <v>2579</v>
      </c>
      <c r="AF349" s="10" t="s">
        <v>6607</v>
      </c>
      <c r="AG349" s="10" t="s">
        <v>6608</v>
      </c>
      <c r="AH349" s="242" t="s">
        <v>6607</v>
      </c>
      <c r="AI349" s="243" t="s">
        <v>6608</v>
      </c>
      <c r="AJ349" s="10" t="s">
        <v>6609</v>
      </c>
      <c r="AK349" s="10" t="s">
        <v>6610</v>
      </c>
      <c r="AL349" s="241" t="s">
        <v>2107</v>
      </c>
      <c r="AM349" s="8"/>
      <c r="AN349" s="8"/>
      <c r="AO349" s="8"/>
      <c r="AP349" s="8"/>
      <c r="AQ349" s="8" t="s">
        <v>3087</v>
      </c>
      <c r="AR349" s="245">
        <v>43499</v>
      </c>
      <c r="AS349" s="245">
        <v>43512</v>
      </c>
      <c r="AT349" s="246" t="s">
        <v>6611</v>
      </c>
      <c r="AU349" s="244">
        <v>43467</v>
      </c>
      <c r="AV349" s="247" t="s">
        <v>6602</v>
      </c>
      <c r="AW349" s="248" t="s">
        <v>6612</v>
      </c>
      <c r="AX349" s="249" t="s">
        <v>3087</v>
      </c>
      <c r="AY349" s="250" t="s">
        <v>6604</v>
      </c>
    </row>
    <row r="350" spans="1:51" ht="24.75" customHeight="1" x14ac:dyDescent="0.35">
      <c r="A350" s="11">
        <v>349</v>
      </c>
      <c r="B350" s="241" t="s">
        <v>6613</v>
      </c>
      <c r="C350" s="8" t="s">
        <v>1373</v>
      </c>
      <c r="D350" s="10" t="s">
        <v>3087</v>
      </c>
      <c r="E350" s="10" t="s">
        <v>14</v>
      </c>
      <c r="F350" s="9">
        <v>42835</v>
      </c>
      <c r="G350" s="9">
        <v>42894</v>
      </c>
      <c r="H350" s="9"/>
      <c r="I350" s="9"/>
      <c r="J350" s="7" t="s">
        <v>1932</v>
      </c>
      <c r="K350" s="7"/>
      <c r="L350" s="10" t="s">
        <v>70</v>
      </c>
      <c r="M350" s="242" t="s">
        <v>3343</v>
      </c>
      <c r="N350" s="243" t="s">
        <v>1972</v>
      </c>
      <c r="O350" s="243" t="s">
        <v>5338</v>
      </c>
      <c r="P350" s="10" t="s">
        <v>5339</v>
      </c>
      <c r="Q350" s="10"/>
      <c r="R350" s="10"/>
      <c r="S350" s="10"/>
      <c r="T350" s="10" t="s">
        <v>53</v>
      </c>
      <c r="U350" s="244">
        <v>30093</v>
      </c>
      <c r="V350" s="10" t="s">
        <v>255</v>
      </c>
      <c r="W350" s="10" t="s">
        <v>2114</v>
      </c>
      <c r="X350" s="241" t="s">
        <v>1936</v>
      </c>
      <c r="Y350" s="8" t="s">
        <v>6614</v>
      </c>
      <c r="Z350" s="243">
        <v>40992</v>
      </c>
      <c r="AA350" s="10" t="s">
        <v>255</v>
      </c>
      <c r="AB350" s="10" t="s">
        <v>1946</v>
      </c>
      <c r="AC350" s="10" t="s">
        <v>3139</v>
      </c>
      <c r="AD350" s="10" t="s">
        <v>2094</v>
      </c>
      <c r="AE350" s="243" t="s">
        <v>2368</v>
      </c>
      <c r="AF350" s="10" t="s">
        <v>6615</v>
      </c>
      <c r="AG350" s="10" t="s">
        <v>6616</v>
      </c>
      <c r="AH350" s="242" t="s">
        <v>6615</v>
      </c>
      <c r="AI350" s="243" t="s">
        <v>6616</v>
      </c>
      <c r="AJ350" s="10" t="s">
        <v>6617</v>
      </c>
      <c r="AK350" s="10" t="s">
        <v>6618</v>
      </c>
      <c r="AL350" s="241" t="s">
        <v>1953</v>
      </c>
      <c r="AM350" s="8"/>
      <c r="AN350" s="8"/>
      <c r="AO350" s="8"/>
      <c r="AP350" s="8"/>
      <c r="AQ350" s="8" t="s">
        <v>3087</v>
      </c>
      <c r="AR350" s="245">
        <v>43511</v>
      </c>
      <c r="AS350" s="245">
        <v>43515</v>
      </c>
      <c r="AT350" s="246" t="s">
        <v>6619</v>
      </c>
      <c r="AU350" s="244">
        <v>43467</v>
      </c>
      <c r="AV350" s="247" t="s">
        <v>6602</v>
      </c>
      <c r="AW350" s="248" t="s">
        <v>6620</v>
      </c>
      <c r="AX350" s="249" t="s">
        <v>3087</v>
      </c>
      <c r="AY350" s="250" t="s">
        <v>6613</v>
      </c>
    </row>
    <row r="351" spans="1:51" ht="24.75" customHeight="1" x14ac:dyDescent="0.35">
      <c r="A351" s="11">
        <v>350</v>
      </c>
      <c r="B351" s="241" t="s">
        <v>6621</v>
      </c>
      <c r="C351" s="8" t="s">
        <v>6622</v>
      </c>
      <c r="D351" s="10" t="s">
        <v>3087</v>
      </c>
      <c r="E351" s="10" t="s">
        <v>1071</v>
      </c>
      <c r="F351" s="9">
        <v>42905</v>
      </c>
      <c r="G351" s="9">
        <v>42964</v>
      </c>
      <c r="H351" s="9"/>
      <c r="I351" s="9"/>
      <c r="J351" s="7" t="s">
        <v>1932</v>
      </c>
      <c r="K351" s="7"/>
      <c r="L351" s="10" t="s">
        <v>4682</v>
      </c>
      <c r="M351" s="242" t="s">
        <v>3259</v>
      </c>
      <c r="N351" s="243" t="s">
        <v>2050</v>
      </c>
      <c r="O351" s="243" t="s">
        <v>4999</v>
      </c>
      <c r="P351" s="10" t="s">
        <v>6623</v>
      </c>
      <c r="Q351" s="10"/>
      <c r="R351" s="10"/>
      <c r="S351" s="10"/>
      <c r="T351" s="10" t="s">
        <v>22</v>
      </c>
      <c r="U351" s="244">
        <v>32678</v>
      </c>
      <c r="V351" s="10" t="s">
        <v>1658</v>
      </c>
      <c r="W351" s="10" t="s">
        <v>1658</v>
      </c>
      <c r="X351" s="241" t="s">
        <v>1936</v>
      </c>
      <c r="Y351" s="8" t="s">
        <v>6624</v>
      </c>
      <c r="Z351" s="243">
        <v>42485</v>
      </c>
      <c r="AA351" s="10" t="s">
        <v>1658</v>
      </c>
      <c r="AB351" s="10" t="s">
        <v>1956</v>
      </c>
      <c r="AC351" s="10" t="s">
        <v>3139</v>
      </c>
      <c r="AD351" s="10" t="s">
        <v>2110</v>
      </c>
      <c r="AE351" s="243" t="s">
        <v>1948</v>
      </c>
      <c r="AF351" s="10" t="s">
        <v>6625</v>
      </c>
      <c r="AG351" s="10" t="s">
        <v>6626</v>
      </c>
      <c r="AH351" s="242" t="s">
        <v>6625</v>
      </c>
      <c r="AI351" s="243" t="s">
        <v>6626</v>
      </c>
      <c r="AJ351" s="10" t="s">
        <v>6627</v>
      </c>
      <c r="AK351" s="10" t="s">
        <v>6628</v>
      </c>
      <c r="AL351" s="241" t="s">
        <v>1953</v>
      </c>
      <c r="AM351" s="8"/>
      <c r="AN351" s="8"/>
      <c r="AO351" s="8"/>
      <c r="AP351" s="8"/>
      <c r="AQ351" s="8" t="s">
        <v>3087</v>
      </c>
      <c r="AR351" s="245">
        <v>43517</v>
      </c>
      <c r="AS351" s="245">
        <v>43517</v>
      </c>
      <c r="AT351" s="246" t="s">
        <v>6629</v>
      </c>
      <c r="AU351" s="244">
        <v>43483</v>
      </c>
      <c r="AV351" s="247" t="s">
        <v>6602</v>
      </c>
      <c r="AW351" s="248" t="s">
        <v>6612</v>
      </c>
      <c r="AX351" s="249" t="s">
        <v>3087</v>
      </c>
      <c r="AY351" s="250" t="s">
        <v>6621</v>
      </c>
    </row>
    <row r="352" spans="1:51" ht="24.75" customHeight="1" x14ac:dyDescent="0.35">
      <c r="A352" s="11">
        <v>351</v>
      </c>
      <c r="B352" s="241" t="s">
        <v>6630</v>
      </c>
      <c r="C352" s="8" t="s">
        <v>6631</v>
      </c>
      <c r="D352" s="10" t="s">
        <v>3087</v>
      </c>
      <c r="E352" s="10" t="s">
        <v>14</v>
      </c>
      <c r="F352" s="9">
        <v>43507</v>
      </c>
      <c r="G352" s="9">
        <v>43566</v>
      </c>
      <c r="H352" s="9"/>
      <c r="I352" s="9"/>
      <c r="J352" s="7" t="s">
        <v>3127</v>
      </c>
      <c r="K352" s="7"/>
      <c r="L352" s="10" t="s">
        <v>70</v>
      </c>
      <c r="M352" s="242" t="s">
        <v>3343</v>
      </c>
      <c r="N352" s="243" t="s">
        <v>2050</v>
      </c>
      <c r="O352" s="243" t="s">
        <v>1349</v>
      </c>
      <c r="P352" s="10" t="s">
        <v>2587</v>
      </c>
      <c r="Q352" s="10"/>
      <c r="R352" s="10"/>
      <c r="S352" s="10"/>
      <c r="T352" s="10" t="s">
        <v>53</v>
      </c>
      <c r="U352" s="244">
        <v>32214</v>
      </c>
      <c r="V352" s="10" t="s">
        <v>255</v>
      </c>
      <c r="W352" s="10" t="s">
        <v>2205</v>
      </c>
      <c r="X352" s="241" t="s">
        <v>1936</v>
      </c>
      <c r="Y352" s="8" t="s">
        <v>6632</v>
      </c>
      <c r="Z352" s="243">
        <v>40764</v>
      </c>
      <c r="AA352" s="10" t="s">
        <v>255</v>
      </c>
      <c r="AB352" s="10" t="s">
        <v>1938</v>
      </c>
      <c r="AC352" s="10" t="s">
        <v>3139</v>
      </c>
      <c r="AD352" s="10" t="s">
        <v>2149</v>
      </c>
      <c r="AE352" s="243" t="s">
        <v>2579</v>
      </c>
      <c r="AF352" s="10" t="s">
        <v>6633</v>
      </c>
      <c r="AG352" s="10" t="s">
        <v>6634</v>
      </c>
      <c r="AH352" s="242" t="s">
        <v>6633</v>
      </c>
      <c r="AI352" s="243" t="s">
        <v>6634</v>
      </c>
      <c r="AJ352" s="10" t="s">
        <v>6635</v>
      </c>
      <c r="AK352" s="10" t="s">
        <v>6636</v>
      </c>
      <c r="AL352" s="241" t="s">
        <v>1971</v>
      </c>
      <c r="AM352" s="8"/>
      <c r="AN352" s="8"/>
      <c r="AO352" s="8"/>
      <c r="AP352" s="8"/>
      <c r="AQ352" s="8" t="s">
        <v>3087</v>
      </c>
      <c r="AR352" s="245">
        <v>43524</v>
      </c>
      <c r="AS352" s="245">
        <v>43524</v>
      </c>
      <c r="AT352" s="246" t="s">
        <v>3087</v>
      </c>
      <c r="AU352" s="244">
        <v>43524</v>
      </c>
      <c r="AV352" s="247" t="s">
        <v>4455</v>
      </c>
      <c r="AW352" s="248" t="s">
        <v>6620</v>
      </c>
      <c r="AX352" s="249" t="s">
        <v>3087</v>
      </c>
      <c r="AY352" s="250" t="s">
        <v>6630</v>
      </c>
    </row>
    <row r="353" spans="1:51" ht="24.75" customHeight="1" x14ac:dyDescent="0.35">
      <c r="A353" s="11">
        <v>352</v>
      </c>
      <c r="B353" s="241" t="s">
        <v>6637</v>
      </c>
      <c r="C353" s="8" t="s">
        <v>6638</v>
      </c>
      <c r="D353" s="10" t="s">
        <v>3087</v>
      </c>
      <c r="E353" s="10" t="s">
        <v>6639</v>
      </c>
      <c r="F353" s="9">
        <v>43252</v>
      </c>
      <c r="G353" s="9">
        <v>43311</v>
      </c>
      <c r="H353" s="9"/>
      <c r="I353" s="9">
        <v>43676</v>
      </c>
      <c r="J353" s="7" t="s">
        <v>3127</v>
      </c>
      <c r="K353" s="7"/>
      <c r="L353" s="10" t="s">
        <v>5538</v>
      </c>
      <c r="M353" s="242" t="s">
        <v>2141</v>
      </c>
      <c r="N353" s="243" t="s">
        <v>2050</v>
      </c>
      <c r="O353" s="243" t="s">
        <v>3164</v>
      </c>
      <c r="P353" s="10" t="s">
        <v>2061</v>
      </c>
      <c r="Q353" s="10"/>
      <c r="R353" s="10"/>
      <c r="S353" s="10"/>
      <c r="T353" s="10" t="s">
        <v>53</v>
      </c>
      <c r="U353" s="244">
        <v>33174</v>
      </c>
      <c r="V353" s="10" t="s">
        <v>101</v>
      </c>
      <c r="W353" s="10" t="s">
        <v>101</v>
      </c>
      <c r="X353" s="241" t="s">
        <v>1936</v>
      </c>
      <c r="Y353" s="8" t="s">
        <v>6640</v>
      </c>
      <c r="Z353" s="243">
        <v>38553</v>
      </c>
      <c r="AA353" s="10" t="s">
        <v>101</v>
      </c>
      <c r="AB353" s="10" t="s">
        <v>1938</v>
      </c>
      <c r="AC353" s="10" t="s">
        <v>3139</v>
      </c>
      <c r="AD353" s="10" t="s">
        <v>2466</v>
      </c>
      <c r="AE353" s="243" t="s">
        <v>1948</v>
      </c>
      <c r="AF353" s="10" t="s">
        <v>6641</v>
      </c>
      <c r="AG353" s="10" t="s">
        <v>6642</v>
      </c>
      <c r="AH353" s="242" t="s">
        <v>6643</v>
      </c>
      <c r="AI353" s="243" t="s">
        <v>6644</v>
      </c>
      <c r="AJ353" s="10" t="s">
        <v>6645</v>
      </c>
      <c r="AK353" s="10" t="s">
        <v>6646</v>
      </c>
      <c r="AL353" s="241" t="s">
        <v>2107</v>
      </c>
      <c r="AM353" s="8"/>
      <c r="AN353" s="8"/>
      <c r="AO353" s="8"/>
      <c r="AP353" s="8"/>
      <c r="AQ353" s="8" t="s">
        <v>3087</v>
      </c>
      <c r="AR353" s="245">
        <v>43524</v>
      </c>
      <c r="AS353" s="245">
        <v>43524</v>
      </c>
      <c r="AT353" s="246" t="s">
        <v>6647</v>
      </c>
      <c r="AU353" s="244">
        <v>43524</v>
      </c>
      <c r="AV353" s="247" t="s">
        <v>6648</v>
      </c>
      <c r="AW353" s="248" t="s">
        <v>6649</v>
      </c>
      <c r="AX353" s="249" t="s">
        <v>3087</v>
      </c>
      <c r="AY353" s="250" t="s">
        <v>6637</v>
      </c>
    </row>
    <row r="354" spans="1:51" ht="24.75" customHeight="1" x14ac:dyDescent="0.35">
      <c r="A354" s="11">
        <v>353</v>
      </c>
      <c r="B354" s="241" t="s">
        <v>6650</v>
      </c>
      <c r="C354" s="8" t="s">
        <v>6651</v>
      </c>
      <c r="D354" s="10" t="s">
        <v>6652</v>
      </c>
      <c r="E354" s="10" t="s">
        <v>14</v>
      </c>
      <c r="F354" s="9">
        <v>41302</v>
      </c>
      <c r="G354" s="9"/>
      <c r="H354" s="9"/>
      <c r="I354" s="9"/>
      <c r="J354" s="7" t="s">
        <v>1932</v>
      </c>
      <c r="K354" s="7"/>
      <c r="L354" s="10" t="s">
        <v>96</v>
      </c>
      <c r="M354" s="242" t="s">
        <v>96</v>
      </c>
      <c r="N354" s="243" t="s">
        <v>2050</v>
      </c>
      <c r="O354" s="243" t="s">
        <v>4115</v>
      </c>
      <c r="P354" s="10" t="s">
        <v>6653</v>
      </c>
      <c r="Q354" s="10"/>
      <c r="R354" s="10"/>
      <c r="S354" s="10"/>
      <c r="T354" s="10" t="s">
        <v>22</v>
      </c>
      <c r="U354" s="244">
        <v>32813</v>
      </c>
      <c r="V354" s="10" t="s">
        <v>255</v>
      </c>
      <c r="W354" s="10" t="s">
        <v>2015</v>
      </c>
      <c r="X354" s="241" t="s">
        <v>1936</v>
      </c>
      <c r="Y354" s="8" t="s">
        <v>6654</v>
      </c>
      <c r="Z354" s="243">
        <v>40007</v>
      </c>
      <c r="AA354" s="10" t="s">
        <v>2015</v>
      </c>
      <c r="AB354" s="10" t="s">
        <v>1956</v>
      </c>
      <c r="AC354" s="10" t="s">
        <v>1968</v>
      </c>
      <c r="AD354" s="10" t="s">
        <v>6655</v>
      </c>
      <c r="AE354" s="243" t="s">
        <v>1982</v>
      </c>
      <c r="AF354" s="10" t="s">
        <v>6656</v>
      </c>
      <c r="AG354" s="10" t="s">
        <v>6657</v>
      </c>
      <c r="AH354" s="242" t="s">
        <v>6658</v>
      </c>
      <c r="AI354" s="243" t="s">
        <v>6659</v>
      </c>
      <c r="AJ354" s="10" t="s">
        <v>6660</v>
      </c>
      <c r="AK354" s="10" t="s">
        <v>5883</v>
      </c>
      <c r="AL354" s="241" t="s">
        <v>1950</v>
      </c>
      <c r="AM354" s="8"/>
      <c r="AN354" s="8"/>
      <c r="AO354" s="8"/>
      <c r="AP354" s="8"/>
      <c r="AQ354" s="8" t="s">
        <v>3087</v>
      </c>
      <c r="AR354" s="245">
        <v>43518</v>
      </c>
      <c r="AS354" s="245">
        <v>43528</v>
      </c>
      <c r="AT354" s="246" t="s">
        <v>6661</v>
      </c>
      <c r="AU354" s="244">
        <v>43483</v>
      </c>
      <c r="AV354" s="247" t="s">
        <v>6602</v>
      </c>
      <c r="AW354" s="248" t="s">
        <v>6603</v>
      </c>
      <c r="AX354" s="249" t="s">
        <v>3087</v>
      </c>
      <c r="AY354" s="250" t="s">
        <v>6650</v>
      </c>
    </row>
    <row r="355" spans="1:51" ht="24.75" customHeight="1" x14ac:dyDescent="0.35">
      <c r="A355" s="11">
        <v>354</v>
      </c>
      <c r="B355" s="241" t="s">
        <v>6662</v>
      </c>
      <c r="C355" s="8" t="s">
        <v>6663</v>
      </c>
      <c r="D355" s="10" t="s">
        <v>3087</v>
      </c>
      <c r="E355" s="10" t="s">
        <v>1679</v>
      </c>
      <c r="F355" s="9">
        <v>40469</v>
      </c>
      <c r="G355" s="9">
        <v>40529</v>
      </c>
      <c r="H355" s="9"/>
      <c r="I355" s="9"/>
      <c r="J355" s="7" t="s">
        <v>1932</v>
      </c>
      <c r="K355" s="7"/>
      <c r="L355" s="10" t="s">
        <v>115</v>
      </c>
      <c r="M355" s="242" t="s">
        <v>2070</v>
      </c>
      <c r="N355" s="243" t="s">
        <v>1990</v>
      </c>
      <c r="O355" s="243" t="s">
        <v>484</v>
      </c>
      <c r="P355" s="10" t="s">
        <v>2220</v>
      </c>
      <c r="Q355" s="10"/>
      <c r="R355" s="10"/>
      <c r="S355" s="10"/>
      <c r="T355" s="10" t="s">
        <v>53</v>
      </c>
      <c r="U355" s="244">
        <v>26587</v>
      </c>
      <c r="V355" s="10" t="s">
        <v>1679</v>
      </c>
      <c r="W355" s="10" t="s">
        <v>343</v>
      </c>
      <c r="X355" s="241" t="s">
        <v>1936</v>
      </c>
      <c r="Y355" s="8" t="s">
        <v>6664</v>
      </c>
      <c r="Z355" s="243">
        <v>39956</v>
      </c>
      <c r="AA355" s="10" t="s">
        <v>101</v>
      </c>
      <c r="AB355" s="10" t="s">
        <v>1938</v>
      </c>
      <c r="AC355" s="10" t="s">
        <v>3139</v>
      </c>
      <c r="AD355" s="10" t="s">
        <v>5152</v>
      </c>
      <c r="AE355" s="243" t="s">
        <v>1988</v>
      </c>
      <c r="AF355" s="10" t="s">
        <v>6665</v>
      </c>
      <c r="AG355" s="10" t="s">
        <v>6666</v>
      </c>
      <c r="AH355" s="242" t="s">
        <v>6665</v>
      </c>
      <c r="AI355" s="243" t="s">
        <v>6667</v>
      </c>
      <c r="AJ355" s="10" t="s">
        <v>6668</v>
      </c>
      <c r="AK355" s="10" t="s">
        <v>6669</v>
      </c>
      <c r="AL355" s="241" t="s">
        <v>1971</v>
      </c>
      <c r="AM355" s="8"/>
      <c r="AN355" s="8"/>
      <c r="AO355" s="8"/>
      <c r="AP355" s="8"/>
      <c r="AQ355" s="8" t="s">
        <v>3087</v>
      </c>
      <c r="AR355" s="245">
        <v>43532</v>
      </c>
      <c r="AS355" s="245">
        <v>43532</v>
      </c>
      <c r="AT355" s="246" t="s">
        <v>6670</v>
      </c>
      <c r="AU355" s="244">
        <v>43526</v>
      </c>
      <c r="AV355" s="247" t="s">
        <v>6602</v>
      </c>
      <c r="AW355" s="248" t="s">
        <v>6620</v>
      </c>
      <c r="AX355" s="249" t="s">
        <v>3087</v>
      </c>
      <c r="AY355" s="250" t="s">
        <v>6662</v>
      </c>
    </row>
    <row r="356" spans="1:51" ht="24.75" customHeight="1" x14ac:dyDescent="0.35">
      <c r="A356" s="11">
        <v>355</v>
      </c>
      <c r="B356" s="241" t="s">
        <v>6671</v>
      </c>
      <c r="C356" s="8" t="s">
        <v>6672</v>
      </c>
      <c r="D356" s="10" t="s">
        <v>3087</v>
      </c>
      <c r="E356" s="10" t="s">
        <v>747</v>
      </c>
      <c r="F356" s="9">
        <v>43313</v>
      </c>
      <c r="G356" s="9">
        <v>43372</v>
      </c>
      <c r="H356" s="9"/>
      <c r="I356" s="9">
        <v>43737</v>
      </c>
      <c r="J356" s="7" t="s">
        <v>3127</v>
      </c>
      <c r="K356" s="7"/>
      <c r="L356" s="10" t="s">
        <v>6673</v>
      </c>
      <c r="M356" s="242" t="s">
        <v>2470</v>
      </c>
      <c r="N356" s="243" t="s">
        <v>2050</v>
      </c>
      <c r="O356" s="243" t="s">
        <v>3164</v>
      </c>
      <c r="P356" s="10" t="s">
        <v>2061</v>
      </c>
      <c r="Q356" s="10"/>
      <c r="R356" s="10"/>
      <c r="S356" s="10"/>
      <c r="T356" s="10" t="s">
        <v>53</v>
      </c>
      <c r="U356" s="244">
        <v>30944</v>
      </c>
      <c r="V356" s="10" t="s">
        <v>747</v>
      </c>
      <c r="W356" s="10" t="s">
        <v>747</v>
      </c>
      <c r="X356" s="241" t="s">
        <v>1936</v>
      </c>
      <c r="Y356" s="8" t="s">
        <v>6674</v>
      </c>
      <c r="Z356" s="243">
        <v>43334</v>
      </c>
      <c r="AA356" s="10" t="s">
        <v>747</v>
      </c>
      <c r="AB356" s="10" t="s">
        <v>1938</v>
      </c>
      <c r="AC356" s="10" t="s">
        <v>3139</v>
      </c>
      <c r="AD356" s="10" t="s">
        <v>2309</v>
      </c>
      <c r="AE356" s="243" t="s">
        <v>1948</v>
      </c>
      <c r="AF356" s="10" t="s">
        <v>6675</v>
      </c>
      <c r="AG356" s="10" t="s">
        <v>6676</v>
      </c>
      <c r="AH356" s="242" t="s">
        <v>6675</v>
      </c>
      <c r="AI356" s="243" t="s">
        <v>6676</v>
      </c>
      <c r="AJ356" s="10" t="s">
        <v>6677</v>
      </c>
      <c r="AK356" s="10" t="s">
        <v>6678</v>
      </c>
      <c r="AL356" s="241" t="s">
        <v>1971</v>
      </c>
      <c r="AM356" s="8"/>
      <c r="AN356" s="8"/>
      <c r="AO356" s="8"/>
      <c r="AP356" s="8"/>
      <c r="AQ356" s="8" t="s">
        <v>3087</v>
      </c>
      <c r="AR356" s="245">
        <v>43555</v>
      </c>
      <c r="AS356" s="245">
        <v>43555</v>
      </c>
      <c r="AT356" s="246" t="s">
        <v>6679</v>
      </c>
      <c r="AU356" s="244"/>
      <c r="AV356" s="247" t="s">
        <v>6648</v>
      </c>
      <c r="AW356" s="248" t="s">
        <v>6649</v>
      </c>
      <c r="AX356" s="249" t="s">
        <v>3087</v>
      </c>
      <c r="AY356" s="250" t="s">
        <v>6671</v>
      </c>
    </row>
    <row r="357" spans="1:51" ht="24.75" customHeight="1" x14ac:dyDescent="0.35">
      <c r="A357" s="11">
        <v>356</v>
      </c>
      <c r="B357" s="241" t="s">
        <v>6680</v>
      </c>
      <c r="C357" s="8" t="s">
        <v>6681</v>
      </c>
      <c r="D357" s="10" t="s">
        <v>3087</v>
      </c>
      <c r="E357" s="10" t="s">
        <v>3194</v>
      </c>
      <c r="F357" s="9">
        <v>43549</v>
      </c>
      <c r="G357" s="9">
        <v>43608</v>
      </c>
      <c r="H357" s="9"/>
      <c r="I357" s="9"/>
      <c r="J357" s="7" t="s">
        <v>3127</v>
      </c>
      <c r="K357" s="7"/>
      <c r="L357" s="10" t="s">
        <v>35</v>
      </c>
      <c r="M357" s="242" t="s">
        <v>35</v>
      </c>
      <c r="N357" s="243" t="s">
        <v>2155</v>
      </c>
      <c r="O357" s="243" t="s">
        <v>626</v>
      </c>
      <c r="P357" s="10" t="s">
        <v>2285</v>
      </c>
      <c r="Q357" s="10"/>
      <c r="R357" s="10"/>
      <c r="S357" s="10"/>
      <c r="T357" s="10" t="s">
        <v>22</v>
      </c>
      <c r="U357" s="244">
        <v>34680</v>
      </c>
      <c r="V357" s="10" t="s">
        <v>255</v>
      </c>
      <c r="W357" s="10" t="s">
        <v>747</v>
      </c>
      <c r="X357" s="241" t="s">
        <v>1936</v>
      </c>
      <c r="Y357" s="8" t="s">
        <v>6682</v>
      </c>
      <c r="Z357" s="243">
        <v>40367</v>
      </c>
      <c r="AA357" s="10" t="s">
        <v>255</v>
      </c>
      <c r="AB357" s="10" t="s">
        <v>1956</v>
      </c>
      <c r="AC357" s="10" t="s">
        <v>1974</v>
      </c>
      <c r="AD357" s="10" t="s">
        <v>2574</v>
      </c>
      <c r="AE357" s="243" t="s">
        <v>6683</v>
      </c>
      <c r="AF357" s="10" t="s">
        <v>6684</v>
      </c>
      <c r="AG357" s="10" t="s">
        <v>6685</v>
      </c>
      <c r="AH357" s="242" t="s">
        <v>6684</v>
      </c>
      <c r="AI357" s="243" t="s">
        <v>6685</v>
      </c>
      <c r="AJ357" s="10" t="s">
        <v>6686</v>
      </c>
      <c r="AK357" s="10" t="s">
        <v>6687</v>
      </c>
      <c r="AL357" s="241" t="s">
        <v>2107</v>
      </c>
      <c r="AM357" s="8"/>
      <c r="AN357" s="8"/>
      <c r="AO357" s="8"/>
      <c r="AP357" s="8"/>
      <c r="AQ357" s="8"/>
      <c r="AR357" s="245">
        <v>43582</v>
      </c>
      <c r="AS357" s="245">
        <v>43582</v>
      </c>
      <c r="AT357" s="246" t="s">
        <v>3087</v>
      </c>
      <c r="AU357" s="244">
        <v>43572</v>
      </c>
      <c r="AV357" s="247" t="s">
        <v>4455</v>
      </c>
      <c r="AW357" s="248" t="s">
        <v>6688</v>
      </c>
      <c r="AX357" s="249" t="s">
        <v>3087</v>
      </c>
      <c r="AY357" s="250" t="s">
        <v>6680</v>
      </c>
    </row>
    <row r="358" spans="1:51" ht="24.75" customHeight="1" x14ac:dyDescent="0.35">
      <c r="A358" s="11">
        <v>357</v>
      </c>
      <c r="B358" s="241" t="s">
        <v>6689</v>
      </c>
      <c r="C358" s="8" t="s">
        <v>6690</v>
      </c>
      <c r="D358" s="10" t="s">
        <v>3087</v>
      </c>
      <c r="E358" s="10" t="s">
        <v>3194</v>
      </c>
      <c r="F358" s="9">
        <v>43423</v>
      </c>
      <c r="G358" s="9">
        <v>43482</v>
      </c>
      <c r="H358" s="9"/>
      <c r="I358" s="9">
        <v>43847</v>
      </c>
      <c r="J358" s="7" t="s">
        <v>3127</v>
      </c>
      <c r="K358" s="7"/>
      <c r="L358" s="10" t="s">
        <v>35</v>
      </c>
      <c r="M358" s="242" t="s">
        <v>35</v>
      </c>
      <c r="N358" s="243" t="s">
        <v>2155</v>
      </c>
      <c r="O358" s="243" t="s">
        <v>626</v>
      </c>
      <c r="P358" s="10" t="s">
        <v>2285</v>
      </c>
      <c r="Q358" s="10"/>
      <c r="R358" s="10"/>
      <c r="S358" s="10"/>
      <c r="T358" s="10" t="s">
        <v>22</v>
      </c>
      <c r="U358" s="244">
        <v>34014</v>
      </c>
      <c r="V358" s="10" t="s">
        <v>343</v>
      </c>
      <c r="W358" s="10" t="s">
        <v>1382</v>
      </c>
      <c r="X358" s="241" t="s">
        <v>1936</v>
      </c>
      <c r="Y358" s="8" t="s">
        <v>6691</v>
      </c>
      <c r="Z358" s="243">
        <v>43071</v>
      </c>
      <c r="AA358" s="10" t="s">
        <v>343</v>
      </c>
      <c r="AB358" s="10" t="s">
        <v>1956</v>
      </c>
      <c r="AC358" s="10" t="s">
        <v>3139</v>
      </c>
      <c r="AD358" s="10" t="s">
        <v>6692</v>
      </c>
      <c r="AE358" s="243" t="s">
        <v>2435</v>
      </c>
      <c r="AF358" s="10" t="s">
        <v>6693</v>
      </c>
      <c r="AG358" s="10" t="s">
        <v>6694</v>
      </c>
      <c r="AH358" s="242" t="s">
        <v>6693</v>
      </c>
      <c r="AI358" s="243" t="s">
        <v>6694</v>
      </c>
      <c r="AJ358" s="10" t="s">
        <v>6695</v>
      </c>
      <c r="AK358" s="10" t="s">
        <v>2596</v>
      </c>
      <c r="AL358" s="241" t="s">
        <v>1950</v>
      </c>
      <c r="AM358" s="8"/>
      <c r="AN358" s="8"/>
      <c r="AO358" s="8"/>
      <c r="AP358" s="8"/>
      <c r="AQ358" s="8" t="s">
        <v>3087</v>
      </c>
      <c r="AR358" s="245">
        <v>43584</v>
      </c>
      <c r="AS358" s="245">
        <v>43584</v>
      </c>
      <c r="AT358" s="246" t="s">
        <v>6696</v>
      </c>
      <c r="AU358" s="244">
        <v>43556</v>
      </c>
      <c r="AV358" s="247" t="s">
        <v>6602</v>
      </c>
      <c r="AW358" s="248" t="s">
        <v>6612</v>
      </c>
      <c r="AX358" s="249" t="s">
        <v>3087</v>
      </c>
      <c r="AY358" s="250" t="s">
        <v>6689</v>
      </c>
    </row>
    <row r="359" spans="1:51" ht="24.75" customHeight="1" x14ac:dyDescent="0.35">
      <c r="A359" s="11">
        <v>358</v>
      </c>
      <c r="B359" s="241" t="s">
        <v>6697</v>
      </c>
      <c r="C359" s="8" t="s">
        <v>6698</v>
      </c>
      <c r="D359" s="10" t="s">
        <v>3087</v>
      </c>
      <c r="E359" s="10" t="s">
        <v>176</v>
      </c>
      <c r="F359" s="9">
        <v>43228</v>
      </c>
      <c r="G359" s="9">
        <v>43287</v>
      </c>
      <c r="H359" s="9"/>
      <c r="I359" s="9">
        <v>43652</v>
      </c>
      <c r="J359" s="7" t="s">
        <v>3127</v>
      </c>
      <c r="K359" s="7"/>
      <c r="L359" s="10" t="s">
        <v>5789</v>
      </c>
      <c r="M359" s="242" t="s">
        <v>2122</v>
      </c>
      <c r="N359" s="243" t="s">
        <v>2017</v>
      </c>
      <c r="O359" s="243" t="s">
        <v>3164</v>
      </c>
      <c r="P359" s="10" t="s">
        <v>2061</v>
      </c>
      <c r="Q359" s="10"/>
      <c r="R359" s="10"/>
      <c r="S359" s="10"/>
      <c r="T359" s="10" t="s">
        <v>53</v>
      </c>
      <c r="U359" s="244">
        <v>32186</v>
      </c>
      <c r="V359" s="10" t="s">
        <v>334</v>
      </c>
      <c r="W359" s="10" t="s">
        <v>334</v>
      </c>
      <c r="X359" s="241" t="s">
        <v>1936</v>
      </c>
      <c r="Y359" s="8" t="s">
        <v>6699</v>
      </c>
      <c r="Z359" s="243">
        <v>41587</v>
      </c>
      <c r="AA359" s="10" t="s">
        <v>2205</v>
      </c>
      <c r="AB359" s="10" t="s">
        <v>1956</v>
      </c>
      <c r="AC359" s="10" t="s">
        <v>3139</v>
      </c>
      <c r="AD359" s="10" t="s">
        <v>2049</v>
      </c>
      <c r="AE359" s="243" t="s">
        <v>6700</v>
      </c>
      <c r="AF359" s="10" t="s">
        <v>6701</v>
      </c>
      <c r="AG359" s="10" t="s">
        <v>6702</v>
      </c>
      <c r="AH359" s="242" t="s">
        <v>6703</v>
      </c>
      <c r="AI359" s="243" t="s">
        <v>6704</v>
      </c>
      <c r="AJ359" s="10" t="s">
        <v>6705</v>
      </c>
      <c r="AK359" s="10" t="s">
        <v>6706</v>
      </c>
      <c r="AL359" s="241" t="s">
        <v>2160</v>
      </c>
      <c r="AM359" s="8"/>
      <c r="AN359" s="8"/>
      <c r="AO359" s="8"/>
      <c r="AP359" s="8"/>
      <c r="AQ359" s="8" t="s">
        <v>3087</v>
      </c>
      <c r="AR359" s="245">
        <v>43582</v>
      </c>
      <c r="AS359" s="245">
        <v>43585</v>
      </c>
      <c r="AT359" s="246" t="s">
        <v>6707</v>
      </c>
      <c r="AU359" s="244">
        <v>43559</v>
      </c>
      <c r="AV359" s="247" t="s">
        <v>6602</v>
      </c>
      <c r="AW359" s="248" t="s">
        <v>6612</v>
      </c>
      <c r="AX359" s="249" t="s">
        <v>3087</v>
      </c>
      <c r="AY359" s="250" t="s">
        <v>6697</v>
      </c>
    </row>
    <row r="360" spans="1:51" ht="24.75" customHeight="1" x14ac:dyDescent="0.35">
      <c r="A360" s="11">
        <v>359</v>
      </c>
      <c r="B360" s="241" t="s">
        <v>6708</v>
      </c>
      <c r="C360" s="8" t="s">
        <v>6709</v>
      </c>
      <c r="D360" s="10" t="s">
        <v>3087</v>
      </c>
      <c r="E360" s="10" t="s">
        <v>145</v>
      </c>
      <c r="F360" s="9">
        <v>43528</v>
      </c>
      <c r="G360" s="9">
        <v>43587</v>
      </c>
      <c r="H360" s="9"/>
      <c r="I360" s="9"/>
      <c r="J360" s="7" t="s">
        <v>3127</v>
      </c>
      <c r="K360" s="7"/>
      <c r="L360" s="10" t="s">
        <v>5789</v>
      </c>
      <c r="M360" s="242" t="s">
        <v>2122</v>
      </c>
      <c r="N360" s="243" t="s">
        <v>2017</v>
      </c>
      <c r="O360" s="243" t="s">
        <v>3164</v>
      </c>
      <c r="P360" s="10" t="s">
        <v>2061</v>
      </c>
      <c r="Q360" s="10"/>
      <c r="R360" s="10"/>
      <c r="S360" s="10"/>
      <c r="T360" s="10" t="s">
        <v>53</v>
      </c>
      <c r="U360" s="244">
        <v>34051</v>
      </c>
      <c r="V360" s="10" t="s">
        <v>1382</v>
      </c>
      <c r="W360" s="10" t="s">
        <v>1382</v>
      </c>
      <c r="X360" s="241" t="s">
        <v>1936</v>
      </c>
      <c r="Y360" s="8" t="s">
        <v>6710</v>
      </c>
      <c r="Z360" s="243">
        <v>43363</v>
      </c>
      <c r="AA360" s="10" t="s">
        <v>1382</v>
      </c>
      <c r="AB360" s="10" t="s">
        <v>1938</v>
      </c>
      <c r="AC360" s="10" t="s">
        <v>3139</v>
      </c>
      <c r="AD360" s="10" t="s">
        <v>2309</v>
      </c>
      <c r="AE360" s="243" t="s">
        <v>1948</v>
      </c>
      <c r="AF360" s="10" t="s">
        <v>6711</v>
      </c>
      <c r="AG360" s="10" t="s">
        <v>6712</v>
      </c>
      <c r="AH360" s="242" t="s">
        <v>6711</v>
      </c>
      <c r="AI360" s="243" t="s">
        <v>6712</v>
      </c>
      <c r="AJ360" s="10" t="s">
        <v>6713</v>
      </c>
      <c r="AK360" s="10" t="s">
        <v>6714</v>
      </c>
      <c r="AL360" s="241" t="s">
        <v>1950</v>
      </c>
      <c r="AM360" s="8"/>
      <c r="AN360" s="8"/>
      <c r="AO360" s="8"/>
      <c r="AP360" s="8"/>
      <c r="AQ360" s="8"/>
      <c r="AR360" s="245">
        <v>43587</v>
      </c>
      <c r="AS360" s="245">
        <v>43587</v>
      </c>
      <c r="AT360" s="246" t="s">
        <v>3087</v>
      </c>
      <c r="AU360" s="244">
        <v>43587</v>
      </c>
      <c r="AV360" s="247" t="s">
        <v>4455</v>
      </c>
      <c r="AW360" s="248" t="s">
        <v>6649</v>
      </c>
      <c r="AX360" s="249" t="s">
        <v>3087</v>
      </c>
      <c r="AY360" s="250" t="s">
        <v>6708</v>
      </c>
    </row>
    <row r="361" spans="1:51" ht="24.75" customHeight="1" x14ac:dyDescent="0.35">
      <c r="A361" s="11">
        <v>360</v>
      </c>
      <c r="B361" s="241" t="s">
        <v>6715</v>
      </c>
      <c r="C361" s="8" t="s">
        <v>6716</v>
      </c>
      <c r="D361" s="10" t="s">
        <v>6717</v>
      </c>
      <c r="E361" s="10" t="s">
        <v>14</v>
      </c>
      <c r="F361" s="9">
        <v>43139</v>
      </c>
      <c r="G361" s="9">
        <v>43198</v>
      </c>
      <c r="H361" s="9"/>
      <c r="I361" s="9">
        <v>43563</v>
      </c>
      <c r="J361" s="7" t="s">
        <v>3127</v>
      </c>
      <c r="K361" s="7"/>
      <c r="L361" s="10" t="s">
        <v>41</v>
      </c>
      <c r="M361" s="242" t="s">
        <v>6718</v>
      </c>
      <c r="N361" s="243" t="s">
        <v>1990</v>
      </c>
      <c r="O361" s="243" t="s">
        <v>5887</v>
      </c>
      <c r="P361" s="10" t="s">
        <v>6719</v>
      </c>
      <c r="Q361" s="10"/>
      <c r="R361" s="10"/>
      <c r="S361" s="10"/>
      <c r="T361" s="10" t="s">
        <v>22</v>
      </c>
      <c r="U361" s="244">
        <v>32397</v>
      </c>
      <c r="V361" s="10" t="s">
        <v>2441</v>
      </c>
      <c r="W361" s="10" t="s">
        <v>1382</v>
      </c>
      <c r="X361" s="241" t="s">
        <v>1936</v>
      </c>
      <c r="Y361" s="8" t="s">
        <v>6720</v>
      </c>
      <c r="Z361" s="243">
        <v>37996</v>
      </c>
      <c r="AA361" s="10" t="s">
        <v>2441</v>
      </c>
      <c r="AB361" s="10" t="s">
        <v>1938</v>
      </c>
      <c r="AC361" s="10" t="s">
        <v>3139</v>
      </c>
      <c r="AD361" s="10" t="s">
        <v>6721</v>
      </c>
      <c r="AE361" s="243" t="s">
        <v>6722</v>
      </c>
      <c r="AF361" s="10" t="s">
        <v>6723</v>
      </c>
      <c r="AG361" s="10" t="s">
        <v>6724</v>
      </c>
      <c r="AH361" s="242" t="s">
        <v>6725</v>
      </c>
      <c r="AI361" s="243" t="s">
        <v>6726</v>
      </c>
      <c r="AJ361" s="10" t="s">
        <v>6727</v>
      </c>
      <c r="AK361" s="10" t="s">
        <v>6728</v>
      </c>
      <c r="AL361" s="241" t="s">
        <v>1950</v>
      </c>
      <c r="AM361" s="8" t="s">
        <v>3087</v>
      </c>
      <c r="AN361" s="8"/>
      <c r="AO361" s="8"/>
      <c r="AP361" s="8"/>
      <c r="AQ361" s="8" t="s">
        <v>3087</v>
      </c>
      <c r="AR361" s="245">
        <v>43588</v>
      </c>
      <c r="AS361" s="245">
        <v>43588</v>
      </c>
      <c r="AT361" s="246" t="s">
        <v>6729</v>
      </c>
      <c r="AU361" s="244">
        <v>43550</v>
      </c>
      <c r="AV361" s="247" t="s">
        <v>6648</v>
      </c>
      <c r="AW361" s="248" t="s">
        <v>6649</v>
      </c>
      <c r="AX361" s="249" t="s">
        <v>3087</v>
      </c>
      <c r="AY361" s="250" t="s">
        <v>6715</v>
      </c>
    </row>
    <row r="362" spans="1:51" ht="24.75" customHeight="1" x14ac:dyDescent="0.35">
      <c r="A362" s="11">
        <v>361</v>
      </c>
      <c r="B362" s="241" t="s">
        <v>6730</v>
      </c>
      <c r="C362" s="8" t="s">
        <v>6731</v>
      </c>
      <c r="D362" s="10" t="s">
        <v>3087</v>
      </c>
      <c r="E362" s="10" t="s">
        <v>162</v>
      </c>
      <c r="F362" s="9">
        <v>43235</v>
      </c>
      <c r="G362" s="9">
        <v>43294</v>
      </c>
      <c r="H362" s="9"/>
      <c r="I362" s="9">
        <v>43659</v>
      </c>
      <c r="J362" s="7" t="s">
        <v>3127</v>
      </c>
      <c r="K362" s="7"/>
      <c r="L362" s="10" t="s">
        <v>6081</v>
      </c>
      <c r="M362" s="242" t="s">
        <v>2038</v>
      </c>
      <c r="N362" s="243" t="s">
        <v>1990</v>
      </c>
      <c r="O362" s="243" t="s">
        <v>3186</v>
      </c>
      <c r="P362" s="10" t="s">
        <v>2061</v>
      </c>
      <c r="Q362" s="10"/>
      <c r="R362" s="10"/>
      <c r="S362" s="10"/>
      <c r="T362" s="10" t="s">
        <v>53</v>
      </c>
      <c r="U362" s="244">
        <v>26709</v>
      </c>
      <c r="V362" s="10" t="s">
        <v>1866</v>
      </c>
      <c r="W362" s="10" t="s">
        <v>1866</v>
      </c>
      <c r="X362" s="241" t="s">
        <v>1936</v>
      </c>
      <c r="Y362" s="8" t="s">
        <v>6732</v>
      </c>
      <c r="Z362" s="243">
        <v>43305</v>
      </c>
      <c r="AA362" s="10" t="s">
        <v>162</v>
      </c>
      <c r="AB362" s="10" t="s">
        <v>1938</v>
      </c>
      <c r="AC362" s="10" t="s">
        <v>3139</v>
      </c>
      <c r="AD362" s="10" t="s">
        <v>2072</v>
      </c>
      <c r="AE362" s="243" t="s">
        <v>2208</v>
      </c>
      <c r="AF362" s="10" t="s">
        <v>6733</v>
      </c>
      <c r="AG362" s="10" t="s">
        <v>6734</v>
      </c>
      <c r="AH362" s="242" t="s">
        <v>6733</v>
      </c>
      <c r="AI362" s="243" t="s">
        <v>6734</v>
      </c>
      <c r="AJ362" s="10" t="s">
        <v>6735</v>
      </c>
      <c r="AK362" s="10" t="s">
        <v>6736</v>
      </c>
      <c r="AL362" s="241" t="s">
        <v>1971</v>
      </c>
      <c r="AM362" s="8"/>
      <c r="AN362" s="8"/>
      <c r="AO362" s="8"/>
      <c r="AP362" s="8"/>
      <c r="AQ362" s="8" t="s">
        <v>3087</v>
      </c>
      <c r="AR362" s="245">
        <v>43590</v>
      </c>
      <c r="AS362" s="245">
        <v>43590</v>
      </c>
      <c r="AT362" s="246" t="s">
        <v>6737</v>
      </c>
      <c r="AU362" s="244">
        <v>43564</v>
      </c>
      <c r="AV362" s="247" t="s">
        <v>6602</v>
      </c>
      <c r="AW362" s="248" t="s">
        <v>6738</v>
      </c>
      <c r="AX362" s="249" t="s">
        <v>3087</v>
      </c>
      <c r="AY362" s="250" t="s">
        <v>6730</v>
      </c>
    </row>
    <row r="363" spans="1:51" ht="24.75" customHeight="1" x14ac:dyDescent="0.35">
      <c r="A363" s="11">
        <v>362</v>
      </c>
      <c r="B363" s="241" t="s">
        <v>6739</v>
      </c>
      <c r="C363" s="8" t="s">
        <v>6740</v>
      </c>
      <c r="D363" s="10" t="s">
        <v>3087</v>
      </c>
      <c r="E363" s="10" t="s">
        <v>14</v>
      </c>
      <c r="F363" s="9">
        <v>42983</v>
      </c>
      <c r="G363" s="9">
        <v>43042</v>
      </c>
      <c r="H363" s="9"/>
      <c r="I363" s="9">
        <v>43772</v>
      </c>
      <c r="J363" s="7" t="s">
        <v>3127</v>
      </c>
      <c r="K363" s="7"/>
      <c r="L363" s="10" t="s">
        <v>70</v>
      </c>
      <c r="M363" s="242" t="s">
        <v>6741</v>
      </c>
      <c r="N363" s="243" t="s">
        <v>2050</v>
      </c>
      <c r="O363" s="243" t="s">
        <v>6742</v>
      </c>
      <c r="P363" s="10" t="s">
        <v>6743</v>
      </c>
      <c r="Q363" s="10"/>
      <c r="R363" s="10"/>
      <c r="S363" s="10"/>
      <c r="T363" s="10" t="s">
        <v>22</v>
      </c>
      <c r="U363" s="244">
        <v>31548</v>
      </c>
      <c r="V363" s="10" t="s">
        <v>351</v>
      </c>
      <c r="W363" s="10" t="s">
        <v>317</v>
      </c>
      <c r="X363" s="241" t="s">
        <v>1936</v>
      </c>
      <c r="Y363" s="8" t="s">
        <v>6744</v>
      </c>
      <c r="Z363" s="243">
        <v>42978</v>
      </c>
      <c r="AA363" s="10" t="s">
        <v>3087</v>
      </c>
      <c r="AB363" s="10" t="s">
        <v>1938</v>
      </c>
      <c r="AC363" s="10" t="s">
        <v>3139</v>
      </c>
      <c r="AD363" s="10" t="s">
        <v>2010</v>
      </c>
      <c r="AE363" s="243" t="s">
        <v>6745</v>
      </c>
      <c r="AF363" s="10" t="s">
        <v>6746</v>
      </c>
      <c r="AG363" s="10" t="s">
        <v>6747</v>
      </c>
      <c r="AH363" s="242" t="s">
        <v>6746</v>
      </c>
      <c r="AI363" s="243" t="s">
        <v>6747</v>
      </c>
      <c r="AJ363" s="10" t="s">
        <v>6748</v>
      </c>
      <c r="AK363" s="10" t="s">
        <v>6749</v>
      </c>
      <c r="AL363" s="241" t="s">
        <v>1941</v>
      </c>
      <c r="AM363" s="8"/>
      <c r="AN363" s="8"/>
      <c r="AO363" s="8"/>
      <c r="AP363" s="8"/>
      <c r="AQ363" s="8" t="s">
        <v>3087</v>
      </c>
      <c r="AR363" s="245">
        <v>43589</v>
      </c>
      <c r="AS363" s="245">
        <v>43590</v>
      </c>
      <c r="AT363" s="246" t="s">
        <v>6750</v>
      </c>
      <c r="AU363" s="244">
        <v>43559</v>
      </c>
      <c r="AV363" s="247" t="s">
        <v>6602</v>
      </c>
      <c r="AW363" s="248" t="s">
        <v>6603</v>
      </c>
      <c r="AX363" s="249" t="s">
        <v>3087</v>
      </c>
      <c r="AY363" s="250" t="s">
        <v>6739</v>
      </c>
    </row>
    <row r="364" spans="1:51" ht="24.75" customHeight="1" x14ac:dyDescent="0.35">
      <c r="A364" s="11">
        <v>363</v>
      </c>
      <c r="B364" s="241" t="s">
        <v>6751</v>
      </c>
      <c r="C364" s="8" t="s">
        <v>6752</v>
      </c>
      <c r="D364" s="10" t="s">
        <v>3087</v>
      </c>
      <c r="E364" s="10" t="s">
        <v>14</v>
      </c>
      <c r="F364" s="9">
        <v>43577</v>
      </c>
      <c r="G364" s="9">
        <v>43636</v>
      </c>
      <c r="H364" s="9"/>
      <c r="I364" s="9"/>
      <c r="J364" s="7" t="s">
        <v>3127</v>
      </c>
      <c r="K364" s="7"/>
      <c r="L364" s="10" t="s">
        <v>41</v>
      </c>
      <c r="M364" s="242" t="s">
        <v>6753</v>
      </c>
      <c r="N364" s="243" t="s">
        <v>1990</v>
      </c>
      <c r="O364" s="243" t="s">
        <v>5887</v>
      </c>
      <c r="P364" s="10" t="s">
        <v>6719</v>
      </c>
      <c r="Q364" s="10"/>
      <c r="R364" s="10"/>
      <c r="S364" s="10"/>
      <c r="T364" s="10" t="s">
        <v>22</v>
      </c>
      <c r="U364" s="244">
        <v>31905</v>
      </c>
      <c r="V364" s="10" t="s">
        <v>501</v>
      </c>
      <c r="W364" s="10" t="s">
        <v>501</v>
      </c>
      <c r="X364" s="241" t="s">
        <v>1936</v>
      </c>
      <c r="Y364" s="8" t="s">
        <v>6754</v>
      </c>
      <c r="Z364" s="243">
        <v>38244</v>
      </c>
      <c r="AA364" s="10" t="s">
        <v>501</v>
      </c>
      <c r="AB364" s="10" t="s">
        <v>1956</v>
      </c>
      <c r="AC364" s="10" t="s">
        <v>3139</v>
      </c>
      <c r="AD364" s="10" t="s">
        <v>2004</v>
      </c>
      <c r="AE364" s="243" t="s">
        <v>6755</v>
      </c>
      <c r="AF364" s="10" t="s">
        <v>6756</v>
      </c>
      <c r="AG364" s="10" t="s">
        <v>6757</v>
      </c>
      <c r="AH364" s="242" t="s">
        <v>6758</v>
      </c>
      <c r="AI364" s="243" t="s">
        <v>6759</v>
      </c>
      <c r="AJ364" s="10" t="s">
        <v>6760</v>
      </c>
      <c r="AK364" s="10" t="s">
        <v>6761</v>
      </c>
      <c r="AL364" s="241" t="s">
        <v>2160</v>
      </c>
      <c r="AM364" s="8"/>
      <c r="AN364" s="8"/>
      <c r="AO364" s="8"/>
      <c r="AP364" s="8"/>
      <c r="AQ364" s="8" t="s">
        <v>3087</v>
      </c>
      <c r="AR364" s="245">
        <v>43591</v>
      </c>
      <c r="AS364" s="245">
        <v>43591</v>
      </c>
      <c r="AT364" s="246" t="s">
        <v>3087</v>
      </c>
      <c r="AU364" s="244">
        <v>43591</v>
      </c>
      <c r="AV364" s="247"/>
      <c r="AW364" s="248"/>
      <c r="AX364" s="249" t="s">
        <v>3087</v>
      </c>
      <c r="AY364" s="250" t="s">
        <v>6751</v>
      </c>
    </row>
    <row r="365" spans="1:51" ht="24.75" customHeight="1" x14ac:dyDescent="0.35">
      <c r="A365" s="11">
        <v>364</v>
      </c>
      <c r="B365" s="241" t="s">
        <v>6762</v>
      </c>
      <c r="C365" s="8" t="s">
        <v>6763</v>
      </c>
      <c r="D365" s="10" t="s">
        <v>3087</v>
      </c>
      <c r="E365" s="10" t="s">
        <v>14</v>
      </c>
      <c r="F365" s="9">
        <v>43598</v>
      </c>
      <c r="G365" s="9">
        <v>43657</v>
      </c>
      <c r="H365" s="9"/>
      <c r="I365" s="9"/>
      <c r="J365" s="7" t="s">
        <v>3127</v>
      </c>
      <c r="K365" s="7"/>
      <c r="L365" s="10" t="s">
        <v>70</v>
      </c>
      <c r="M365" s="242" t="s">
        <v>6741</v>
      </c>
      <c r="N365" s="243" t="s">
        <v>2050</v>
      </c>
      <c r="O365" s="243" t="s">
        <v>6742</v>
      </c>
      <c r="P365" s="10" t="s">
        <v>6743</v>
      </c>
      <c r="Q365" s="10"/>
      <c r="R365" s="10"/>
      <c r="S365" s="10"/>
      <c r="T365" s="10" t="s">
        <v>22</v>
      </c>
      <c r="U365" s="244">
        <v>29319</v>
      </c>
      <c r="V365" s="10" t="s">
        <v>2205</v>
      </c>
      <c r="W365" s="10" t="s">
        <v>176</v>
      </c>
      <c r="X365" s="241" t="s">
        <v>1936</v>
      </c>
      <c r="Y365" s="8" t="s">
        <v>6764</v>
      </c>
      <c r="Z365" s="243">
        <v>40295</v>
      </c>
      <c r="AA365" s="10" t="s">
        <v>255</v>
      </c>
      <c r="AB365" s="10" t="s">
        <v>1938</v>
      </c>
      <c r="AC365" s="10" t="s">
        <v>3139</v>
      </c>
      <c r="AD365" s="10" t="s">
        <v>2090</v>
      </c>
      <c r="AE365" s="243" t="s">
        <v>2579</v>
      </c>
      <c r="AF365" s="10" t="s">
        <v>6765</v>
      </c>
      <c r="AG365" s="10" t="s">
        <v>6766</v>
      </c>
      <c r="AH365" s="242" t="s">
        <v>6765</v>
      </c>
      <c r="AI365" s="243" t="s">
        <v>6766</v>
      </c>
      <c r="AJ365" s="10" t="s">
        <v>6767</v>
      </c>
      <c r="AK365" s="10" t="s">
        <v>6768</v>
      </c>
      <c r="AL365" s="241" t="s">
        <v>1941</v>
      </c>
      <c r="AM365" s="8"/>
      <c r="AN365" s="8"/>
      <c r="AO365" s="8"/>
      <c r="AP365" s="8"/>
      <c r="AQ365" s="8"/>
      <c r="AR365" s="245">
        <v>43600</v>
      </c>
      <c r="AS365" s="245">
        <v>43600</v>
      </c>
      <c r="AT365" s="246" t="s">
        <v>3087</v>
      </c>
      <c r="AU365" s="244">
        <v>43600</v>
      </c>
      <c r="AV365" s="247" t="s">
        <v>4455</v>
      </c>
      <c r="AW365" s="248" t="s">
        <v>6769</v>
      </c>
      <c r="AX365" s="249" t="s">
        <v>3087</v>
      </c>
      <c r="AY365" s="250" t="s">
        <v>6762</v>
      </c>
    </row>
    <row r="366" spans="1:51" ht="24.75" customHeight="1" x14ac:dyDescent="0.35">
      <c r="A366" s="11">
        <v>365</v>
      </c>
      <c r="B366" s="241" t="s">
        <v>6770</v>
      </c>
      <c r="C366" s="8" t="s">
        <v>6771</v>
      </c>
      <c r="D366" s="10" t="s">
        <v>3087</v>
      </c>
      <c r="E366" s="10" t="s">
        <v>14</v>
      </c>
      <c r="F366" s="9">
        <v>42100</v>
      </c>
      <c r="G366" s="9">
        <v>42160</v>
      </c>
      <c r="H366" s="9"/>
      <c r="I366" s="9"/>
      <c r="J366" s="7" t="s">
        <v>1932</v>
      </c>
      <c r="K366" s="7"/>
      <c r="L366" s="10" t="s">
        <v>3117</v>
      </c>
      <c r="M366" s="242" t="s">
        <v>3117</v>
      </c>
      <c r="N366" s="243" t="s">
        <v>2126</v>
      </c>
      <c r="O366" s="243" t="s">
        <v>559</v>
      </c>
      <c r="P366" s="10" t="s">
        <v>2262</v>
      </c>
      <c r="Q366" s="10"/>
      <c r="R366" s="10"/>
      <c r="S366" s="10"/>
      <c r="T366" s="10" t="s">
        <v>22</v>
      </c>
      <c r="U366" s="244">
        <v>32519</v>
      </c>
      <c r="V366" s="10" t="s">
        <v>3297</v>
      </c>
      <c r="W366" s="10" t="s">
        <v>293</v>
      </c>
      <c r="X366" s="241" t="s">
        <v>1936</v>
      </c>
      <c r="Y366" s="8" t="s">
        <v>6772</v>
      </c>
      <c r="Z366" s="243">
        <v>40942</v>
      </c>
      <c r="AA366" s="10" t="s">
        <v>3297</v>
      </c>
      <c r="AB366" s="10" t="s">
        <v>1938</v>
      </c>
      <c r="AC366" s="10" t="s">
        <v>3139</v>
      </c>
      <c r="AD366" s="10" t="s">
        <v>2115</v>
      </c>
      <c r="AE366" s="243" t="s">
        <v>2041</v>
      </c>
      <c r="AF366" s="10" t="s">
        <v>6773</v>
      </c>
      <c r="AG366" s="10" t="s">
        <v>6774</v>
      </c>
      <c r="AH366" s="242" t="s">
        <v>6775</v>
      </c>
      <c r="AI366" s="243" t="s">
        <v>6776</v>
      </c>
      <c r="AJ366" s="10" t="s">
        <v>6777</v>
      </c>
      <c r="AK366" s="10" t="s">
        <v>6778</v>
      </c>
      <c r="AL366" s="241" t="s">
        <v>1950</v>
      </c>
      <c r="AM366" s="8"/>
      <c r="AN366" s="8"/>
      <c r="AO366" s="8"/>
      <c r="AP366" s="8"/>
      <c r="AQ366" s="8" t="s">
        <v>3087</v>
      </c>
      <c r="AR366" s="245">
        <v>43600</v>
      </c>
      <c r="AS366" s="245">
        <v>43600</v>
      </c>
      <c r="AT366" s="246" t="s">
        <v>6779</v>
      </c>
      <c r="AU366" s="244">
        <v>43557</v>
      </c>
      <c r="AV366" s="247" t="s">
        <v>6602</v>
      </c>
      <c r="AW366" s="248" t="s">
        <v>6612</v>
      </c>
      <c r="AX366" s="249" t="s">
        <v>3087</v>
      </c>
      <c r="AY366" s="250" t="s">
        <v>6770</v>
      </c>
    </row>
    <row r="367" spans="1:51" ht="24.75" customHeight="1" x14ac:dyDescent="0.35">
      <c r="A367" s="11">
        <v>366</v>
      </c>
      <c r="B367" s="241" t="s">
        <v>6780</v>
      </c>
      <c r="C367" s="8" t="s">
        <v>6781</v>
      </c>
      <c r="D367" s="10" t="s">
        <v>3087</v>
      </c>
      <c r="E367" s="10" t="s">
        <v>14</v>
      </c>
      <c r="F367" s="9">
        <v>42415</v>
      </c>
      <c r="G367" s="9">
        <v>42474</v>
      </c>
      <c r="H367" s="9"/>
      <c r="I367" s="9"/>
      <c r="J367" s="7" t="s">
        <v>1932</v>
      </c>
      <c r="K367" s="7"/>
      <c r="L367" s="10" t="s">
        <v>70</v>
      </c>
      <c r="M367" s="242" t="s">
        <v>3343</v>
      </c>
      <c r="N367" s="243" t="s">
        <v>2050</v>
      </c>
      <c r="O367" s="243" t="s">
        <v>1349</v>
      </c>
      <c r="P367" s="10" t="s">
        <v>2587</v>
      </c>
      <c r="Q367" s="10"/>
      <c r="R367" s="10"/>
      <c r="S367" s="10"/>
      <c r="T367" s="10" t="s">
        <v>53</v>
      </c>
      <c r="U367" s="244">
        <v>32565</v>
      </c>
      <c r="V367" s="10" t="s">
        <v>2228</v>
      </c>
      <c r="W367" s="10" t="s">
        <v>2228</v>
      </c>
      <c r="X367" s="241" t="s">
        <v>1936</v>
      </c>
      <c r="Y367" s="8" t="s">
        <v>6782</v>
      </c>
      <c r="Z367" s="243">
        <v>38903</v>
      </c>
      <c r="AA367" s="10" t="s">
        <v>2228</v>
      </c>
      <c r="AB367" s="10" t="s">
        <v>1938</v>
      </c>
      <c r="AC367" s="10" t="s">
        <v>1974</v>
      </c>
      <c r="AD367" s="10" t="s">
        <v>6783</v>
      </c>
      <c r="AE367" s="243" t="s">
        <v>2350</v>
      </c>
      <c r="AF367" s="10" t="s">
        <v>6784</v>
      </c>
      <c r="AG367" s="10" t="s">
        <v>6785</v>
      </c>
      <c r="AH367" s="242" t="s">
        <v>6786</v>
      </c>
      <c r="AI367" s="243" t="s">
        <v>6787</v>
      </c>
      <c r="AJ367" s="10" t="s">
        <v>6788</v>
      </c>
      <c r="AK367" s="10" t="s">
        <v>6789</v>
      </c>
      <c r="AL367" s="241" t="s">
        <v>1971</v>
      </c>
      <c r="AM367" s="8"/>
      <c r="AN367" s="8"/>
      <c r="AO367" s="8"/>
      <c r="AP367" s="8"/>
      <c r="AQ367" s="8" t="s">
        <v>3087</v>
      </c>
      <c r="AR367" s="245">
        <v>43594</v>
      </c>
      <c r="AS367" s="245">
        <v>43600</v>
      </c>
      <c r="AT367" s="246" t="s">
        <v>6790</v>
      </c>
      <c r="AU367" s="244">
        <v>43556</v>
      </c>
      <c r="AV367" s="247" t="s">
        <v>6602</v>
      </c>
      <c r="AW367" s="248" t="s">
        <v>6620</v>
      </c>
      <c r="AX367" s="249" t="s">
        <v>3087</v>
      </c>
      <c r="AY367" s="250" t="s">
        <v>6780</v>
      </c>
    </row>
    <row r="368" spans="1:51" ht="24.75" customHeight="1" x14ac:dyDescent="0.35">
      <c r="A368" s="11">
        <v>367</v>
      </c>
      <c r="B368" s="241" t="s">
        <v>6791</v>
      </c>
      <c r="C368" s="8" t="s">
        <v>6792</v>
      </c>
      <c r="D368" s="10" t="s">
        <v>3087</v>
      </c>
      <c r="E368" s="10" t="s">
        <v>14</v>
      </c>
      <c r="F368" s="9">
        <v>42597</v>
      </c>
      <c r="G368" s="9">
        <v>42657</v>
      </c>
      <c r="H368" s="9"/>
      <c r="I368" s="9"/>
      <c r="J368" s="7" t="s">
        <v>1932</v>
      </c>
      <c r="K368" s="7"/>
      <c r="L368" s="10" t="s">
        <v>70</v>
      </c>
      <c r="M368" s="242" t="s">
        <v>3343</v>
      </c>
      <c r="N368" s="243" t="s">
        <v>2017</v>
      </c>
      <c r="O368" s="243" t="s">
        <v>6793</v>
      </c>
      <c r="P368" s="10" t="s">
        <v>2367</v>
      </c>
      <c r="Q368" s="10"/>
      <c r="R368" s="10"/>
      <c r="S368" s="10"/>
      <c r="T368" s="10" t="s">
        <v>53</v>
      </c>
      <c r="U368" s="244">
        <v>31788</v>
      </c>
      <c r="V368" s="10" t="s">
        <v>129</v>
      </c>
      <c r="W368" s="10" t="s">
        <v>255</v>
      </c>
      <c r="X368" s="241" t="s">
        <v>1936</v>
      </c>
      <c r="Y368" s="8" t="s">
        <v>6794</v>
      </c>
      <c r="Z368" s="243">
        <v>41547</v>
      </c>
      <c r="AA368" s="10" t="s">
        <v>255</v>
      </c>
      <c r="AB368" s="10" t="s">
        <v>1938</v>
      </c>
      <c r="AC368" s="10" t="s">
        <v>3139</v>
      </c>
      <c r="AD368" s="10" t="s">
        <v>6795</v>
      </c>
      <c r="AE368" s="243" t="s">
        <v>6796</v>
      </c>
      <c r="AF368" s="10" t="s">
        <v>6797</v>
      </c>
      <c r="AG368" s="10" t="s">
        <v>6798</v>
      </c>
      <c r="AH368" s="242" t="s">
        <v>6799</v>
      </c>
      <c r="AI368" s="243" t="s">
        <v>6800</v>
      </c>
      <c r="AJ368" s="10" t="s">
        <v>6801</v>
      </c>
      <c r="AK368" s="10" t="s">
        <v>6802</v>
      </c>
      <c r="AL368" s="241" t="s">
        <v>2107</v>
      </c>
      <c r="AM368" s="8"/>
      <c r="AN368" s="8"/>
      <c r="AO368" s="8"/>
      <c r="AP368" s="8"/>
      <c r="AQ368" s="8" t="s">
        <v>3087</v>
      </c>
      <c r="AR368" s="245">
        <v>43594</v>
      </c>
      <c r="AS368" s="245">
        <v>43600</v>
      </c>
      <c r="AT368" s="246" t="s">
        <v>6803</v>
      </c>
      <c r="AU368" s="244">
        <v>43556</v>
      </c>
      <c r="AV368" s="247" t="s">
        <v>6602</v>
      </c>
      <c r="AW368" s="248" t="s">
        <v>6603</v>
      </c>
      <c r="AX368" s="249" t="s">
        <v>3087</v>
      </c>
      <c r="AY368" s="250" t="s">
        <v>6791</v>
      </c>
    </row>
    <row r="369" spans="1:51" ht="24.75" customHeight="1" x14ac:dyDescent="0.35">
      <c r="A369" s="11">
        <v>368</v>
      </c>
      <c r="B369" s="241" t="s">
        <v>6804</v>
      </c>
      <c r="C369" s="8" t="s">
        <v>6805</v>
      </c>
      <c r="D369" s="10" t="s">
        <v>3087</v>
      </c>
      <c r="E369" s="10" t="s">
        <v>3194</v>
      </c>
      <c r="F369" s="9">
        <v>43598</v>
      </c>
      <c r="G369" s="9">
        <v>43657</v>
      </c>
      <c r="H369" s="9"/>
      <c r="I369" s="9"/>
      <c r="J369" s="7" t="s">
        <v>3127</v>
      </c>
      <c r="K369" s="7"/>
      <c r="L369" s="10" t="s">
        <v>35</v>
      </c>
      <c r="M369" s="242" t="s">
        <v>35</v>
      </c>
      <c r="N369" s="243" t="s">
        <v>2126</v>
      </c>
      <c r="O369" s="243" t="s">
        <v>307</v>
      </c>
      <c r="P369" s="10" t="s">
        <v>2127</v>
      </c>
      <c r="Q369" s="10"/>
      <c r="R369" s="10"/>
      <c r="S369" s="10"/>
      <c r="T369" s="10" t="s">
        <v>22</v>
      </c>
      <c r="U369" s="244">
        <v>34382</v>
      </c>
      <c r="V369" s="10" t="s">
        <v>255</v>
      </c>
      <c r="W369" s="10" t="s">
        <v>255</v>
      </c>
      <c r="X369" s="241" t="s">
        <v>1936</v>
      </c>
      <c r="Y369" s="8" t="s">
        <v>6806</v>
      </c>
      <c r="Z369" s="243">
        <v>39899</v>
      </c>
      <c r="AA369" s="10" t="s">
        <v>91</v>
      </c>
      <c r="AB369" s="10" t="s">
        <v>1956</v>
      </c>
      <c r="AC369" s="10" t="s">
        <v>3139</v>
      </c>
      <c r="AD369" s="10" t="s">
        <v>3087</v>
      </c>
      <c r="AE369" s="243" t="s">
        <v>1948</v>
      </c>
      <c r="AF369" s="10" t="s">
        <v>6807</v>
      </c>
      <c r="AG369" s="10" t="s">
        <v>6808</v>
      </c>
      <c r="AH369" s="242" t="s">
        <v>6807</v>
      </c>
      <c r="AI369" s="243" t="s">
        <v>6808</v>
      </c>
      <c r="AJ369" s="10" t="s">
        <v>6809</v>
      </c>
      <c r="AK369" s="10" t="s">
        <v>2770</v>
      </c>
      <c r="AL369" s="241" t="s">
        <v>1953</v>
      </c>
      <c r="AM369" s="8"/>
      <c r="AN369" s="8"/>
      <c r="AO369" s="8"/>
      <c r="AP369" s="8"/>
      <c r="AQ369" s="8" t="s">
        <v>3087</v>
      </c>
      <c r="AR369" s="245">
        <v>43601</v>
      </c>
      <c r="AS369" s="245">
        <v>43601</v>
      </c>
      <c r="AT369" s="246" t="s">
        <v>3087</v>
      </c>
      <c r="AU369" s="244">
        <v>43601</v>
      </c>
      <c r="AV369" s="247" t="s">
        <v>4455</v>
      </c>
      <c r="AW369" s="248" t="s">
        <v>6688</v>
      </c>
      <c r="AX369" s="249" t="s">
        <v>3087</v>
      </c>
      <c r="AY369" s="250" t="s">
        <v>6804</v>
      </c>
    </row>
    <row r="370" spans="1:51" ht="24.75" customHeight="1" x14ac:dyDescent="0.35">
      <c r="A370" s="11">
        <v>369</v>
      </c>
      <c r="B370" s="241" t="s">
        <v>6810</v>
      </c>
      <c r="C370" s="8" t="s">
        <v>6811</v>
      </c>
      <c r="D370" s="10" t="s">
        <v>3087</v>
      </c>
      <c r="E370" s="10" t="s">
        <v>14</v>
      </c>
      <c r="F370" s="9">
        <v>43416</v>
      </c>
      <c r="G370" s="9">
        <v>43475</v>
      </c>
      <c r="H370" s="9"/>
      <c r="I370" s="9">
        <v>43840</v>
      </c>
      <c r="J370" s="7" t="s">
        <v>3127</v>
      </c>
      <c r="K370" s="7"/>
      <c r="L370" s="10" t="s">
        <v>19</v>
      </c>
      <c r="M370" s="242" t="s">
        <v>5617</v>
      </c>
      <c r="N370" s="243" t="s">
        <v>1990</v>
      </c>
      <c r="O370" s="243" t="s">
        <v>1119</v>
      </c>
      <c r="P370" s="10" t="s">
        <v>5618</v>
      </c>
      <c r="Q370" s="10"/>
      <c r="R370" s="10"/>
      <c r="S370" s="10"/>
      <c r="T370" s="10" t="s">
        <v>53</v>
      </c>
      <c r="U370" s="244">
        <v>30541</v>
      </c>
      <c r="V370" s="10" t="s">
        <v>3297</v>
      </c>
      <c r="W370" s="10" t="s">
        <v>145</v>
      </c>
      <c r="X370" s="241" t="s">
        <v>1936</v>
      </c>
      <c r="Y370" s="8" t="s">
        <v>6812</v>
      </c>
      <c r="Z370" s="243">
        <v>42224</v>
      </c>
      <c r="AA370" s="10" t="s">
        <v>255</v>
      </c>
      <c r="AB370" s="10" t="s">
        <v>1938</v>
      </c>
      <c r="AC370" s="10" t="s">
        <v>3139</v>
      </c>
      <c r="AD370" s="10" t="s">
        <v>6813</v>
      </c>
      <c r="AE370" s="243" t="s">
        <v>2579</v>
      </c>
      <c r="AF370" s="10" t="s">
        <v>6814</v>
      </c>
      <c r="AG370" s="10" t="s">
        <v>6815</v>
      </c>
      <c r="AH370" s="242" t="s">
        <v>6816</v>
      </c>
      <c r="AI370" s="243" t="s">
        <v>6817</v>
      </c>
      <c r="AJ370" s="10" t="s">
        <v>6818</v>
      </c>
      <c r="AK370" s="10" t="s">
        <v>6819</v>
      </c>
      <c r="AL370" s="241" t="s">
        <v>1971</v>
      </c>
      <c r="AM370" s="8"/>
      <c r="AN370" s="8"/>
      <c r="AO370" s="8"/>
      <c r="AP370" s="8"/>
      <c r="AQ370" s="8" t="s">
        <v>3087</v>
      </c>
      <c r="AR370" s="245">
        <v>43604</v>
      </c>
      <c r="AS370" s="245">
        <v>43604</v>
      </c>
      <c r="AT370" s="246" t="s">
        <v>6820</v>
      </c>
      <c r="AU370" s="244">
        <v>43557</v>
      </c>
      <c r="AV370" s="247" t="s">
        <v>6602</v>
      </c>
      <c r="AW370" s="248" t="s">
        <v>3782</v>
      </c>
      <c r="AX370" s="249" t="s">
        <v>3087</v>
      </c>
      <c r="AY370" s="250" t="s">
        <v>6810</v>
      </c>
    </row>
    <row r="371" spans="1:51" ht="24.75" customHeight="1" x14ac:dyDescent="0.35">
      <c r="A371" s="11">
        <v>370</v>
      </c>
      <c r="B371" s="241" t="s">
        <v>6821</v>
      </c>
      <c r="C371" s="8" t="s">
        <v>6822</v>
      </c>
      <c r="D371" s="10" t="s">
        <v>3087</v>
      </c>
      <c r="E371" s="10" t="s">
        <v>14</v>
      </c>
      <c r="F371" s="9">
        <v>42723</v>
      </c>
      <c r="G371" s="9">
        <v>42782</v>
      </c>
      <c r="H371" s="9"/>
      <c r="I371" s="9"/>
      <c r="J371" s="7" t="s">
        <v>1932</v>
      </c>
      <c r="K371" s="7"/>
      <c r="L371" s="10" t="s">
        <v>751</v>
      </c>
      <c r="M371" s="242" t="s">
        <v>751</v>
      </c>
      <c r="N371" s="243" t="s">
        <v>2017</v>
      </c>
      <c r="O371" s="243" t="s">
        <v>5876</v>
      </c>
      <c r="P371" s="10" t="s">
        <v>6823</v>
      </c>
      <c r="Q371" s="10"/>
      <c r="R371" s="10"/>
      <c r="S371" s="10"/>
      <c r="T371" s="10" t="s">
        <v>22</v>
      </c>
      <c r="U371" s="244">
        <v>32910</v>
      </c>
      <c r="V371" s="10" t="s">
        <v>2297</v>
      </c>
      <c r="W371" s="10" t="s">
        <v>2297</v>
      </c>
      <c r="X371" s="241" t="s">
        <v>1936</v>
      </c>
      <c r="Y371" s="8" t="s">
        <v>6824</v>
      </c>
      <c r="Z371" s="243">
        <v>38330</v>
      </c>
      <c r="AA371" s="10" t="s">
        <v>2297</v>
      </c>
      <c r="AB371" s="10" t="s">
        <v>1956</v>
      </c>
      <c r="AC371" s="10" t="s">
        <v>3139</v>
      </c>
      <c r="AD371" s="10" t="s">
        <v>2115</v>
      </c>
      <c r="AE371" s="243" t="s">
        <v>2433</v>
      </c>
      <c r="AF371" s="10" t="s">
        <v>6825</v>
      </c>
      <c r="AG371" s="10" t="s">
        <v>6826</v>
      </c>
      <c r="AH371" s="242" t="s">
        <v>6827</v>
      </c>
      <c r="AI371" s="243" t="s">
        <v>6828</v>
      </c>
      <c r="AJ371" s="10" t="s">
        <v>6829</v>
      </c>
      <c r="AK371" s="10" t="s">
        <v>6830</v>
      </c>
      <c r="AL371" s="241" t="s">
        <v>1950</v>
      </c>
      <c r="AM371" s="8"/>
      <c r="AN371" s="8"/>
      <c r="AO371" s="8"/>
      <c r="AP371" s="8"/>
      <c r="AQ371" s="8" t="s">
        <v>3087</v>
      </c>
      <c r="AR371" s="245">
        <v>43615</v>
      </c>
      <c r="AS371" s="245">
        <v>43615</v>
      </c>
      <c r="AT371" s="246" t="s">
        <v>6831</v>
      </c>
      <c r="AU371" s="244">
        <v>43573</v>
      </c>
      <c r="AV371" s="247" t="s">
        <v>6602</v>
      </c>
      <c r="AW371" s="248" t="s">
        <v>3782</v>
      </c>
      <c r="AX371" s="249" t="s">
        <v>3087</v>
      </c>
      <c r="AY371" s="250" t="s">
        <v>6821</v>
      </c>
    </row>
    <row r="372" spans="1:51" ht="24.75" customHeight="1" x14ac:dyDescent="0.35">
      <c r="A372" s="11">
        <v>371</v>
      </c>
      <c r="B372" s="241" t="s">
        <v>6832</v>
      </c>
      <c r="C372" s="8" t="s">
        <v>6833</v>
      </c>
      <c r="D372" s="10" t="s">
        <v>3087</v>
      </c>
      <c r="E372" s="10" t="s">
        <v>14</v>
      </c>
      <c r="F372" s="9">
        <v>40462</v>
      </c>
      <c r="G372" s="9">
        <v>40522</v>
      </c>
      <c r="H372" s="9"/>
      <c r="I372" s="9"/>
      <c r="J372" s="7" t="s">
        <v>1932</v>
      </c>
      <c r="K372" s="7"/>
      <c r="L372" s="10" t="s">
        <v>35</v>
      </c>
      <c r="M372" s="242" t="s">
        <v>2142</v>
      </c>
      <c r="N372" s="243" t="s">
        <v>1990</v>
      </c>
      <c r="O372" s="243" t="s">
        <v>6834</v>
      </c>
      <c r="P372" s="10" t="s">
        <v>1991</v>
      </c>
      <c r="Q372" s="10"/>
      <c r="R372" s="10"/>
      <c r="S372" s="10"/>
      <c r="T372" s="10" t="s">
        <v>22</v>
      </c>
      <c r="U372" s="244">
        <v>27961</v>
      </c>
      <c r="V372" s="10" t="s">
        <v>101</v>
      </c>
      <c r="W372" s="10" t="s">
        <v>176</v>
      </c>
      <c r="X372" s="241" t="s">
        <v>1936</v>
      </c>
      <c r="Y372" s="8" t="s">
        <v>6835</v>
      </c>
      <c r="Z372" s="243">
        <v>38030</v>
      </c>
      <c r="AA372" s="10" t="s">
        <v>255</v>
      </c>
      <c r="AB372" s="10" t="s">
        <v>1938</v>
      </c>
      <c r="AC372" s="10" t="s">
        <v>3139</v>
      </c>
      <c r="AD372" s="10" t="s">
        <v>1992</v>
      </c>
      <c r="AE372" s="243" t="s">
        <v>1962</v>
      </c>
      <c r="AF372" s="10" t="s">
        <v>6836</v>
      </c>
      <c r="AG372" s="10" t="s">
        <v>6837</v>
      </c>
      <c r="AH372" s="242" t="s">
        <v>6838</v>
      </c>
      <c r="AI372" s="243" t="s">
        <v>6839</v>
      </c>
      <c r="AJ372" s="10" t="s">
        <v>6840</v>
      </c>
      <c r="AK372" s="10" t="s">
        <v>6841</v>
      </c>
      <c r="AL372" s="241" t="s">
        <v>1941</v>
      </c>
      <c r="AM372" s="8"/>
      <c r="AN372" s="8"/>
      <c r="AO372" s="8"/>
      <c r="AP372" s="8"/>
      <c r="AQ372" s="8" t="s">
        <v>3087</v>
      </c>
      <c r="AR372" s="245">
        <v>43608</v>
      </c>
      <c r="AS372" s="245">
        <v>43615</v>
      </c>
      <c r="AT372" s="246" t="s">
        <v>6842</v>
      </c>
      <c r="AU372" s="244">
        <v>43571</v>
      </c>
      <c r="AV372" s="247" t="s">
        <v>6602</v>
      </c>
      <c r="AW372" s="248" t="s">
        <v>3782</v>
      </c>
      <c r="AX372" s="249" t="s">
        <v>3087</v>
      </c>
      <c r="AY372" s="250" t="s">
        <v>6832</v>
      </c>
    </row>
    <row r="373" spans="1:51" ht="24.75" customHeight="1" x14ac:dyDescent="0.35">
      <c r="A373" s="11">
        <v>372</v>
      </c>
      <c r="B373" s="241" t="s">
        <v>6843</v>
      </c>
      <c r="C373" s="8" t="s">
        <v>6844</v>
      </c>
      <c r="D373" s="10" t="s">
        <v>3087</v>
      </c>
      <c r="E373" s="10" t="s">
        <v>14</v>
      </c>
      <c r="F373" s="9">
        <v>43013</v>
      </c>
      <c r="G373" s="9"/>
      <c r="H373" s="9"/>
      <c r="I373" s="9"/>
      <c r="J373" s="7" t="s">
        <v>1932</v>
      </c>
      <c r="K373" s="7"/>
      <c r="L373" s="10" t="s">
        <v>35</v>
      </c>
      <c r="M373" s="242" t="s">
        <v>35</v>
      </c>
      <c r="N373" s="243" t="s">
        <v>2155</v>
      </c>
      <c r="O373" s="243" t="s">
        <v>1231</v>
      </c>
      <c r="P373" s="10" t="s">
        <v>2543</v>
      </c>
      <c r="Q373" s="10"/>
      <c r="R373" s="10"/>
      <c r="S373" s="10"/>
      <c r="T373" s="10" t="s">
        <v>22</v>
      </c>
      <c r="U373" s="244">
        <v>30418</v>
      </c>
      <c r="V373" s="10" t="s">
        <v>2048</v>
      </c>
      <c r="W373" s="10" t="s">
        <v>2048</v>
      </c>
      <c r="X373" s="241" t="s">
        <v>1936</v>
      </c>
      <c r="Y373" s="8" t="s">
        <v>6845</v>
      </c>
      <c r="Z373" s="243">
        <v>39398</v>
      </c>
      <c r="AA373" s="10" t="s">
        <v>255</v>
      </c>
      <c r="AB373" s="10" t="s">
        <v>1946</v>
      </c>
      <c r="AC373" s="10" t="s">
        <v>1974</v>
      </c>
      <c r="AD373" s="10" t="s">
        <v>6795</v>
      </c>
      <c r="AE373" s="243" t="s">
        <v>2579</v>
      </c>
      <c r="AF373" s="10" t="s">
        <v>6846</v>
      </c>
      <c r="AG373" s="10" t="s">
        <v>6847</v>
      </c>
      <c r="AH373" s="242" t="s">
        <v>6846</v>
      </c>
      <c r="AI373" s="243" t="s">
        <v>6847</v>
      </c>
      <c r="AJ373" s="10" t="s">
        <v>6848</v>
      </c>
      <c r="AK373" s="10" t="s">
        <v>6849</v>
      </c>
      <c r="AL373" s="241" t="s">
        <v>1950</v>
      </c>
      <c r="AM373" s="8"/>
      <c r="AN373" s="8"/>
      <c r="AO373" s="8"/>
      <c r="AP373" s="8"/>
      <c r="AQ373" s="8" t="s">
        <v>3087</v>
      </c>
      <c r="AR373" s="245">
        <v>43616</v>
      </c>
      <c r="AS373" s="245">
        <v>43616</v>
      </c>
      <c r="AT373" s="246" t="s">
        <v>6850</v>
      </c>
      <c r="AU373" s="244">
        <v>43571</v>
      </c>
      <c r="AV373" s="247" t="s">
        <v>6602</v>
      </c>
      <c r="AW373" s="248" t="s">
        <v>6603</v>
      </c>
      <c r="AX373" s="249" t="s">
        <v>3087</v>
      </c>
      <c r="AY373" s="250" t="s">
        <v>6843</v>
      </c>
    </row>
    <row r="374" spans="1:51" ht="24.75" customHeight="1" x14ac:dyDescent="0.35">
      <c r="A374" s="11">
        <v>373</v>
      </c>
      <c r="B374" s="241" t="s">
        <v>6851</v>
      </c>
      <c r="C374" s="8" t="s">
        <v>6852</v>
      </c>
      <c r="D374" s="10" t="s">
        <v>3087</v>
      </c>
      <c r="E374" s="10" t="s">
        <v>455</v>
      </c>
      <c r="F374" s="9">
        <v>43102</v>
      </c>
      <c r="G374" s="9">
        <v>43161</v>
      </c>
      <c r="H374" s="9"/>
      <c r="I374" s="9">
        <v>43892</v>
      </c>
      <c r="J374" s="7" t="s">
        <v>3127</v>
      </c>
      <c r="K374" s="7"/>
      <c r="L374" s="10" t="s">
        <v>4900</v>
      </c>
      <c r="M374" s="242" t="s">
        <v>4901</v>
      </c>
      <c r="N374" s="243" t="s">
        <v>2017</v>
      </c>
      <c r="O374" s="243" t="s">
        <v>3164</v>
      </c>
      <c r="P374" s="10" t="s">
        <v>2061</v>
      </c>
      <c r="Q374" s="10"/>
      <c r="R374" s="10"/>
      <c r="S374" s="10"/>
      <c r="T374" s="10" t="s">
        <v>53</v>
      </c>
      <c r="U374" s="244">
        <v>31980</v>
      </c>
      <c r="V374" s="10" t="s">
        <v>2067</v>
      </c>
      <c r="W374" s="10" t="s">
        <v>2067</v>
      </c>
      <c r="X374" s="241" t="s">
        <v>1936</v>
      </c>
      <c r="Y374" s="8" t="s">
        <v>6853</v>
      </c>
      <c r="Z374" s="243">
        <v>42207</v>
      </c>
      <c r="AA374" s="10" t="s">
        <v>455</v>
      </c>
      <c r="AB374" s="10" t="s">
        <v>1938</v>
      </c>
      <c r="AC374" s="10" t="s">
        <v>3139</v>
      </c>
      <c r="AD374" s="10" t="s">
        <v>2363</v>
      </c>
      <c r="AE374" s="243" t="s">
        <v>2095</v>
      </c>
      <c r="AF374" s="10" t="s">
        <v>6854</v>
      </c>
      <c r="AG374" s="10" t="s">
        <v>6855</v>
      </c>
      <c r="AH374" s="242" t="s">
        <v>6854</v>
      </c>
      <c r="AI374" s="243" t="s">
        <v>6855</v>
      </c>
      <c r="AJ374" s="10" t="s">
        <v>6856</v>
      </c>
      <c r="AK374" s="10" t="s">
        <v>6857</v>
      </c>
      <c r="AL374" s="241" t="s">
        <v>2160</v>
      </c>
      <c r="AM374" s="8"/>
      <c r="AN374" s="8"/>
      <c r="AO374" s="8"/>
      <c r="AP374" s="8"/>
      <c r="AQ374" s="8" t="s">
        <v>3087</v>
      </c>
      <c r="AR374" s="245">
        <v>43616</v>
      </c>
      <c r="AS374" s="245">
        <v>43616</v>
      </c>
      <c r="AT374" s="246" t="s">
        <v>6858</v>
      </c>
      <c r="AU374" s="244">
        <v>43612</v>
      </c>
      <c r="AV374" s="247" t="s">
        <v>6602</v>
      </c>
      <c r="AW374" s="248" t="s">
        <v>3782</v>
      </c>
      <c r="AX374" s="249" t="s">
        <v>3087</v>
      </c>
      <c r="AY374" s="250" t="s">
        <v>6851</v>
      </c>
    </row>
    <row r="375" spans="1:51" ht="24.75" customHeight="1" x14ac:dyDescent="0.35">
      <c r="A375" s="11">
        <v>374</v>
      </c>
      <c r="B375" s="241" t="s">
        <v>6859</v>
      </c>
      <c r="C375" s="8" t="s">
        <v>6860</v>
      </c>
      <c r="D375" s="10" t="s">
        <v>3087</v>
      </c>
      <c r="E375" s="10" t="s">
        <v>1071</v>
      </c>
      <c r="F375" s="9">
        <v>43262</v>
      </c>
      <c r="G375" s="9">
        <v>43321</v>
      </c>
      <c r="H375" s="9"/>
      <c r="I375" s="9">
        <v>43686</v>
      </c>
      <c r="J375" s="7" t="s">
        <v>3127</v>
      </c>
      <c r="K375" s="7"/>
      <c r="L375" s="10" t="s">
        <v>35</v>
      </c>
      <c r="M375" s="242" t="s">
        <v>35</v>
      </c>
      <c r="N375" s="243" t="s">
        <v>2155</v>
      </c>
      <c r="O375" s="243" t="s">
        <v>626</v>
      </c>
      <c r="P375" s="10" t="s">
        <v>2285</v>
      </c>
      <c r="Q375" s="10"/>
      <c r="R375" s="10"/>
      <c r="S375" s="10"/>
      <c r="T375" s="10" t="s">
        <v>22</v>
      </c>
      <c r="U375" s="244">
        <v>31048</v>
      </c>
      <c r="V375" s="10" t="s">
        <v>2114</v>
      </c>
      <c r="W375" s="10" t="s">
        <v>2114</v>
      </c>
      <c r="X375" s="241" t="s">
        <v>1936</v>
      </c>
      <c r="Y375" s="8" t="s">
        <v>6861</v>
      </c>
      <c r="Z375" s="243">
        <v>40777</v>
      </c>
      <c r="AA375" s="10" t="s">
        <v>1658</v>
      </c>
      <c r="AB375" s="10" t="s">
        <v>1956</v>
      </c>
      <c r="AC375" s="10" t="s">
        <v>1974</v>
      </c>
      <c r="AD375" s="10" t="s">
        <v>6862</v>
      </c>
      <c r="AE375" s="243" t="s">
        <v>2041</v>
      </c>
      <c r="AF375" s="10" t="s">
        <v>6863</v>
      </c>
      <c r="AG375" s="10" t="s">
        <v>6864</v>
      </c>
      <c r="AH375" s="242" t="s">
        <v>6863</v>
      </c>
      <c r="AI375" s="243" t="s">
        <v>6864</v>
      </c>
      <c r="AJ375" s="10" t="s">
        <v>6865</v>
      </c>
      <c r="AK375" s="10" t="s">
        <v>6866</v>
      </c>
      <c r="AL375" s="241" t="s">
        <v>1950</v>
      </c>
      <c r="AM375" s="8"/>
      <c r="AN375" s="8"/>
      <c r="AO375" s="8"/>
      <c r="AP375" s="8"/>
      <c r="AQ375" s="8" t="s">
        <v>3087</v>
      </c>
      <c r="AR375" s="245">
        <v>43645</v>
      </c>
      <c r="AS375" s="245">
        <v>43645</v>
      </c>
      <c r="AT375" s="246" t="s">
        <v>6867</v>
      </c>
      <c r="AU375" s="244">
        <v>43626</v>
      </c>
      <c r="AV375" s="247" t="s">
        <v>6602</v>
      </c>
      <c r="AW375" s="248" t="s">
        <v>3782</v>
      </c>
      <c r="AX375" s="249" t="s">
        <v>3087</v>
      </c>
      <c r="AY375" s="250" t="s">
        <v>6859</v>
      </c>
    </row>
    <row r="376" spans="1:51" ht="24.75" customHeight="1" x14ac:dyDescent="0.35">
      <c r="A376" s="11">
        <v>375</v>
      </c>
      <c r="B376" s="241" t="s">
        <v>6868</v>
      </c>
      <c r="C376" s="8" t="s">
        <v>6869</v>
      </c>
      <c r="D376" s="10" t="s">
        <v>3087</v>
      </c>
      <c r="E376" s="10" t="s">
        <v>1045</v>
      </c>
      <c r="F376" s="9">
        <v>41347</v>
      </c>
      <c r="G376" s="9">
        <v>41407</v>
      </c>
      <c r="H376" s="9"/>
      <c r="I376" s="9"/>
      <c r="J376" s="7" t="s">
        <v>1932</v>
      </c>
      <c r="K376" s="7"/>
      <c r="L376" s="10" t="s">
        <v>5777</v>
      </c>
      <c r="M376" s="242" t="s">
        <v>2060</v>
      </c>
      <c r="N376" s="243" t="s">
        <v>1972</v>
      </c>
      <c r="O376" s="243" t="s">
        <v>3186</v>
      </c>
      <c r="P376" s="10" t="s">
        <v>2061</v>
      </c>
      <c r="Q376" s="10"/>
      <c r="R376" s="10"/>
      <c r="S376" s="10"/>
      <c r="T376" s="10" t="s">
        <v>53</v>
      </c>
      <c r="U376" s="244">
        <v>28391</v>
      </c>
      <c r="V376" s="10" t="s">
        <v>2441</v>
      </c>
      <c r="W376" s="10" t="s">
        <v>2048</v>
      </c>
      <c r="X376" s="241" t="s">
        <v>1936</v>
      </c>
      <c r="Y376" s="8" t="s">
        <v>6870</v>
      </c>
      <c r="Z376" s="243">
        <v>41107</v>
      </c>
      <c r="AA376" s="10" t="s">
        <v>2441</v>
      </c>
      <c r="AB376" s="10" t="s">
        <v>1938</v>
      </c>
      <c r="AC376" s="10" t="s">
        <v>3139</v>
      </c>
      <c r="AD376" s="10" t="s">
        <v>2461</v>
      </c>
      <c r="AE376" s="243" t="s">
        <v>1998</v>
      </c>
      <c r="AF376" s="10" t="s">
        <v>6871</v>
      </c>
      <c r="AG376" s="10" t="s">
        <v>6872</v>
      </c>
      <c r="AH376" s="242" t="s">
        <v>6871</v>
      </c>
      <c r="AI376" s="243" t="s">
        <v>6872</v>
      </c>
      <c r="AJ376" s="10" t="s">
        <v>6873</v>
      </c>
      <c r="AK376" s="10" t="s">
        <v>6874</v>
      </c>
      <c r="AL376" s="241" t="s">
        <v>1971</v>
      </c>
      <c r="AM376" s="8"/>
      <c r="AN376" s="8"/>
      <c r="AO376" s="8"/>
      <c r="AP376" s="8"/>
      <c r="AQ376" s="8" t="s">
        <v>3087</v>
      </c>
      <c r="AR376" s="245">
        <v>43616</v>
      </c>
      <c r="AS376" s="245">
        <v>43646</v>
      </c>
      <c r="AT376" s="246" t="s">
        <v>6867</v>
      </c>
      <c r="AU376" s="244">
        <v>43608</v>
      </c>
      <c r="AV376" s="247" t="s">
        <v>6648</v>
      </c>
      <c r="AW376" s="248" t="s">
        <v>6649</v>
      </c>
      <c r="AX376" s="249" t="s">
        <v>3087</v>
      </c>
      <c r="AY376" s="250" t="s">
        <v>6868</v>
      </c>
    </row>
    <row r="377" spans="1:51" ht="24.75" customHeight="1" x14ac:dyDescent="0.35">
      <c r="A377" s="11">
        <v>376</v>
      </c>
      <c r="B377" s="241" t="s">
        <v>6875</v>
      </c>
      <c r="C377" s="8" t="s">
        <v>6876</v>
      </c>
      <c r="D377" s="10" t="s">
        <v>3087</v>
      </c>
      <c r="E377" s="10" t="s">
        <v>14</v>
      </c>
      <c r="F377" s="9">
        <v>40057</v>
      </c>
      <c r="G377" s="9">
        <v>40117</v>
      </c>
      <c r="H377" s="9"/>
      <c r="I377" s="9"/>
      <c r="J377" s="7" t="s">
        <v>1932</v>
      </c>
      <c r="K377" s="7"/>
      <c r="L377" s="10" t="s">
        <v>96</v>
      </c>
      <c r="M377" s="242" t="s">
        <v>96</v>
      </c>
      <c r="N377" s="243" t="s">
        <v>1990</v>
      </c>
      <c r="O377" s="243" t="s">
        <v>6877</v>
      </c>
      <c r="P377" s="10" t="s">
        <v>4116</v>
      </c>
      <c r="Q377" s="10"/>
      <c r="R377" s="10"/>
      <c r="S377" s="10"/>
      <c r="T377" s="10" t="s">
        <v>22</v>
      </c>
      <c r="U377" s="244">
        <v>31131</v>
      </c>
      <c r="V377" s="10" t="s">
        <v>101</v>
      </c>
      <c r="W377" s="10" t="s">
        <v>334</v>
      </c>
      <c r="X377" s="241" t="s">
        <v>1936</v>
      </c>
      <c r="Y377" s="8" t="s">
        <v>6878</v>
      </c>
      <c r="Z377" s="243">
        <v>40897</v>
      </c>
      <c r="AA377" s="10" t="s">
        <v>101</v>
      </c>
      <c r="AB377" s="10" t="s">
        <v>1938</v>
      </c>
      <c r="AC377" s="10" t="s">
        <v>3139</v>
      </c>
      <c r="AD377" s="10" t="s">
        <v>2010</v>
      </c>
      <c r="AE377" s="243" t="s">
        <v>96</v>
      </c>
      <c r="AF377" s="10" t="s">
        <v>6879</v>
      </c>
      <c r="AG377" s="10" t="s">
        <v>6880</v>
      </c>
      <c r="AH377" s="242" t="s">
        <v>6881</v>
      </c>
      <c r="AI377" s="243" t="s">
        <v>6882</v>
      </c>
      <c r="AJ377" s="10" t="s">
        <v>6883</v>
      </c>
      <c r="AK377" s="10" t="s">
        <v>6884</v>
      </c>
      <c r="AL377" s="241" t="s">
        <v>1941</v>
      </c>
      <c r="AM377" s="8"/>
      <c r="AN377" s="8"/>
      <c r="AO377" s="8"/>
      <c r="AP377" s="8"/>
      <c r="AQ377" s="8" t="s">
        <v>3087</v>
      </c>
      <c r="AR377" s="245">
        <v>43651</v>
      </c>
      <c r="AS377" s="245">
        <v>43651</v>
      </c>
      <c r="AT377" s="246" t="s">
        <v>6885</v>
      </c>
      <c r="AU377" s="244">
        <v>43627</v>
      </c>
      <c r="AV377" s="247" t="s">
        <v>6602</v>
      </c>
      <c r="AW377" s="248" t="s">
        <v>6603</v>
      </c>
      <c r="AX377" s="249" t="s">
        <v>3087</v>
      </c>
      <c r="AY377" s="250" t="s">
        <v>6875</v>
      </c>
    </row>
    <row r="378" spans="1:51" ht="24.75" customHeight="1" x14ac:dyDescent="0.35">
      <c r="A378" s="11">
        <v>377</v>
      </c>
      <c r="B378" s="241" t="s">
        <v>6886</v>
      </c>
      <c r="C378" s="8" t="s">
        <v>6887</v>
      </c>
      <c r="D378" s="10" t="s">
        <v>3087</v>
      </c>
      <c r="E378" s="10" t="s">
        <v>162</v>
      </c>
      <c r="F378" s="9">
        <v>43549</v>
      </c>
      <c r="G378" s="9">
        <v>43608</v>
      </c>
      <c r="H378" s="9"/>
      <c r="I378" s="9">
        <v>43974</v>
      </c>
      <c r="J378" s="7" t="s">
        <v>3127</v>
      </c>
      <c r="K378" s="7"/>
      <c r="L378" s="10" t="s">
        <v>6081</v>
      </c>
      <c r="M378" s="242" t="s">
        <v>2038</v>
      </c>
      <c r="N378" s="243" t="s">
        <v>2050</v>
      </c>
      <c r="O378" s="243" t="s">
        <v>3164</v>
      </c>
      <c r="P378" s="10" t="s">
        <v>2061</v>
      </c>
      <c r="Q378" s="10"/>
      <c r="R378" s="10"/>
      <c r="S378" s="10"/>
      <c r="T378" s="10" t="s">
        <v>53</v>
      </c>
      <c r="U378" s="244">
        <v>32029</v>
      </c>
      <c r="V378" s="10" t="s">
        <v>162</v>
      </c>
      <c r="W378" s="10" t="s">
        <v>162</v>
      </c>
      <c r="X378" s="241" t="s">
        <v>1936</v>
      </c>
      <c r="Y378" s="8" t="s">
        <v>6888</v>
      </c>
      <c r="Z378" s="243">
        <v>43077</v>
      </c>
      <c r="AA378" s="10" t="s">
        <v>162</v>
      </c>
      <c r="AB378" s="10" t="s">
        <v>1938</v>
      </c>
      <c r="AC378" s="10" t="s">
        <v>1968</v>
      </c>
      <c r="AD378" s="10" t="s">
        <v>2649</v>
      </c>
      <c r="AE378" s="243" t="s">
        <v>1948</v>
      </c>
      <c r="AF378" s="10" t="s">
        <v>6889</v>
      </c>
      <c r="AG378" s="10" t="s">
        <v>6890</v>
      </c>
      <c r="AH378" s="242" t="s">
        <v>6889</v>
      </c>
      <c r="AI378" s="243" t="s">
        <v>6890</v>
      </c>
      <c r="AJ378" s="10" t="s">
        <v>6891</v>
      </c>
      <c r="AK378" s="10" t="s">
        <v>6892</v>
      </c>
      <c r="AL378" s="241" t="s">
        <v>1971</v>
      </c>
      <c r="AM378" s="8"/>
      <c r="AN378" s="8"/>
      <c r="AO378" s="8"/>
      <c r="AP378" s="8"/>
      <c r="AQ378" s="8"/>
      <c r="AR378" s="245">
        <v>43655</v>
      </c>
      <c r="AS378" s="245">
        <v>43655</v>
      </c>
      <c r="AT378" s="246" t="s">
        <v>6893</v>
      </c>
      <c r="AU378" s="244"/>
      <c r="AV378" s="247" t="s">
        <v>6648</v>
      </c>
      <c r="AW378" s="248" t="s">
        <v>3782</v>
      </c>
      <c r="AX378" s="249" t="s">
        <v>3087</v>
      </c>
      <c r="AY378" s="250" t="s">
        <v>6886</v>
      </c>
    </row>
    <row r="379" spans="1:51" ht="24.75" customHeight="1" x14ac:dyDescent="0.35">
      <c r="A379" s="11">
        <v>378</v>
      </c>
      <c r="B379" s="241" t="s">
        <v>6894</v>
      </c>
      <c r="C379" s="8" t="s">
        <v>2805</v>
      </c>
      <c r="D379" s="10" t="s">
        <v>3087</v>
      </c>
      <c r="E379" s="10" t="s">
        <v>14</v>
      </c>
      <c r="F379" s="9">
        <v>43628</v>
      </c>
      <c r="G379" s="9">
        <v>43687</v>
      </c>
      <c r="H379" s="9"/>
      <c r="I379" s="9"/>
      <c r="J379" s="7" t="s">
        <v>3127</v>
      </c>
      <c r="K379" s="7"/>
      <c r="L379" s="10" t="s">
        <v>41</v>
      </c>
      <c r="M379" s="242" t="s">
        <v>6895</v>
      </c>
      <c r="N379" s="243" t="s">
        <v>1942</v>
      </c>
      <c r="O379" s="243" t="s">
        <v>6896</v>
      </c>
      <c r="P379" s="10" t="s">
        <v>6897</v>
      </c>
      <c r="Q379" s="10"/>
      <c r="R379" s="10"/>
      <c r="S379" s="10"/>
      <c r="T379" s="10" t="s">
        <v>22</v>
      </c>
      <c r="U379" s="244">
        <v>29162</v>
      </c>
      <c r="V379" s="10" t="s">
        <v>2064</v>
      </c>
      <c r="W379" s="10" t="s">
        <v>2064</v>
      </c>
      <c r="X379" s="241" t="s">
        <v>1936</v>
      </c>
      <c r="Y379" s="8" t="s">
        <v>6898</v>
      </c>
      <c r="Z379" s="243">
        <v>41919</v>
      </c>
      <c r="AA379" s="10" t="s">
        <v>255</v>
      </c>
      <c r="AB379" s="10" t="s">
        <v>1938</v>
      </c>
      <c r="AC379" s="10" t="s">
        <v>3139</v>
      </c>
      <c r="AD379" s="10" t="s">
        <v>6037</v>
      </c>
      <c r="AE379" s="243" t="s">
        <v>1962</v>
      </c>
      <c r="AF379" s="10" t="s">
        <v>6899</v>
      </c>
      <c r="AG379" s="10" t="s">
        <v>6900</v>
      </c>
      <c r="AH379" s="242" t="s">
        <v>6899</v>
      </c>
      <c r="AI379" s="243" t="s">
        <v>6900</v>
      </c>
      <c r="AJ379" s="10" t="s">
        <v>6901</v>
      </c>
      <c r="AK379" s="10" t="s">
        <v>6902</v>
      </c>
      <c r="AL379" s="241" t="s">
        <v>1941</v>
      </c>
      <c r="AM379" s="8"/>
      <c r="AN379" s="8"/>
      <c r="AO379" s="8"/>
      <c r="AP379" s="8"/>
      <c r="AQ379" s="8"/>
      <c r="AR379" s="245">
        <v>43657</v>
      </c>
      <c r="AS379" s="245">
        <v>43657</v>
      </c>
      <c r="AT379" s="246" t="s">
        <v>3087</v>
      </c>
      <c r="AU379" s="244"/>
      <c r="AV379" s="247" t="s">
        <v>4455</v>
      </c>
      <c r="AW379" s="248" t="s">
        <v>6769</v>
      </c>
      <c r="AX379" s="249" t="s">
        <v>3087</v>
      </c>
      <c r="AY379" s="250" t="s">
        <v>6894</v>
      </c>
    </row>
    <row r="380" spans="1:51" ht="24.75" customHeight="1" x14ac:dyDescent="0.35">
      <c r="A380" s="11">
        <v>379</v>
      </c>
      <c r="B380" s="241" t="s">
        <v>6903</v>
      </c>
      <c r="C380" s="8" t="s">
        <v>6904</v>
      </c>
      <c r="D380" s="10" t="s">
        <v>6905</v>
      </c>
      <c r="E380" s="10" t="s">
        <v>3194</v>
      </c>
      <c r="F380" s="9">
        <v>43115</v>
      </c>
      <c r="G380" s="9">
        <v>43174</v>
      </c>
      <c r="H380" s="9"/>
      <c r="I380" s="9"/>
      <c r="J380" s="7" t="s">
        <v>1932</v>
      </c>
      <c r="K380" s="7"/>
      <c r="L380" s="10" t="s">
        <v>4682</v>
      </c>
      <c r="M380" s="242" t="s">
        <v>3259</v>
      </c>
      <c r="N380" s="243" t="s">
        <v>2017</v>
      </c>
      <c r="O380" s="243" t="s">
        <v>5579</v>
      </c>
      <c r="P380" s="10" t="s">
        <v>6906</v>
      </c>
      <c r="Q380" s="10"/>
      <c r="R380" s="10"/>
      <c r="S380" s="10"/>
      <c r="T380" s="10" t="s">
        <v>53</v>
      </c>
      <c r="U380" s="244">
        <v>33534</v>
      </c>
      <c r="V380" s="10" t="s">
        <v>1725</v>
      </c>
      <c r="W380" s="10" t="s">
        <v>1725</v>
      </c>
      <c r="X380" s="241" t="s">
        <v>1936</v>
      </c>
      <c r="Y380" s="8" t="s">
        <v>6907</v>
      </c>
      <c r="Z380" s="243">
        <v>39872</v>
      </c>
      <c r="AA380" s="10" t="s">
        <v>101</v>
      </c>
      <c r="AB380" s="10" t="s">
        <v>1956</v>
      </c>
      <c r="AC380" s="10" t="s">
        <v>3139</v>
      </c>
      <c r="AD380" s="10" t="s">
        <v>6908</v>
      </c>
      <c r="AE380" s="243" t="s">
        <v>1948</v>
      </c>
      <c r="AF380" s="10" t="s">
        <v>6909</v>
      </c>
      <c r="AG380" s="10" t="s">
        <v>6910</v>
      </c>
      <c r="AH380" s="242" t="s">
        <v>6909</v>
      </c>
      <c r="AI380" s="243" t="s">
        <v>6910</v>
      </c>
      <c r="AJ380" s="10" t="s">
        <v>6911</v>
      </c>
      <c r="AK380" s="10" t="s">
        <v>6912</v>
      </c>
      <c r="AL380" s="241" t="s">
        <v>1953</v>
      </c>
      <c r="AM380" s="8"/>
      <c r="AN380" s="8"/>
      <c r="AO380" s="8"/>
      <c r="AP380" s="8"/>
      <c r="AQ380" s="8" t="s">
        <v>3087</v>
      </c>
      <c r="AR380" s="245">
        <v>43665</v>
      </c>
      <c r="AS380" s="245">
        <v>43665</v>
      </c>
      <c r="AT380" s="246" t="s">
        <v>6913</v>
      </c>
      <c r="AU380" s="244">
        <v>43634</v>
      </c>
      <c r="AV380" s="247" t="s">
        <v>6602</v>
      </c>
      <c r="AW380" s="248" t="s">
        <v>6603</v>
      </c>
      <c r="AX380" s="249" t="s">
        <v>3087</v>
      </c>
      <c r="AY380" s="250" t="s">
        <v>6903</v>
      </c>
    </row>
    <row r="381" spans="1:51" ht="24.75" customHeight="1" x14ac:dyDescent="0.35">
      <c r="A381" s="11">
        <v>380</v>
      </c>
      <c r="B381" s="241" t="s">
        <v>6914</v>
      </c>
      <c r="C381" s="8" t="s">
        <v>6915</v>
      </c>
      <c r="D381" s="10" t="s">
        <v>3087</v>
      </c>
      <c r="E381" s="10" t="s">
        <v>14</v>
      </c>
      <c r="F381" s="9">
        <v>41588</v>
      </c>
      <c r="G381" s="9">
        <v>41648</v>
      </c>
      <c r="H381" s="9"/>
      <c r="I381" s="9"/>
      <c r="J381" s="7" t="s">
        <v>1932</v>
      </c>
      <c r="K381" s="7"/>
      <c r="L381" s="10" t="s">
        <v>115</v>
      </c>
      <c r="M381" s="242" t="s">
        <v>2070</v>
      </c>
      <c r="N381" s="243" t="s">
        <v>1990</v>
      </c>
      <c r="O381" s="243" t="s">
        <v>484</v>
      </c>
      <c r="P381" s="10" t="s">
        <v>2220</v>
      </c>
      <c r="Q381" s="10"/>
      <c r="R381" s="10"/>
      <c r="S381" s="10"/>
      <c r="T381" s="10" t="s">
        <v>53</v>
      </c>
      <c r="U381" s="244">
        <v>30604</v>
      </c>
      <c r="V381" s="10" t="s">
        <v>747</v>
      </c>
      <c r="W381" s="10" t="s">
        <v>747</v>
      </c>
      <c r="X381" s="241" t="s">
        <v>1936</v>
      </c>
      <c r="Y381" s="8" t="s">
        <v>6916</v>
      </c>
      <c r="Z381" s="243">
        <v>41324</v>
      </c>
      <c r="AA381" s="10" t="s">
        <v>747</v>
      </c>
      <c r="AB381" s="10" t="s">
        <v>1956</v>
      </c>
      <c r="AC381" s="10" t="s">
        <v>3139</v>
      </c>
      <c r="AD381" s="10" t="s">
        <v>1992</v>
      </c>
      <c r="AE381" s="243" t="s">
        <v>1948</v>
      </c>
      <c r="AF381" s="10" t="s">
        <v>6917</v>
      </c>
      <c r="AG381" s="10" t="s">
        <v>6918</v>
      </c>
      <c r="AH381" s="242" t="s">
        <v>6917</v>
      </c>
      <c r="AI381" s="243" t="s">
        <v>6919</v>
      </c>
      <c r="AJ381" s="10" t="s">
        <v>6920</v>
      </c>
      <c r="AK381" s="10" t="s">
        <v>6921</v>
      </c>
      <c r="AL381" s="241" t="s">
        <v>1950</v>
      </c>
      <c r="AM381" s="8"/>
      <c r="AN381" s="8"/>
      <c r="AO381" s="8"/>
      <c r="AP381" s="8"/>
      <c r="AQ381" s="8" t="s">
        <v>3087</v>
      </c>
      <c r="AR381" s="245">
        <v>43665</v>
      </c>
      <c r="AS381" s="245">
        <v>43670</v>
      </c>
      <c r="AT381" s="246" t="s">
        <v>6922</v>
      </c>
      <c r="AU381" s="244">
        <v>43626</v>
      </c>
      <c r="AV381" s="247" t="s">
        <v>6602</v>
      </c>
      <c r="AW381" s="248" t="s">
        <v>6612</v>
      </c>
      <c r="AX381" s="249" t="s">
        <v>3087</v>
      </c>
      <c r="AY381" s="250" t="s">
        <v>6914</v>
      </c>
    </row>
    <row r="382" spans="1:51" ht="24.75" customHeight="1" x14ac:dyDescent="0.35">
      <c r="A382" s="11">
        <v>381</v>
      </c>
      <c r="B382" s="241" t="s">
        <v>6923</v>
      </c>
      <c r="C382" s="8" t="s">
        <v>6924</v>
      </c>
      <c r="D382" s="10" t="s">
        <v>3087</v>
      </c>
      <c r="E382" s="10" t="s">
        <v>14</v>
      </c>
      <c r="F382" s="9">
        <v>42250</v>
      </c>
      <c r="G382" s="9">
        <v>42310</v>
      </c>
      <c r="H382" s="9"/>
      <c r="I382" s="9"/>
      <c r="J382" s="7" t="s">
        <v>1932</v>
      </c>
      <c r="K382" s="7"/>
      <c r="L382" s="10" t="s">
        <v>19</v>
      </c>
      <c r="M382" s="242" t="s">
        <v>6925</v>
      </c>
      <c r="N382" s="243" t="s">
        <v>2126</v>
      </c>
      <c r="O382" s="243" t="s">
        <v>6926</v>
      </c>
      <c r="P382" s="10" t="s">
        <v>6927</v>
      </c>
      <c r="Q382" s="10"/>
      <c r="R382" s="10"/>
      <c r="S382" s="10"/>
      <c r="T382" s="10" t="s">
        <v>22</v>
      </c>
      <c r="U382" s="244">
        <v>31505</v>
      </c>
      <c r="V382" s="10" t="s">
        <v>162</v>
      </c>
      <c r="W382" s="10" t="s">
        <v>162</v>
      </c>
      <c r="X382" s="241" t="s">
        <v>1936</v>
      </c>
      <c r="Y382" s="8" t="s">
        <v>6928</v>
      </c>
      <c r="Z382" s="243">
        <v>42912</v>
      </c>
      <c r="AA382" s="10" t="s">
        <v>16</v>
      </c>
      <c r="AB382" s="10" t="s">
        <v>1956</v>
      </c>
      <c r="AC382" s="10" t="s">
        <v>3139</v>
      </c>
      <c r="AD382" s="10" t="s">
        <v>2040</v>
      </c>
      <c r="AE382" s="243" t="s">
        <v>2041</v>
      </c>
      <c r="AF382" s="10" t="s">
        <v>6929</v>
      </c>
      <c r="AG382" s="10" t="s">
        <v>6930</v>
      </c>
      <c r="AH382" s="242" t="s">
        <v>6931</v>
      </c>
      <c r="AI382" s="243" t="s">
        <v>6932</v>
      </c>
      <c r="AJ382" s="10" t="s">
        <v>6933</v>
      </c>
      <c r="AK382" s="10" t="s">
        <v>890</v>
      </c>
      <c r="AL382" s="241" t="s">
        <v>2160</v>
      </c>
      <c r="AM382" s="8"/>
      <c r="AN382" s="8"/>
      <c r="AO382" s="8"/>
      <c r="AP382" s="8"/>
      <c r="AQ382" s="8" t="s">
        <v>3087</v>
      </c>
      <c r="AR382" s="245">
        <v>43669</v>
      </c>
      <c r="AS382" s="245">
        <v>43671</v>
      </c>
      <c r="AT382" s="246" t="s">
        <v>6934</v>
      </c>
      <c r="AU382" s="244">
        <v>43647</v>
      </c>
      <c r="AV382" s="247" t="s">
        <v>6602</v>
      </c>
      <c r="AW382" s="248" t="s">
        <v>6612</v>
      </c>
      <c r="AX382" s="249" t="s">
        <v>3087</v>
      </c>
      <c r="AY382" s="250" t="s">
        <v>6923</v>
      </c>
    </row>
    <row r="383" spans="1:51" ht="24.75" customHeight="1" x14ac:dyDescent="0.35">
      <c r="A383" s="11">
        <v>382</v>
      </c>
      <c r="B383" s="241" t="s">
        <v>6935</v>
      </c>
      <c r="C383" s="8" t="s">
        <v>6936</v>
      </c>
      <c r="D383" s="10" t="s">
        <v>3087</v>
      </c>
      <c r="E383" s="10" t="s">
        <v>14</v>
      </c>
      <c r="F383" s="9">
        <v>43612</v>
      </c>
      <c r="G383" s="9">
        <v>43671</v>
      </c>
      <c r="H383" s="9"/>
      <c r="I383" s="9"/>
      <c r="J383" s="7" t="s">
        <v>3127</v>
      </c>
      <c r="K383" s="7"/>
      <c r="L383" s="10" t="s">
        <v>3455</v>
      </c>
      <c r="M383" s="242" t="s">
        <v>3456</v>
      </c>
      <c r="N383" s="243" t="s">
        <v>1990</v>
      </c>
      <c r="O383" s="243" t="s">
        <v>1053</v>
      </c>
      <c r="P383" s="10" t="s">
        <v>2460</v>
      </c>
      <c r="Q383" s="10"/>
      <c r="R383" s="10"/>
      <c r="S383" s="10"/>
      <c r="T383" s="10" t="s">
        <v>53</v>
      </c>
      <c r="U383" s="244">
        <v>29967</v>
      </c>
      <c r="V383" s="10" t="s">
        <v>2275</v>
      </c>
      <c r="W383" s="10" t="s">
        <v>2007</v>
      </c>
      <c r="X383" s="241" t="s">
        <v>1936</v>
      </c>
      <c r="Y383" s="8" t="s">
        <v>6937</v>
      </c>
      <c r="Z383" s="243">
        <v>43048</v>
      </c>
      <c r="AA383" s="10" t="s">
        <v>255</v>
      </c>
      <c r="AB383" s="10" t="s">
        <v>1956</v>
      </c>
      <c r="AC383" s="10" t="s">
        <v>3139</v>
      </c>
      <c r="AD383" s="10" t="s">
        <v>2303</v>
      </c>
      <c r="AE383" s="243" t="s">
        <v>6938</v>
      </c>
      <c r="AF383" s="10" t="s">
        <v>6939</v>
      </c>
      <c r="AG383" s="10" t="s">
        <v>6940</v>
      </c>
      <c r="AH383" s="242" t="s">
        <v>6939</v>
      </c>
      <c r="AI383" s="243" t="s">
        <v>6940</v>
      </c>
      <c r="AJ383" s="10" t="s">
        <v>6941</v>
      </c>
      <c r="AK383" s="10" t="s">
        <v>6942</v>
      </c>
      <c r="AL383" s="241" t="s">
        <v>1950</v>
      </c>
      <c r="AM383" s="8"/>
      <c r="AN383" s="8"/>
      <c r="AO383" s="8"/>
      <c r="AP383" s="8"/>
      <c r="AQ383" s="8" t="s">
        <v>3087</v>
      </c>
      <c r="AR383" s="245">
        <v>43665</v>
      </c>
      <c r="AS383" s="245">
        <v>43671</v>
      </c>
      <c r="AT383" s="246" t="s">
        <v>3087</v>
      </c>
      <c r="AU383" s="244"/>
      <c r="AV383" s="247" t="s">
        <v>4455</v>
      </c>
      <c r="AW383" s="248" t="s">
        <v>6649</v>
      </c>
      <c r="AX383" s="249" t="s">
        <v>3087</v>
      </c>
      <c r="AY383" s="250" t="s">
        <v>6935</v>
      </c>
    </row>
    <row r="384" spans="1:51" ht="24.75" customHeight="1" x14ac:dyDescent="0.35">
      <c r="A384" s="11">
        <v>383</v>
      </c>
      <c r="B384" s="241" t="s">
        <v>6943</v>
      </c>
      <c r="C384" s="8" t="s">
        <v>6944</v>
      </c>
      <c r="D384" s="10" t="s">
        <v>3087</v>
      </c>
      <c r="E384" s="10" t="s">
        <v>14</v>
      </c>
      <c r="F384" s="9">
        <v>40588</v>
      </c>
      <c r="G384" s="9">
        <v>40648</v>
      </c>
      <c r="H384" s="9"/>
      <c r="I384" s="9"/>
      <c r="J384" s="7" t="s">
        <v>1932</v>
      </c>
      <c r="K384" s="7"/>
      <c r="L384" s="10" t="s">
        <v>70</v>
      </c>
      <c r="M384" s="242" t="s">
        <v>6741</v>
      </c>
      <c r="N384" s="243" t="s">
        <v>1942</v>
      </c>
      <c r="O384" s="243" t="s">
        <v>6945</v>
      </c>
      <c r="P384" s="10" t="s">
        <v>6946</v>
      </c>
      <c r="Q384" s="10"/>
      <c r="R384" s="10"/>
      <c r="S384" s="10"/>
      <c r="T384" s="10" t="s">
        <v>22</v>
      </c>
      <c r="U384" s="244">
        <v>28890</v>
      </c>
      <c r="V384" s="10" t="s">
        <v>747</v>
      </c>
      <c r="W384" s="10" t="s">
        <v>747</v>
      </c>
      <c r="X384" s="241" t="s">
        <v>1936</v>
      </c>
      <c r="Y384" s="8" t="s">
        <v>6947</v>
      </c>
      <c r="Z384" s="243">
        <v>39384</v>
      </c>
      <c r="AA384" s="10" t="s">
        <v>255</v>
      </c>
      <c r="AB384" s="10" t="s">
        <v>1938</v>
      </c>
      <c r="AC384" s="10" t="s">
        <v>3139</v>
      </c>
      <c r="AD384" s="10" t="s">
        <v>1987</v>
      </c>
      <c r="AE384" s="243" t="s">
        <v>1988</v>
      </c>
      <c r="AF384" s="10" t="s">
        <v>6948</v>
      </c>
      <c r="AG384" s="10" t="s">
        <v>6949</v>
      </c>
      <c r="AH384" s="242" t="s">
        <v>6950</v>
      </c>
      <c r="AI384" s="243" t="s">
        <v>6951</v>
      </c>
      <c r="AJ384" s="10" t="s">
        <v>6952</v>
      </c>
      <c r="AK384" s="10" t="s">
        <v>6953</v>
      </c>
      <c r="AL384" s="241" t="s">
        <v>1953</v>
      </c>
      <c r="AM384" s="8"/>
      <c r="AN384" s="8"/>
      <c r="AO384" s="8"/>
      <c r="AP384" s="8"/>
      <c r="AQ384" s="8" t="s">
        <v>3087</v>
      </c>
      <c r="AR384" s="245">
        <v>43665</v>
      </c>
      <c r="AS384" s="245">
        <v>43671</v>
      </c>
      <c r="AT384" s="246" t="s">
        <v>6954</v>
      </c>
      <c r="AU384" s="244">
        <v>43626</v>
      </c>
      <c r="AV384" s="247" t="s">
        <v>6602</v>
      </c>
      <c r="AW384" s="248" t="s">
        <v>6620</v>
      </c>
      <c r="AX384" s="249" t="s">
        <v>3087</v>
      </c>
      <c r="AY384" s="250" t="s">
        <v>6943</v>
      </c>
    </row>
    <row r="385" spans="1:51" ht="24.75" customHeight="1" x14ac:dyDescent="0.35">
      <c r="A385" s="11">
        <v>384</v>
      </c>
      <c r="B385" s="241" t="s">
        <v>6955</v>
      </c>
      <c r="C385" s="8" t="s">
        <v>6956</v>
      </c>
      <c r="D385" s="10" t="s">
        <v>3087</v>
      </c>
      <c r="E385" s="10" t="s">
        <v>14</v>
      </c>
      <c r="F385" s="9">
        <v>41290</v>
      </c>
      <c r="G385" s="9">
        <v>41350</v>
      </c>
      <c r="H385" s="9"/>
      <c r="I385" s="9"/>
      <c r="J385" s="7" t="s">
        <v>1932</v>
      </c>
      <c r="K385" s="7"/>
      <c r="L385" s="10" t="s">
        <v>115</v>
      </c>
      <c r="M385" s="242" t="s">
        <v>2070</v>
      </c>
      <c r="N385" s="243" t="s">
        <v>1984</v>
      </c>
      <c r="O385" s="243" t="s">
        <v>493</v>
      </c>
      <c r="P385" s="10" t="s">
        <v>2231</v>
      </c>
      <c r="Q385" s="10"/>
      <c r="R385" s="10"/>
      <c r="S385" s="10"/>
      <c r="T385" s="10" t="s">
        <v>53</v>
      </c>
      <c r="U385" s="244">
        <v>28743</v>
      </c>
      <c r="V385" s="10" t="s">
        <v>6957</v>
      </c>
      <c r="W385" s="10" t="s">
        <v>2024</v>
      </c>
      <c r="X385" s="241" t="s">
        <v>1936</v>
      </c>
      <c r="Y385" s="8" t="s">
        <v>6958</v>
      </c>
      <c r="Z385" s="243">
        <v>38755</v>
      </c>
      <c r="AA385" s="10" t="s">
        <v>255</v>
      </c>
      <c r="AB385" s="10" t="s">
        <v>1938</v>
      </c>
      <c r="AC385" s="10" t="s">
        <v>3139</v>
      </c>
      <c r="AD385" s="10" t="s">
        <v>3460</v>
      </c>
      <c r="AE385" s="243" t="s">
        <v>1998</v>
      </c>
      <c r="AF385" s="10" t="s">
        <v>6959</v>
      </c>
      <c r="AG385" s="10" t="s">
        <v>6960</v>
      </c>
      <c r="AH385" s="242" t="s">
        <v>6959</v>
      </c>
      <c r="AI385" s="243" t="s">
        <v>6960</v>
      </c>
      <c r="AJ385" s="10" t="s">
        <v>6961</v>
      </c>
      <c r="AK385" s="10" t="s">
        <v>6962</v>
      </c>
      <c r="AL385" s="241" t="s">
        <v>1971</v>
      </c>
      <c r="AM385" s="8"/>
      <c r="AN385" s="8"/>
      <c r="AO385" s="8"/>
      <c r="AP385" s="8"/>
      <c r="AQ385" s="8" t="s">
        <v>3087</v>
      </c>
      <c r="AR385" s="245">
        <v>43665</v>
      </c>
      <c r="AS385" s="245">
        <v>43672</v>
      </c>
      <c r="AT385" s="246" t="s">
        <v>6963</v>
      </c>
      <c r="AU385" s="244">
        <v>43627</v>
      </c>
      <c r="AV385" s="247" t="s">
        <v>6602</v>
      </c>
      <c r="AW385" s="248" t="s">
        <v>3782</v>
      </c>
      <c r="AX385" s="249" t="s">
        <v>3087</v>
      </c>
      <c r="AY385" s="250" t="s">
        <v>6955</v>
      </c>
    </row>
    <row r="386" spans="1:51" ht="24.75" customHeight="1" x14ac:dyDescent="0.35">
      <c r="A386" s="11">
        <v>385</v>
      </c>
      <c r="B386" s="241" t="s">
        <v>6964</v>
      </c>
      <c r="C386" s="8" t="s">
        <v>6965</v>
      </c>
      <c r="D386" s="10" t="s">
        <v>3087</v>
      </c>
      <c r="E386" s="10" t="s">
        <v>32</v>
      </c>
      <c r="F386" s="9">
        <v>43252</v>
      </c>
      <c r="G386" s="9">
        <v>43311</v>
      </c>
      <c r="H386" s="9"/>
      <c r="I386" s="9">
        <v>43676</v>
      </c>
      <c r="J386" s="7" t="s">
        <v>3127</v>
      </c>
      <c r="K386" s="7"/>
      <c r="L386" s="10" t="s">
        <v>5681</v>
      </c>
      <c r="M386" s="242" t="s">
        <v>2151</v>
      </c>
      <c r="N386" s="243" t="s">
        <v>2050</v>
      </c>
      <c r="O386" s="243" t="s">
        <v>3164</v>
      </c>
      <c r="P386" s="10" t="s">
        <v>2061</v>
      </c>
      <c r="Q386" s="10"/>
      <c r="R386" s="10"/>
      <c r="S386" s="10"/>
      <c r="T386" s="10" t="s">
        <v>53</v>
      </c>
      <c r="U386" s="244">
        <v>30488</v>
      </c>
      <c r="V386" s="10" t="s">
        <v>79</v>
      </c>
      <c r="W386" s="10" t="s">
        <v>79</v>
      </c>
      <c r="X386" s="241" t="s">
        <v>1936</v>
      </c>
      <c r="Y386" s="8" t="s">
        <v>6966</v>
      </c>
      <c r="Z386" s="243">
        <v>42591</v>
      </c>
      <c r="AA386" s="10" t="s">
        <v>79</v>
      </c>
      <c r="AB386" s="10" t="s">
        <v>1938</v>
      </c>
      <c r="AC386" s="10" t="s">
        <v>3139</v>
      </c>
      <c r="AD386" s="10" t="s">
        <v>6967</v>
      </c>
      <c r="AE386" s="243" t="s">
        <v>6968</v>
      </c>
      <c r="AF386" s="10" t="s">
        <v>6969</v>
      </c>
      <c r="AG386" s="10" t="s">
        <v>6970</v>
      </c>
      <c r="AH386" s="242" t="s">
        <v>6969</v>
      </c>
      <c r="AI386" s="243" t="s">
        <v>6970</v>
      </c>
      <c r="AJ386" s="10" t="s">
        <v>3087</v>
      </c>
      <c r="AK386" s="10" t="s">
        <v>6971</v>
      </c>
      <c r="AL386" s="241" t="s">
        <v>2107</v>
      </c>
      <c r="AM386" s="8"/>
      <c r="AN386" s="8"/>
      <c r="AO386" s="8"/>
      <c r="AP386" s="8"/>
      <c r="AQ386" s="8" t="s">
        <v>3087</v>
      </c>
      <c r="AR386" s="245">
        <v>43676</v>
      </c>
      <c r="AS386" s="245">
        <v>43676</v>
      </c>
      <c r="AT386" s="246" t="s">
        <v>6972</v>
      </c>
      <c r="AU386" s="244"/>
      <c r="AV386" s="247" t="s">
        <v>6648</v>
      </c>
      <c r="AW386" s="248" t="s">
        <v>6649</v>
      </c>
      <c r="AX386" s="249" t="s">
        <v>3087</v>
      </c>
      <c r="AY386" s="250" t="s">
        <v>6964</v>
      </c>
    </row>
    <row r="387" spans="1:51" ht="24.75" customHeight="1" x14ac:dyDescent="0.35">
      <c r="A387" s="11">
        <v>386</v>
      </c>
      <c r="B387" s="241" t="s">
        <v>6973</v>
      </c>
      <c r="C387" s="8" t="s">
        <v>314</v>
      </c>
      <c r="D387" s="10" t="s">
        <v>3087</v>
      </c>
      <c r="E387" s="10" t="s">
        <v>176</v>
      </c>
      <c r="F387" s="9">
        <v>43322</v>
      </c>
      <c r="G387" s="9">
        <v>43381</v>
      </c>
      <c r="H387" s="9"/>
      <c r="I387" s="9">
        <v>43746</v>
      </c>
      <c r="J387" s="7" t="s">
        <v>3127</v>
      </c>
      <c r="K387" s="7"/>
      <c r="L387" s="10" t="s">
        <v>5789</v>
      </c>
      <c r="M387" s="242" t="s">
        <v>2122</v>
      </c>
      <c r="N387" s="243" t="s">
        <v>2050</v>
      </c>
      <c r="O387" s="243" t="s">
        <v>3164</v>
      </c>
      <c r="P387" s="10" t="s">
        <v>2061</v>
      </c>
      <c r="Q387" s="10"/>
      <c r="R387" s="10"/>
      <c r="S387" s="10"/>
      <c r="T387" s="10" t="s">
        <v>53</v>
      </c>
      <c r="U387" s="244">
        <v>31854</v>
      </c>
      <c r="V387" s="10" t="s">
        <v>176</v>
      </c>
      <c r="W387" s="10" t="s">
        <v>176</v>
      </c>
      <c r="X387" s="241" t="s">
        <v>1936</v>
      </c>
      <c r="Y387" s="8" t="s">
        <v>6974</v>
      </c>
      <c r="Z387" s="243">
        <v>41457</v>
      </c>
      <c r="AA387" s="10" t="s">
        <v>176</v>
      </c>
      <c r="AB387" s="10" t="s">
        <v>1938</v>
      </c>
      <c r="AC387" s="10" t="s">
        <v>3139</v>
      </c>
      <c r="AD387" s="10" t="s">
        <v>6975</v>
      </c>
      <c r="AE387" s="243" t="s">
        <v>1948</v>
      </c>
      <c r="AF387" s="10" t="s">
        <v>6976</v>
      </c>
      <c r="AG387" s="10" t="s">
        <v>6977</v>
      </c>
      <c r="AH387" s="242" t="s">
        <v>6976</v>
      </c>
      <c r="AI387" s="243" t="s">
        <v>6977</v>
      </c>
      <c r="AJ387" s="10" t="s">
        <v>6978</v>
      </c>
      <c r="AK387" s="10" t="s">
        <v>2788</v>
      </c>
      <c r="AL387" s="241" t="s">
        <v>1971</v>
      </c>
      <c r="AM387" s="8"/>
      <c r="AN387" s="8"/>
      <c r="AO387" s="8"/>
      <c r="AP387" s="8"/>
      <c r="AQ387" s="8" t="s">
        <v>3087</v>
      </c>
      <c r="AR387" s="245">
        <v>43677</v>
      </c>
      <c r="AS387" s="245">
        <v>43677</v>
      </c>
      <c r="AT387" s="246" t="s">
        <v>6979</v>
      </c>
      <c r="AU387" s="244">
        <v>43661</v>
      </c>
      <c r="AV387" s="247" t="s">
        <v>6648</v>
      </c>
      <c r="AW387" s="248" t="s">
        <v>3782</v>
      </c>
      <c r="AX387" s="249" t="s">
        <v>3087</v>
      </c>
      <c r="AY387" s="250" t="s">
        <v>6973</v>
      </c>
    </row>
    <row r="388" spans="1:51" ht="24.75" customHeight="1" x14ac:dyDescent="0.35">
      <c r="A388" s="11">
        <v>387</v>
      </c>
      <c r="B388" s="241" t="s">
        <v>6980</v>
      </c>
      <c r="C388" s="8" t="s">
        <v>6981</v>
      </c>
      <c r="D388" s="10" t="s">
        <v>6982</v>
      </c>
      <c r="E388" s="10" t="s">
        <v>14</v>
      </c>
      <c r="F388" s="9">
        <v>42675</v>
      </c>
      <c r="G388" s="9">
        <v>42734</v>
      </c>
      <c r="H388" s="9"/>
      <c r="I388" s="9"/>
      <c r="J388" s="7" t="s">
        <v>1932</v>
      </c>
      <c r="K388" s="7"/>
      <c r="L388" s="10" t="s">
        <v>115</v>
      </c>
      <c r="M388" s="242" t="s">
        <v>2118</v>
      </c>
      <c r="N388" s="243" t="s">
        <v>1990</v>
      </c>
      <c r="O388" s="243" t="s">
        <v>289</v>
      </c>
      <c r="P388" s="10" t="s">
        <v>2305</v>
      </c>
      <c r="Q388" s="10"/>
      <c r="R388" s="10"/>
      <c r="S388" s="10"/>
      <c r="T388" s="10" t="s">
        <v>53</v>
      </c>
      <c r="U388" s="244">
        <v>33477</v>
      </c>
      <c r="V388" s="10" t="s">
        <v>351</v>
      </c>
      <c r="W388" s="10" t="s">
        <v>1382</v>
      </c>
      <c r="X388" s="241" t="s">
        <v>1936</v>
      </c>
      <c r="Y388" s="8" t="s">
        <v>6983</v>
      </c>
      <c r="Z388" s="243">
        <v>40110</v>
      </c>
      <c r="AA388" s="10" t="s">
        <v>351</v>
      </c>
      <c r="AB388" s="10" t="s">
        <v>1938</v>
      </c>
      <c r="AC388" s="10" t="s">
        <v>3139</v>
      </c>
      <c r="AD388" s="10" t="s">
        <v>2120</v>
      </c>
      <c r="AE388" s="243" t="s">
        <v>2121</v>
      </c>
      <c r="AF388" s="10" t="s">
        <v>6984</v>
      </c>
      <c r="AG388" s="10" t="s">
        <v>6985</v>
      </c>
      <c r="AH388" s="242" t="s">
        <v>6986</v>
      </c>
      <c r="AI388" s="243" t="s">
        <v>6987</v>
      </c>
      <c r="AJ388" s="10" t="s">
        <v>6988</v>
      </c>
      <c r="AK388" s="10" t="s">
        <v>6989</v>
      </c>
      <c r="AL388" s="241" t="s">
        <v>1971</v>
      </c>
      <c r="AM388" s="8"/>
      <c r="AN388" s="8"/>
      <c r="AO388" s="8"/>
      <c r="AP388" s="8"/>
      <c r="AQ388" s="8" t="s">
        <v>3087</v>
      </c>
      <c r="AR388" s="245">
        <v>43677</v>
      </c>
      <c r="AS388" s="245">
        <v>43677</v>
      </c>
      <c r="AT388" s="246" t="s">
        <v>6990</v>
      </c>
      <c r="AU388" s="244">
        <v>43587</v>
      </c>
      <c r="AV388" s="247" t="s">
        <v>6602</v>
      </c>
      <c r="AW388" s="248" t="s">
        <v>3782</v>
      </c>
      <c r="AX388" s="249" t="s">
        <v>3087</v>
      </c>
      <c r="AY388" s="250" t="s">
        <v>6980</v>
      </c>
    </row>
    <row r="389" spans="1:51" ht="24.75" customHeight="1" x14ac:dyDescent="0.35">
      <c r="A389" s="11">
        <v>388</v>
      </c>
      <c r="B389" s="241" t="s">
        <v>6991</v>
      </c>
      <c r="C389" s="8" t="s">
        <v>6992</v>
      </c>
      <c r="D389" s="10" t="s">
        <v>3087</v>
      </c>
      <c r="E389" s="10" t="s">
        <v>32</v>
      </c>
      <c r="F389" s="9">
        <v>40157</v>
      </c>
      <c r="G389" s="9">
        <v>40218</v>
      </c>
      <c r="H389" s="9"/>
      <c r="I389" s="9"/>
      <c r="J389" s="7" t="s">
        <v>1932</v>
      </c>
      <c r="K389" s="7"/>
      <c r="L389" s="10" t="s">
        <v>35</v>
      </c>
      <c r="M389" s="242" t="s">
        <v>35</v>
      </c>
      <c r="N389" s="243" t="s">
        <v>2017</v>
      </c>
      <c r="O389" s="243" t="s">
        <v>125</v>
      </c>
      <c r="P389" s="10" t="s">
        <v>2018</v>
      </c>
      <c r="Q389" s="10"/>
      <c r="R389" s="10"/>
      <c r="S389" s="10"/>
      <c r="T389" s="10" t="s">
        <v>22</v>
      </c>
      <c r="U389" s="244">
        <v>28793</v>
      </c>
      <c r="V389" s="10" t="s">
        <v>1725</v>
      </c>
      <c r="W389" s="10" t="s">
        <v>1725</v>
      </c>
      <c r="X389" s="241" t="s">
        <v>1936</v>
      </c>
      <c r="Y389" s="8" t="s">
        <v>6993</v>
      </c>
      <c r="Z389" s="243">
        <v>39248</v>
      </c>
      <c r="AA389" s="10" t="s">
        <v>79</v>
      </c>
      <c r="AB389" s="10" t="s">
        <v>1938</v>
      </c>
      <c r="AC389" s="10" t="s">
        <v>3139</v>
      </c>
      <c r="AD389" s="10" t="s">
        <v>2072</v>
      </c>
      <c r="AE389" s="243" t="s">
        <v>2421</v>
      </c>
      <c r="AF389" s="10" t="s">
        <v>6994</v>
      </c>
      <c r="AG389" s="10" t="s">
        <v>6995</v>
      </c>
      <c r="AH389" s="242" t="s">
        <v>6996</v>
      </c>
      <c r="AI389" s="243" t="s">
        <v>6997</v>
      </c>
      <c r="AJ389" s="10" t="s">
        <v>6998</v>
      </c>
      <c r="AK389" s="10" t="s">
        <v>6999</v>
      </c>
      <c r="AL389" s="241" t="s">
        <v>1941</v>
      </c>
      <c r="AM389" s="8"/>
      <c r="AN389" s="8"/>
      <c r="AO389" s="8"/>
      <c r="AP389" s="8"/>
      <c r="AQ389" s="8" t="s">
        <v>3087</v>
      </c>
      <c r="AR389" s="245">
        <v>43668</v>
      </c>
      <c r="AS389" s="245">
        <v>43677</v>
      </c>
      <c r="AT389" s="246" t="s">
        <v>7000</v>
      </c>
      <c r="AU389" s="244">
        <v>43633</v>
      </c>
      <c r="AV389" s="247" t="s">
        <v>6602</v>
      </c>
      <c r="AW389" s="248" t="s">
        <v>6612</v>
      </c>
      <c r="AX389" s="249" t="s">
        <v>3087</v>
      </c>
      <c r="AY389" s="250" t="s">
        <v>6991</v>
      </c>
    </row>
    <row r="390" spans="1:51" ht="24.75" customHeight="1" x14ac:dyDescent="0.35">
      <c r="A390" s="11">
        <v>389</v>
      </c>
      <c r="B390" s="241" t="s">
        <v>7001</v>
      </c>
      <c r="C390" s="8" t="s">
        <v>7002</v>
      </c>
      <c r="D390" s="10" t="s">
        <v>3087</v>
      </c>
      <c r="E390" s="10" t="s">
        <v>14</v>
      </c>
      <c r="F390" s="9">
        <v>43171</v>
      </c>
      <c r="G390" s="9">
        <v>43230</v>
      </c>
      <c r="H390" s="9"/>
      <c r="I390" s="9">
        <v>43779</v>
      </c>
      <c r="J390" s="7" t="s">
        <v>3127</v>
      </c>
      <c r="K390" s="7"/>
      <c r="L390" s="10" t="s">
        <v>47</v>
      </c>
      <c r="M390" s="242" t="s">
        <v>2027</v>
      </c>
      <c r="N390" s="243" t="s">
        <v>2155</v>
      </c>
      <c r="O390" s="243" t="s">
        <v>5648</v>
      </c>
      <c r="P390" s="10" t="s">
        <v>5649</v>
      </c>
      <c r="Q390" s="10"/>
      <c r="R390" s="10"/>
      <c r="S390" s="10"/>
      <c r="T390" s="10" t="s">
        <v>22</v>
      </c>
      <c r="U390" s="244">
        <v>33876</v>
      </c>
      <c r="V390" s="10" t="s">
        <v>351</v>
      </c>
      <c r="W390" s="10" t="s">
        <v>79</v>
      </c>
      <c r="X390" s="241" t="s">
        <v>1936</v>
      </c>
      <c r="Y390" s="8" t="s">
        <v>7003</v>
      </c>
      <c r="Z390" s="243">
        <v>42725</v>
      </c>
      <c r="AA390" s="10" t="s">
        <v>255</v>
      </c>
      <c r="AB390" s="10" t="s">
        <v>1938</v>
      </c>
      <c r="AC390" s="10" t="s">
        <v>3139</v>
      </c>
      <c r="AD390" s="10" t="s">
        <v>2199</v>
      </c>
      <c r="AE390" s="243" t="s">
        <v>2208</v>
      </c>
      <c r="AF390" s="10" t="s">
        <v>7004</v>
      </c>
      <c r="AG390" s="10" t="s">
        <v>7005</v>
      </c>
      <c r="AH390" s="242" t="s">
        <v>7004</v>
      </c>
      <c r="AI390" s="243" t="s">
        <v>7005</v>
      </c>
      <c r="AJ390" s="10" t="s">
        <v>7006</v>
      </c>
      <c r="AK390" s="10" t="s">
        <v>7007</v>
      </c>
      <c r="AL390" s="241" t="s">
        <v>1953</v>
      </c>
      <c r="AM390" s="8"/>
      <c r="AN390" s="8"/>
      <c r="AO390" s="8"/>
      <c r="AP390" s="8"/>
      <c r="AQ390" s="8" t="s">
        <v>3087</v>
      </c>
      <c r="AR390" s="245">
        <v>43685</v>
      </c>
      <c r="AS390" s="245">
        <v>43685</v>
      </c>
      <c r="AT390" s="246" t="s">
        <v>7008</v>
      </c>
      <c r="AU390" s="244">
        <v>43678</v>
      </c>
      <c r="AV390" s="247" t="s">
        <v>6648</v>
      </c>
      <c r="AW390" s="248" t="s">
        <v>6649</v>
      </c>
      <c r="AX390" s="249" t="s">
        <v>3087</v>
      </c>
      <c r="AY390" s="250" t="s">
        <v>7001</v>
      </c>
    </row>
    <row r="391" spans="1:51" ht="24.75" customHeight="1" x14ac:dyDescent="0.35">
      <c r="A391" s="11">
        <v>390</v>
      </c>
      <c r="B391" s="241" t="s">
        <v>7009</v>
      </c>
      <c r="C391" s="8" t="s">
        <v>7010</v>
      </c>
      <c r="D391" s="10" t="s">
        <v>3087</v>
      </c>
      <c r="E391" s="10" t="s">
        <v>1558</v>
      </c>
      <c r="F391" s="9">
        <v>43467</v>
      </c>
      <c r="G391" s="9">
        <v>43526</v>
      </c>
      <c r="H391" s="9"/>
      <c r="I391" s="9">
        <v>43892</v>
      </c>
      <c r="J391" s="7" t="s">
        <v>3127</v>
      </c>
      <c r="K391" s="7"/>
      <c r="L391" s="10" t="s">
        <v>5681</v>
      </c>
      <c r="M391" s="242" t="s">
        <v>2151</v>
      </c>
      <c r="N391" s="243" t="s">
        <v>2050</v>
      </c>
      <c r="O391" s="243" t="s">
        <v>3164</v>
      </c>
      <c r="P391" s="10" t="s">
        <v>2061</v>
      </c>
      <c r="Q391" s="10"/>
      <c r="R391" s="10"/>
      <c r="S391" s="10"/>
      <c r="T391" s="10" t="s">
        <v>53</v>
      </c>
      <c r="U391" s="244">
        <v>34264</v>
      </c>
      <c r="V391" s="10" t="s">
        <v>1558</v>
      </c>
      <c r="W391" s="10" t="s">
        <v>1558</v>
      </c>
      <c r="X391" s="241" t="s">
        <v>1936</v>
      </c>
      <c r="Y391" s="8" t="s">
        <v>7011</v>
      </c>
      <c r="Z391" s="243">
        <v>42590</v>
      </c>
      <c r="AA391" s="10" t="s">
        <v>1558</v>
      </c>
      <c r="AB391" s="10" t="s">
        <v>1938</v>
      </c>
      <c r="AC391" s="10" t="s">
        <v>3139</v>
      </c>
      <c r="AD391" s="10" t="s">
        <v>2094</v>
      </c>
      <c r="AE391" s="243" t="s">
        <v>2095</v>
      </c>
      <c r="AF391" s="10" t="s">
        <v>7012</v>
      </c>
      <c r="AG391" s="10" t="s">
        <v>7013</v>
      </c>
      <c r="AH391" s="242" t="s">
        <v>7014</v>
      </c>
      <c r="AI391" s="243" t="s">
        <v>7013</v>
      </c>
      <c r="AJ391" s="10" t="s">
        <v>7015</v>
      </c>
      <c r="AK391" s="10" t="s">
        <v>7016</v>
      </c>
      <c r="AL391" s="241" t="s">
        <v>1971</v>
      </c>
      <c r="AM391" s="8"/>
      <c r="AN391" s="8"/>
      <c r="AO391" s="8"/>
      <c r="AP391" s="8"/>
      <c r="AQ391" s="8" t="s">
        <v>3087</v>
      </c>
      <c r="AR391" s="245">
        <v>43687</v>
      </c>
      <c r="AS391" s="245">
        <v>43687</v>
      </c>
      <c r="AT391" s="246" t="s">
        <v>7017</v>
      </c>
      <c r="AU391" s="244">
        <v>43682</v>
      </c>
      <c r="AV391" s="247" t="s">
        <v>6648</v>
      </c>
      <c r="AW391" s="248" t="s">
        <v>6620</v>
      </c>
      <c r="AX391" s="249" t="s">
        <v>3087</v>
      </c>
      <c r="AY391" s="250" t="s">
        <v>7009</v>
      </c>
    </row>
    <row r="392" spans="1:51" ht="24.75" customHeight="1" x14ac:dyDescent="0.35">
      <c r="A392" s="11">
        <v>391</v>
      </c>
      <c r="B392" s="241" t="s">
        <v>7018</v>
      </c>
      <c r="C392" s="8" t="s">
        <v>7019</v>
      </c>
      <c r="D392" s="10" t="s">
        <v>3087</v>
      </c>
      <c r="E392" s="10" t="s">
        <v>14</v>
      </c>
      <c r="F392" s="9">
        <v>40582</v>
      </c>
      <c r="G392" s="9">
        <v>40642</v>
      </c>
      <c r="H392" s="9"/>
      <c r="I392" s="9"/>
      <c r="J392" s="7" t="s">
        <v>1932</v>
      </c>
      <c r="K392" s="7"/>
      <c r="L392" s="10" t="s">
        <v>96</v>
      </c>
      <c r="M392" s="242" t="s">
        <v>96</v>
      </c>
      <c r="N392" s="243" t="s">
        <v>2050</v>
      </c>
      <c r="O392" s="243" t="s">
        <v>4115</v>
      </c>
      <c r="P392" s="10" t="s">
        <v>6653</v>
      </c>
      <c r="Q392" s="10"/>
      <c r="R392" s="10"/>
      <c r="S392" s="10"/>
      <c r="T392" s="10" t="s">
        <v>22</v>
      </c>
      <c r="U392" s="244">
        <v>32007</v>
      </c>
      <c r="V392" s="10" t="s">
        <v>255</v>
      </c>
      <c r="W392" s="10" t="s">
        <v>669</v>
      </c>
      <c r="X392" s="241" t="s">
        <v>1936</v>
      </c>
      <c r="Y392" s="8" t="s">
        <v>7020</v>
      </c>
      <c r="Z392" s="243">
        <v>38450</v>
      </c>
      <c r="AA392" s="10" t="s">
        <v>255</v>
      </c>
      <c r="AB392" s="10" t="s">
        <v>1956</v>
      </c>
      <c r="AC392" s="10" t="s">
        <v>3139</v>
      </c>
      <c r="AD392" s="10" t="s">
        <v>1987</v>
      </c>
      <c r="AE392" s="243" t="s">
        <v>7021</v>
      </c>
      <c r="AF392" s="10" t="s">
        <v>7022</v>
      </c>
      <c r="AG392" s="10" t="s">
        <v>7023</v>
      </c>
      <c r="AH392" s="242" t="s">
        <v>7022</v>
      </c>
      <c r="AI392" s="243" t="s">
        <v>7023</v>
      </c>
      <c r="AJ392" s="10" t="s">
        <v>7024</v>
      </c>
      <c r="AK392" s="10" t="s">
        <v>2373</v>
      </c>
      <c r="AL392" s="241" t="s">
        <v>1953</v>
      </c>
      <c r="AM392" s="8"/>
      <c r="AN392" s="8"/>
      <c r="AO392" s="8"/>
      <c r="AP392" s="8"/>
      <c r="AQ392" s="8" t="s">
        <v>3087</v>
      </c>
      <c r="AR392" s="245">
        <v>43691</v>
      </c>
      <c r="AS392" s="245">
        <v>43691</v>
      </c>
      <c r="AT392" s="246" t="s">
        <v>7025</v>
      </c>
      <c r="AU392" s="244">
        <v>43648</v>
      </c>
      <c r="AV392" s="247" t="s">
        <v>6602</v>
      </c>
      <c r="AW392" s="248" t="s">
        <v>6612</v>
      </c>
      <c r="AX392" s="249" t="s">
        <v>3087</v>
      </c>
      <c r="AY392" s="250" t="s">
        <v>7018</v>
      </c>
    </row>
    <row r="393" spans="1:51" ht="24.75" customHeight="1" x14ac:dyDescent="0.35">
      <c r="A393" s="11">
        <v>392</v>
      </c>
      <c r="B393" s="241" t="s">
        <v>7026</v>
      </c>
      <c r="C393" s="8" t="s">
        <v>7027</v>
      </c>
      <c r="D393" s="10" t="s">
        <v>3087</v>
      </c>
      <c r="E393" s="10" t="s">
        <v>14</v>
      </c>
      <c r="F393" s="9">
        <v>43269</v>
      </c>
      <c r="G393" s="9">
        <v>43328</v>
      </c>
      <c r="H393" s="9"/>
      <c r="I393" s="9">
        <v>43693</v>
      </c>
      <c r="J393" s="7" t="s">
        <v>3127</v>
      </c>
      <c r="K393" s="7"/>
      <c r="L393" s="10" t="s">
        <v>2404</v>
      </c>
      <c r="M393" s="242" t="s">
        <v>27</v>
      </c>
      <c r="N393" s="243" t="s">
        <v>2155</v>
      </c>
      <c r="O393" s="243" t="s">
        <v>5834</v>
      </c>
      <c r="P393" s="10" t="s">
        <v>5835</v>
      </c>
      <c r="Q393" s="10"/>
      <c r="R393" s="10"/>
      <c r="S393" s="10"/>
      <c r="T393" s="10" t="s">
        <v>22</v>
      </c>
      <c r="U393" s="244">
        <v>34730</v>
      </c>
      <c r="V393" s="10" t="s">
        <v>781</v>
      </c>
      <c r="W393" s="10" t="s">
        <v>781</v>
      </c>
      <c r="X393" s="241" t="s">
        <v>1936</v>
      </c>
      <c r="Y393" s="8" t="s">
        <v>7028</v>
      </c>
      <c r="Z393" s="243">
        <v>41678</v>
      </c>
      <c r="AA393" s="10" t="s">
        <v>781</v>
      </c>
      <c r="AB393" s="10" t="s">
        <v>1956</v>
      </c>
      <c r="AC393" s="10" t="s">
        <v>3139</v>
      </c>
      <c r="AD393" s="10" t="s">
        <v>7029</v>
      </c>
      <c r="AE393" s="243" t="s">
        <v>6446</v>
      </c>
      <c r="AF393" s="10" t="s">
        <v>7030</v>
      </c>
      <c r="AG393" s="10" t="s">
        <v>7031</v>
      </c>
      <c r="AH393" s="242" t="s">
        <v>7030</v>
      </c>
      <c r="AI393" s="243" t="s">
        <v>7031</v>
      </c>
      <c r="AJ393" s="10" t="s">
        <v>7032</v>
      </c>
      <c r="AK393" s="10" t="s">
        <v>7033</v>
      </c>
      <c r="AL393" s="241" t="s">
        <v>2107</v>
      </c>
      <c r="AM393" s="8"/>
      <c r="AN393" s="8"/>
      <c r="AO393" s="8"/>
      <c r="AP393" s="8"/>
      <c r="AQ393" s="8" t="s">
        <v>3087</v>
      </c>
      <c r="AR393" s="245">
        <v>43693</v>
      </c>
      <c r="AS393" s="245">
        <v>43693</v>
      </c>
      <c r="AT393" s="246" t="s">
        <v>7034</v>
      </c>
      <c r="AU393" s="244">
        <v>43665</v>
      </c>
      <c r="AV393" s="247" t="s">
        <v>6602</v>
      </c>
      <c r="AW393" s="248" t="s">
        <v>6603</v>
      </c>
      <c r="AX393" s="249" t="s">
        <v>3087</v>
      </c>
      <c r="AY393" s="250" t="s">
        <v>7026</v>
      </c>
    </row>
    <row r="394" spans="1:51" ht="24.75" customHeight="1" x14ac:dyDescent="0.35">
      <c r="A394" s="11">
        <v>393</v>
      </c>
      <c r="B394" s="241" t="s">
        <v>7035</v>
      </c>
      <c r="C394" s="8" t="s">
        <v>7036</v>
      </c>
      <c r="D394" s="10" t="s">
        <v>3087</v>
      </c>
      <c r="E394" s="10" t="s">
        <v>3194</v>
      </c>
      <c r="F394" s="9">
        <v>43605</v>
      </c>
      <c r="G394" s="9">
        <v>43664</v>
      </c>
      <c r="H394" s="9"/>
      <c r="I394" s="9">
        <v>44030</v>
      </c>
      <c r="J394" s="7" t="s">
        <v>3127</v>
      </c>
      <c r="K394" s="7"/>
      <c r="L394" s="10" t="s">
        <v>35</v>
      </c>
      <c r="M394" s="242" t="s">
        <v>35</v>
      </c>
      <c r="N394" s="243" t="s">
        <v>2126</v>
      </c>
      <c r="O394" s="243" t="s">
        <v>307</v>
      </c>
      <c r="P394" s="10" t="s">
        <v>2127</v>
      </c>
      <c r="Q394" s="10"/>
      <c r="R394" s="10"/>
      <c r="S394" s="10"/>
      <c r="T394" s="10" t="s">
        <v>22</v>
      </c>
      <c r="U394" s="244">
        <v>34460</v>
      </c>
      <c r="V394" s="10" t="s">
        <v>2048</v>
      </c>
      <c r="W394" s="10" t="s">
        <v>2048</v>
      </c>
      <c r="X394" s="241" t="s">
        <v>1936</v>
      </c>
      <c r="Y394" s="8" t="s">
        <v>7037</v>
      </c>
      <c r="Z394" s="243">
        <v>40526</v>
      </c>
      <c r="AA394" s="10" t="s">
        <v>2048</v>
      </c>
      <c r="AB394" s="10" t="s">
        <v>1956</v>
      </c>
      <c r="AC394" s="10" t="s">
        <v>1968</v>
      </c>
      <c r="AD394" s="10" t="s">
        <v>1992</v>
      </c>
      <c r="AE394" s="243" t="s">
        <v>7038</v>
      </c>
      <c r="AF394" s="10" t="s">
        <v>7039</v>
      </c>
      <c r="AG394" s="10" t="s">
        <v>7040</v>
      </c>
      <c r="AH394" s="242" t="s">
        <v>7041</v>
      </c>
      <c r="AI394" s="243" t="s">
        <v>7042</v>
      </c>
      <c r="AJ394" s="10" t="s">
        <v>7043</v>
      </c>
      <c r="AK394" s="10" t="s">
        <v>7044</v>
      </c>
      <c r="AL394" s="241" t="s">
        <v>2107</v>
      </c>
      <c r="AM394" s="8"/>
      <c r="AN394" s="8"/>
      <c r="AO394" s="8"/>
      <c r="AP394" s="8"/>
      <c r="AQ394" s="8"/>
      <c r="AR394" s="245">
        <v>43701</v>
      </c>
      <c r="AS394" s="245">
        <v>43701</v>
      </c>
      <c r="AT394" s="246" t="s">
        <v>7045</v>
      </c>
      <c r="AU394" s="244">
        <v>43669</v>
      </c>
      <c r="AV394" s="247" t="s">
        <v>6602</v>
      </c>
      <c r="AW394" s="248" t="s">
        <v>3782</v>
      </c>
      <c r="AX394" s="249" t="s">
        <v>3087</v>
      </c>
      <c r="AY394" s="250" t="s">
        <v>7035</v>
      </c>
    </row>
    <row r="395" spans="1:51" ht="24.75" customHeight="1" x14ac:dyDescent="0.35">
      <c r="A395" s="11">
        <v>394</v>
      </c>
      <c r="B395" s="241" t="s">
        <v>7046</v>
      </c>
      <c r="C395" s="8" t="s">
        <v>2307</v>
      </c>
      <c r="D395" s="10" t="s">
        <v>3087</v>
      </c>
      <c r="E395" s="10" t="s">
        <v>14</v>
      </c>
      <c r="F395" s="9">
        <v>42527</v>
      </c>
      <c r="G395" s="9">
        <v>42587</v>
      </c>
      <c r="H395" s="9"/>
      <c r="I395" s="9"/>
      <c r="J395" s="7" t="s">
        <v>1932</v>
      </c>
      <c r="K395" s="7"/>
      <c r="L395" s="10" t="s">
        <v>70</v>
      </c>
      <c r="M395" s="242" t="s">
        <v>6741</v>
      </c>
      <c r="N395" s="243" t="s">
        <v>1990</v>
      </c>
      <c r="O395" s="243" t="s">
        <v>940</v>
      </c>
      <c r="P395" s="10" t="s">
        <v>2411</v>
      </c>
      <c r="Q395" s="10"/>
      <c r="R395" s="10"/>
      <c r="S395" s="10"/>
      <c r="T395" s="10" t="s">
        <v>22</v>
      </c>
      <c r="U395" s="244">
        <v>30317</v>
      </c>
      <c r="V395" s="10" t="s">
        <v>1045</v>
      </c>
      <c r="W395" s="10" t="s">
        <v>2007</v>
      </c>
      <c r="X395" s="241" t="s">
        <v>1936</v>
      </c>
      <c r="Y395" s="8" t="s">
        <v>7047</v>
      </c>
      <c r="Z395" s="243">
        <v>41969</v>
      </c>
      <c r="AA395" s="10" t="s">
        <v>255</v>
      </c>
      <c r="AB395" s="10" t="s">
        <v>1938</v>
      </c>
      <c r="AC395" s="10" t="s">
        <v>3139</v>
      </c>
      <c r="AD395" s="10" t="s">
        <v>2363</v>
      </c>
      <c r="AE395" s="243" t="s">
        <v>2104</v>
      </c>
      <c r="AF395" s="10" t="s">
        <v>7048</v>
      </c>
      <c r="AG395" s="10" t="s">
        <v>7049</v>
      </c>
      <c r="AH395" s="242" t="s">
        <v>7050</v>
      </c>
      <c r="AI395" s="243" t="s">
        <v>7051</v>
      </c>
      <c r="AJ395" s="10" t="s">
        <v>7052</v>
      </c>
      <c r="AK395" s="10" t="s">
        <v>7053</v>
      </c>
      <c r="AL395" s="241" t="s">
        <v>1941</v>
      </c>
      <c r="AM395" s="8"/>
      <c r="AN395" s="8"/>
      <c r="AO395" s="8"/>
      <c r="AP395" s="8"/>
      <c r="AQ395" s="8" t="s">
        <v>3087</v>
      </c>
      <c r="AR395" s="245">
        <v>43700</v>
      </c>
      <c r="AS395" s="245">
        <v>43705</v>
      </c>
      <c r="AT395" s="246" t="s">
        <v>7054</v>
      </c>
      <c r="AU395" s="244">
        <v>43661</v>
      </c>
      <c r="AV395" s="247" t="s">
        <v>6602</v>
      </c>
      <c r="AW395" s="248" t="s">
        <v>6620</v>
      </c>
      <c r="AX395" s="249" t="s">
        <v>3087</v>
      </c>
      <c r="AY395" s="250" t="s">
        <v>7046</v>
      </c>
    </row>
    <row r="396" spans="1:51" ht="24.75" customHeight="1" x14ac:dyDescent="0.35">
      <c r="A396" s="11">
        <v>395</v>
      </c>
      <c r="B396" s="241" t="s">
        <v>7055</v>
      </c>
      <c r="C396" s="8" t="s">
        <v>7056</v>
      </c>
      <c r="D396" s="10" t="s">
        <v>7057</v>
      </c>
      <c r="E396" s="10" t="s">
        <v>669</v>
      </c>
      <c r="F396" s="9">
        <v>43539</v>
      </c>
      <c r="G396" s="9">
        <v>43598</v>
      </c>
      <c r="H396" s="9"/>
      <c r="I396" s="9">
        <v>43964</v>
      </c>
      <c r="J396" s="7" t="s">
        <v>3127</v>
      </c>
      <c r="K396" s="7"/>
      <c r="L396" s="10" t="s">
        <v>5937</v>
      </c>
      <c r="M396" s="242" t="s">
        <v>2298</v>
      </c>
      <c r="N396" s="243" t="s">
        <v>1990</v>
      </c>
      <c r="O396" s="243" t="s">
        <v>3186</v>
      </c>
      <c r="P396" s="10" t="s">
        <v>2061</v>
      </c>
      <c r="Q396" s="10"/>
      <c r="R396" s="10"/>
      <c r="S396" s="10"/>
      <c r="T396" s="10" t="s">
        <v>53</v>
      </c>
      <c r="U396" s="244">
        <v>27033</v>
      </c>
      <c r="V396" s="10" t="s">
        <v>501</v>
      </c>
      <c r="W396" s="10" t="s">
        <v>501</v>
      </c>
      <c r="X396" s="241" t="s">
        <v>1936</v>
      </c>
      <c r="Y396" s="8" t="s">
        <v>7058</v>
      </c>
      <c r="Z396" s="243">
        <v>43468</v>
      </c>
      <c r="AA396" s="10" t="s">
        <v>501</v>
      </c>
      <c r="AB396" s="10" t="s">
        <v>1956</v>
      </c>
      <c r="AC396" s="10" t="s">
        <v>3139</v>
      </c>
      <c r="AD396" s="10" t="s">
        <v>2072</v>
      </c>
      <c r="AE396" s="243" t="s">
        <v>2041</v>
      </c>
      <c r="AF396" s="10" t="s">
        <v>7059</v>
      </c>
      <c r="AG396" s="10" t="s">
        <v>7060</v>
      </c>
      <c r="AH396" s="242" t="s">
        <v>7059</v>
      </c>
      <c r="AI396" s="243" t="s">
        <v>7060</v>
      </c>
      <c r="AJ396" s="10" t="s">
        <v>7061</v>
      </c>
      <c r="AK396" s="10" t="s">
        <v>7062</v>
      </c>
      <c r="AL396" s="241" t="s">
        <v>1971</v>
      </c>
      <c r="AM396" s="8"/>
      <c r="AN396" s="8"/>
      <c r="AO396" s="8"/>
      <c r="AP396" s="8"/>
      <c r="AQ396" s="8"/>
      <c r="AR396" s="245">
        <v>43708</v>
      </c>
      <c r="AS396" s="245">
        <v>43708</v>
      </c>
      <c r="AT396" s="246" t="s">
        <v>7063</v>
      </c>
      <c r="AU396" s="244">
        <v>43708</v>
      </c>
      <c r="AV396" s="247" t="s">
        <v>6648</v>
      </c>
      <c r="AW396" s="248" t="s">
        <v>6649</v>
      </c>
      <c r="AX396" s="249" t="s">
        <v>3087</v>
      </c>
      <c r="AY396" s="250" t="s">
        <v>7055</v>
      </c>
    </row>
    <row r="397" spans="1:51" ht="24.75" customHeight="1" x14ac:dyDescent="0.35">
      <c r="A397" s="11">
        <v>396</v>
      </c>
      <c r="B397" s="241" t="s">
        <v>7064</v>
      </c>
      <c r="C397" s="8" t="s">
        <v>7065</v>
      </c>
      <c r="D397" s="10" t="s">
        <v>3087</v>
      </c>
      <c r="E397" s="10" t="s">
        <v>32</v>
      </c>
      <c r="F397" s="9">
        <v>43040</v>
      </c>
      <c r="G397" s="9">
        <v>43099</v>
      </c>
      <c r="H397" s="9"/>
      <c r="I397" s="9"/>
      <c r="J397" s="7" t="s">
        <v>1932</v>
      </c>
      <c r="K397" s="7"/>
      <c r="L397" s="10" t="s">
        <v>115</v>
      </c>
      <c r="M397" s="242" t="s">
        <v>2070</v>
      </c>
      <c r="N397" s="243" t="s">
        <v>2050</v>
      </c>
      <c r="O397" s="243" t="s">
        <v>247</v>
      </c>
      <c r="P397" s="10" t="s">
        <v>2091</v>
      </c>
      <c r="Q397" s="10"/>
      <c r="R397" s="10"/>
      <c r="S397" s="10"/>
      <c r="T397" s="10" t="s">
        <v>53</v>
      </c>
      <c r="U397" s="244">
        <v>33263</v>
      </c>
      <c r="V397" s="10" t="s">
        <v>1153</v>
      </c>
      <c r="W397" s="10" t="s">
        <v>1153</v>
      </c>
      <c r="X397" s="241" t="s">
        <v>1936</v>
      </c>
      <c r="Y397" s="8" t="s">
        <v>7066</v>
      </c>
      <c r="Z397" s="243">
        <v>42261</v>
      </c>
      <c r="AA397" s="10" t="s">
        <v>3087</v>
      </c>
      <c r="AB397" s="10" t="s">
        <v>1938</v>
      </c>
      <c r="AC397" s="10" t="s">
        <v>3139</v>
      </c>
      <c r="AD397" s="10" t="s">
        <v>7067</v>
      </c>
      <c r="AE397" s="243" t="s">
        <v>2041</v>
      </c>
      <c r="AF397" s="10" t="s">
        <v>7068</v>
      </c>
      <c r="AG397" s="10" t="s">
        <v>7069</v>
      </c>
      <c r="AH397" s="242" t="s">
        <v>7070</v>
      </c>
      <c r="AI397" s="243" t="s">
        <v>7071</v>
      </c>
      <c r="AJ397" s="10" t="s">
        <v>7072</v>
      </c>
      <c r="AK397" s="10" t="s">
        <v>7073</v>
      </c>
      <c r="AL397" s="241" t="s">
        <v>1953</v>
      </c>
      <c r="AM397" s="8"/>
      <c r="AN397" s="8"/>
      <c r="AO397" s="8"/>
      <c r="AP397" s="8"/>
      <c r="AQ397" s="8" t="s">
        <v>3087</v>
      </c>
      <c r="AR397" s="245">
        <v>43713</v>
      </c>
      <c r="AS397" s="245">
        <v>43713</v>
      </c>
      <c r="AT397" s="246" t="s">
        <v>7074</v>
      </c>
      <c r="AU397" s="244">
        <v>43670</v>
      </c>
      <c r="AV397" s="247" t="s">
        <v>6602</v>
      </c>
      <c r="AW397" s="248" t="s">
        <v>6612</v>
      </c>
      <c r="AX397" s="249" t="s">
        <v>3087</v>
      </c>
      <c r="AY397" s="250" t="s">
        <v>7064</v>
      </c>
    </row>
    <row r="398" spans="1:51" ht="24.75" customHeight="1" x14ac:dyDescent="0.35">
      <c r="A398" s="11">
        <v>397</v>
      </c>
      <c r="B398" s="241" t="s">
        <v>7075</v>
      </c>
      <c r="C398" s="8" t="s">
        <v>7076</v>
      </c>
      <c r="D398" s="10" t="s">
        <v>3087</v>
      </c>
      <c r="E398" s="10" t="s">
        <v>7077</v>
      </c>
      <c r="F398" s="9">
        <v>43703</v>
      </c>
      <c r="G398" s="9">
        <v>43762</v>
      </c>
      <c r="H398" s="9"/>
      <c r="I398" s="9"/>
      <c r="J398" s="7" t="s">
        <v>3127</v>
      </c>
      <c r="K398" s="7"/>
      <c r="L398" s="10" t="s">
        <v>6523</v>
      </c>
      <c r="M398" s="242" t="s">
        <v>7078</v>
      </c>
      <c r="N398" s="243" t="s">
        <v>2126</v>
      </c>
      <c r="O398" s="243" t="s">
        <v>7079</v>
      </c>
      <c r="P398" s="10" t="s">
        <v>6154</v>
      </c>
      <c r="Q398" s="10"/>
      <c r="R398" s="10"/>
      <c r="S398" s="10"/>
      <c r="T398" s="10" t="s">
        <v>22</v>
      </c>
      <c r="U398" s="244">
        <v>33342</v>
      </c>
      <c r="V398" s="10" t="s">
        <v>255</v>
      </c>
      <c r="W398" s="10" t="s">
        <v>255</v>
      </c>
      <c r="X398" s="241" t="s">
        <v>1936</v>
      </c>
      <c r="Y398" s="8" t="s">
        <v>7080</v>
      </c>
      <c r="Z398" s="243">
        <v>43264</v>
      </c>
      <c r="AA398" s="10" t="s">
        <v>255</v>
      </c>
      <c r="AB398" s="10" t="s">
        <v>1956</v>
      </c>
      <c r="AC398" s="10" t="s">
        <v>3139</v>
      </c>
      <c r="AD398" s="10" t="s">
        <v>7081</v>
      </c>
      <c r="AE398" s="243" t="s">
        <v>1948</v>
      </c>
      <c r="AF398" s="10" t="s">
        <v>7082</v>
      </c>
      <c r="AG398" s="10" t="s">
        <v>7083</v>
      </c>
      <c r="AH398" s="242" t="s">
        <v>7082</v>
      </c>
      <c r="AI398" s="243" t="s">
        <v>7083</v>
      </c>
      <c r="AJ398" s="10" t="s">
        <v>7084</v>
      </c>
      <c r="AK398" s="10" t="s">
        <v>7085</v>
      </c>
      <c r="AL398" s="241" t="s">
        <v>1953</v>
      </c>
      <c r="AM398" s="8"/>
      <c r="AN398" s="8"/>
      <c r="AO398" s="8"/>
      <c r="AP398" s="8"/>
      <c r="AQ398" s="8" t="s">
        <v>3087</v>
      </c>
      <c r="AR398" s="245">
        <v>43713</v>
      </c>
      <c r="AS398" s="245">
        <v>43713</v>
      </c>
      <c r="AT398" s="246" t="s">
        <v>3087</v>
      </c>
      <c r="AU398" s="244">
        <v>43714</v>
      </c>
      <c r="AV398" s="247" t="s">
        <v>4455</v>
      </c>
      <c r="AW398" s="248" t="s">
        <v>6649</v>
      </c>
      <c r="AX398" s="249" t="s">
        <v>3087</v>
      </c>
      <c r="AY398" s="250" t="s">
        <v>7075</v>
      </c>
    </row>
    <row r="399" spans="1:51" ht="24.75" customHeight="1" x14ac:dyDescent="0.35">
      <c r="A399" s="11">
        <v>398</v>
      </c>
      <c r="B399" s="241" t="s">
        <v>7086</v>
      </c>
      <c r="C399" s="8" t="s">
        <v>7087</v>
      </c>
      <c r="D399" s="10" t="s">
        <v>3087</v>
      </c>
      <c r="E399" s="10" t="s">
        <v>14</v>
      </c>
      <c r="F399" s="9">
        <v>43132</v>
      </c>
      <c r="G399" s="9"/>
      <c r="H399" s="9"/>
      <c r="I399" s="9"/>
      <c r="J399" s="7" t="s">
        <v>1932</v>
      </c>
      <c r="K399" s="7"/>
      <c r="L399" s="10" t="s">
        <v>70</v>
      </c>
      <c r="M399" s="242" t="s">
        <v>7088</v>
      </c>
      <c r="N399" s="243" t="s">
        <v>2126</v>
      </c>
      <c r="O399" s="243" t="s">
        <v>7089</v>
      </c>
      <c r="P399" s="10" t="s">
        <v>7090</v>
      </c>
      <c r="Q399" s="10"/>
      <c r="R399" s="10"/>
      <c r="S399" s="10"/>
      <c r="T399" s="10" t="s">
        <v>53</v>
      </c>
      <c r="U399" s="244">
        <v>33158</v>
      </c>
      <c r="V399" s="10" t="s">
        <v>2015</v>
      </c>
      <c r="W399" s="10" t="s">
        <v>2015</v>
      </c>
      <c r="X399" s="241" t="s">
        <v>1936</v>
      </c>
      <c r="Y399" s="8" t="s">
        <v>7091</v>
      </c>
      <c r="Z399" s="243">
        <v>42178</v>
      </c>
      <c r="AA399" s="10" t="s">
        <v>255</v>
      </c>
      <c r="AB399" s="10" t="s">
        <v>1938</v>
      </c>
      <c r="AC399" s="10" t="s">
        <v>1974</v>
      </c>
      <c r="AD399" s="10" t="s">
        <v>7092</v>
      </c>
      <c r="AE399" s="243" t="s">
        <v>1988</v>
      </c>
      <c r="AF399" s="10" t="s">
        <v>7093</v>
      </c>
      <c r="AG399" s="10" t="s">
        <v>7094</v>
      </c>
      <c r="AH399" s="242" t="s">
        <v>7093</v>
      </c>
      <c r="AI399" s="243" t="s">
        <v>7094</v>
      </c>
      <c r="AJ399" s="10" t="s">
        <v>7095</v>
      </c>
      <c r="AK399" s="10" t="s">
        <v>7096</v>
      </c>
      <c r="AL399" s="241" t="s">
        <v>2160</v>
      </c>
      <c r="AM399" s="8"/>
      <c r="AN399" s="8"/>
      <c r="AO399" s="8"/>
      <c r="AP399" s="8"/>
      <c r="AQ399" s="8" t="s">
        <v>3087</v>
      </c>
      <c r="AR399" s="245">
        <v>43714</v>
      </c>
      <c r="AS399" s="245">
        <v>43714</v>
      </c>
      <c r="AT399" s="246" t="s">
        <v>7097</v>
      </c>
      <c r="AU399" s="244">
        <v>43690</v>
      </c>
      <c r="AV399" s="247" t="s">
        <v>6602</v>
      </c>
      <c r="AW399" s="248" t="s">
        <v>6612</v>
      </c>
      <c r="AX399" s="249" t="s">
        <v>3087</v>
      </c>
      <c r="AY399" s="250" t="s">
        <v>7086</v>
      </c>
    </row>
    <row r="400" spans="1:51" ht="24.75" customHeight="1" x14ac:dyDescent="0.35">
      <c r="A400" s="11">
        <v>399</v>
      </c>
      <c r="B400" s="241" t="s">
        <v>7098</v>
      </c>
      <c r="C400" s="8" t="s">
        <v>7099</v>
      </c>
      <c r="D400" s="10" t="s">
        <v>3087</v>
      </c>
      <c r="E400" s="10" t="s">
        <v>14</v>
      </c>
      <c r="F400" s="9">
        <v>43689</v>
      </c>
      <c r="G400" s="9">
        <v>43748</v>
      </c>
      <c r="H400" s="9"/>
      <c r="I400" s="9"/>
      <c r="J400" s="7" t="s">
        <v>3127</v>
      </c>
      <c r="K400" s="7"/>
      <c r="L400" s="10" t="s">
        <v>751</v>
      </c>
      <c r="M400" s="242" t="s">
        <v>751</v>
      </c>
      <c r="N400" s="243" t="s">
        <v>2126</v>
      </c>
      <c r="O400" s="243" t="s">
        <v>7100</v>
      </c>
      <c r="P400" s="10" t="s">
        <v>7101</v>
      </c>
      <c r="Q400" s="10"/>
      <c r="R400" s="10"/>
      <c r="S400" s="10"/>
      <c r="T400" s="10" t="s">
        <v>22</v>
      </c>
      <c r="U400" s="244">
        <v>33817</v>
      </c>
      <c r="V400" s="10" t="s">
        <v>101</v>
      </c>
      <c r="W400" s="10" t="s">
        <v>141</v>
      </c>
      <c r="X400" s="241" t="s">
        <v>1936</v>
      </c>
      <c r="Y400" s="8" t="s">
        <v>7102</v>
      </c>
      <c r="Z400" s="243">
        <v>43582</v>
      </c>
      <c r="AA400" s="10" t="s">
        <v>101</v>
      </c>
      <c r="AB400" s="10" t="s">
        <v>1956</v>
      </c>
      <c r="AC400" s="10" t="s">
        <v>3139</v>
      </c>
      <c r="AD400" s="10" t="s">
        <v>2199</v>
      </c>
      <c r="AE400" s="243" t="s">
        <v>2615</v>
      </c>
      <c r="AF400" s="10" t="s">
        <v>7103</v>
      </c>
      <c r="AG400" s="10" t="s">
        <v>7104</v>
      </c>
      <c r="AH400" s="242" t="s">
        <v>7105</v>
      </c>
      <c r="AI400" s="243" t="s">
        <v>7106</v>
      </c>
      <c r="AJ400" s="10" t="s">
        <v>7107</v>
      </c>
      <c r="AK400" s="10" t="s">
        <v>7108</v>
      </c>
      <c r="AL400" s="241" t="s">
        <v>2160</v>
      </c>
      <c r="AM400" s="8"/>
      <c r="AN400" s="8"/>
      <c r="AO400" s="8"/>
      <c r="AP400" s="8"/>
      <c r="AQ400" s="8" t="s">
        <v>3087</v>
      </c>
      <c r="AR400" s="245">
        <v>43714</v>
      </c>
      <c r="AS400" s="245">
        <v>43714</v>
      </c>
      <c r="AT400" s="246" t="s">
        <v>3087</v>
      </c>
      <c r="AU400" s="244">
        <v>43714</v>
      </c>
      <c r="AV400" s="247" t="s">
        <v>4455</v>
      </c>
      <c r="AW400" s="248" t="s">
        <v>6649</v>
      </c>
      <c r="AX400" s="249" t="s">
        <v>3087</v>
      </c>
      <c r="AY400" s="250" t="s">
        <v>7098</v>
      </c>
    </row>
    <row r="401" spans="1:51" ht="24.75" customHeight="1" x14ac:dyDescent="0.35">
      <c r="A401" s="11">
        <v>400</v>
      </c>
      <c r="B401" s="241" t="s">
        <v>7109</v>
      </c>
      <c r="C401" s="8" t="s">
        <v>4694</v>
      </c>
      <c r="D401" s="10" t="s">
        <v>3087</v>
      </c>
      <c r="E401" s="10" t="s">
        <v>14</v>
      </c>
      <c r="F401" s="9">
        <v>42709</v>
      </c>
      <c r="G401" s="9">
        <v>42768</v>
      </c>
      <c r="H401" s="9"/>
      <c r="I401" s="9"/>
      <c r="J401" s="7" t="s">
        <v>1932</v>
      </c>
      <c r="K401" s="7"/>
      <c r="L401" s="10" t="s">
        <v>70</v>
      </c>
      <c r="M401" s="242" t="s">
        <v>6741</v>
      </c>
      <c r="N401" s="243" t="s">
        <v>1990</v>
      </c>
      <c r="O401" s="243" t="s">
        <v>940</v>
      </c>
      <c r="P401" s="10" t="s">
        <v>5159</v>
      </c>
      <c r="Q401" s="10"/>
      <c r="R401" s="10"/>
      <c r="S401" s="10"/>
      <c r="T401" s="10" t="s">
        <v>22</v>
      </c>
      <c r="U401" s="244">
        <v>30505</v>
      </c>
      <c r="V401" s="10" t="s">
        <v>255</v>
      </c>
      <c r="W401" s="10" t="s">
        <v>2109</v>
      </c>
      <c r="X401" s="241" t="s">
        <v>1936</v>
      </c>
      <c r="Y401" s="8" t="s">
        <v>7110</v>
      </c>
      <c r="Z401" s="243">
        <v>43273</v>
      </c>
      <c r="AA401" s="10" t="s">
        <v>3087</v>
      </c>
      <c r="AB401" s="10" t="s">
        <v>1956</v>
      </c>
      <c r="AC401" s="10" t="s">
        <v>3139</v>
      </c>
      <c r="AD401" s="10" t="s">
        <v>2098</v>
      </c>
      <c r="AE401" s="243" t="s">
        <v>2579</v>
      </c>
      <c r="AF401" s="10" t="s">
        <v>7111</v>
      </c>
      <c r="AG401" s="10" t="s">
        <v>7112</v>
      </c>
      <c r="AH401" s="242" t="s">
        <v>7111</v>
      </c>
      <c r="AI401" s="243" t="s">
        <v>7112</v>
      </c>
      <c r="AJ401" s="10" t="s">
        <v>4700</v>
      </c>
      <c r="AK401" s="10" t="s">
        <v>4701</v>
      </c>
      <c r="AL401" s="241" t="s">
        <v>1953</v>
      </c>
      <c r="AM401" s="8"/>
      <c r="AN401" s="8"/>
      <c r="AO401" s="8"/>
      <c r="AP401" s="8"/>
      <c r="AQ401" s="8" t="s">
        <v>3087</v>
      </c>
      <c r="AR401" s="245">
        <v>43708</v>
      </c>
      <c r="AS401" s="245">
        <v>43714</v>
      </c>
      <c r="AT401" s="246" t="s">
        <v>7113</v>
      </c>
      <c r="AU401" s="244">
        <v>43671</v>
      </c>
      <c r="AV401" s="247" t="s">
        <v>6602</v>
      </c>
      <c r="AW401" s="248" t="s">
        <v>6620</v>
      </c>
      <c r="AX401" s="249" t="s">
        <v>3087</v>
      </c>
      <c r="AY401" s="250" t="s">
        <v>7109</v>
      </c>
    </row>
    <row r="402" spans="1:51" ht="24.75" customHeight="1" x14ac:dyDescent="0.35">
      <c r="A402" s="11">
        <v>401</v>
      </c>
      <c r="B402" s="241" t="s">
        <v>7114</v>
      </c>
      <c r="C402" s="8" t="s">
        <v>7115</v>
      </c>
      <c r="D402" s="10" t="s">
        <v>3087</v>
      </c>
      <c r="E402" s="10" t="s">
        <v>141</v>
      </c>
      <c r="F402" s="9">
        <v>43298</v>
      </c>
      <c r="G402" s="9">
        <v>43357</v>
      </c>
      <c r="H402" s="9"/>
      <c r="I402" s="9">
        <v>43722</v>
      </c>
      <c r="J402" s="7" t="s">
        <v>3127</v>
      </c>
      <c r="K402" s="7"/>
      <c r="L402" s="10" t="s">
        <v>7116</v>
      </c>
      <c r="M402" s="242" t="s">
        <v>2052</v>
      </c>
      <c r="N402" s="243" t="s">
        <v>2050</v>
      </c>
      <c r="O402" s="243" t="s">
        <v>3164</v>
      </c>
      <c r="P402" s="10" t="s">
        <v>2061</v>
      </c>
      <c r="Q402" s="10"/>
      <c r="R402" s="10"/>
      <c r="S402" s="10"/>
      <c r="T402" s="10" t="s">
        <v>53</v>
      </c>
      <c r="U402" s="244">
        <v>31694</v>
      </c>
      <c r="V402" s="10" t="s">
        <v>141</v>
      </c>
      <c r="W402" s="10" t="s">
        <v>141</v>
      </c>
      <c r="X402" s="241" t="s">
        <v>1936</v>
      </c>
      <c r="Y402" s="8" t="s">
        <v>7117</v>
      </c>
      <c r="Z402" s="243">
        <v>42266</v>
      </c>
      <c r="AA402" s="10" t="s">
        <v>141</v>
      </c>
      <c r="AB402" s="10" t="s">
        <v>1956</v>
      </c>
      <c r="AC402" s="10" t="s">
        <v>3139</v>
      </c>
      <c r="AD402" s="10" t="s">
        <v>2139</v>
      </c>
      <c r="AE402" s="243" t="s">
        <v>2183</v>
      </c>
      <c r="AF402" s="10" t="s">
        <v>7118</v>
      </c>
      <c r="AG402" s="10" t="s">
        <v>7119</v>
      </c>
      <c r="AH402" s="242" t="s">
        <v>7118</v>
      </c>
      <c r="AI402" s="243" t="s">
        <v>7119</v>
      </c>
      <c r="AJ402" s="10" t="s">
        <v>7120</v>
      </c>
      <c r="AK402" s="10" t="s">
        <v>7121</v>
      </c>
      <c r="AL402" s="241" t="s">
        <v>1953</v>
      </c>
      <c r="AM402" s="8"/>
      <c r="AN402" s="8"/>
      <c r="AO402" s="8"/>
      <c r="AP402" s="8"/>
      <c r="AQ402" s="8" t="s">
        <v>3087</v>
      </c>
      <c r="AR402" s="245">
        <v>43722</v>
      </c>
      <c r="AS402" s="245">
        <v>43722</v>
      </c>
      <c r="AT402" s="246" t="s">
        <v>7122</v>
      </c>
      <c r="AU402" s="244"/>
      <c r="AV402" s="247" t="s">
        <v>6648</v>
      </c>
      <c r="AW402" s="248" t="s">
        <v>6649</v>
      </c>
      <c r="AX402" s="249" t="s">
        <v>3087</v>
      </c>
      <c r="AY402" s="250" t="s">
        <v>7114</v>
      </c>
    </row>
    <row r="403" spans="1:51" ht="24.75" customHeight="1" x14ac:dyDescent="0.35">
      <c r="A403" s="11">
        <v>402</v>
      </c>
      <c r="B403" s="241" t="s">
        <v>7123</v>
      </c>
      <c r="C403" s="8" t="s">
        <v>7124</v>
      </c>
      <c r="D403" s="10" t="s">
        <v>3087</v>
      </c>
      <c r="E403" s="10" t="s">
        <v>14</v>
      </c>
      <c r="F403" s="9">
        <v>41913</v>
      </c>
      <c r="G403" s="9">
        <v>41973</v>
      </c>
      <c r="H403" s="9"/>
      <c r="I403" s="9"/>
      <c r="J403" s="7" t="s">
        <v>1932</v>
      </c>
      <c r="K403" s="7"/>
      <c r="L403" s="10" t="s">
        <v>35</v>
      </c>
      <c r="M403" s="242" t="s">
        <v>2142</v>
      </c>
      <c r="N403" s="243" t="s">
        <v>1972</v>
      </c>
      <c r="O403" s="243" t="s">
        <v>347</v>
      </c>
      <c r="P403" s="10" t="s">
        <v>2143</v>
      </c>
      <c r="Q403" s="10"/>
      <c r="R403" s="10"/>
      <c r="S403" s="10"/>
      <c r="T403" s="10" t="s">
        <v>22</v>
      </c>
      <c r="U403" s="244">
        <v>31378</v>
      </c>
      <c r="V403" s="10" t="s">
        <v>255</v>
      </c>
      <c r="W403" s="10" t="s">
        <v>255</v>
      </c>
      <c r="X403" s="241" t="s">
        <v>1936</v>
      </c>
      <c r="Y403" s="8" t="s">
        <v>7125</v>
      </c>
      <c r="Z403" s="243">
        <v>40282</v>
      </c>
      <c r="AA403" s="10" t="s">
        <v>91</v>
      </c>
      <c r="AB403" s="10" t="s">
        <v>1956</v>
      </c>
      <c r="AC403" s="10" t="s">
        <v>3139</v>
      </c>
      <c r="AD403" s="10" t="s">
        <v>3799</v>
      </c>
      <c r="AE403" s="243" t="s">
        <v>1948</v>
      </c>
      <c r="AF403" s="10" t="s">
        <v>7126</v>
      </c>
      <c r="AG403" s="10" t="s">
        <v>7127</v>
      </c>
      <c r="AH403" s="242" t="s">
        <v>7128</v>
      </c>
      <c r="AI403" s="243" t="s">
        <v>7129</v>
      </c>
      <c r="AJ403" s="10" t="s">
        <v>7130</v>
      </c>
      <c r="AK403" s="10" t="s">
        <v>7131</v>
      </c>
      <c r="AL403" s="241" t="s">
        <v>1950</v>
      </c>
      <c r="AM403" s="8"/>
      <c r="AN403" s="8"/>
      <c r="AO403" s="8"/>
      <c r="AP403" s="8"/>
      <c r="AQ403" s="8" t="s">
        <v>3087</v>
      </c>
      <c r="AR403" s="245">
        <v>43713</v>
      </c>
      <c r="AS403" s="245">
        <v>43723</v>
      </c>
      <c r="AT403" s="246" t="s">
        <v>7132</v>
      </c>
      <c r="AU403" s="244">
        <v>43678</v>
      </c>
      <c r="AV403" s="247" t="s">
        <v>6602</v>
      </c>
      <c r="AW403" s="248" t="s">
        <v>7133</v>
      </c>
      <c r="AX403" s="249" t="s">
        <v>3087</v>
      </c>
      <c r="AY403" s="250" t="s">
        <v>7123</v>
      </c>
    </row>
    <row r="404" spans="1:51" ht="24.75" customHeight="1" x14ac:dyDescent="0.35">
      <c r="A404" s="11">
        <v>403</v>
      </c>
      <c r="B404" s="241" t="s">
        <v>7134</v>
      </c>
      <c r="C404" s="8" t="s">
        <v>7135</v>
      </c>
      <c r="D404" s="10" t="s">
        <v>3087</v>
      </c>
      <c r="E404" s="10" t="s">
        <v>14</v>
      </c>
      <c r="F404" s="9">
        <v>40695</v>
      </c>
      <c r="G404" s="9">
        <v>40755</v>
      </c>
      <c r="H404" s="9"/>
      <c r="I404" s="9"/>
      <c r="J404" s="7" t="s">
        <v>1932</v>
      </c>
      <c r="K404" s="7"/>
      <c r="L404" s="10" t="s">
        <v>2404</v>
      </c>
      <c r="M404" s="242" t="s">
        <v>27</v>
      </c>
      <c r="N404" s="243" t="s">
        <v>1984</v>
      </c>
      <c r="O404" s="243" t="s">
        <v>1140</v>
      </c>
      <c r="P404" s="10" t="s">
        <v>7136</v>
      </c>
      <c r="Q404" s="10"/>
      <c r="R404" s="10"/>
      <c r="S404" s="10"/>
      <c r="T404" s="10" t="s">
        <v>22</v>
      </c>
      <c r="U404" s="244">
        <v>30877</v>
      </c>
      <c r="V404" s="10" t="s">
        <v>255</v>
      </c>
      <c r="W404" s="10" t="s">
        <v>669</v>
      </c>
      <c r="X404" s="241" t="s">
        <v>1936</v>
      </c>
      <c r="Y404" s="8" t="s">
        <v>7137</v>
      </c>
      <c r="Z404" s="243">
        <v>41601</v>
      </c>
      <c r="AA404" s="10" t="s">
        <v>255</v>
      </c>
      <c r="AB404" s="10" t="s">
        <v>1938</v>
      </c>
      <c r="AC404" s="10" t="s">
        <v>3139</v>
      </c>
      <c r="AD404" s="10" t="s">
        <v>2010</v>
      </c>
      <c r="AE404" s="243" t="s">
        <v>1998</v>
      </c>
      <c r="AF404" s="10" t="s">
        <v>7138</v>
      </c>
      <c r="AG404" s="10" t="s">
        <v>7139</v>
      </c>
      <c r="AH404" s="242" t="s">
        <v>7140</v>
      </c>
      <c r="AI404" s="243" t="s">
        <v>7139</v>
      </c>
      <c r="AJ404" s="10" t="s">
        <v>7141</v>
      </c>
      <c r="AK404" s="10" t="s">
        <v>7142</v>
      </c>
      <c r="AL404" s="241" t="s">
        <v>1953</v>
      </c>
      <c r="AM404" s="8"/>
      <c r="AN404" s="8"/>
      <c r="AO404" s="8"/>
      <c r="AP404" s="8"/>
      <c r="AQ404" s="8" t="s">
        <v>3087</v>
      </c>
      <c r="AR404" s="245">
        <v>43729</v>
      </c>
      <c r="AS404" s="245">
        <v>43729</v>
      </c>
      <c r="AT404" s="246" t="s">
        <v>7143</v>
      </c>
      <c r="AU404" s="244">
        <v>43685</v>
      </c>
      <c r="AV404" s="247" t="s">
        <v>6602</v>
      </c>
      <c r="AW404" s="248" t="s">
        <v>7144</v>
      </c>
      <c r="AX404" s="249" t="s">
        <v>3087</v>
      </c>
      <c r="AY404" s="250" t="s">
        <v>7134</v>
      </c>
    </row>
    <row r="405" spans="1:51" ht="24.75" customHeight="1" x14ac:dyDescent="0.35">
      <c r="A405" s="11">
        <v>404</v>
      </c>
      <c r="B405" s="241" t="s">
        <v>7145</v>
      </c>
      <c r="C405" s="8" t="s">
        <v>7146</v>
      </c>
      <c r="D405" s="10" t="s">
        <v>3087</v>
      </c>
      <c r="E405" s="10" t="s">
        <v>14</v>
      </c>
      <c r="F405" s="9">
        <v>43360</v>
      </c>
      <c r="G405" s="9">
        <v>43419</v>
      </c>
      <c r="H405" s="9"/>
      <c r="I405" s="9">
        <v>43784</v>
      </c>
      <c r="J405" s="7" t="s">
        <v>3127</v>
      </c>
      <c r="K405" s="7"/>
      <c r="L405" s="10" t="s">
        <v>19</v>
      </c>
      <c r="M405" s="242" t="s">
        <v>5515</v>
      </c>
      <c r="N405" s="243" t="s">
        <v>1972</v>
      </c>
      <c r="O405" s="243" t="s">
        <v>7147</v>
      </c>
      <c r="P405" s="10" t="s">
        <v>7148</v>
      </c>
      <c r="Q405" s="10"/>
      <c r="R405" s="10"/>
      <c r="S405" s="10"/>
      <c r="T405" s="10" t="s">
        <v>22</v>
      </c>
      <c r="U405" s="244">
        <v>30142</v>
      </c>
      <c r="V405" s="10" t="s">
        <v>1045</v>
      </c>
      <c r="W405" s="10" t="s">
        <v>1045</v>
      </c>
      <c r="X405" s="241" t="s">
        <v>1936</v>
      </c>
      <c r="Y405" s="8" t="s">
        <v>7149</v>
      </c>
      <c r="Z405" s="243">
        <v>41519</v>
      </c>
      <c r="AA405" s="10" t="s">
        <v>1045</v>
      </c>
      <c r="AB405" s="10" t="s">
        <v>1956</v>
      </c>
      <c r="AC405" s="10" t="s">
        <v>3139</v>
      </c>
      <c r="AD405" s="10" t="s">
        <v>2004</v>
      </c>
      <c r="AE405" s="243" t="s">
        <v>2683</v>
      </c>
      <c r="AF405" s="10" t="s">
        <v>7150</v>
      </c>
      <c r="AG405" s="10" t="s">
        <v>7151</v>
      </c>
      <c r="AH405" s="242" t="s">
        <v>7150</v>
      </c>
      <c r="AI405" s="243" t="s">
        <v>7151</v>
      </c>
      <c r="AJ405" s="10" t="s">
        <v>6952</v>
      </c>
      <c r="AK405" s="10" t="s">
        <v>7152</v>
      </c>
      <c r="AL405" s="241" t="s">
        <v>2160</v>
      </c>
      <c r="AM405" s="8"/>
      <c r="AN405" s="8"/>
      <c r="AO405" s="8"/>
      <c r="AP405" s="8"/>
      <c r="AQ405" s="8" t="s">
        <v>3087</v>
      </c>
      <c r="AR405" s="245">
        <v>43737</v>
      </c>
      <c r="AS405" s="245">
        <v>43737</v>
      </c>
      <c r="AT405" s="246" t="s">
        <v>7153</v>
      </c>
      <c r="AU405" s="244">
        <v>43708</v>
      </c>
      <c r="AV405" s="247" t="s">
        <v>6648</v>
      </c>
      <c r="AW405" s="248" t="s">
        <v>6649</v>
      </c>
      <c r="AX405" s="249" t="s">
        <v>3087</v>
      </c>
      <c r="AY405" s="250" t="s">
        <v>7145</v>
      </c>
    </row>
    <row r="406" spans="1:51" ht="24.75" customHeight="1" x14ac:dyDescent="0.35">
      <c r="A406" s="11">
        <v>405</v>
      </c>
      <c r="B406" s="241" t="s">
        <v>7154</v>
      </c>
      <c r="C406" s="8" t="s">
        <v>7155</v>
      </c>
      <c r="D406" s="10" t="s">
        <v>3087</v>
      </c>
      <c r="E406" s="10" t="s">
        <v>2099</v>
      </c>
      <c r="F406" s="9">
        <v>43313</v>
      </c>
      <c r="G406" s="9">
        <v>43372</v>
      </c>
      <c r="H406" s="9"/>
      <c r="I406" s="9">
        <v>43737</v>
      </c>
      <c r="J406" s="7" t="s">
        <v>3127</v>
      </c>
      <c r="K406" s="7"/>
      <c r="L406" s="10" t="s">
        <v>5937</v>
      </c>
      <c r="M406" s="242" t="s">
        <v>2298</v>
      </c>
      <c r="N406" s="243" t="s">
        <v>2050</v>
      </c>
      <c r="O406" s="243" t="s">
        <v>3164</v>
      </c>
      <c r="P406" s="10" t="s">
        <v>2061</v>
      </c>
      <c r="Q406" s="10"/>
      <c r="R406" s="10"/>
      <c r="S406" s="10"/>
      <c r="T406" s="10" t="s">
        <v>53</v>
      </c>
      <c r="U406" s="244">
        <v>22820</v>
      </c>
      <c r="V406" s="10" t="s">
        <v>79</v>
      </c>
      <c r="W406" s="10" t="s">
        <v>79</v>
      </c>
      <c r="X406" s="241" t="s">
        <v>1936</v>
      </c>
      <c r="Y406" s="8" t="s">
        <v>7156</v>
      </c>
      <c r="Z406" s="243">
        <v>43207</v>
      </c>
      <c r="AA406" s="10" t="s">
        <v>2099</v>
      </c>
      <c r="AB406" s="10" t="s">
        <v>1938</v>
      </c>
      <c r="AC406" s="10" t="s">
        <v>3139</v>
      </c>
      <c r="AD406" s="10" t="s">
        <v>7157</v>
      </c>
      <c r="AE406" s="243" t="s">
        <v>7158</v>
      </c>
      <c r="AF406" s="10" t="s">
        <v>7159</v>
      </c>
      <c r="AG406" s="10" t="s">
        <v>7160</v>
      </c>
      <c r="AH406" s="242" t="s">
        <v>7159</v>
      </c>
      <c r="AI406" s="243" t="s">
        <v>7160</v>
      </c>
      <c r="AJ406" s="10" t="s">
        <v>7161</v>
      </c>
      <c r="AK406" s="10" t="s">
        <v>7162</v>
      </c>
      <c r="AL406" s="241" t="s">
        <v>5048</v>
      </c>
      <c r="AM406" s="8"/>
      <c r="AN406" s="8"/>
      <c r="AO406" s="8"/>
      <c r="AP406" s="8"/>
      <c r="AQ406" s="8" t="s">
        <v>3087</v>
      </c>
      <c r="AR406" s="245">
        <v>43737</v>
      </c>
      <c r="AS406" s="245">
        <v>43737</v>
      </c>
      <c r="AT406" s="246" t="s">
        <v>7163</v>
      </c>
      <c r="AU406" s="244"/>
      <c r="AV406" s="247" t="s">
        <v>6648</v>
      </c>
      <c r="AW406" s="248" t="s">
        <v>6649</v>
      </c>
      <c r="AX406" s="249" t="s">
        <v>3087</v>
      </c>
      <c r="AY406" s="250" t="s">
        <v>7154</v>
      </c>
    </row>
    <row r="407" spans="1:51" ht="24.75" customHeight="1" x14ac:dyDescent="0.35">
      <c r="A407" s="11">
        <v>406</v>
      </c>
      <c r="B407" s="241" t="s">
        <v>7164</v>
      </c>
      <c r="C407" s="8" t="s">
        <v>7165</v>
      </c>
      <c r="D407" s="10" t="s">
        <v>3087</v>
      </c>
      <c r="E407" s="10" t="s">
        <v>3194</v>
      </c>
      <c r="F407" s="9">
        <v>43437</v>
      </c>
      <c r="G407" s="9">
        <v>43496</v>
      </c>
      <c r="H407" s="9"/>
      <c r="I407" s="9">
        <v>43861</v>
      </c>
      <c r="J407" s="7" t="s">
        <v>3127</v>
      </c>
      <c r="K407" s="7"/>
      <c r="L407" s="10" t="s">
        <v>6523</v>
      </c>
      <c r="M407" s="242" t="s">
        <v>6524</v>
      </c>
      <c r="N407" s="243" t="s">
        <v>2155</v>
      </c>
      <c r="O407" s="243" t="s">
        <v>7166</v>
      </c>
      <c r="P407" s="10" t="s">
        <v>6526</v>
      </c>
      <c r="Q407" s="10"/>
      <c r="R407" s="10"/>
      <c r="S407" s="10"/>
      <c r="T407" s="10" t="s">
        <v>22</v>
      </c>
      <c r="U407" s="244">
        <v>32932</v>
      </c>
      <c r="V407" s="10" t="s">
        <v>255</v>
      </c>
      <c r="W407" s="10" t="s">
        <v>293</v>
      </c>
      <c r="X407" s="241" t="s">
        <v>1936</v>
      </c>
      <c r="Y407" s="8" t="s">
        <v>7167</v>
      </c>
      <c r="Z407" s="243">
        <v>43269</v>
      </c>
      <c r="AA407" s="10" t="s">
        <v>255</v>
      </c>
      <c r="AB407" s="10" t="s">
        <v>1956</v>
      </c>
      <c r="AC407" s="10" t="s">
        <v>1974</v>
      </c>
      <c r="AD407" s="10" t="s">
        <v>4858</v>
      </c>
      <c r="AE407" s="243" t="s">
        <v>5889</v>
      </c>
      <c r="AF407" s="10" t="s">
        <v>7168</v>
      </c>
      <c r="AG407" s="10" t="s">
        <v>7169</v>
      </c>
      <c r="AH407" s="242" t="s">
        <v>7170</v>
      </c>
      <c r="AI407" s="243" t="s">
        <v>7171</v>
      </c>
      <c r="AJ407" s="10" t="s">
        <v>7172</v>
      </c>
      <c r="AK407" s="10" t="s">
        <v>7173</v>
      </c>
      <c r="AL407" s="241" t="s">
        <v>1953</v>
      </c>
      <c r="AM407" s="8"/>
      <c r="AN407" s="8"/>
      <c r="AO407" s="8"/>
      <c r="AP407" s="8"/>
      <c r="AQ407" s="8" t="s">
        <v>3087</v>
      </c>
      <c r="AR407" s="245">
        <v>43738</v>
      </c>
      <c r="AS407" s="245">
        <v>43738</v>
      </c>
      <c r="AT407" s="246" t="s">
        <v>7174</v>
      </c>
      <c r="AU407" s="244">
        <v>43706</v>
      </c>
      <c r="AV407" s="247" t="s">
        <v>6602</v>
      </c>
      <c r="AW407" s="248" t="s">
        <v>3782</v>
      </c>
      <c r="AX407" s="249" t="s">
        <v>3087</v>
      </c>
      <c r="AY407" s="250" t="s">
        <v>7164</v>
      </c>
    </row>
    <row r="408" spans="1:51" ht="24.75" customHeight="1" x14ac:dyDescent="0.35">
      <c r="A408" s="11">
        <v>407</v>
      </c>
      <c r="B408" s="241" t="s">
        <v>7175</v>
      </c>
      <c r="C408" s="8" t="s">
        <v>7176</v>
      </c>
      <c r="D408" s="10" t="s">
        <v>7057</v>
      </c>
      <c r="E408" s="10" t="s">
        <v>2202</v>
      </c>
      <c r="F408" s="9">
        <v>43514</v>
      </c>
      <c r="G408" s="9">
        <v>43573</v>
      </c>
      <c r="H408" s="9"/>
      <c r="I408" s="9">
        <v>43939</v>
      </c>
      <c r="J408" s="7" t="s">
        <v>3127</v>
      </c>
      <c r="K408" s="7"/>
      <c r="L408" s="10" t="s">
        <v>5052</v>
      </c>
      <c r="M408" s="242" t="s">
        <v>5053</v>
      </c>
      <c r="N408" s="243" t="s">
        <v>1990</v>
      </c>
      <c r="O408" s="243" t="s">
        <v>3186</v>
      </c>
      <c r="P408" s="10" t="s">
        <v>2061</v>
      </c>
      <c r="Q408" s="10"/>
      <c r="R408" s="10"/>
      <c r="S408" s="10"/>
      <c r="T408" s="10" t="s">
        <v>53</v>
      </c>
      <c r="U408" s="244">
        <v>29959</v>
      </c>
      <c r="V408" s="10" t="s">
        <v>2202</v>
      </c>
      <c r="W408" s="10" t="s">
        <v>2202</v>
      </c>
      <c r="X408" s="241" t="s">
        <v>1936</v>
      </c>
      <c r="Y408" s="8" t="s">
        <v>7177</v>
      </c>
      <c r="Z408" s="243">
        <v>42730</v>
      </c>
      <c r="AA408" s="10" t="s">
        <v>2202</v>
      </c>
      <c r="AB408" s="10" t="s">
        <v>1938</v>
      </c>
      <c r="AC408" s="10" t="s">
        <v>3139</v>
      </c>
      <c r="AD408" s="10" t="s">
        <v>2154</v>
      </c>
      <c r="AE408" s="243" t="s">
        <v>3087</v>
      </c>
      <c r="AF408" s="10" t="s">
        <v>7178</v>
      </c>
      <c r="AG408" s="10" t="s">
        <v>7179</v>
      </c>
      <c r="AH408" s="242" t="s">
        <v>7178</v>
      </c>
      <c r="AI408" s="243" t="s">
        <v>7179</v>
      </c>
      <c r="AJ408" s="10" t="s">
        <v>7180</v>
      </c>
      <c r="AK408" s="10" t="s">
        <v>7181</v>
      </c>
      <c r="AL408" s="241" t="s">
        <v>1971</v>
      </c>
      <c r="AM408" s="8"/>
      <c r="AN408" s="8"/>
      <c r="AO408" s="8"/>
      <c r="AP408" s="8"/>
      <c r="AQ408" s="8"/>
      <c r="AR408" s="245">
        <v>43738</v>
      </c>
      <c r="AS408" s="245">
        <v>43738</v>
      </c>
      <c r="AT408" s="246" t="s">
        <v>7182</v>
      </c>
      <c r="AU408" s="244">
        <v>43722</v>
      </c>
      <c r="AV408" s="247" t="s">
        <v>6648</v>
      </c>
      <c r="AW408" s="248" t="s">
        <v>6649</v>
      </c>
      <c r="AX408" s="249" t="s">
        <v>3087</v>
      </c>
      <c r="AY408" s="250" t="s">
        <v>7175</v>
      </c>
    </row>
    <row r="409" spans="1:51" ht="24.75" customHeight="1" x14ac:dyDescent="0.35">
      <c r="A409" s="11">
        <v>408</v>
      </c>
      <c r="B409" s="241" t="s">
        <v>7183</v>
      </c>
      <c r="C409" s="8" t="s">
        <v>822</v>
      </c>
      <c r="D409" s="10" t="s">
        <v>3087</v>
      </c>
      <c r="E409" s="10" t="s">
        <v>14</v>
      </c>
      <c r="F409" s="9">
        <v>43696</v>
      </c>
      <c r="G409" s="9">
        <v>43755</v>
      </c>
      <c r="H409" s="9"/>
      <c r="I409" s="9"/>
      <c r="J409" s="7" t="s">
        <v>3127</v>
      </c>
      <c r="K409" s="7"/>
      <c r="L409" s="10" t="s">
        <v>35</v>
      </c>
      <c r="M409" s="242" t="s">
        <v>2225</v>
      </c>
      <c r="N409" s="243" t="s">
        <v>2126</v>
      </c>
      <c r="O409" s="243" t="s">
        <v>762</v>
      </c>
      <c r="P409" s="10" t="s">
        <v>2347</v>
      </c>
      <c r="Q409" s="10"/>
      <c r="R409" s="10"/>
      <c r="S409" s="10"/>
      <c r="T409" s="10" t="s">
        <v>22</v>
      </c>
      <c r="U409" s="244">
        <v>34302</v>
      </c>
      <c r="V409" s="10" t="s">
        <v>2521</v>
      </c>
      <c r="W409" s="10" t="s">
        <v>1967</v>
      </c>
      <c r="X409" s="241" t="s">
        <v>1936</v>
      </c>
      <c r="Y409" s="8" t="s">
        <v>7184</v>
      </c>
      <c r="Z409" s="243">
        <v>39917</v>
      </c>
      <c r="AA409" s="10" t="s">
        <v>2275</v>
      </c>
      <c r="AB409" s="10" t="s">
        <v>1938</v>
      </c>
      <c r="AC409" s="10" t="s">
        <v>1974</v>
      </c>
      <c r="AD409" s="10" t="s">
        <v>7185</v>
      </c>
      <c r="AE409" s="243" t="s">
        <v>5802</v>
      </c>
      <c r="AF409" s="10" t="s">
        <v>7186</v>
      </c>
      <c r="AG409" s="10" t="s">
        <v>7187</v>
      </c>
      <c r="AH409" s="242" t="s">
        <v>7188</v>
      </c>
      <c r="AI409" s="243" t="s">
        <v>7189</v>
      </c>
      <c r="AJ409" s="10" t="s">
        <v>7190</v>
      </c>
      <c r="AK409" s="10" t="s">
        <v>7191</v>
      </c>
      <c r="AL409" s="241" t="s">
        <v>1941</v>
      </c>
      <c r="AM409" s="8"/>
      <c r="AN409" s="8"/>
      <c r="AO409" s="8"/>
      <c r="AP409" s="8"/>
      <c r="AQ409" s="8"/>
      <c r="AR409" s="245">
        <v>43743</v>
      </c>
      <c r="AS409" s="245">
        <v>43743</v>
      </c>
      <c r="AT409" s="246" t="s">
        <v>3087</v>
      </c>
      <c r="AU409" s="244"/>
      <c r="AV409" s="247" t="s">
        <v>4455</v>
      </c>
      <c r="AW409" s="248" t="s">
        <v>3782</v>
      </c>
      <c r="AX409" s="249" t="s">
        <v>3087</v>
      </c>
      <c r="AY409" s="250" t="s">
        <v>7183</v>
      </c>
    </row>
    <row r="410" spans="1:51" ht="24.75" customHeight="1" x14ac:dyDescent="0.35">
      <c r="A410" s="11">
        <v>409</v>
      </c>
      <c r="B410" s="241" t="s">
        <v>7192</v>
      </c>
      <c r="C410" s="8" t="s">
        <v>7193</v>
      </c>
      <c r="D410" s="10" t="s">
        <v>3087</v>
      </c>
      <c r="E410" s="10" t="s">
        <v>1869</v>
      </c>
      <c r="F410" s="9">
        <v>43237</v>
      </c>
      <c r="G410" s="9">
        <v>43296</v>
      </c>
      <c r="H410" s="9"/>
      <c r="I410" s="9">
        <v>44027</v>
      </c>
      <c r="J410" s="7" t="s">
        <v>3127</v>
      </c>
      <c r="K410" s="7"/>
      <c r="L410" s="10" t="s">
        <v>5937</v>
      </c>
      <c r="M410" s="242" t="s">
        <v>2298</v>
      </c>
      <c r="N410" s="243" t="s">
        <v>2050</v>
      </c>
      <c r="O410" s="243" t="s">
        <v>3164</v>
      </c>
      <c r="P410" s="10" t="s">
        <v>2061</v>
      </c>
      <c r="Q410" s="10"/>
      <c r="R410" s="10"/>
      <c r="S410" s="10"/>
      <c r="T410" s="10" t="s">
        <v>53</v>
      </c>
      <c r="U410" s="244">
        <v>31096</v>
      </c>
      <c r="V410" s="10" t="s">
        <v>1869</v>
      </c>
      <c r="W410" s="10" t="s">
        <v>1153</v>
      </c>
      <c r="X410" s="241" t="s">
        <v>1936</v>
      </c>
      <c r="Y410" s="8" t="s">
        <v>7194</v>
      </c>
      <c r="Z410" s="243">
        <v>42047</v>
      </c>
      <c r="AA410" s="10" t="s">
        <v>1869</v>
      </c>
      <c r="AB410" s="10" t="s">
        <v>1938</v>
      </c>
      <c r="AC410" s="10" t="s">
        <v>3139</v>
      </c>
      <c r="AD410" s="10" t="s">
        <v>3592</v>
      </c>
      <c r="AE410" s="243" t="s">
        <v>5802</v>
      </c>
      <c r="AF410" s="10" t="s">
        <v>7195</v>
      </c>
      <c r="AG410" s="10" t="s">
        <v>7196</v>
      </c>
      <c r="AH410" s="242" t="s">
        <v>7195</v>
      </c>
      <c r="AI410" s="243" t="s">
        <v>7196</v>
      </c>
      <c r="AJ410" s="10" t="s">
        <v>7197</v>
      </c>
      <c r="AK410" s="10" t="s">
        <v>3589</v>
      </c>
      <c r="AL410" s="241" t="s">
        <v>2160</v>
      </c>
      <c r="AM410" s="8"/>
      <c r="AN410" s="8"/>
      <c r="AO410" s="8"/>
      <c r="AP410" s="8"/>
      <c r="AQ410" s="8" t="s">
        <v>3087</v>
      </c>
      <c r="AR410" s="245">
        <v>43743</v>
      </c>
      <c r="AS410" s="245">
        <v>43743</v>
      </c>
      <c r="AT410" s="246" t="s">
        <v>7198</v>
      </c>
      <c r="AU410" s="244">
        <v>43736</v>
      </c>
      <c r="AV410" s="247" t="s">
        <v>6602</v>
      </c>
      <c r="AW410" s="248" t="s">
        <v>6738</v>
      </c>
      <c r="AX410" s="249" t="s">
        <v>3087</v>
      </c>
      <c r="AY410" s="250" t="s">
        <v>7192</v>
      </c>
    </row>
    <row r="411" spans="1:51" ht="24.75" customHeight="1" x14ac:dyDescent="0.35">
      <c r="A411" s="11">
        <v>410</v>
      </c>
      <c r="B411" s="241" t="s">
        <v>7199</v>
      </c>
      <c r="C411" s="8" t="s">
        <v>7200</v>
      </c>
      <c r="D411" s="10" t="s">
        <v>3087</v>
      </c>
      <c r="E411" s="10" t="s">
        <v>14</v>
      </c>
      <c r="F411" s="9">
        <v>41477</v>
      </c>
      <c r="G411" s="9">
        <v>41537</v>
      </c>
      <c r="H411" s="9"/>
      <c r="I411" s="9"/>
      <c r="J411" s="7" t="s">
        <v>1932</v>
      </c>
      <c r="K411" s="7"/>
      <c r="L411" s="10" t="s">
        <v>70</v>
      </c>
      <c r="M411" s="242" t="s">
        <v>7088</v>
      </c>
      <c r="N411" s="243" t="s">
        <v>1990</v>
      </c>
      <c r="O411" s="243" t="s">
        <v>200</v>
      </c>
      <c r="P411" s="10" t="s">
        <v>7201</v>
      </c>
      <c r="Q411" s="10"/>
      <c r="R411" s="10"/>
      <c r="S411" s="10"/>
      <c r="T411" s="10" t="s">
        <v>53</v>
      </c>
      <c r="U411" s="244">
        <v>30734</v>
      </c>
      <c r="V411" s="10" t="s">
        <v>343</v>
      </c>
      <c r="W411" s="10" t="s">
        <v>343</v>
      </c>
      <c r="X411" s="241" t="s">
        <v>1936</v>
      </c>
      <c r="Y411" s="8" t="s">
        <v>7202</v>
      </c>
      <c r="Z411" s="243">
        <v>41197</v>
      </c>
      <c r="AA411" s="10" t="s">
        <v>255</v>
      </c>
      <c r="AB411" s="10" t="s">
        <v>1938</v>
      </c>
      <c r="AC411" s="10" t="s">
        <v>3139</v>
      </c>
      <c r="AD411" s="10" t="s">
        <v>2679</v>
      </c>
      <c r="AE411" s="243" t="s">
        <v>1988</v>
      </c>
      <c r="AF411" s="10" t="s">
        <v>7203</v>
      </c>
      <c r="AG411" s="10" t="s">
        <v>7204</v>
      </c>
      <c r="AH411" s="242" t="s">
        <v>7203</v>
      </c>
      <c r="AI411" s="243" t="s">
        <v>7205</v>
      </c>
      <c r="AJ411" s="10" t="s">
        <v>7206</v>
      </c>
      <c r="AK411" s="10" t="s">
        <v>7207</v>
      </c>
      <c r="AL411" s="241" t="s">
        <v>2160</v>
      </c>
      <c r="AM411" s="8"/>
      <c r="AN411" s="8"/>
      <c r="AO411" s="8"/>
      <c r="AP411" s="8"/>
      <c r="AQ411" s="8" t="s">
        <v>3087</v>
      </c>
      <c r="AR411" s="245">
        <v>43754</v>
      </c>
      <c r="AS411" s="245">
        <v>43754</v>
      </c>
      <c r="AT411" s="246" t="s">
        <v>7208</v>
      </c>
      <c r="AU411" s="244">
        <v>43727</v>
      </c>
      <c r="AV411" s="247" t="s">
        <v>6602</v>
      </c>
      <c r="AW411" s="248" t="s">
        <v>6612</v>
      </c>
      <c r="AX411" s="249" t="s">
        <v>3087</v>
      </c>
      <c r="AY411" s="250" t="s">
        <v>7199</v>
      </c>
    </row>
    <row r="412" spans="1:51" ht="24.75" customHeight="1" x14ac:dyDescent="0.35">
      <c r="A412" s="11">
        <v>411</v>
      </c>
      <c r="B412" s="241" t="s">
        <v>7209</v>
      </c>
      <c r="C412" s="8" t="s">
        <v>7210</v>
      </c>
      <c r="D412" s="10" t="s">
        <v>3087</v>
      </c>
      <c r="E412" s="10" t="s">
        <v>14</v>
      </c>
      <c r="F412" s="9">
        <v>43426</v>
      </c>
      <c r="G412" s="9">
        <v>43485</v>
      </c>
      <c r="H412" s="9"/>
      <c r="I412" s="9"/>
      <c r="J412" s="7" t="s">
        <v>1932</v>
      </c>
      <c r="K412" s="7"/>
      <c r="L412" s="10" t="s">
        <v>70</v>
      </c>
      <c r="M412" s="242" t="s">
        <v>70</v>
      </c>
      <c r="N412" s="243" t="s">
        <v>2097</v>
      </c>
      <c r="O412" s="243" t="s">
        <v>516</v>
      </c>
      <c r="P412" s="10" t="s">
        <v>2241</v>
      </c>
      <c r="Q412" s="10"/>
      <c r="R412" s="10"/>
      <c r="S412" s="10"/>
      <c r="T412" s="10" t="s">
        <v>53</v>
      </c>
      <c r="U412" s="244">
        <v>26572</v>
      </c>
      <c r="V412" s="10" t="s">
        <v>255</v>
      </c>
      <c r="W412" s="10" t="s">
        <v>255</v>
      </c>
      <c r="X412" s="241" t="s">
        <v>1936</v>
      </c>
      <c r="Y412" s="8" t="s">
        <v>7211</v>
      </c>
      <c r="Z412" s="243">
        <v>42801</v>
      </c>
      <c r="AA412" s="10" t="s">
        <v>255</v>
      </c>
      <c r="AB412" s="10" t="s">
        <v>1938</v>
      </c>
      <c r="AC412" s="10" t="s">
        <v>1968</v>
      </c>
      <c r="AD412" s="10" t="s">
        <v>5462</v>
      </c>
      <c r="AE412" s="243" t="s">
        <v>1948</v>
      </c>
      <c r="AF412" s="10" t="s">
        <v>7212</v>
      </c>
      <c r="AG412" s="10" t="s">
        <v>7213</v>
      </c>
      <c r="AH412" s="242" t="s">
        <v>7212</v>
      </c>
      <c r="AI412" s="243" t="s">
        <v>7213</v>
      </c>
      <c r="AJ412" s="10" t="s">
        <v>3087</v>
      </c>
      <c r="AK412" s="10" t="s">
        <v>7214</v>
      </c>
      <c r="AL412" s="241" t="s">
        <v>1953</v>
      </c>
      <c r="AM412" s="8"/>
      <c r="AN412" s="8"/>
      <c r="AO412" s="8"/>
      <c r="AP412" s="8"/>
      <c r="AQ412" s="8" t="s">
        <v>3087</v>
      </c>
      <c r="AR412" s="245">
        <v>43711</v>
      </c>
      <c r="AS412" s="245">
        <v>43755</v>
      </c>
      <c r="AT412" s="246" t="s">
        <v>7215</v>
      </c>
      <c r="AU412" s="244">
        <v>43711</v>
      </c>
      <c r="AV412" s="247" t="s">
        <v>6648</v>
      </c>
      <c r="AW412" s="248" t="s">
        <v>6649</v>
      </c>
      <c r="AX412" s="249" t="s">
        <v>3087</v>
      </c>
      <c r="AY412" s="250" t="s">
        <v>7209</v>
      </c>
    </row>
    <row r="413" spans="1:51" ht="24.75" customHeight="1" x14ac:dyDescent="0.35">
      <c r="A413" s="11">
        <v>412</v>
      </c>
      <c r="B413" s="241" t="s">
        <v>7216</v>
      </c>
      <c r="C413" s="8" t="s">
        <v>7217</v>
      </c>
      <c r="D413" s="10" t="s">
        <v>3087</v>
      </c>
      <c r="E413" s="10" t="s">
        <v>14</v>
      </c>
      <c r="F413" s="9">
        <v>43054</v>
      </c>
      <c r="G413" s="9">
        <v>43113</v>
      </c>
      <c r="H413" s="9"/>
      <c r="I413" s="9"/>
      <c r="J413" s="7" t="s">
        <v>1932</v>
      </c>
      <c r="K413" s="7"/>
      <c r="L413" s="10" t="s">
        <v>7218</v>
      </c>
      <c r="M413" s="242" t="s">
        <v>7218</v>
      </c>
      <c r="N413" s="243" t="s">
        <v>1979</v>
      </c>
      <c r="O413" s="243" t="s">
        <v>7219</v>
      </c>
      <c r="P413" s="10" t="s">
        <v>7220</v>
      </c>
      <c r="Q413" s="10"/>
      <c r="R413" s="10"/>
      <c r="S413" s="10"/>
      <c r="T413" s="10" t="s">
        <v>53</v>
      </c>
      <c r="U413" s="244">
        <v>26735</v>
      </c>
      <c r="V413" s="10" t="s">
        <v>1382</v>
      </c>
      <c r="W413" s="10" t="s">
        <v>1382</v>
      </c>
      <c r="X413" s="241" t="s">
        <v>1936</v>
      </c>
      <c r="Y413" s="8" t="s">
        <v>7221</v>
      </c>
      <c r="Z413" s="243">
        <v>43648</v>
      </c>
      <c r="AA413" s="10" t="s">
        <v>16</v>
      </c>
      <c r="AB413" s="10" t="s">
        <v>1938</v>
      </c>
      <c r="AC413" s="10" t="s">
        <v>1968</v>
      </c>
      <c r="AD413" s="10" t="s">
        <v>7222</v>
      </c>
      <c r="AE413" s="243" t="s">
        <v>7223</v>
      </c>
      <c r="AF413" s="10" t="s">
        <v>7224</v>
      </c>
      <c r="AG413" s="10" t="s">
        <v>7225</v>
      </c>
      <c r="AH413" s="242" t="s">
        <v>7224</v>
      </c>
      <c r="AI413" s="243" t="s">
        <v>7225</v>
      </c>
      <c r="AJ413" s="10" t="s">
        <v>7226</v>
      </c>
      <c r="AK413" s="10" t="s">
        <v>7227</v>
      </c>
      <c r="AL413" s="241" t="s">
        <v>1971</v>
      </c>
      <c r="AM413" s="8" t="s">
        <v>3087</v>
      </c>
      <c r="AN413" s="8"/>
      <c r="AO413" s="8"/>
      <c r="AP413" s="8"/>
      <c r="AQ413" s="8" t="s">
        <v>3087</v>
      </c>
      <c r="AR413" s="245">
        <v>43756</v>
      </c>
      <c r="AS413" s="245">
        <v>43765</v>
      </c>
      <c r="AT413" s="246" t="s">
        <v>7228</v>
      </c>
      <c r="AU413" s="244">
        <v>43720</v>
      </c>
      <c r="AV413" s="247" t="s">
        <v>6602</v>
      </c>
      <c r="AW413" s="248" t="s">
        <v>3782</v>
      </c>
      <c r="AX413" s="249" t="s">
        <v>3087</v>
      </c>
      <c r="AY413" s="250" t="s">
        <v>7216</v>
      </c>
    </row>
    <row r="414" spans="1:51" ht="24.75" customHeight="1" x14ac:dyDescent="0.35">
      <c r="A414" s="11">
        <v>413</v>
      </c>
      <c r="B414" s="241" t="s">
        <v>7229</v>
      </c>
      <c r="C414" s="8" t="s">
        <v>7230</v>
      </c>
      <c r="D414" s="10" t="s">
        <v>3087</v>
      </c>
      <c r="E414" s="10" t="s">
        <v>14</v>
      </c>
      <c r="F414" s="9">
        <v>41764</v>
      </c>
      <c r="G414" s="9">
        <v>41824</v>
      </c>
      <c r="H414" s="9"/>
      <c r="I414" s="9"/>
      <c r="J414" s="7" t="s">
        <v>1932</v>
      </c>
      <c r="K414" s="7"/>
      <c r="L414" s="10" t="s">
        <v>218</v>
      </c>
      <c r="M414" s="242" t="s">
        <v>2083</v>
      </c>
      <c r="N414" s="243" t="s">
        <v>2050</v>
      </c>
      <c r="O414" s="243" t="s">
        <v>1113</v>
      </c>
      <c r="P414" s="10" t="s">
        <v>7231</v>
      </c>
      <c r="Q414" s="10"/>
      <c r="R414" s="10"/>
      <c r="S414" s="10"/>
      <c r="T414" s="10" t="s">
        <v>22</v>
      </c>
      <c r="U414" s="244">
        <v>33534</v>
      </c>
      <c r="V414" s="10" t="s">
        <v>255</v>
      </c>
      <c r="W414" s="10" t="s">
        <v>91</v>
      </c>
      <c r="X414" s="241" t="s">
        <v>1936</v>
      </c>
      <c r="Y414" s="8" t="s">
        <v>7232</v>
      </c>
      <c r="Z414" s="243">
        <v>43490</v>
      </c>
      <c r="AA414" s="10" t="s">
        <v>91</v>
      </c>
      <c r="AB414" s="10" t="s">
        <v>1938</v>
      </c>
      <c r="AC414" s="10" t="s">
        <v>3139</v>
      </c>
      <c r="AD414" s="10" t="s">
        <v>7233</v>
      </c>
      <c r="AE414" s="243" t="s">
        <v>1948</v>
      </c>
      <c r="AF414" s="10" t="s">
        <v>7234</v>
      </c>
      <c r="AG414" s="10" t="s">
        <v>7235</v>
      </c>
      <c r="AH414" s="242" t="s">
        <v>7234</v>
      </c>
      <c r="AI414" s="243" t="s">
        <v>7235</v>
      </c>
      <c r="AJ414" s="10" t="s">
        <v>7236</v>
      </c>
      <c r="AK414" s="10" t="s">
        <v>2243</v>
      </c>
      <c r="AL414" s="241" t="s">
        <v>1953</v>
      </c>
      <c r="AM414" s="8" t="s">
        <v>3087</v>
      </c>
      <c r="AN414" s="8"/>
      <c r="AO414" s="8"/>
      <c r="AP414" s="8"/>
      <c r="AQ414" s="8" t="s">
        <v>3087</v>
      </c>
      <c r="AR414" s="245">
        <v>43762</v>
      </c>
      <c r="AS414" s="245">
        <v>43766</v>
      </c>
      <c r="AT414" s="246" t="s">
        <v>7237</v>
      </c>
      <c r="AU414" s="244">
        <v>43739</v>
      </c>
      <c r="AV414" s="247" t="s">
        <v>6602</v>
      </c>
      <c r="AW414" s="248" t="s">
        <v>6603</v>
      </c>
      <c r="AX414" s="249" t="s">
        <v>3087</v>
      </c>
      <c r="AY414" s="250" t="s">
        <v>7229</v>
      </c>
    </row>
    <row r="415" spans="1:51" ht="24.75" customHeight="1" x14ac:dyDescent="0.35">
      <c r="A415" s="11">
        <v>414</v>
      </c>
      <c r="B415" s="241" t="s">
        <v>7238</v>
      </c>
      <c r="C415" s="8" t="s">
        <v>7239</v>
      </c>
      <c r="D415" s="10" t="s">
        <v>3087</v>
      </c>
      <c r="E415" s="10" t="s">
        <v>14</v>
      </c>
      <c r="F415" s="9">
        <v>43733</v>
      </c>
      <c r="G415" s="9">
        <v>43792</v>
      </c>
      <c r="H415" s="251"/>
      <c r="I415" s="9"/>
      <c r="J415" s="7" t="s">
        <v>3127</v>
      </c>
      <c r="K415" s="7"/>
      <c r="L415" s="10" t="s">
        <v>19</v>
      </c>
      <c r="M415" s="242" t="s">
        <v>5617</v>
      </c>
      <c r="N415" s="252" t="s">
        <v>2017</v>
      </c>
      <c r="O415" s="252" t="s">
        <v>1526</v>
      </c>
      <c r="P415" s="252" t="s">
        <v>2648</v>
      </c>
      <c r="Q415" s="253"/>
      <c r="R415" s="253"/>
      <c r="S415" s="253"/>
      <c r="T415" s="253" t="s">
        <v>53</v>
      </c>
      <c r="U415" s="244">
        <v>34291</v>
      </c>
      <c r="V415" s="10" t="s">
        <v>255</v>
      </c>
      <c r="W415" s="10" t="s">
        <v>1658</v>
      </c>
      <c r="X415" s="241" t="s">
        <v>1936</v>
      </c>
      <c r="Y415" s="8" t="s">
        <v>7240</v>
      </c>
      <c r="Z415" s="243">
        <v>39615</v>
      </c>
      <c r="AA415" s="10" t="s">
        <v>255</v>
      </c>
      <c r="AB415" s="10" t="s">
        <v>1956</v>
      </c>
      <c r="AC415" s="10" t="s">
        <v>3139</v>
      </c>
      <c r="AD415" s="10" t="s">
        <v>4858</v>
      </c>
      <c r="AE415" s="243" t="s">
        <v>7241</v>
      </c>
      <c r="AF415" s="10" t="s">
        <v>7242</v>
      </c>
      <c r="AG415" s="10" t="s">
        <v>7243</v>
      </c>
      <c r="AH415" s="242" t="s">
        <v>7242</v>
      </c>
      <c r="AI415" s="243" t="s">
        <v>7243</v>
      </c>
      <c r="AJ415" s="10" t="s">
        <v>7244</v>
      </c>
      <c r="AK415" s="10" t="s">
        <v>7245</v>
      </c>
      <c r="AL415" s="241" t="s">
        <v>2160</v>
      </c>
      <c r="AM415" s="254" t="s">
        <v>3087</v>
      </c>
      <c r="AN415" s="8"/>
      <c r="AO415" s="10"/>
      <c r="AP415" s="10"/>
      <c r="AQ415" s="254"/>
      <c r="AR415" s="245">
        <v>43769</v>
      </c>
      <c r="AS415" s="245">
        <v>43769</v>
      </c>
      <c r="AT415" s="246" t="s">
        <v>3087</v>
      </c>
      <c r="AU415" s="244">
        <v>43767</v>
      </c>
      <c r="AV415" s="247" t="s">
        <v>4455</v>
      </c>
      <c r="AW415" s="248" t="s">
        <v>3782</v>
      </c>
      <c r="AX415" s="249" t="s">
        <v>3087</v>
      </c>
      <c r="AY415" s="250" t="s">
        <v>7238</v>
      </c>
    </row>
    <row r="416" spans="1:51" ht="24.75" customHeight="1" x14ac:dyDescent="0.35">
      <c r="A416" s="11">
        <v>415</v>
      </c>
      <c r="B416" s="241" t="s">
        <v>7246</v>
      </c>
      <c r="C416" s="8" t="s">
        <v>7247</v>
      </c>
      <c r="D416" s="10" t="s">
        <v>7248</v>
      </c>
      <c r="E416" s="10" t="s">
        <v>3194</v>
      </c>
      <c r="F416" s="9">
        <v>43102</v>
      </c>
      <c r="G416" s="9">
        <v>43161</v>
      </c>
      <c r="H416" s="9"/>
      <c r="I416" s="9">
        <v>44257</v>
      </c>
      <c r="J416" s="7" t="s">
        <v>3127</v>
      </c>
      <c r="K416" s="7"/>
      <c r="L416" s="10" t="s">
        <v>6523</v>
      </c>
      <c r="M416" s="242" t="s">
        <v>6524</v>
      </c>
      <c r="N416" s="243" t="s">
        <v>1942</v>
      </c>
      <c r="O416" s="243" t="s">
        <v>7249</v>
      </c>
      <c r="P416" s="10" t="s">
        <v>7250</v>
      </c>
      <c r="Q416" s="10"/>
      <c r="R416" s="10"/>
      <c r="S416" s="10"/>
      <c r="T416" s="10" t="s">
        <v>22</v>
      </c>
      <c r="U416" s="244">
        <v>28452</v>
      </c>
      <c r="V416" s="10" t="s">
        <v>255</v>
      </c>
      <c r="W416" s="10" t="s">
        <v>7251</v>
      </c>
      <c r="X416" s="241" t="s">
        <v>1936</v>
      </c>
      <c r="Y416" s="8" t="s">
        <v>7252</v>
      </c>
      <c r="Z416" s="243">
        <v>42906</v>
      </c>
      <c r="AA416" s="10" t="s">
        <v>255</v>
      </c>
      <c r="AB416" s="10" t="s">
        <v>1938</v>
      </c>
      <c r="AC416" s="10" t="s">
        <v>3139</v>
      </c>
      <c r="AD416" s="10" t="s">
        <v>2125</v>
      </c>
      <c r="AE416" s="243" t="s">
        <v>1962</v>
      </c>
      <c r="AF416" s="10" t="s">
        <v>7253</v>
      </c>
      <c r="AG416" s="10" t="s">
        <v>7254</v>
      </c>
      <c r="AH416" s="242" t="s">
        <v>7253</v>
      </c>
      <c r="AI416" s="243" t="s">
        <v>7254</v>
      </c>
      <c r="AJ416" s="10" t="s">
        <v>7255</v>
      </c>
      <c r="AK416" s="10" t="s">
        <v>7256</v>
      </c>
      <c r="AL416" s="241" t="s">
        <v>1941</v>
      </c>
      <c r="AM416" s="8" t="s">
        <v>3087</v>
      </c>
      <c r="AN416" s="8"/>
      <c r="AO416" s="8"/>
      <c r="AP416" s="8"/>
      <c r="AQ416" s="8" t="s">
        <v>3087</v>
      </c>
      <c r="AR416" s="245">
        <v>43769</v>
      </c>
      <c r="AS416" s="245">
        <v>43769</v>
      </c>
      <c r="AT416" s="246" t="s">
        <v>7257</v>
      </c>
      <c r="AU416" s="244">
        <v>43750</v>
      </c>
      <c r="AV416" s="247" t="s">
        <v>6602</v>
      </c>
      <c r="AW416" s="248" t="s">
        <v>3782</v>
      </c>
      <c r="AX416" s="249" t="s">
        <v>3087</v>
      </c>
      <c r="AY416" s="250" t="s">
        <v>7246</v>
      </c>
    </row>
    <row r="417" spans="1:51" ht="24.75" customHeight="1" x14ac:dyDescent="0.35">
      <c r="A417" s="11">
        <v>416</v>
      </c>
      <c r="B417" s="241" t="s">
        <v>7258</v>
      </c>
      <c r="C417" s="8" t="s">
        <v>7259</v>
      </c>
      <c r="D417" s="10" t="s">
        <v>3087</v>
      </c>
      <c r="E417" s="10" t="s">
        <v>14</v>
      </c>
      <c r="F417" s="9">
        <v>41289</v>
      </c>
      <c r="G417" s="9">
        <v>41349</v>
      </c>
      <c r="H417" s="9"/>
      <c r="I417" s="9"/>
      <c r="J417" s="7" t="s">
        <v>1932</v>
      </c>
      <c r="K417" s="7"/>
      <c r="L417" s="10" t="s">
        <v>3619</v>
      </c>
      <c r="M417" s="242" t="s">
        <v>3620</v>
      </c>
      <c r="N417" s="243" t="s">
        <v>1990</v>
      </c>
      <c r="O417" s="243" t="s">
        <v>7260</v>
      </c>
      <c r="P417" s="10" t="s">
        <v>7261</v>
      </c>
      <c r="Q417" s="10"/>
      <c r="R417" s="10"/>
      <c r="S417" s="10"/>
      <c r="T417" s="10" t="s">
        <v>22</v>
      </c>
      <c r="U417" s="244">
        <v>29680</v>
      </c>
      <c r="V417" s="10" t="s">
        <v>7262</v>
      </c>
      <c r="W417" s="10" t="s">
        <v>747</v>
      </c>
      <c r="X417" s="241" t="s">
        <v>1936</v>
      </c>
      <c r="Y417" s="8" t="s">
        <v>7263</v>
      </c>
      <c r="Z417" s="243">
        <v>35808</v>
      </c>
      <c r="AA417" s="10" t="s">
        <v>747</v>
      </c>
      <c r="AB417" s="10" t="s">
        <v>1956</v>
      </c>
      <c r="AC417" s="10" t="s">
        <v>3139</v>
      </c>
      <c r="AD417" s="10" t="s">
        <v>5671</v>
      </c>
      <c r="AE417" s="243" t="s">
        <v>1988</v>
      </c>
      <c r="AF417" s="10" t="s">
        <v>7264</v>
      </c>
      <c r="AG417" s="10" t="s">
        <v>7265</v>
      </c>
      <c r="AH417" s="242" t="s">
        <v>7266</v>
      </c>
      <c r="AI417" s="243" t="s">
        <v>7267</v>
      </c>
      <c r="AJ417" s="10" t="s">
        <v>7268</v>
      </c>
      <c r="AK417" s="10" t="s">
        <v>7269</v>
      </c>
      <c r="AL417" s="241" t="s">
        <v>1950</v>
      </c>
      <c r="AM417" s="8"/>
      <c r="AN417" s="8"/>
      <c r="AO417" s="8"/>
      <c r="AP417" s="8"/>
      <c r="AQ417" s="8" t="s">
        <v>3087</v>
      </c>
      <c r="AR417" s="245"/>
      <c r="AS417" s="245">
        <v>41943</v>
      </c>
      <c r="AT417" s="246" t="s">
        <v>3087</v>
      </c>
      <c r="AU417" s="244"/>
      <c r="AV417" s="247"/>
      <c r="AW417" s="248"/>
      <c r="AX417" s="249" t="s">
        <v>3087</v>
      </c>
      <c r="AY417" s="250" t="s">
        <v>7258</v>
      </c>
    </row>
    <row r="418" spans="1:51" ht="24.75" customHeight="1" x14ac:dyDescent="0.35">
      <c r="A418" s="11">
        <v>417</v>
      </c>
      <c r="B418" s="241" t="s">
        <v>7270</v>
      </c>
      <c r="C418" s="8" t="s">
        <v>7271</v>
      </c>
      <c r="D418" s="10" t="s">
        <v>3087</v>
      </c>
      <c r="E418" s="10" t="s">
        <v>14</v>
      </c>
      <c r="F418" s="9">
        <v>43678</v>
      </c>
      <c r="G418" s="9">
        <v>43737</v>
      </c>
      <c r="H418" s="9"/>
      <c r="I418" s="9">
        <v>44103</v>
      </c>
      <c r="J418" s="7" t="s">
        <v>3127</v>
      </c>
      <c r="K418" s="7"/>
      <c r="L418" s="10" t="s">
        <v>115</v>
      </c>
      <c r="M418" s="242" t="s">
        <v>2118</v>
      </c>
      <c r="N418" s="243" t="s">
        <v>2017</v>
      </c>
      <c r="O418" s="243" t="s">
        <v>289</v>
      </c>
      <c r="P418" s="10" t="s">
        <v>2211</v>
      </c>
      <c r="Q418" s="10"/>
      <c r="R418" s="10"/>
      <c r="S418" s="10"/>
      <c r="T418" s="10" t="s">
        <v>53</v>
      </c>
      <c r="U418" s="244">
        <v>33133</v>
      </c>
      <c r="V418" s="10" t="s">
        <v>255</v>
      </c>
      <c r="W418" s="10" t="s">
        <v>255</v>
      </c>
      <c r="X418" s="241" t="s">
        <v>1936</v>
      </c>
      <c r="Y418" s="8" t="s">
        <v>7272</v>
      </c>
      <c r="Z418" s="243">
        <v>38706</v>
      </c>
      <c r="AA418" s="10" t="s">
        <v>255</v>
      </c>
      <c r="AB418" s="10" t="s">
        <v>1938</v>
      </c>
      <c r="AC418" s="10" t="s">
        <v>3139</v>
      </c>
      <c r="AD418" s="10" t="s">
        <v>2678</v>
      </c>
      <c r="AE418" s="243" t="s">
        <v>2590</v>
      </c>
      <c r="AF418" s="10" t="s">
        <v>7273</v>
      </c>
      <c r="AG418" s="10" t="s">
        <v>7274</v>
      </c>
      <c r="AH418" s="242" t="s">
        <v>7275</v>
      </c>
      <c r="AI418" s="243" t="s">
        <v>7276</v>
      </c>
      <c r="AJ418" s="10" t="s">
        <v>7277</v>
      </c>
      <c r="AK418" s="10" t="s">
        <v>7278</v>
      </c>
      <c r="AL418" s="241" t="s">
        <v>1971</v>
      </c>
      <c r="AM418" s="8" t="s">
        <v>3087</v>
      </c>
      <c r="AN418" s="8"/>
      <c r="AO418" s="8"/>
      <c r="AP418" s="8"/>
      <c r="AQ418" s="8"/>
      <c r="AR418" s="245">
        <v>43769</v>
      </c>
      <c r="AS418" s="245">
        <v>43776</v>
      </c>
      <c r="AT418" s="246" t="s">
        <v>7279</v>
      </c>
      <c r="AU418" s="244">
        <v>43746</v>
      </c>
      <c r="AV418" s="247" t="s">
        <v>6602</v>
      </c>
      <c r="AW418" s="248" t="s">
        <v>6738</v>
      </c>
      <c r="AX418" s="249" t="s">
        <v>3087</v>
      </c>
      <c r="AY418" s="250" t="s">
        <v>7270</v>
      </c>
    </row>
    <row r="419" spans="1:51" ht="24.75" customHeight="1" x14ac:dyDescent="0.35">
      <c r="A419" s="11">
        <v>418</v>
      </c>
      <c r="B419" s="241" t="s">
        <v>7280</v>
      </c>
      <c r="C419" s="8" t="s">
        <v>7281</v>
      </c>
      <c r="D419" s="10" t="s">
        <v>3087</v>
      </c>
      <c r="E419" s="10" t="s">
        <v>14</v>
      </c>
      <c r="F419" s="9">
        <v>43774</v>
      </c>
      <c r="G419" s="9">
        <v>43833</v>
      </c>
      <c r="H419" s="9"/>
      <c r="I419" s="9"/>
      <c r="J419" s="7" t="s">
        <v>3127</v>
      </c>
      <c r="K419" s="7"/>
      <c r="L419" s="10" t="s">
        <v>2404</v>
      </c>
      <c r="M419" s="242" t="s">
        <v>27</v>
      </c>
      <c r="N419" s="243" t="s">
        <v>2050</v>
      </c>
      <c r="O419" s="243" t="s">
        <v>1078</v>
      </c>
      <c r="P419" s="10" t="s">
        <v>2471</v>
      </c>
      <c r="Q419" s="10"/>
      <c r="R419" s="10"/>
      <c r="S419" s="10"/>
      <c r="T419" s="10" t="s">
        <v>53</v>
      </c>
      <c r="U419" s="244">
        <v>30672</v>
      </c>
      <c r="V419" s="10" t="s">
        <v>255</v>
      </c>
      <c r="W419" s="10" t="s">
        <v>255</v>
      </c>
      <c r="X419" s="241" t="s">
        <v>1936</v>
      </c>
      <c r="Y419" s="8" t="s">
        <v>7282</v>
      </c>
      <c r="Z419" s="243">
        <v>42089</v>
      </c>
      <c r="AA419" s="10" t="s">
        <v>255</v>
      </c>
      <c r="AB419" s="10" t="s">
        <v>1938</v>
      </c>
      <c r="AC419" s="10" t="s">
        <v>3139</v>
      </c>
      <c r="AD419" s="10" t="s">
        <v>2010</v>
      </c>
      <c r="AE419" s="243" t="s">
        <v>1940</v>
      </c>
      <c r="AF419" s="10" t="s">
        <v>7283</v>
      </c>
      <c r="AG419" s="10" t="s">
        <v>7284</v>
      </c>
      <c r="AH419" s="242" t="s">
        <v>7285</v>
      </c>
      <c r="AI419" s="243" t="s">
        <v>7286</v>
      </c>
      <c r="AJ419" s="10" t="s">
        <v>7287</v>
      </c>
      <c r="AK419" s="10" t="s">
        <v>7288</v>
      </c>
      <c r="AL419" s="241" t="s">
        <v>1971</v>
      </c>
      <c r="AM419" s="8" t="s">
        <v>7289</v>
      </c>
      <c r="AN419" s="8"/>
      <c r="AO419" s="8"/>
      <c r="AP419" s="8"/>
      <c r="AQ419" s="8"/>
      <c r="AR419" s="245">
        <v>43777</v>
      </c>
      <c r="AS419" s="245">
        <v>43777</v>
      </c>
      <c r="AT419" s="246" t="s">
        <v>3087</v>
      </c>
      <c r="AU419" s="244">
        <v>43778</v>
      </c>
      <c r="AV419" s="247" t="s">
        <v>4455</v>
      </c>
      <c r="AW419" s="248" t="s">
        <v>6649</v>
      </c>
      <c r="AX419" s="249" t="s">
        <v>3087</v>
      </c>
      <c r="AY419" s="250" t="s">
        <v>7280</v>
      </c>
    </row>
    <row r="420" spans="1:51" ht="24.75" customHeight="1" x14ac:dyDescent="0.35">
      <c r="A420" s="11">
        <v>419</v>
      </c>
      <c r="B420" s="241" t="s">
        <v>7290</v>
      </c>
      <c r="C420" s="8" t="s">
        <v>7291</v>
      </c>
      <c r="D420" s="10" t="s">
        <v>3087</v>
      </c>
      <c r="E420" s="10" t="s">
        <v>14</v>
      </c>
      <c r="F420" s="9">
        <v>43003</v>
      </c>
      <c r="G420" s="9">
        <v>43062</v>
      </c>
      <c r="H420" s="9"/>
      <c r="I420" s="9"/>
      <c r="J420" s="7" t="s">
        <v>1932</v>
      </c>
      <c r="K420" s="7"/>
      <c r="L420" s="10" t="s">
        <v>2404</v>
      </c>
      <c r="M420" s="242" t="s">
        <v>27</v>
      </c>
      <c r="N420" s="243" t="s">
        <v>2155</v>
      </c>
      <c r="O420" s="243" t="s">
        <v>4888</v>
      </c>
      <c r="P420" s="10" t="s">
        <v>4889</v>
      </c>
      <c r="Q420" s="10"/>
      <c r="R420" s="10"/>
      <c r="S420" s="10"/>
      <c r="T420" s="10" t="s">
        <v>53</v>
      </c>
      <c r="U420" s="244">
        <v>34602</v>
      </c>
      <c r="V420" s="10" t="s">
        <v>747</v>
      </c>
      <c r="W420" s="10" t="s">
        <v>747</v>
      </c>
      <c r="X420" s="241" t="s">
        <v>1936</v>
      </c>
      <c r="Y420" s="8" t="s">
        <v>7292</v>
      </c>
      <c r="Z420" s="243">
        <v>42694</v>
      </c>
      <c r="AA420" s="10" t="s">
        <v>124</v>
      </c>
      <c r="AB420" s="10" t="s">
        <v>1956</v>
      </c>
      <c r="AC420" s="10" t="s">
        <v>3139</v>
      </c>
      <c r="AD420" s="10" t="s">
        <v>2172</v>
      </c>
      <c r="AE420" s="243" t="s">
        <v>2462</v>
      </c>
      <c r="AF420" s="10" t="s">
        <v>7293</v>
      </c>
      <c r="AG420" s="10" t="s">
        <v>7294</v>
      </c>
      <c r="AH420" s="242" t="s">
        <v>7295</v>
      </c>
      <c r="AI420" s="243" t="s">
        <v>7296</v>
      </c>
      <c r="AJ420" s="10" t="s">
        <v>7297</v>
      </c>
      <c r="AK420" s="10" t="s">
        <v>7298</v>
      </c>
      <c r="AL420" s="241" t="s">
        <v>2107</v>
      </c>
      <c r="AM420" s="8" t="s">
        <v>7299</v>
      </c>
      <c r="AN420" s="8"/>
      <c r="AO420" s="8"/>
      <c r="AP420" s="8"/>
      <c r="AQ420" s="8" t="s">
        <v>3087</v>
      </c>
      <c r="AR420" s="245">
        <v>43783</v>
      </c>
      <c r="AS420" s="245">
        <v>43783</v>
      </c>
      <c r="AT420" s="246" t="s">
        <v>7300</v>
      </c>
      <c r="AU420" s="244">
        <v>43731</v>
      </c>
      <c r="AV420" s="247" t="s">
        <v>6602</v>
      </c>
      <c r="AW420" s="248" t="s">
        <v>6603</v>
      </c>
      <c r="AX420" s="249" t="s">
        <v>3087</v>
      </c>
      <c r="AY420" s="250" t="s">
        <v>7290</v>
      </c>
    </row>
    <row r="421" spans="1:51" ht="24.75" customHeight="1" x14ac:dyDescent="0.35">
      <c r="A421" s="11">
        <v>420</v>
      </c>
      <c r="B421" s="241" t="s">
        <v>7301</v>
      </c>
      <c r="C421" s="8" t="s">
        <v>7302</v>
      </c>
      <c r="D421" s="10" t="s">
        <v>3087</v>
      </c>
      <c r="E421" s="10" t="s">
        <v>32</v>
      </c>
      <c r="F421" s="9">
        <v>41556</v>
      </c>
      <c r="G421" s="9">
        <v>41616</v>
      </c>
      <c r="H421" s="9"/>
      <c r="I421" s="9"/>
      <c r="J421" s="7" t="s">
        <v>1932</v>
      </c>
      <c r="K421" s="7"/>
      <c r="L421" s="10" t="s">
        <v>35</v>
      </c>
      <c r="M421" s="242" t="s">
        <v>35</v>
      </c>
      <c r="N421" s="243" t="s">
        <v>2050</v>
      </c>
      <c r="O421" s="243" t="s">
        <v>271</v>
      </c>
      <c r="P421" s="10" t="s">
        <v>2105</v>
      </c>
      <c r="Q421" s="10"/>
      <c r="R421" s="10"/>
      <c r="S421" s="10"/>
      <c r="T421" s="10" t="s">
        <v>22</v>
      </c>
      <c r="U421" s="244">
        <v>32556</v>
      </c>
      <c r="V421" s="10" t="s">
        <v>79</v>
      </c>
      <c r="W421" s="10" t="s">
        <v>1153</v>
      </c>
      <c r="X421" s="241" t="s">
        <v>1936</v>
      </c>
      <c r="Y421" s="8" t="s">
        <v>7303</v>
      </c>
      <c r="Z421" s="243">
        <v>37854</v>
      </c>
      <c r="AA421" s="10" t="s">
        <v>79</v>
      </c>
      <c r="AB421" s="10" t="s">
        <v>1938</v>
      </c>
      <c r="AC421" s="10" t="s">
        <v>3139</v>
      </c>
      <c r="AD421" s="10" t="s">
        <v>2624</v>
      </c>
      <c r="AE421" s="243" t="s">
        <v>2095</v>
      </c>
      <c r="AF421" s="10" t="s">
        <v>7304</v>
      </c>
      <c r="AG421" s="10" t="s">
        <v>7305</v>
      </c>
      <c r="AH421" s="242" t="s">
        <v>7304</v>
      </c>
      <c r="AI421" s="243" t="s">
        <v>7305</v>
      </c>
      <c r="AJ421" s="10" t="s">
        <v>7306</v>
      </c>
      <c r="AK421" s="10" t="s">
        <v>7307</v>
      </c>
      <c r="AL421" s="241" t="s">
        <v>2107</v>
      </c>
      <c r="AM421" s="8" t="s">
        <v>3087</v>
      </c>
      <c r="AN421" s="8"/>
      <c r="AO421" s="8"/>
      <c r="AP421" s="8"/>
      <c r="AQ421" s="8" t="s">
        <v>3087</v>
      </c>
      <c r="AR421" s="245">
        <v>43775</v>
      </c>
      <c r="AS421" s="245">
        <v>43784</v>
      </c>
      <c r="AT421" s="246" t="s">
        <v>7308</v>
      </c>
      <c r="AU421" s="244">
        <v>43742</v>
      </c>
      <c r="AV421" s="247" t="s">
        <v>6602</v>
      </c>
      <c r="AW421" s="248" t="s">
        <v>6612</v>
      </c>
      <c r="AX421" s="249" t="s">
        <v>3087</v>
      </c>
      <c r="AY421" s="250" t="s">
        <v>7301</v>
      </c>
    </row>
    <row r="422" spans="1:51" ht="24.75" customHeight="1" x14ac:dyDescent="0.35">
      <c r="A422" s="11">
        <v>421</v>
      </c>
      <c r="B422" s="241" t="s">
        <v>7309</v>
      </c>
      <c r="C422" s="8" t="s">
        <v>7310</v>
      </c>
      <c r="D422" s="10" t="s">
        <v>7311</v>
      </c>
      <c r="E422" s="10" t="s">
        <v>32</v>
      </c>
      <c r="F422" s="9">
        <v>43388</v>
      </c>
      <c r="G422" s="9">
        <v>43447</v>
      </c>
      <c r="H422" s="251"/>
      <c r="I422" s="9">
        <v>43812</v>
      </c>
      <c r="J422" s="7" t="s">
        <v>3127</v>
      </c>
      <c r="K422" s="7"/>
      <c r="L422" s="10" t="s">
        <v>115</v>
      </c>
      <c r="M422" s="242" t="s">
        <v>2070</v>
      </c>
      <c r="N422" s="252" t="s">
        <v>1990</v>
      </c>
      <c r="O422" s="252" t="s">
        <v>484</v>
      </c>
      <c r="P422" s="252" t="s">
        <v>2220</v>
      </c>
      <c r="Q422" s="253"/>
      <c r="R422" s="253"/>
      <c r="S422" s="253"/>
      <c r="T422" s="253" t="s">
        <v>53</v>
      </c>
      <c r="U422" s="244">
        <v>29577</v>
      </c>
      <c r="V422" s="10" t="s">
        <v>527</v>
      </c>
      <c r="W422" s="10" t="s">
        <v>527</v>
      </c>
      <c r="X422" s="241" t="s">
        <v>1936</v>
      </c>
      <c r="Y422" s="8" t="s">
        <v>7312</v>
      </c>
      <c r="Z422" s="243">
        <v>41373</v>
      </c>
      <c r="AA422" s="10" t="s">
        <v>527</v>
      </c>
      <c r="AB422" s="10" t="s">
        <v>1938</v>
      </c>
      <c r="AC422" s="10" t="s">
        <v>3139</v>
      </c>
      <c r="AD422" s="10" t="s">
        <v>7313</v>
      </c>
      <c r="AE422" s="243" t="s">
        <v>7314</v>
      </c>
      <c r="AF422" s="10" t="s">
        <v>7315</v>
      </c>
      <c r="AG422" s="10" t="s">
        <v>7316</v>
      </c>
      <c r="AH422" s="242" t="s">
        <v>7315</v>
      </c>
      <c r="AI422" s="243" t="s">
        <v>7316</v>
      </c>
      <c r="AJ422" s="10" t="s">
        <v>7317</v>
      </c>
      <c r="AK422" s="10" t="s">
        <v>7318</v>
      </c>
      <c r="AL422" s="241" t="s">
        <v>1971</v>
      </c>
      <c r="AM422" s="254" t="s">
        <v>7319</v>
      </c>
      <c r="AN422" s="8"/>
      <c r="AO422" s="10"/>
      <c r="AP422" s="10"/>
      <c r="AQ422" s="254" t="s">
        <v>3087</v>
      </c>
      <c r="AR422" s="245">
        <v>43794</v>
      </c>
      <c r="AS422" s="245">
        <v>43794</v>
      </c>
      <c r="AT422" s="246" t="s">
        <v>7320</v>
      </c>
      <c r="AU422" s="244">
        <v>43763</v>
      </c>
      <c r="AV422" s="247" t="s">
        <v>6602</v>
      </c>
      <c r="AW422" s="248" t="s">
        <v>6612</v>
      </c>
      <c r="AX422" s="249" t="s">
        <v>3087</v>
      </c>
      <c r="AY422" s="250" t="s">
        <v>7309</v>
      </c>
    </row>
    <row r="423" spans="1:51" ht="24.75" customHeight="1" x14ac:dyDescent="0.35">
      <c r="A423" s="11">
        <v>422</v>
      </c>
      <c r="B423" s="241" t="s">
        <v>7321</v>
      </c>
      <c r="C423" s="8" t="s">
        <v>7322</v>
      </c>
      <c r="D423" s="10" t="s">
        <v>3087</v>
      </c>
      <c r="E423" s="10" t="s">
        <v>79</v>
      </c>
      <c r="F423" s="9">
        <v>43705</v>
      </c>
      <c r="G423" s="9">
        <v>43764</v>
      </c>
      <c r="H423" s="9"/>
      <c r="I423" s="9">
        <v>44130</v>
      </c>
      <c r="J423" s="7" t="s">
        <v>3127</v>
      </c>
      <c r="K423" s="7"/>
      <c r="L423" s="10" t="s">
        <v>4682</v>
      </c>
      <c r="M423" s="242" t="s">
        <v>3474</v>
      </c>
      <c r="N423" s="243" t="s">
        <v>1972</v>
      </c>
      <c r="O423" s="243" t="s">
        <v>4747</v>
      </c>
      <c r="P423" s="10" t="s">
        <v>4748</v>
      </c>
      <c r="Q423" s="10"/>
      <c r="R423" s="10"/>
      <c r="S423" s="10"/>
      <c r="T423" s="10" t="s">
        <v>22</v>
      </c>
      <c r="U423" s="244">
        <v>30017</v>
      </c>
      <c r="V423" s="10" t="s">
        <v>1967</v>
      </c>
      <c r="W423" s="10" t="s">
        <v>1967</v>
      </c>
      <c r="X423" s="241" t="s">
        <v>1936</v>
      </c>
      <c r="Y423" s="8" t="s">
        <v>7323</v>
      </c>
      <c r="Z423" s="243">
        <v>41386</v>
      </c>
      <c r="AA423" s="10" t="s">
        <v>79</v>
      </c>
      <c r="AB423" s="10" t="s">
        <v>1938</v>
      </c>
      <c r="AC423" s="10" t="s">
        <v>3139</v>
      </c>
      <c r="AD423" s="10" t="s">
        <v>2072</v>
      </c>
      <c r="AE423" s="243" t="s">
        <v>2041</v>
      </c>
      <c r="AF423" s="10" t="s">
        <v>7324</v>
      </c>
      <c r="AG423" s="10" t="s">
        <v>7325</v>
      </c>
      <c r="AH423" s="242" t="s">
        <v>7324</v>
      </c>
      <c r="AI423" s="243" t="s">
        <v>7325</v>
      </c>
      <c r="AJ423" s="10" t="s">
        <v>7326</v>
      </c>
      <c r="AK423" s="10" t="s">
        <v>3780</v>
      </c>
      <c r="AL423" s="241" t="s">
        <v>1941</v>
      </c>
      <c r="AM423" s="8" t="s">
        <v>7327</v>
      </c>
      <c r="AN423" s="8"/>
      <c r="AO423" s="8"/>
      <c r="AP423" s="8"/>
      <c r="AQ423" s="8" t="s">
        <v>3087</v>
      </c>
      <c r="AR423" s="245">
        <v>43799</v>
      </c>
      <c r="AS423" s="245">
        <v>43799</v>
      </c>
      <c r="AT423" s="246" t="s">
        <v>7328</v>
      </c>
      <c r="AU423" s="244">
        <v>43784</v>
      </c>
      <c r="AV423" s="247" t="s">
        <v>6602</v>
      </c>
      <c r="AW423" s="248" t="s">
        <v>3782</v>
      </c>
      <c r="AX423" s="249" t="s">
        <v>3087</v>
      </c>
      <c r="AY423" s="250" t="s">
        <v>7321</v>
      </c>
    </row>
    <row r="424" spans="1:51" ht="24.75" customHeight="1" x14ac:dyDescent="0.35">
      <c r="A424" s="11">
        <v>423</v>
      </c>
      <c r="B424" s="241" t="s">
        <v>7329</v>
      </c>
      <c r="C424" s="8" t="s">
        <v>7330</v>
      </c>
      <c r="D424" s="10" t="s">
        <v>3087</v>
      </c>
      <c r="E424" s="10" t="s">
        <v>7331</v>
      </c>
      <c r="F424" s="9">
        <v>43689</v>
      </c>
      <c r="G424" s="9">
        <v>43748</v>
      </c>
      <c r="H424" s="251"/>
      <c r="I424" s="9">
        <v>44114</v>
      </c>
      <c r="J424" s="7" t="s">
        <v>3127</v>
      </c>
      <c r="K424" s="7"/>
      <c r="L424" s="10" t="s">
        <v>6523</v>
      </c>
      <c r="M424" s="242" t="s">
        <v>7078</v>
      </c>
      <c r="N424" s="252" t="s">
        <v>1990</v>
      </c>
      <c r="O424" s="252" t="s">
        <v>3186</v>
      </c>
      <c r="P424" s="252" t="s">
        <v>2061</v>
      </c>
      <c r="Q424" s="253"/>
      <c r="R424" s="253"/>
      <c r="S424" s="253"/>
      <c r="T424" s="253" t="s">
        <v>53</v>
      </c>
      <c r="U424" s="244">
        <v>31322</v>
      </c>
      <c r="V424" s="10" t="s">
        <v>317</v>
      </c>
      <c r="W424" s="10" t="s">
        <v>317</v>
      </c>
      <c r="X424" s="241" t="s">
        <v>1936</v>
      </c>
      <c r="Y424" s="8" t="s">
        <v>7332</v>
      </c>
      <c r="Z424" s="243">
        <v>43307</v>
      </c>
      <c r="AA424" s="10" t="s">
        <v>317</v>
      </c>
      <c r="AB424" s="10" t="s">
        <v>1956</v>
      </c>
      <c r="AC424" s="10" t="s">
        <v>3139</v>
      </c>
      <c r="AD424" s="10" t="s">
        <v>1992</v>
      </c>
      <c r="AE424" s="243" t="s">
        <v>2620</v>
      </c>
      <c r="AF424" s="10" t="s">
        <v>7333</v>
      </c>
      <c r="AG424" s="10" t="s">
        <v>7334</v>
      </c>
      <c r="AH424" s="242" t="s">
        <v>7335</v>
      </c>
      <c r="AI424" s="243" t="s">
        <v>7336</v>
      </c>
      <c r="AJ424" s="10" t="s">
        <v>7337</v>
      </c>
      <c r="AK424" s="10" t="s">
        <v>7338</v>
      </c>
      <c r="AL424" s="241" t="s">
        <v>2107</v>
      </c>
      <c r="AM424" s="254" t="s">
        <v>7339</v>
      </c>
      <c r="AN424" s="8"/>
      <c r="AO424" s="10"/>
      <c r="AP424" s="10"/>
      <c r="AQ424" s="254" t="s">
        <v>3087</v>
      </c>
      <c r="AR424" s="245">
        <v>43799</v>
      </c>
      <c r="AS424" s="245">
        <v>43799</v>
      </c>
      <c r="AT424" s="246" t="s">
        <v>7340</v>
      </c>
      <c r="AU424" s="244">
        <v>43791</v>
      </c>
      <c r="AV424" s="247" t="s">
        <v>6602</v>
      </c>
      <c r="AW424" s="248" t="s">
        <v>6612</v>
      </c>
      <c r="AX424" s="249" t="s">
        <v>3087</v>
      </c>
      <c r="AY424" s="250" t="s">
        <v>7329</v>
      </c>
    </row>
    <row r="425" spans="1:51" ht="24.75" customHeight="1" x14ac:dyDescent="0.35">
      <c r="A425" s="11">
        <v>424</v>
      </c>
      <c r="B425" s="241" t="s">
        <v>7341</v>
      </c>
      <c r="C425" s="8" t="s">
        <v>7342</v>
      </c>
      <c r="D425" s="10" t="s">
        <v>3087</v>
      </c>
      <c r="E425" s="10" t="s">
        <v>501</v>
      </c>
      <c r="F425" s="9">
        <v>43459</v>
      </c>
      <c r="G425" s="9">
        <v>43518</v>
      </c>
      <c r="H425" s="9"/>
      <c r="I425" s="9">
        <v>43883</v>
      </c>
      <c r="J425" s="7" t="s">
        <v>3127</v>
      </c>
      <c r="K425" s="7"/>
      <c r="L425" s="10" t="s">
        <v>6234</v>
      </c>
      <c r="M425" s="242" t="s">
        <v>2133</v>
      </c>
      <c r="N425" s="243" t="s">
        <v>2050</v>
      </c>
      <c r="O425" s="243" t="s">
        <v>3164</v>
      </c>
      <c r="P425" s="10" t="s">
        <v>2061</v>
      </c>
      <c r="Q425" s="10"/>
      <c r="R425" s="10"/>
      <c r="S425" s="10"/>
      <c r="T425" s="10" t="s">
        <v>53</v>
      </c>
      <c r="U425" s="244">
        <v>33116</v>
      </c>
      <c r="V425" s="10" t="s">
        <v>501</v>
      </c>
      <c r="W425" s="10" t="s">
        <v>501</v>
      </c>
      <c r="X425" s="241" t="s">
        <v>1936</v>
      </c>
      <c r="Y425" s="8" t="s">
        <v>7343</v>
      </c>
      <c r="Z425" s="243">
        <v>39321</v>
      </c>
      <c r="AA425" s="10" t="s">
        <v>501</v>
      </c>
      <c r="AB425" s="10" t="s">
        <v>1938</v>
      </c>
      <c r="AC425" s="10" t="s">
        <v>1974</v>
      </c>
      <c r="AD425" s="10" t="s">
        <v>2214</v>
      </c>
      <c r="AE425" s="243" t="s">
        <v>1948</v>
      </c>
      <c r="AF425" s="10" t="s">
        <v>7344</v>
      </c>
      <c r="AG425" s="10" t="s">
        <v>7345</v>
      </c>
      <c r="AH425" s="242" t="s">
        <v>7344</v>
      </c>
      <c r="AI425" s="243" t="s">
        <v>7345</v>
      </c>
      <c r="AJ425" s="10" t="s">
        <v>3087</v>
      </c>
      <c r="AK425" s="10" t="s">
        <v>7346</v>
      </c>
      <c r="AL425" s="241" t="s">
        <v>2107</v>
      </c>
      <c r="AM425" s="8" t="s">
        <v>7347</v>
      </c>
      <c r="AN425" s="8"/>
      <c r="AO425" s="8"/>
      <c r="AP425" s="8"/>
      <c r="AQ425" s="8"/>
      <c r="AR425" s="245">
        <v>43799</v>
      </c>
      <c r="AS425" s="245">
        <v>43799</v>
      </c>
      <c r="AT425" s="246" t="s">
        <v>7348</v>
      </c>
      <c r="AU425" s="244">
        <v>43784</v>
      </c>
      <c r="AV425" s="247" t="s">
        <v>6648</v>
      </c>
      <c r="AW425" s="248" t="s">
        <v>6649</v>
      </c>
      <c r="AX425" s="249" t="s">
        <v>3087</v>
      </c>
      <c r="AY425" s="250" t="s">
        <v>7341</v>
      </c>
    </row>
    <row r="426" spans="1:51" ht="24.75" customHeight="1" x14ac:dyDescent="0.35">
      <c r="A426" s="11">
        <v>425</v>
      </c>
      <c r="B426" s="241" t="s">
        <v>7349</v>
      </c>
      <c r="C426" s="8" t="s">
        <v>7350</v>
      </c>
      <c r="D426" s="10" t="s">
        <v>3087</v>
      </c>
      <c r="E426" s="10" t="s">
        <v>14</v>
      </c>
      <c r="F426" s="9">
        <v>43787</v>
      </c>
      <c r="G426" s="9">
        <v>43846</v>
      </c>
      <c r="H426" s="9"/>
      <c r="I426" s="9"/>
      <c r="J426" s="7" t="s">
        <v>3127</v>
      </c>
      <c r="K426" s="7"/>
      <c r="L426" s="10" t="s">
        <v>218</v>
      </c>
      <c r="M426" s="242" t="s">
        <v>2083</v>
      </c>
      <c r="N426" s="243" t="s">
        <v>2126</v>
      </c>
      <c r="O426" s="243" t="s">
        <v>7351</v>
      </c>
      <c r="P426" s="10" t="s">
        <v>7352</v>
      </c>
      <c r="Q426" s="10"/>
      <c r="R426" s="10"/>
      <c r="S426" s="10"/>
      <c r="T426" s="10" t="s">
        <v>53</v>
      </c>
      <c r="U426" s="244">
        <v>33324</v>
      </c>
      <c r="V426" s="10" t="s">
        <v>1866</v>
      </c>
      <c r="W426" s="10" t="s">
        <v>1866</v>
      </c>
      <c r="X426" s="241" t="s">
        <v>1936</v>
      </c>
      <c r="Y426" s="8" t="s">
        <v>7353</v>
      </c>
      <c r="Z426" s="243">
        <v>43034</v>
      </c>
      <c r="AA426" s="10" t="s">
        <v>3087</v>
      </c>
      <c r="AB426" s="10" t="s">
        <v>1956</v>
      </c>
      <c r="AC426" s="10" t="s">
        <v>3139</v>
      </c>
      <c r="AD426" s="10" t="s">
        <v>7354</v>
      </c>
      <c r="AE426" s="243" t="s">
        <v>751</v>
      </c>
      <c r="AF426" s="10" t="s">
        <v>7355</v>
      </c>
      <c r="AG426" s="10" t="s">
        <v>7356</v>
      </c>
      <c r="AH426" s="242" t="s">
        <v>7355</v>
      </c>
      <c r="AI426" s="243" t="s">
        <v>7356</v>
      </c>
      <c r="AJ426" s="10" t="s">
        <v>3087</v>
      </c>
      <c r="AK426" s="10" t="s">
        <v>3087</v>
      </c>
      <c r="AL426" s="241" t="s">
        <v>3087</v>
      </c>
      <c r="AM426" s="8" t="s">
        <v>7357</v>
      </c>
      <c r="AN426" s="8"/>
      <c r="AO426" s="8"/>
      <c r="AP426" s="8"/>
      <c r="AQ426" s="8" t="s">
        <v>3087</v>
      </c>
      <c r="AR426" s="245">
        <v>43808</v>
      </c>
      <c r="AS426" s="245">
        <v>43808</v>
      </c>
      <c r="AT426" s="246" t="s">
        <v>3087</v>
      </c>
      <c r="AU426" s="244"/>
      <c r="AV426" s="247" t="s">
        <v>4455</v>
      </c>
      <c r="AW426" s="248" t="s">
        <v>6649</v>
      </c>
      <c r="AX426" s="249" t="s">
        <v>3087</v>
      </c>
      <c r="AY426" s="250" t="s">
        <v>7349</v>
      </c>
    </row>
    <row r="427" spans="1:51" ht="24.75" customHeight="1" x14ac:dyDescent="0.35">
      <c r="A427" s="11">
        <v>426</v>
      </c>
      <c r="B427" s="241" t="s">
        <v>7358</v>
      </c>
      <c r="C427" s="8" t="s">
        <v>7359</v>
      </c>
      <c r="D427" s="10" t="s">
        <v>3087</v>
      </c>
      <c r="E427" s="10" t="s">
        <v>32</v>
      </c>
      <c r="F427" s="9">
        <v>43489</v>
      </c>
      <c r="G427" s="9">
        <v>43548</v>
      </c>
      <c r="H427" s="9"/>
      <c r="I427" s="9"/>
      <c r="J427" s="7" t="s">
        <v>1932</v>
      </c>
      <c r="K427" s="7"/>
      <c r="L427" s="10" t="s">
        <v>3224</v>
      </c>
      <c r="M427" s="242" t="s">
        <v>3224</v>
      </c>
      <c r="N427" s="243" t="s">
        <v>1964</v>
      </c>
      <c r="O427" s="243" t="s">
        <v>7360</v>
      </c>
      <c r="P427" s="10" t="s">
        <v>7361</v>
      </c>
      <c r="Q427" s="10"/>
      <c r="R427" s="10"/>
      <c r="S427" s="10"/>
      <c r="T427" s="10" t="s">
        <v>53</v>
      </c>
      <c r="U427" s="244">
        <v>27011</v>
      </c>
      <c r="V427" s="10" t="s">
        <v>293</v>
      </c>
      <c r="W427" s="10" t="s">
        <v>141</v>
      </c>
      <c r="X427" s="241" t="s">
        <v>1936</v>
      </c>
      <c r="Y427" s="8" t="s">
        <v>7362</v>
      </c>
      <c r="Z427" s="243">
        <v>40358</v>
      </c>
      <c r="AA427" s="10" t="s">
        <v>79</v>
      </c>
      <c r="AB427" s="10" t="s">
        <v>1946</v>
      </c>
      <c r="AC427" s="10" t="s">
        <v>3139</v>
      </c>
      <c r="AD427" s="10" t="s">
        <v>2072</v>
      </c>
      <c r="AE427" s="243" t="s">
        <v>2095</v>
      </c>
      <c r="AF427" s="10" t="s">
        <v>7363</v>
      </c>
      <c r="AG427" s="10" t="s">
        <v>7364</v>
      </c>
      <c r="AH427" s="242" t="s">
        <v>7363</v>
      </c>
      <c r="AI427" s="243" t="s">
        <v>7364</v>
      </c>
      <c r="AJ427" s="10" t="s">
        <v>7365</v>
      </c>
      <c r="AK427" s="10" t="s">
        <v>7366</v>
      </c>
      <c r="AL427" s="241" t="s">
        <v>2107</v>
      </c>
      <c r="AM427" s="8" t="s">
        <v>7367</v>
      </c>
      <c r="AN427" s="8"/>
      <c r="AO427" s="8"/>
      <c r="AP427" s="8"/>
      <c r="AQ427" s="8"/>
      <c r="AR427" s="245">
        <v>43808</v>
      </c>
      <c r="AS427" s="245">
        <v>43808</v>
      </c>
      <c r="AT427" s="246" t="s">
        <v>7368</v>
      </c>
      <c r="AU427" s="244">
        <v>43797</v>
      </c>
      <c r="AV427" s="247" t="s">
        <v>6602</v>
      </c>
      <c r="AW427" s="248" t="s">
        <v>6612</v>
      </c>
      <c r="AX427" s="249" t="s">
        <v>3087</v>
      </c>
      <c r="AY427" s="250" t="s">
        <v>7358</v>
      </c>
    </row>
    <row r="428" spans="1:51" ht="24.75" customHeight="1" x14ac:dyDescent="0.35">
      <c r="A428" s="11">
        <v>427</v>
      </c>
      <c r="B428" s="241" t="s">
        <v>7369</v>
      </c>
      <c r="C428" s="8" t="s">
        <v>7370</v>
      </c>
      <c r="D428" s="10" t="s">
        <v>3087</v>
      </c>
      <c r="E428" s="10" t="s">
        <v>14</v>
      </c>
      <c r="F428" s="9">
        <v>42310</v>
      </c>
      <c r="G428" s="9">
        <v>42370</v>
      </c>
      <c r="H428" s="9"/>
      <c r="I428" s="9"/>
      <c r="J428" s="7" t="s">
        <v>1932</v>
      </c>
      <c r="K428" s="7"/>
      <c r="L428" s="10" t="s">
        <v>35</v>
      </c>
      <c r="M428" s="242" t="s">
        <v>35</v>
      </c>
      <c r="N428" s="243" t="s">
        <v>1984</v>
      </c>
      <c r="O428" s="243" t="s">
        <v>243</v>
      </c>
      <c r="P428" s="10" t="s">
        <v>2089</v>
      </c>
      <c r="Q428" s="10"/>
      <c r="R428" s="10"/>
      <c r="S428" s="10"/>
      <c r="T428" s="10" t="s">
        <v>22</v>
      </c>
      <c r="U428" s="244">
        <v>28324</v>
      </c>
      <c r="V428" s="10" t="s">
        <v>1382</v>
      </c>
      <c r="W428" s="10" t="s">
        <v>176</v>
      </c>
      <c r="X428" s="241" t="s">
        <v>1936</v>
      </c>
      <c r="Y428" s="8" t="s">
        <v>7371</v>
      </c>
      <c r="Z428" s="243">
        <v>40078</v>
      </c>
      <c r="AA428" s="10" t="s">
        <v>255</v>
      </c>
      <c r="AB428" s="10" t="s">
        <v>1938</v>
      </c>
      <c r="AC428" s="10" t="s">
        <v>3139</v>
      </c>
      <c r="AD428" s="10" t="s">
        <v>7372</v>
      </c>
      <c r="AE428" s="243" t="s">
        <v>1948</v>
      </c>
      <c r="AF428" s="10" t="s">
        <v>7373</v>
      </c>
      <c r="AG428" s="10" t="s">
        <v>7374</v>
      </c>
      <c r="AH428" s="242" t="s">
        <v>7373</v>
      </c>
      <c r="AI428" s="243" t="s">
        <v>7374</v>
      </c>
      <c r="AJ428" s="10" t="s">
        <v>7375</v>
      </c>
      <c r="AK428" s="10" t="s">
        <v>7376</v>
      </c>
      <c r="AL428" s="241" t="s">
        <v>1941</v>
      </c>
      <c r="AM428" s="8" t="s">
        <v>7377</v>
      </c>
      <c r="AN428" s="8"/>
      <c r="AO428" s="8"/>
      <c r="AP428" s="8"/>
      <c r="AQ428" s="8" t="s">
        <v>3087</v>
      </c>
      <c r="AR428" s="245">
        <v>43812</v>
      </c>
      <c r="AS428" s="245">
        <v>43812</v>
      </c>
      <c r="AT428" s="246" t="s">
        <v>7378</v>
      </c>
      <c r="AU428" s="244">
        <v>43774</v>
      </c>
      <c r="AV428" s="247" t="s">
        <v>6648</v>
      </c>
      <c r="AW428" s="248" t="s">
        <v>6649</v>
      </c>
      <c r="AX428" s="249" t="s">
        <v>3087</v>
      </c>
      <c r="AY428" s="250" t="s">
        <v>7369</v>
      </c>
    </row>
    <row r="429" spans="1:51" ht="24.75" customHeight="1" x14ac:dyDescent="0.35">
      <c r="A429" s="11">
        <v>428</v>
      </c>
      <c r="B429" s="241" t="s">
        <v>7379</v>
      </c>
      <c r="C429" s="8" t="s">
        <v>7380</v>
      </c>
      <c r="D429" s="10" t="s">
        <v>7381</v>
      </c>
      <c r="E429" s="10" t="s">
        <v>32</v>
      </c>
      <c r="F429" s="9">
        <v>43488</v>
      </c>
      <c r="G429" s="9">
        <v>43547</v>
      </c>
      <c r="H429" s="9"/>
      <c r="I429" s="9"/>
      <c r="J429" s="7" t="s">
        <v>1932</v>
      </c>
      <c r="K429" s="7"/>
      <c r="L429" s="10" t="s">
        <v>4682</v>
      </c>
      <c r="M429" s="242" t="s">
        <v>3474</v>
      </c>
      <c r="N429" s="243" t="s">
        <v>1942</v>
      </c>
      <c r="O429" s="243" t="s">
        <v>7382</v>
      </c>
      <c r="P429" s="10" t="s">
        <v>7383</v>
      </c>
      <c r="Q429" s="10"/>
      <c r="R429" s="10"/>
      <c r="S429" s="10"/>
      <c r="T429" s="10" t="s">
        <v>53</v>
      </c>
      <c r="U429" s="244">
        <v>26877</v>
      </c>
      <c r="V429" s="10" t="s">
        <v>7384</v>
      </c>
      <c r="W429" s="10" t="s">
        <v>7384</v>
      </c>
      <c r="X429" s="241" t="s">
        <v>1936</v>
      </c>
      <c r="Y429" s="8" t="s">
        <v>7385</v>
      </c>
      <c r="Z429" s="243">
        <v>41088</v>
      </c>
      <c r="AA429" s="10" t="s">
        <v>79</v>
      </c>
      <c r="AB429" s="10" t="s">
        <v>1938</v>
      </c>
      <c r="AC429" s="10" t="s">
        <v>1968</v>
      </c>
      <c r="AD429" s="10" t="s">
        <v>2072</v>
      </c>
      <c r="AE429" s="243" t="s">
        <v>1948</v>
      </c>
      <c r="AF429" s="10" t="s">
        <v>7386</v>
      </c>
      <c r="AG429" s="10" t="s">
        <v>7387</v>
      </c>
      <c r="AH429" s="242" t="s">
        <v>7388</v>
      </c>
      <c r="AI429" s="243" t="s">
        <v>7389</v>
      </c>
      <c r="AJ429" s="10" t="s">
        <v>7390</v>
      </c>
      <c r="AK429" s="10" t="s">
        <v>7391</v>
      </c>
      <c r="AL429" s="241" t="s">
        <v>1971</v>
      </c>
      <c r="AM429" s="8" t="s">
        <v>7392</v>
      </c>
      <c r="AN429" s="8"/>
      <c r="AO429" s="8"/>
      <c r="AP429" s="8"/>
      <c r="AQ429" s="8"/>
      <c r="AR429" s="245">
        <v>43820</v>
      </c>
      <c r="AS429" s="245">
        <v>43820</v>
      </c>
      <c r="AT429" s="246" t="s">
        <v>7393</v>
      </c>
      <c r="AU429" s="244">
        <v>43798</v>
      </c>
      <c r="AV429" s="247" t="s">
        <v>6602</v>
      </c>
      <c r="AW429" s="248" t="s">
        <v>6612</v>
      </c>
      <c r="AX429" s="249" t="s">
        <v>3087</v>
      </c>
      <c r="AY429" s="250" t="s">
        <v>7379</v>
      </c>
    </row>
    <row r="430" spans="1:51" ht="24.75" customHeight="1" x14ac:dyDescent="0.35">
      <c r="A430" s="11">
        <v>429</v>
      </c>
      <c r="B430" s="241" t="s">
        <v>7394</v>
      </c>
      <c r="C430" s="8" t="s">
        <v>7395</v>
      </c>
      <c r="D430" s="10" t="s">
        <v>3087</v>
      </c>
      <c r="E430" s="10" t="s">
        <v>3297</v>
      </c>
      <c r="F430" s="9">
        <v>41276</v>
      </c>
      <c r="G430" s="9">
        <v>41336</v>
      </c>
      <c r="H430" s="9"/>
      <c r="I430" s="9"/>
      <c r="J430" s="7" t="s">
        <v>1932</v>
      </c>
      <c r="K430" s="7"/>
      <c r="L430" s="10" t="s">
        <v>5777</v>
      </c>
      <c r="M430" s="242" t="s">
        <v>2060</v>
      </c>
      <c r="N430" s="243" t="s">
        <v>1964</v>
      </c>
      <c r="O430" s="243" t="s">
        <v>7396</v>
      </c>
      <c r="P430" s="10" t="s">
        <v>2053</v>
      </c>
      <c r="Q430" s="10"/>
      <c r="R430" s="10"/>
      <c r="S430" s="10"/>
      <c r="T430" s="10" t="s">
        <v>53</v>
      </c>
      <c r="U430" s="244">
        <v>24203</v>
      </c>
      <c r="V430" s="10" t="s">
        <v>501</v>
      </c>
      <c r="W430" s="10" t="s">
        <v>501</v>
      </c>
      <c r="X430" s="241" t="s">
        <v>1936</v>
      </c>
      <c r="Y430" s="8" t="s">
        <v>7397</v>
      </c>
      <c r="Z430" s="243">
        <v>37838</v>
      </c>
      <c r="AA430" s="10" t="s">
        <v>3297</v>
      </c>
      <c r="AB430" s="10" t="s">
        <v>1938</v>
      </c>
      <c r="AC430" s="10" t="s">
        <v>3139</v>
      </c>
      <c r="AD430" s="10" t="s">
        <v>2062</v>
      </c>
      <c r="AE430" s="243" t="s">
        <v>1948</v>
      </c>
      <c r="AF430" s="10" t="s">
        <v>7398</v>
      </c>
      <c r="AG430" s="10" t="s">
        <v>7399</v>
      </c>
      <c r="AH430" s="242" t="s">
        <v>7398</v>
      </c>
      <c r="AI430" s="243" t="s">
        <v>7399</v>
      </c>
      <c r="AJ430" s="10" t="s">
        <v>7400</v>
      </c>
      <c r="AK430" s="10" t="s">
        <v>7401</v>
      </c>
      <c r="AL430" s="241" t="s">
        <v>1971</v>
      </c>
      <c r="AM430" s="8" t="s">
        <v>7402</v>
      </c>
      <c r="AN430" s="8"/>
      <c r="AO430" s="8"/>
      <c r="AP430" s="8"/>
      <c r="AQ430" s="8" t="s">
        <v>3087</v>
      </c>
      <c r="AR430" s="245">
        <v>43794</v>
      </c>
      <c r="AS430" s="245">
        <v>43830</v>
      </c>
      <c r="AT430" s="246" t="s">
        <v>7340</v>
      </c>
      <c r="AU430" s="244">
        <v>43788</v>
      </c>
      <c r="AV430" s="247" t="s">
        <v>6648</v>
      </c>
      <c r="AW430" s="248" t="s">
        <v>6649</v>
      </c>
      <c r="AX430" s="249" t="s">
        <v>3087</v>
      </c>
      <c r="AY430" s="250" t="s">
        <v>7394</v>
      </c>
    </row>
    <row r="431" spans="1:51" ht="24.75" customHeight="1" x14ac:dyDescent="0.35">
      <c r="A431" s="11">
        <v>430</v>
      </c>
      <c r="B431" s="241" t="s">
        <v>7403</v>
      </c>
      <c r="C431" s="8" t="s">
        <v>7404</v>
      </c>
      <c r="D431" s="10" t="s">
        <v>7405</v>
      </c>
      <c r="E431" s="10" t="s">
        <v>293</v>
      </c>
      <c r="F431" s="9">
        <v>43711</v>
      </c>
      <c r="G431" s="9">
        <v>43770</v>
      </c>
      <c r="H431" s="9"/>
      <c r="I431" s="9">
        <v>44136</v>
      </c>
      <c r="J431" s="7" t="s">
        <v>3127</v>
      </c>
      <c r="K431" s="7"/>
      <c r="L431" s="10" t="s">
        <v>5681</v>
      </c>
      <c r="M431" s="242" t="s">
        <v>2151</v>
      </c>
      <c r="N431" s="243" t="s">
        <v>1972</v>
      </c>
      <c r="O431" s="243" t="s">
        <v>3091</v>
      </c>
      <c r="P431" s="10" t="s">
        <v>3246</v>
      </c>
      <c r="Q431" s="10"/>
      <c r="R431" s="10"/>
      <c r="S431" s="10"/>
      <c r="T431" s="10" t="s">
        <v>53</v>
      </c>
      <c r="U431" s="244">
        <v>30099</v>
      </c>
      <c r="V431" s="10" t="s">
        <v>544</v>
      </c>
      <c r="W431" s="10" t="s">
        <v>544</v>
      </c>
      <c r="X431" s="241" t="s">
        <v>1936</v>
      </c>
      <c r="Y431" s="8" t="s">
        <v>7406</v>
      </c>
      <c r="Z431" s="243">
        <v>42296</v>
      </c>
      <c r="AA431" s="10" t="s">
        <v>544</v>
      </c>
      <c r="AB431" s="10" t="s">
        <v>1946</v>
      </c>
      <c r="AC431" s="10" t="s">
        <v>3139</v>
      </c>
      <c r="AD431" s="10" t="s">
        <v>2272</v>
      </c>
      <c r="AE431" s="243" t="s">
        <v>1948</v>
      </c>
      <c r="AF431" s="10" t="s">
        <v>7407</v>
      </c>
      <c r="AG431" s="10" t="s">
        <v>7408</v>
      </c>
      <c r="AH431" s="242" t="s">
        <v>7407</v>
      </c>
      <c r="AI431" s="243" t="s">
        <v>7408</v>
      </c>
      <c r="AJ431" s="10" t="s">
        <v>7409</v>
      </c>
      <c r="AK431" s="10" t="s">
        <v>7410</v>
      </c>
      <c r="AL431" s="241" t="s">
        <v>2107</v>
      </c>
      <c r="AM431" s="8" t="s">
        <v>7411</v>
      </c>
      <c r="AN431" s="8"/>
      <c r="AO431" s="8"/>
      <c r="AP431" s="8"/>
      <c r="AQ431" s="8"/>
      <c r="AR431" s="245">
        <v>43836</v>
      </c>
      <c r="AS431" s="245">
        <v>43836</v>
      </c>
      <c r="AT431" s="246" t="s">
        <v>7412</v>
      </c>
      <c r="AU431" s="244">
        <v>43836</v>
      </c>
      <c r="AV431" s="247" t="s">
        <v>6602</v>
      </c>
      <c r="AW431" s="248" t="s">
        <v>6738</v>
      </c>
      <c r="AX431" s="249" t="s">
        <v>3087</v>
      </c>
      <c r="AY431" s="250" t="s">
        <v>7403</v>
      </c>
    </row>
    <row r="432" spans="1:51" ht="24.75" customHeight="1" x14ac:dyDescent="0.35">
      <c r="A432" s="11">
        <v>431</v>
      </c>
      <c r="B432" s="241" t="s">
        <v>7413</v>
      </c>
      <c r="C432" s="8" t="s">
        <v>7414</v>
      </c>
      <c r="D432" s="10" t="s">
        <v>3087</v>
      </c>
      <c r="E432" s="10" t="s">
        <v>343</v>
      </c>
      <c r="F432" s="9">
        <v>43558</v>
      </c>
      <c r="G432" s="9">
        <v>43617</v>
      </c>
      <c r="H432" s="9"/>
      <c r="I432" s="9">
        <v>43983</v>
      </c>
      <c r="J432" s="7" t="s">
        <v>3127</v>
      </c>
      <c r="K432" s="7"/>
      <c r="L432" s="10" t="s">
        <v>5538</v>
      </c>
      <c r="M432" s="242" t="s">
        <v>2141</v>
      </c>
      <c r="N432" s="243" t="s">
        <v>2050</v>
      </c>
      <c r="O432" s="243" t="s">
        <v>3186</v>
      </c>
      <c r="P432" s="10" t="s">
        <v>2061</v>
      </c>
      <c r="Q432" s="10"/>
      <c r="R432" s="10"/>
      <c r="S432" s="10"/>
      <c r="T432" s="10" t="s">
        <v>53</v>
      </c>
      <c r="U432" s="244">
        <v>33501</v>
      </c>
      <c r="V432" s="10" t="s">
        <v>1382</v>
      </c>
      <c r="W432" s="10" t="s">
        <v>1382</v>
      </c>
      <c r="X432" s="241" t="s">
        <v>1936</v>
      </c>
      <c r="Y432" s="8" t="s">
        <v>7415</v>
      </c>
      <c r="Z432" s="243">
        <v>42011</v>
      </c>
      <c r="AA432" s="10" t="s">
        <v>1382</v>
      </c>
      <c r="AB432" s="10" t="s">
        <v>1938</v>
      </c>
      <c r="AC432" s="10" t="s">
        <v>3139</v>
      </c>
      <c r="AD432" s="10" t="s">
        <v>2090</v>
      </c>
      <c r="AE432" s="243" t="s">
        <v>1948</v>
      </c>
      <c r="AF432" s="10" t="s">
        <v>7416</v>
      </c>
      <c r="AG432" s="10" t="s">
        <v>7417</v>
      </c>
      <c r="AH432" s="242" t="s">
        <v>7416</v>
      </c>
      <c r="AI432" s="243" t="s">
        <v>7417</v>
      </c>
      <c r="AJ432" s="10" t="s">
        <v>7418</v>
      </c>
      <c r="AK432" s="10" t="s">
        <v>7419</v>
      </c>
      <c r="AL432" s="241" t="s">
        <v>1971</v>
      </c>
      <c r="AM432" s="8" t="s">
        <v>7420</v>
      </c>
      <c r="AN432" s="8"/>
      <c r="AO432" s="8"/>
      <c r="AP432" s="8"/>
      <c r="AQ432" s="8"/>
      <c r="AR432" s="245">
        <v>43838</v>
      </c>
      <c r="AS432" s="245">
        <v>43838</v>
      </c>
      <c r="AT432" s="246" t="s">
        <v>7421</v>
      </c>
      <c r="AU432" s="244">
        <v>43836</v>
      </c>
      <c r="AV432" s="247" t="s">
        <v>6648</v>
      </c>
      <c r="AW432" s="248" t="s">
        <v>6649</v>
      </c>
      <c r="AX432" s="249" t="s">
        <v>3087</v>
      </c>
      <c r="AY432" s="250" t="s">
        <v>7413</v>
      </c>
    </row>
    <row r="433" spans="1:51" ht="24.75" customHeight="1" x14ac:dyDescent="0.35">
      <c r="A433" s="11">
        <v>432</v>
      </c>
      <c r="B433" s="241" t="s">
        <v>7422</v>
      </c>
      <c r="C433" s="8" t="s">
        <v>7423</v>
      </c>
      <c r="D433" s="10" t="s">
        <v>3087</v>
      </c>
      <c r="E433" s="10" t="s">
        <v>14</v>
      </c>
      <c r="F433" s="9">
        <v>43788</v>
      </c>
      <c r="G433" s="9">
        <v>43847</v>
      </c>
      <c r="H433" s="9"/>
      <c r="I433" s="9"/>
      <c r="J433" s="7" t="s">
        <v>3127</v>
      </c>
      <c r="K433" s="7"/>
      <c r="L433" s="10" t="s">
        <v>70</v>
      </c>
      <c r="M433" s="242" t="s">
        <v>6741</v>
      </c>
      <c r="N433" s="243" t="s">
        <v>2017</v>
      </c>
      <c r="O433" s="243" t="s">
        <v>816</v>
      </c>
      <c r="P433" s="10" t="s">
        <v>2367</v>
      </c>
      <c r="Q433" s="10"/>
      <c r="R433" s="10"/>
      <c r="S433" s="10"/>
      <c r="T433" s="10" t="s">
        <v>22</v>
      </c>
      <c r="U433" s="244">
        <v>31217</v>
      </c>
      <c r="V433" s="10" t="s">
        <v>101</v>
      </c>
      <c r="W433" s="10" t="s">
        <v>101</v>
      </c>
      <c r="X433" s="241" t="s">
        <v>1936</v>
      </c>
      <c r="Y433" s="8" t="s">
        <v>7424</v>
      </c>
      <c r="Z433" s="243">
        <v>42251</v>
      </c>
      <c r="AA433" s="10" t="s">
        <v>101</v>
      </c>
      <c r="AB433" s="10" t="s">
        <v>1956</v>
      </c>
      <c r="AC433" s="10" t="s">
        <v>3139</v>
      </c>
      <c r="AD433" s="10" t="s">
        <v>5462</v>
      </c>
      <c r="AE433" s="243" t="s">
        <v>2150</v>
      </c>
      <c r="AF433" s="10" t="s">
        <v>7425</v>
      </c>
      <c r="AG433" s="10" t="s">
        <v>7426</v>
      </c>
      <c r="AH433" s="242" t="s">
        <v>7425</v>
      </c>
      <c r="AI433" s="243" t="s">
        <v>7426</v>
      </c>
      <c r="AJ433" s="10" t="s">
        <v>7427</v>
      </c>
      <c r="AK433" s="10" t="s">
        <v>7428</v>
      </c>
      <c r="AL433" s="241" t="s">
        <v>2160</v>
      </c>
      <c r="AM433" s="8" t="s">
        <v>7429</v>
      </c>
      <c r="AN433" s="8"/>
      <c r="AO433" s="8"/>
      <c r="AP433" s="8"/>
      <c r="AQ433" s="8" t="s">
        <v>3087</v>
      </c>
      <c r="AR433" s="245">
        <v>43847</v>
      </c>
      <c r="AS433" s="245">
        <v>43847</v>
      </c>
      <c r="AT433" s="246" t="s">
        <v>3087</v>
      </c>
      <c r="AU433" s="244">
        <v>43837</v>
      </c>
      <c r="AV433" s="247" t="s">
        <v>4455</v>
      </c>
      <c r="AW433" s="248" t="s">
        <v>3782</v>
      </c>
      <c r="AX433" s="249" t="s">
        <v>3087</v>
      </c>
      <c r="AY433" s="250" t="s">
        <v>7422</v>
      </c>
    </row>
    <row r="434" spans="1:51" ht="24.75" customHeight="1" x14ac:dyDescent="0.35">
      <c r="A434" s="11">
        <v>433</v>
      </c>
      <c r="B434" s="241" t="s">
        <v>7430</v>
      </c>
      <c r="C434" s="8" t="s">
        <v>7431</v>
      </c>
      <c r="D434" s="10" t="s">
        <v>3087</v>
      </c>
      <c r="E434" s="10" t="s">
        <v>32</v>
      </c>
      <c r="F434" s="9">
        <v>43794</v>
      </c>
      <c r="G434" s="9">
        <v>43853</v>
      </c>
      <c r="H434" s="9"/>
      <c r="I434" s="9"/>
      <c r="J434" s="7" t="s">
        <v>3127</v>
      </c>
      <c r="K434" s="7"/>
      <c r="L434" s="10" t="s">
        <v>35</v>
      </c>
      <c r="M434" s="242" t="s">
        <v>35</v>
      </c>
      <c r="N434" s="243" t="s">
        <v>2126</v>
      </c>
      <c r="O434" s="243" t="s">
        <v>307</v>
      </c>
      <c r="P434" s="10" t="s">
        <v>2127</v>
      </c>
      <c r="Q434" s="10"/>
      <c r="R434" s="10"/>
      <c r="S434" s="10"/>
      <c r="T434" s="10" t="s">
        <v>22</v>
      </c>
      <c r="U434" s="244">
        <v>34324</v>
      </c>
      <c r="V434" s="10" t="s">
        <v>79</v>
      </c>
      <c r="W434" s="10" t="s">
        <v>79</v>
      </c>
      <c r="X434" s="241" t="s">
        <v>1936</v>
      </c>
      <c r="Y434" s="8" t="s">
        <v>7432</v>
      </c>
      <c r="Z434" s="243">
        <v>39599</v>
      </c>
      <c r="AA434" s="10" t="s">
        <v>79</v>
      </c>
      <c r="AB434" s="10" t="s">
        <v>1956</v>
      </c>
      <c r="AC434" s="10" t="s">
        <v>3139</v>
      </c>
      <c r="AD434" s="10" t="s">
        <v>7433</v>
      </c>
      <c r="AE434" s="243" t="s">
        <v>1948</v>
      </c>
      <c r="AF434" s="10" t="s">
        <v>7434</v>
      </c>
      <c r="AG434" s="10" t="s">
        <v>7435</v>
      </c>
      <c r="AH434" s="242" t="s">
        <v>7434</v>
      </c>
      <c r="AI434" s="243" t="s">
        <v>7435</v>
      </c>
      <c r="AJ434" s="10" t="s">
        <v>7436</v>
      </c>
      <c r="AK434" s="10" t="s">
        <v>7437</v>
      </c>
      <c r="AL434" s="241" t="s">
        <v>2107</v>
      </c>
      <c r="AM434" s="8" t="s">
        <v>7438</v>
      </c>
      <c r="AN434" s="8"/>
      <c r="AO434" s="8"/>
      <c r="AP434" s="8"/>
      <c r="AQ434" s="8" t="s">
        <v>3087</v>
      </c>
      <c r="AR434" s="245">
        <v>43853</v>
      </c>
      <c r="AS434" s="245">
        <v>43853</v>
      </c>
      <c r="AT434" s="246" t="s">
        <v>3087</v>
      </c>
      <c r="AU434" s="244">
        <v>43845</v>
      </c>
      <c r="AV434" s="247" t="s">
        <v>4455</v>
      </c>
      <c r="AW434" s="248" t="s">
        <v>3782</v>
      </c>
      <c r="AX434" s="249" t="s">
        <v>3087</v>
      </c>
      <c r="AY434" s="250" t="s">
        <v>7430</v>
      </c>
    </row>
    <row r="435" spans="1:51" ht="24.75" customHeight="1" x14ac:dyDescent="0.35">
      <c r="A435" s="11">
        <v>434</v>
      </c>
      <c r="B435" s="241" t="s">
        <v>7439</v>
      </c>
      <c r="C435" s="8" t="s">
        <v>7440</v>
      </c>
      <c r="D435" s="10" t="s">
        <v>3087</v>
      </c>
      <c r="E435" s="10" t="s">
        <v>162</v>
      </c>
      <c r="F435" s="9">
        <v>43808</v>
      </c>
      <c r="G435" s="9">
        <v>43867</v>
      </c>
      <c r="H435" s="9"/>
      <c r="I435" s="9"/>
      <c r="J435" s="7" t="s">
        <v>3127</v>
      </c>
      <c r="K435" s="7"/>
      <c r="L435" s="10" t="s">
        <v>4682</v>
      </c>
      <c r="M435" s="242" t="s">
        <v>3474</v>
      </c>
      <c r="N435" s="243" t="s">
        <v>2050</v>
      </c>
      <c r="O435" s="243" t="s">
        <v>4999</v>
      </c>
      <c r="P435" s="10" t="s">
        <v>6623</v>
      </c>
      <c r="Q435" s="10"/>
      <c r="R435" s="10"/>
      <c r="S435" s="10"/>
      <c r="T435" s="10" t="s">
        <v>53</v>
      </c>
      <c r="U435" s="244">
        <v>32966</v>
      </c>
      <c r="V435" s="10" t="s">
        <v>162</v>
      </c>
      <c r="W435" s="10" t="s">
        <v>7441</v>
      </c>
      <c r="X435" s="241" t="s">
        <v>7442</v>
      </c>
      <c r="Y435" s="8" t="s">
        <v>7443</v>
      </c>
      <c r="Z435" s="243">
        <v>42851</v>
      </c>
      <c r="AA435" s="10" t="s">
        <v>162</v>
      </c>
      <c r="AB435" s="10" t="s">
        <v>1938</v>
      </c>
      <c r="AC435" s="10" t="s">
        <v>3139</v>
      </c>
      <c r="AD435" s="10" t="s">
        <v>2240</v>
      </c>
      <c r="AE435" s="243" t="s">
        <v>7444</v>
      </c>
      <c r="AF435" s="10" t="s">
        <v>7445</v>
      </c>
      <c r="AG435" s="10" t="s">
        <v>7446</v>
      </c>
      <c r="AH435" s="242" t="s">
        <v>7445</v>
      </c>
      <c r="AI435" s="243" t="s">
        <v>7446</v>
      </c>
      <c r="AJ435" s="10" t="s">
        <v>7447</v>
      </c>
      <c r="AK435" s="10" t="s">
        <v>7448</v>
      </c>
      <c r="AL435" s="241" t="s">
        <v>1971</v>
      </c>
      <c r="AM435" s="8" t="s">
        <v>7449</v>
      </c>
      <c r="AN435" s="8"/>
      <c r="AO435" s="8"/>
      <c r="AP435" s="8"/>
      <c r="AQ435" s="8"/>
      <c r="AR435" s="245">
        <v>43861</v>
      </c>
      <c r="AS435" s="245">
        <v>43861</v>
      </c>
      <c r="AT435" s="246" t="s">
        <v>3087</v>
      </c>
      <c r="AU435" s="244">
        <v>43865</v>
      </c>
      <c r="AV435" s="247" t="s">
        <v>4455</v>
      </c>
      <c r="AW435" s="248" t="s">
        <v>3782</v>
      </c>
      <c r="AX435" s="249" t="s">
        <v>3087</v>
      </c>
      <c r="AY435" s="250" t="s">
        <v>7439</v>
      </c>
    </row>
    <row r="436" spans="1:51" ht="24.75" customHeight="1" x14ac:dyDescent="0.35">
      <c r="A436" s="11">
        <v>435</v>
      </c>
      <c r="B436" s="241" t="s">
        <v>7450</v>
      </c>
      <c r="C436" s="8" t="s">
        <v>1478</v>
      </c>
      <c r="D436" s="10" t="s">
        <v>3087</v>
      </c>
      <c r="E436" s="10" t="s">
        <v>1679</v>
      </c>
      <c r="F436" s="9">
        <v>43437</v>
      </c>
      <c r="G436" s="9">
        <v>43496</v>
      </c>
      <c r="H436" s="9"/>
      <c r="I436" s="9">
        <v>43861</v>
      </c>
      <c r="J436" s="7" t="s">
        <v>3127</v>
      </c>
      <c r="K436" s="7"/>
      <c r="L436" s="10" t="s">
        <v>5538</v>
      </c>
      <c r="M436" s="242" t="s">
        <v>2141</v>
      </c>
      <c r="N436" s="243" t="s">
        <v>1972</v>
      </c>
      <c r="O436" s="243" t="s">
        <v>3186</v>
      </c>
      <c r="P436" s="10" t="s">
        <v>2061</v>
      </c>
      <c r="Q436" s="10"/>
      <c r="R436" s="10"/>
      <c r="S436" s="10"/>
      <c r="T436" s="10" t="s">
        <v>53</v>
      </c>
      <c r="U436" s="244">
        <v>28657</v>
      </c>
      <c r="V436" s="10" t="s">
        <v>1679</v>
      </c>
      <c r="W436" s="10" t="s">
        <v>1679</v>
      </c>
      <c r="X436" s="241" t="s">
        <v>1936</v>
      </c>
      <c r="Y436" s="8" t="s">
        <v>7451</v>
      </c>
      <c r="Z436" s="243">
        <v>40051</v>
      </c>
      <c r="AA436" s="10" t="s">
        <v>101</v>
      </c>
      <c r="AB436" s="10" t="s">
        <v>1938</v>
      </c>
      <c r="AC436" s="10" t="s">
        <v>3139</v>
      </c>
      <c r="AD436" s="10" t="s">
        <v>2004</v>
      </c>
      <c r="AE436" s="243" t="s">
        <v>1948</v>
      </c>
      <c r="AF436" s="10" t="s">
        <v>7452</v>
      </c>
      <c r="AG436" s="10" t="s">
        <v>7453</v>
      </c>
      <c r="AH436" s="242" t="s">
        <v>7452</v>
      </c>
      <c r="AI436" s="243" t="s">
        <v>7453</v>
      </c>
      <c r="AJ436" s="10" t="s">
        <v>7454</v>
      </c>
      <c r="AK436" s="10" t="s">
        <v>7455</v>
      </c>
      <c r="AL436" s="241" t="s">
        <v>1971</v>
      </c>
      <c r="AM436" s="8" t="s">
        <v>7456</v>
      </c>
      <c r="AN436" s="8"/>
      <c r="AO436" s="8"/>
      <c r="AP436" s="8"/>
      <c r="AQ436" s="8" t="s">
        <v>3087</v>
      </c>
      <c r="AR436" s="245">
        <v>43861</v>
      </c>
      <c r="AS436" s="245">
        <v>43861</v>
      </c>
      <c r="AT436" s="246" t="s">
        <v>7457</v>
      </c>
      <c r="AU436" s="244"/>
      <c r="AV436" s="247" t="s">
        <v>6648</v>
      </c>
      <c r="AW436" s="248" t="s">
        <v>6649</v>
      </c>
      <c r="AX436" s="249" t="s">
        <v>3087</v>
      </c>
      <c r="AY436" s="250" t="s">
        <v>7450</v>
      </c>
    </row>
    <row r="437" spans="1:51" ht="24.75" customHeight="1" x14ac:dyDescent="0.35">
      <c r="A437" s="11">
        <v>436</v>
      </c>
      <c r="B437" s="241" t="s">
        <v>7458</v>
      </c>
      <c r="C437" s="8" t="s">
        <v>7459</v>
      </c>
      <c r="D437" s="10" t="s">
        <v>7460</v>
      </c>
      <c r="E437" s="10" t="s">
        <v>501</v>
      </c>
      <c r="F437" s="9">
        <v>43444</v>
      </c>
      <c r="G437" s="9">
        <v>43503</v>
      </c>
      <c r="H437" s="9"/>
      <c r="I437" s="9">
        <v>43868</v>
      </c>
      <c r="J437" s="7" t="s">
        <v>3127</v>
      </c>
      <c r="K437" s="7"/>
      <c r="L437" s="10" t="s">
        <v>7461</v>
      </c>
      <c r="M437" s="242" t="s">
        <v>7462</v>
      </c>
      <c r="N437" s="243" t="s">
        <v>2050</v>
      </c>
      <c r="O437" s="243" t="s">
        <v>3186</v>
      </c>
      <c r="P437" s="10" t="s">
        <v>2061</v>
      </c>
      <c r="Q437" s="10"/>
      <c r="R437" s="10"/>
      <c r="S437" s="10"/>
      <c r="T437" s="10" t="s">
        <v>53</v>
      </c>
      <c r="U437" s="244">
        <v>30297</v>
      </c>
      <c r="V437" s="10" t="s">
        <v>7463</v>
      </c>
      <c r="W437" s="10" t="s">
        <v>501</v>
      </c>
      <c r="X437" s="241" t="s">
        <v>1936</v>
      </c>
      <c r="Y437" s="8" t="s">
        <v>7464</v>
      </c>
      <c r="Z437" s="243">
        <v>41809</v>
      </c>
      <c r="AA437" s="10" t="s">
        <v>501</v>
      </c>
      <c r="AB437" s="10" t="s">
        <v>1938</v>
      </c>
      <c r="AC437" s="10" t="s">
        <v>1968</v>
      </c>
      <c r="AD437" s="10" t="s">
        <v>2235</v>
      </c>
      <c r="AE437" s="243" t="s">
        <v>7465</v>
      </c>
      <c r="AF437" s="10" t="s">
        <v>7466</v>
      </c>
      <c r="AG437" s="10" t="s">
        <v>7467</v>
      </c>
      <c r="AH437" s="242" t="s">
        <v>7468</v>
      </c>
      <c r="AI437" s="243" t="s">
        <v>7469</v>
      </c>
      <c r="AJ437" s="10" t="s">
        <v>7470</v>
      </c>
      <c r="AK437" s="10" t="s">
        <v>7471</v>
      </c>
      <c r="AL437" s="241" t="s">
        <v>1971</v>
      </c>
      <c r="AM437" s="8" t="s">
        <v>7472</v>
      </c>
      <c r="AN437" s="8"/>
      <c r="AO437" s="8"/>
      <c r="AP437" s="8"/>
      <c r="AQ437" s="8" t="s">
        <v>3087</v>
      </c>
      <c r="AR437" s="245">
        <v>43861</v>
      </c>
      <c r="AS437" s="245">
        <v>43861</v>
      </c>
      <c r="AT437" s="246" t="s">
        <v>7473</v>
      </c>
      <c r="AU437" s="244">
        <v>43851</v>
      </c>
      <c r="AV437" s="247" t="s">
        <v>6648</v>
      </c>
      <c r="AW437" s="248" t="s">
        <v>6649</v>
      </c>
      <c r="AX437" s="249" t="s">
        <v>3087</v>
      </c>
      <c r="AY437" s="250" t="s">
        <v>7458</v>
      </c>
    </row>
    <row r="438" spans="1:51" ht="24.75" customHeight="1" x14ac:dyDescent="0.35">
      <c r="A438" s="11">
        <v>437</v>
      </c>
      <c r="B438" s="241" t="s">
        <v>7474</v>
      </c>
      <c r="C438" s="8" t="s">
        <v>7475</v>
      </c>
      <c r="D438" s="10" t="s">
        <v>3087</v>
      </c>
      <c r="E438" s="10" t="s">
        <v>548</v>
      </c>
      <c r="F438" s="9">
        <v>42948</v>
      </c>
      <c r="G438" s="9">
        <v>43007</v>
      </c>
      <c r="H438" s="9"/>
      <c r="I438" s="9"/>
      <c r="J438" s="7" t="s">
        <v>1932</v>
      </c>
      <c r="K438" s="7"/>
      <c r="L438" s="10" t="s">
        <v>5777</v>
      </c>
      <c r="M438" s="242" t="s">
        <v>2060</v>
      </c>
      <c r="N438" s="243" t="s">
        <v>1990</v>
      </c>
      <c r="O438" s="243" t="s">
        <v>3186</v>
      </c>
      <c r="P438" s="10" t="s">
        <v>2061</v>
      </c>
      <c r="Q438" s="10"/>
      <c r="R438" s="10"/>
      <c r="S438" s="10"/>
      <c r="T438" s="10" t="s">
        <v>53</v>
      </c>
      <c r="U438" s="244">
        <v>33093</v>
      </c>
      <c r="V438" s="10" t="s">
        <v>3297</v>
      </c>
      <c r="W438" s="10" t="s">
        <v>141</v>
      </c>
      <c r="X438" s="241" t="s">
        <v>1936</v>
      </c>
      <c r="Y438" s="8" t="s">
        <v>7476</v>
      </c>
      <c r="Z438" s="243">
        <v>42453</v>
      </c>
      <c r="AA438" s="10" t="s">
        <v>3297</v>
      </c>
      <c r="AB438" s="10" t="s">
        <v>1956</v>
      </c>
      <c r="AC438" s="10" t="s">
        <v>3139</v>
      </c>
      <c r="AD438" s="10" t="s">
        <v>7477</v>
      </c>
      <c r="AE438" s="243" t="s">
        <v>1948</v>
      </c>
      <c r="AF438" s="10" t="s">
        <v>7478</v>
      </c>
      <c r="AG438" s="10" t="s">
        <v>7479</v>
      </c>
      <c r="AH438" s="242" t="s">
        <v>7480</v>
      </c>
      <c r="AI438" s="243" t="s">
        <v>7481</v>
      </c>
      <c r="AJ438" s="10" t="s">
        <v>7482</v>
      </c>
      <c r="AK438" s="10" t="s">
        <v>7483</v>
      </c>
      <c r="AL438" s="241" t="s">
        <v>1953</v>
      </c>
      <c r="AM438" s="8" t="s">
        <v>7484</v>
      </c>
      <c r="AN438" s="8"/>
      <c r="AO438" s="8"/>
      <c r="AP438" s="8"/>
      <c r="AQ438" s="8" t="s">
        <v>3087</v>
      </c>
      <c r="AR438" s="245">
        <v>43861</v>
      </c>
      <c r="AS438" s="245">
        <v>43861</v>
      </c>
      <c r="AT438" s="246" t="s">
        <v>7485</v>
      </c>
      <c r="AU438" s="244">
        <v>43851</v>
      </c>
      <c r="AV438" s="247" t="s">
        <v>6602</v>
      </c>
      <c r="AW438" s="248" t="s">
        <v>6738</v>
      </c>
      <c r="AX438" s="249" t="s">
        <v>3087</v>
      </c>
      <c r="AY438" s="250" t="s">
        <v>7474</v>
      </c>
    </row>
    <row r="439" spans="1:51" ht="24.75" customHeight="1" x14ac:dyDescent="0.35">
      <c r="A439" s="11">
        <v>438</v>
      </c>
      <c r="B439" s="241" t="s">
        <v>7486</v>
      </c>
      <c r="C439" s="8" t="s">
        <v>7487</v>
      </c>
      <c r="D439" s="10" t="s">
        <v>3087</v>
      </c>
      <c r="E439" s="10" t="s">
        <v>14</v>
      </c>
      <c r="F439" s="9">
        <v>43711</v>
      </c>
      <c r="G439" s="9">
        <v>43770</v>
      </c>
      <c r="H439" s="9"/>
      <c r="I439" s="9">
        <v>44136</v>
      </c>
      <c r="J439" s="7" t="s">
        <v>3127</v>
      </c>
      <c r="K439" s="7"/>
      <c r="L439" s="10" t="s">
        <v>41</v>
      </c>
      <c r="M439" s="242" t="s">
        <v>6718</v>
      </c>
      <c r="N439" s="243" t="s">
        <v>2050</v>
      </c>
      <c r="O439" s="243" t="s">
        <v>7488</v>
      </c>
      <c r="P439" s="10" t="s">
        <v>7489</v>
      </c>
      <c r="Q439" s="10"/>
      <c r="R439" s="10"/>
      <c r="S439" s="10"/>
      <c r="T439" s="10" t="s">
        <v>53</v>
      </c>
      <c r="U439" s="244">
        <v>34322</v>
      </c>
      <c r="V439" s="10" t="s">
        <v>2114</v>
      </c>
      <c r="W439" s="10" t="s">
        <v>2114</v>
      </c>
      <c r="X439" s="241" t="s">
        <v>1936</v>
      </c>
      <c r="Y439" s="8" t="s">
        <v>7490</v>
      </c>
      <c r="Z439" s="243">
        <v>39613</v>
      </c>
      <c r="AA439" s="10" t="s">
        <v>2114</v>
      </c>
      <c r="AB439" s="10" t="s">
        <v>1956</v>
      </c>
      <c r="AC439" s="10" t="s">
        <v>3139</v>
      </c>
      <c r="AD439" s="10" t="s">
        <v>2233</v>
      </c>
      <c r="AE439" s="243" t="s">
        <v>6722</v>
      </c>
      <c r="AF439" s="10" t="s">
        <v>7491</v>
      </c>
      <c r="AG439" s="10" t="s">
        <v>7492</v>
      </c>
      <c r="AH439" s="242" t="s">
        <v>7491</v>
      </c>
      <c r="AI439" s="243" t="s">
        <v>7492</v>
      </c>
      <c r="AJ439" s="10" t="s">
        <v>7493</v>
      </c>
      <c r="AK439" s="10" t="s">
        <v>7494</v>
      </c>
      <c r="AL439" s="241" t="s">
        <v>1953</v>
      </c>
      <c r="AM439" s="8" t="s">
        <v>7495</v>
      </c>
      <c r="AN439" s="8"/>
      <c r="AO439" s="8"/>
      <c r="AP439" s="8"/>
      <c r="AQ439" s="8"/>
      <c r="AR439" s="245">
        <v>43852</v>
      </c>
      <c r="AS439" s="245">
        <v>43861</v>
      </c>
      <c r="AT439" s="246" t="s">
        <v>7496</v>
      </c>
      <c r="AU439" s="244">
        <v>43843</v>
      </c>
      <c r="AV439" s="247" t="s">
        <v>6648</v>
      </c>
      <c r="AW439" s="248" t="s">
        <v>6649</v>
      </c>
      <c r="AX439" s="249" t="s">
        <v>3087</v>
      </c>
      <c r="AY439" s="250" t="s">
        <v>7486</v>
      </c>
    </row>
    <row r="440" spans="1:51" ht="24.75" customHeight="1" x14ac:dyDescent="0.35">
      <c r="A440" s="11">
        <v>439</v>
      </c>
      <c r="B440" s="241" t="s">
        <v>7497</v>
      </c>
      <c r="C440" s="8" t="s">
        <v>575</v>
      </c>
      <c r="D440" s="10" t="s">
        <v>3087</v>
      </c>
      <c r="E440" s="10" t="s">
        <v>14</v>
      </c>
      <c r="F440" s="9">
        <v>43804</v>
      </c>
      <c r="G440" s="9">
        <v>43863</v>
      </c>
      <c r="H440" s="9"/>
      <c r="I440" s="9">
        <v>44229</v>
      </c>
      <c r="J440" s="7" t="s">
        <v>3127</v>
      </c>
      <c r="K440" s="7"/>
      <c r="L440" s="10" t="s">
        <v>115</v>
      </c>
      <c r="M440" s="242" t="s">
        <v>2118</v>
      </c>
      <c r="N440" s="243" t="s">
        <v>2017</v>
      </c>
      <c r="O440" s="243" t="s">
        <v>289</v>
      </c>
      <c r="P440" s="10" t="s">
        <v>2211</v>
      </c>
      <c r="Q440" s="10"/>
      <c r="R440" s="10"/>
      <c r="S440" s="10"/>
      <c r="T440" s="10" t="s">
        <v>22</v>
      </c>
      <c r="U440" s="244">
        <v>31054</v>
      </c>
      <c r="V440" s="10" t="s">
        <v>1045</v>
      </c>
      <c r="W440" s="10" t="s">
        <v>669</v>
      </c>
      <c r="X440" s="241" t="s">
        <v>1936</v>
      </c>
      <c r="Y440" s="8" t="s">
        <v>7498</v>
      </c>
      <c r="Z440" s="243">
        <v>42161</v>
      </c>
      <c r="AA440" s="10" t="s">
        <v>1045</v>
      </c>
      <c r="AB440" s="10" t="s">
        <v>1938</v>
      </c>
      <c r="AC440" s="10" t="s">
        <v>3139</v>
      </c>
      <c r="AD440" s="10" t="s">
        <v>2265</v>
      </c>
      <c r="AE440" s="243" t="s">
        <v>2266</v>
      </c>
      <c r="AF440" s="10" t="s">
        <v>7499</v>
      </c>
      <c r="AG440" s="10" t="s">
        <v>7500</v>
      </c>
      <c r="AH440" s="242" t="s">
        <v>7499</v>
      </c>
      <c r="AI440" s="243" t="s">
        <v>7500</v>
      </c>
      <c r="AJ440" s="10" t="s">
        <v>2267</v>
      </c>
      <c r="AK440" s="10" t="s">
        <v>2268</v>
      </c>
      <c r="AL440" s="241" t="s">
        <v>1941</v>
      </c>
      <c r="AM440" s="8" t="s">
        <v>576</v>
      </c>
      <c r="AN440" s="8"/>
      <c r="AO440" s="8"/>
      <c r="AP440" s="8"/>
      <c r="AQ440" s="8"/>
      <c r="AR440" s="245">
        <v>43864</v>
      </c>
      <c r="AS440" s="245">
        <v>43864</v>
      </c>
      <c r="AT440" s="246" t="s">
        <v>3087</v>
      </c>
      <c r="AU440" s="244">
        <v>43873</v>
      </c>
      <c r="AV440" s="247" t="s">
        <v>4455</v>
      </c>
      <c r="AW440" s="248" t="s">
        <v>3782</v>
      </c>
      <c r="AX440" s="249" t="s">
        <v>3087</v>
      </c>
      <c r="AY440" s="250" t="s">
        <v>7497</v>
      </c>
    </row>
    <row r="441" spans="1:51" ht="24.75" customHeight="1" x14ac:dyDescent="0.35">
      <c r="A441" s="11">
        <v>440</v>
      </c>
      <c r="B441" s="241" t="s">
        <v>7501</v>
      </c>
      <c r="C441" s="8" t="s">
        <v>7502</v>
      </c>
      <c r="D441" s="10" t="s">
        <v>3087</v>
      </c>
      <c r="E441" s="10" t="s">
        <v>14</v>
      </c>
      <c r="F441" s="9">
        <v>41074</v>
      </c>
      <c r="G441" s="9">
        <v>41134</v>
      </c>
      <c r="H441" s="9"/>
      <c r="I441" s="9"/>
      <c r="J441" s="7" t="s">
        <v>1932</v>
      </c>
      <c r="K441" s="7"/>
      <c r="L441" s="10" t="s">
        <v>70</v>
      </c>
      <c r="M441" s="242" t="s">
        <v>6741</v>
      </c>
      <c r="N441" s="243" t="s">
        <v>2050</v>
      </c>
      <c r="O441" s="243" t="s">
        <v>6742</v>
      </c>
      <c r="P441" s="10" t="s">
        <v>7503</v>
      </c>
      <c r="Q441" s="10"/>
      <c r="R441" s="10"/>
      <c r="S441" s="10"/>
      <c r="T441" s="10" t="s">
        <v>22</v>
      </c>
      <c r="U441" s="244">
        <v>32841</v>
      </c>
      <c r="V441" s="10" t="s">
        <v>2562</v>
      </c>
      <c r="W441" s="10" t="s">
        <v>2562</v>
      </c>
      <c r="X441" s="241" t="s">
        <v>1936</v>
      </c>
      <c r="Y441" s="8" t="s">
        <v>7504</v>
      </c>
      <c r="Z441" s="243">
        <v>40757</v>
      </c>
      <c r="AA441" s="10" t="s">
        <v>2562</v>
      </c>
      <c r="AB441" s="10" t="s">
        <v>1938</v>
      </c>
      <c r="AC441" s="10" t="s">
        <v>3139</v>
      </c>
      <c r="AD441" s="10" t="s">
        <v>2544</v>
      </c>
      <c r="AE441" s="243" t="s">
        <v>1988</v>
      </c>
      <c r="AF441" s="10" t="s">
        <v>7505</v>
      </c>
      <c r="AG441" s="10" t="s">
        <v>7506</v>
      </c>
      <c r="AH441" s="242" t="s">
        <v>7507</v>
      </c>
      <c r="AI441" s="243" t="s">
        <v>7508</v>
      </c>
      <c r="AJ441" s="10" t="s">
        <v>7509</v>
      </c>
      <c r="AK441" s="10" t="s">
        <v>7510</v>
      </c>
      <c r="AL441" s="241" t="s">
        <v>1950</v>
      </c>
      <c r="AM441" s="8" t="s">
        <v>7511</v>
      </c>
      <c r="AN441" s="8"/>
      <c r="AO441" s="8"/>
      <c r="AP441" s="8"/>
      <c r="AQ441" s="8" t="s">
        <v>3087</v>
      </c>
      <c r="AR441" s="245">
        <v>43873</v>
      </c>
      <c r="AS441" s="245">
        <v>43875</v>
      </c>
      <c r="AT441" s="246" t="s">
        <v>7512</v>
      </c>
      <c r="AU441" s="244">
        <v>43832</v>
      </c>
      <c r="AV441" s="247" t="s">
        <v>6602</v>
      </c>
      <c r="AW441" s="248" t="s">
        <v>3782</v>
      </c>
      <c r="AX441" s="249" t="s">
        <v>3087</v>
      </c>
      <c r="AY441" s="250" t="s">
        <v>7501</v>
      </c>
    </row>
    <row r="442" spans="1:51" ht="24.75" customHeight="1" x14ac:dyDescent="0.35">
      <c r="A442" s="11">
        <v>441</v>
      </c>
      <c r="B442" s="241" t="s">
        <v>7513</v>
      </c>
      <c r="C442" s="8" t="s">
        <v>4737</v>
      </c>
      <c r="D442" s="10" t="s">
        <v>7514</v>
      </c>
      <c r="E442" s="10" t="s">
        <v>32</v>
      </c>
      <c r="F442" s="9">
        <v>42948</v>
      </c>
      <c r="G442" s="9">
        <v>43007</v>
      </c>
      <c r="H442" s="9"/>
      <c r="I442" s="9"/>
      <c r="J442" s="7" t="s">
        <v>1932</v>
      </c>
      <c r="K442" s="7"/>
      <c r="L442" s="10" t="s">
        <v>5681</v>
      </c>
      <c r="M442" s="242" t="s">
        <v>2151</v>
      </c>
      <c r="N442" s="243" t="s">
        <v>1972</v>
      </c>
      <c r="O442" s="243" t="s">
        <v>3186</v>
      </c>
      <c r="P442" s="10" t="s">
        <v>2438</v>
      </c>
      <c r="Q442" s="10"/>
      <c r="R442" s="10"/>
      <c r="S442" s="10"/>
      <c r="T442" s="10" t="s">
        <v>53</v>
      </c>
      <c r="U442" s="244">
        <v>28138</v>
      </c>
      <c r="V442" s="10" t="s">
        <v>544</v>
      </c>
      <c r="W442" s="10" t="s">
        <v>544</v>
      </c>
      <c r="X442" s="241" t="s">
        <v>1936</v>
      </c>
      <c r="Y442" s="8" t="s">
        <v>7515</v>
      </c>
      <c r="Z442" s="243">
        <v>38224</v>
      </c>
      <c r="AA442" s="10" t="s">
        <v>544</v>
      </c>
      <c r="AB442" s="10" t="s">
        <v>1938</v>
      </c>
      <c r="AC442" s="10" t="s">
        <v>3139</v>
      </c>
      <c r="AD442" s="10" t="s">
        <v>7516</v>
      </c>
      <c r="AE442" s="243" t="s">
        <v>1948</v>
      </c>
      <c r="AF442" s="10" t="s">
        <v>7517</v>
      </c>
      <c r="AG442" s="10" t="s">
        <v>7518</v>
      </c>
      <c r="AH442" s="242" t="s">
        <v>7519</v>
      </c>
      <c r="AI442" s="243" t="s">
        <v>7520</v>
      </c>
      <c r="AJ442" s="10" t="s">
        <v>7521</v>
      </c>
      <c r="AK442" s="10" t="s">
        <v>2081</v>
      </c>
      <c r="AL442" s="241" t="s">
        <v>1971</v>
      </c>
      <c r="AM442" s="8" t="s">
        <v>7522</v>
      </c>
      <c r="AN442" s="8"/>
      <c r="AO442" s="8"/>
      <c r="AP442" s="8"/>
      <c r="AQ442" s="8" t="s">
        <v>3087</v>
      </c>
      <c r="AR442" s="245">
        <v>43876</v>
      </c>
      <c r="AS442" s="245">
        <v>43876</v>
      </c>
      <c r="AT442" s="246" t="s">
        <v>7523</v>
      </c>
      <c r="AU442" s="244">
        <v>43864</v>
      </c>
      <c r="AV442" s="247" t="s">
        <v>6648</v>
      </c>
      <c r="AW442" s="248" t="s">
        <v>6649</v>
      </c>
      <c r="AX442" s="249" t="s">
        <v>3087</v>
      </c>
      <c r="AY442" s="250" t="s">
        <v>7513</v>
      </c>
    </row>
    <row r="443" spans="1:51" ht="24.75" customHeight="1" x14ac:dyDescent="0.35">
      <c r="A443" s="11">
        <v>442</v>
      </c>
      <c r="B443" s="241" t="s">
        <v>7524</v>
      </c>
      <c r="C443" s="8" t="s">
        <v>7525</v>
      </c>
      <c r="D443" s="10" t="s">
        <v>3087</v>
      </c>
      <c r="E443" s="10" t="s">
        <v>14</v>
      </c>
      <c r="F443" s="9">
        <v>43689</v>
      </c>
      <c r="G443" s="9">
        <v>43748</v>
      </c>
      <c r="H443" s="251"/>
      <c r="I443" s="9">
        <v>44114</v>
      </c>
      <c r="J443" s="7" t="s">
        <v>3127</v>
      </c>
      <c r="K443" s="7"/>
      <c r="L443" s="10" t="s">
        <v>4682</v>
      </c>
      <c r="M443" s="242" t="s">
        <v>7526</v>
      </c>
      <c r="N443" s="252" t="s">
        <v>1972</v>
      </c>
      <c r="O443" s="252" t="s">
        <v>4747</v>
      </c>
      <c r="P443" s="252" t="s">
        <v>4748</v>
      </c>
      <c r="Q443" s="253"/>
      <c r="R443" s="253"/>
      <c r="S443" s="253"/>
      <c r="T443" s="253" t="s">
        <v>53</v>
      </c>
      <c r="U443" s="244">
        <v>32879</v>
      </c>
      <c r="V443" s="10" t="s">
        <v>1658</v>
      </c>
      <c r="W443" s="10" t="s">
        <v>1658</v>
      </c>
      <c r="X443" s="241" t="s">
        <v>1936</v>
      </c>
      <c r="Y443" s="8" t="s">
        <v>7527</v>
      </c>
      <c r="Z443" s="243">
        <v>41904</v>
      </c>
      <c r="AA443" s="10" t="s">
        <v>1658</v>
      </c>
      <c r="AB443" s="10" t="s">
        <v>1956</v>
      </c>
      <c r="AC443" s="10" t="s">
        <v>3139</v>
      </c>
      <c r="AD443" s="10" t="s">
        <v>2154</v>
      </c>
      <c r="AE443" s="243" t="s">
        <v>6282</v>
      </c>
      <c r="AF443" s="10" t="s">
        <v>7528</v>
      </c>
      <c r="AG443" s="10" t="s">
        <v>7529</v>
      </c>
      <c r="AH443" s="242" t="s">
        <v>7530</v>
      </c>
      <c r="AI443" s="243" t="s">
        <v>7531</v>
      </c>
      <c r="AJ443" s="10" t="s">
        <v>7532</v>
      </c>
      <c r="AK443" s="10" t="s">
        <v>7533</v>
      </c>
      <c r="AL443" s="241" t="s">
        <v>1953</v>
      </c>
      <c r="AM443" s="254" t="s">
        <v>7534</v>
      </c>
      <c r="AN443" s="8"/>
      <c r="AO443" s="10"/>
      <c r="AP443" s="10"/>
      <c r="AQ443" s="254"/>
      <c r="AR443" s="245">
        <v>43878</v>
      </c>
      <c r="AS443" s="245">
        <v>43878</v>
      </c>
      <c r="AT443" s="246" t="s">
        <v>7535</v>
      </c>
      <c r="AU443" s="244">
        <v>43848</v>
      </c>
      <c r="AV443" s="247" t="s">
        <v>6602</v>
      </c>
      <c r="AW443" s="248" t="s">
        <v>6603</v>
      </c>
      <c r="AX443" s="249" t="s">
        <v>3087</v>
      </c>
      <c r="AY443" s="250" t="s">
        <v>7524</v>
      </c>
    </row>
    <row r="444" spans="1:51" ht="24.75" customHeight="1" x14ac:dyDescent="0.35">
      <c r="A444" s="11">
        <v>443</v>
      </c>
      <c r="B444" s="241" t="s">
        <v>7536</v>
      </c>
      <c r="C444" s="8" t="s">
        <v>5968</v>
      </c>
      <c r="D444" s="10" t="s">
        <v>3087</v>
      </c>
      <c r="E444" s="10" t="s">
        <v>32</v>
      </c>
      <c r="F444" s="9">
        <v>43824</v>
      </c>
      <c r="G444" s="9">
        <v>43883</v>
      </c>
      <c r="H444" s="9"/>
      <c r="I444" s="9"/>
      <c r="J444" s="7" t="s">
        <v>3127</v>
      </c>
      <c r="K444" s="7"/>
      <c r="L444" s="10" t="s">
        <v>4682</v>
      </c>
      <c r="M444" s="242" t="s">
        <v>3474</v>
      </c>
      <c r="N444" s="243" t="s">
        <v>1972</v>
      </c>
      <c r="O444" s="243" t="s">
        <v>4747</v>
      </c>
      <c r="P444" s="10" t="s">
        <v>4748</v>
      </c>
      <c r="Q444" s="10"/>
      <c r="R444" s="10"/>
      <c r="S444" s="10"/>
      <c r="T444" s="10" t="s">
        <v>22</v>
      </c>
      <c r="U444" s="244">
        <v>27587</v>
      </c>
      <c r="V444" s="10" t="s">
        <v>79</v>
      </c>
      <c r="W444" s="10" t="s">
        <v>1997</v>
      </c>
      <c r="X444" s="241" t="s">
        <v>1936</v>
      </c>
      <c r="Y444" s="8" t="s">
        <v>7537</v>
      </c>
      <c r="Z444" s="243">
        <v>41137</v>
      </c>
      <c r="AA444" s="10" t="s">
        <v>79</v>
      </c>
      <c r="AB444" s="10" t="s">
        <v>1938</v>
      </c>
      <c r="AC444" s="10" t="s">
        <v>3139</v>
      </c>
      <c r="AD444" s="10" t="s">
        <v>2272</v>
      </c>
      <c r="AE444" s="243" t="s">
        <v>1948</v>
      </c>
      <c r="AF444" s="10" t="s">
        <v>7538</v>
      </c>
      <c r="AG444" s="10" t="s">
        <v>7539</v>
      </c>
      <c r="AH444" s="242" t="s">
        <v>7538</v>
      </c>
      <c r="AI444" s="243" t="s">
        <v>7539</v>
      </c>
      <c r="AJ444" s="10" t="s">
        <v>7540</v>
      </c>
      <c r="AK444" s="10" t="s">
        <v>7541</v>
      </c>
      <c r="AL444" s="241" t="s">
        <v>1941</v>
      </c>
      <c r="AM444" s="8" t="s">
        <v>7542</v>
      </c>
      <c r="AN444" s="8"/>
      <c r="AO444" s="8"/>
      <c r="AP444" s="8"/>
      <c r="AQ444" s="8" t="s">
        <v>3087</v>
      </c>
      <c r="AR444" s="245">
        <v>43883</v>
      </c>
      <c r="AS444" s="245">
        <v>43883</v>
      </c>
      <c r="AT444" s="246" t="s">
        <v>3087</v>
      </c>
      <c r="AU444" s="244">
        <v>43880</v>
      </c>
      <c r="AV444" s="247" t="s">
        <v>4455</v>
      </c>
      <c r="AW444" s="248" t="s">
        <v>6612</v>
      </c>
      <c r="AX444" s="249" t="s">
        <v>3087</v>
      </c>
      <c r="AY444" s="250" t="s">
        <v>7536</v>
      </c>
    </row>
    <row r="445" spans="1:51" ht="24.75" customHeight="1" x14ac:dyDescent="0.35">
      <c r="A445" s="11">
        <v>444</v>
      </c>
      <c r="B445" s="241" t="s">
        <v>7543</v>
      </c>
      <c r="C445" s="8" t="s">
        <v>7544</v>
      </c>
      <c r="D445" s="10" t="s">
        <v>3087</v>
      </c>
      <c r="E445" s="10" t="s">
        <v>14</v>
      </c>
      <c r="F445" s="9">
        <v>42618</v>
      </c>
      <c r="G445" s="9">
        <v>42678</v>
      </c>
      <c r="H445" s="9"/>
      <c r="I445" s="9"/>
      <c r="J445" s="7" t="s">
        <v>1932</v>
      </c>
      <c r="K445" s="7"/>
      <c r="L445" s="10" t="s">
        <v>35</v>
      </c>
      <c r="M445" s="242" t="s">
        <v>1989</v>
      </c>
      <c r="N445" s="243" t="s">
        <v>2017</v>
      </c>
      <c r="O445" s="243" t="s">
        <v>7545</v>
      </c>
      <c r="P445" s="10" t="s">
        <v>2660</v>
      </c>
      <c r="Q445" s="10"/>
      <c r="R445" s="10"/>
      <c r="S445" s="10"/>
      <c r="T445" s="10" t="s">
        <v>22</v>
      </c>
      <c r="U445" s="244">
        <v>29532</v>
      </c>
      <c r="V445" s="10" t="s">
        <v>255</v>
      </c>
      <c r="W445" s="10" t="s">
        <v>1382</v>
      </c>
      <c r="X445" s="241" t="s">
        <v>1936</v>
      </c>
      <c r="Y445" s="8" t="s">
        <v>7546</v>
      </c>
      <c r="Z445" s="243">
        <v>40660</v>
      </c>
      <c r="AA445" s="10" t="s">
        <v>255</v>
      </c>
      <c r="AB445" s="10" t="s">
        <v>1956</v>
      </c>
      <c r="AC445" s="10" t="s">
        <v>3139</v>
      </c>
      <c r="AD445" s="10" t="s">
        <v>2098</v>
      </c>
      <c r="AE445" s="243" t="s">
        <v>2579</v>
      </c>
      <c r="AF445" s="10" t="s">
        <v>7547</v>
      </c>
      <c r="AG445" s="10" t="s">
        <v>7548</v>
      </c>
      <c r="AH445" s="242" t="s">
        <v>7547</v>
      </c>
      <c r="AI445" s="243" t="s">
        <v>7548</v>
      </c>
      <c r="AJ445" s="10" t="s">
        <v>7549</v>
      </c>
      <c r="AK445" s="10" t="s">
        <v>7550</v>
      </c>
      <c r="AL445" s="241" t="s">
        <v>7551</v>
      </c>
      <c r="AM445" s="8" t="s">
        <v>7552</v>
      </c>
      <c r="AN445" s="8"/>
      <c r="AO445" s="8"/>
      <c r="AP445" s="8"/>
      <c r="AQ445" s="8" t="s">
        <v>3087</v>
      </c>
      <c r="AR445" s="245">
        <v>43888</v>
      </c>
      <c r="AS445" s="245">
        <v>43888</v>
      </c>
      <c r="AT445" s="246" t="s">
        <v>7553</v>
      </c>
      <c r="AU445" s="244">
        <v>43844</v>
      </c>
      <c r="AV445" s="247" t="s">
        <v>6602</v>
      </c>
      <c r="AW445" s="248" t="s">
        <v>3782</v>
      </c>
      <c r="AX445" s="249" t="s">
        <v>3087</v>
      </c>
      <c r="AY445" s="250" t="s">
        <v>7543</v>
      </c>
    </row>
    <row r="446" spans="1:51" ht="24.75" customHeight="1" x14ac:dyDescent="0.35">
      <c r="A446" s="11">
        <v>445</v>
      </c>
      <c r="B446" s="241" t="s">
        <v>7554</v>
      </c>
      <c r="C446" s="8" t="s">
        <v>7555</v>
      </c>
      <c r="D446" s="10" t="s">
        <v>3087</v>
      </c>
      <c r="E446" s="10" t="s">
        <v>14</v>
      </c>
      <c r="F446" s="9">
        <v>43748</v>
      </c>
      <c r="G446" s="9"/>
      <c r="H446" s="9"/>
      <c r="I446" s="9">
        <v>44113</v>
      </c>
      <c r="J446" s="7" t="s">
        <v>3127</v>
      </c>
      <c r="K446" s="7"/>
      <c r="L446" s="10" t="s">
        <v>115</v>
      </c>
      <c r="M446" s="242" t="s">
        <v>2042</v>
      </c>
      <c r="N446" s="243" t="s">
        <v>2155</v>
      </c>
      <c r="O446" s="243" t="s">
        <v>572</v>
      </c>
      <c r="P446" s="10" t="s">
        <v>2264</v>
      </c>
      <c r="Q446" s="10"/>
      <c r="R446" s="10"/>
      <c r="S446" s="10"/>
      <c r="T446" s="10" t="s">
        <v>53</v>
      </c>
      <c r="U446" s="244">
        <v>33623</v>
      </c>
      <c r="V446" s="10" t="s">
        <v>255</v>
      </c>
      <c r="W446" s="10" t="s">
        <v>2015</v>
      </c>
      <c r="X446" s="241" t="s">
        <v>1936</v>
      </c>
      <c r="Y446" s="8" t="s">
        <v>7556</v>
      </c>
      <c r="Z446" s="243">
        <v>43514</v>
      </c>
      <c r="AA446" s="10" t="s">
        <v>255</v>
      </c>
      <c r="AB446" s="10" t="s">
        <v>1956</v>
      </c>
      <c r="AC446" s="10" t="s">
        <v>3139</v>
      </c>
      <c r="AD446" s="10" t="s">
        <v>7557</v>
      </c>
      <c r="AE446" s="243" t="s">
        <v>3087</v>
      </c>
      <c r="AF446" s="10" t="s">
        <v>7558</v>
      </c>
      <c r="AG446" s="10" t="s">
        <v>7559</v>
      </c>
      <c r="AH446" s="242" t="s">
        <v>7558</v>
      </c>
      <c r="AI446" s="243" t="s">
        <v>7559</v>
      </c>
      <c r="AJ446" s="10" t="s">
        <v>7560</v>
      </c>
      <c r="AK446" s="10" t="s">
        <v>7561</v>
      </c>
      <c r="AL446" s="241" t="s">
        <v>1953</v>
      </c>
      <c r="AM446" s="8" t="s">
        <v>7562</v>
      </c>
      <c r="AN446" s="8"/>
      <c r="AO446" s="8"/>
      <c r="AP446" s="8"/>
      <c r="AQ446" s="8"/>
      <c r="AR446" s="245">
        <v>43906</v>
      </c>
      <c r="AS446" s="245">
        <v>43906</v>
      </c>
      <c r="AT446" s="246" t="s">
        <v>3087</v>
      </c>
      <c r="AU446" s="244">
        <v>43556</v>
      </c>
      <c r="AV446" s="247" t="s">
        <v>6648</v>
      </c>
      <c r="AW446" s="248" t="s">
        <v>7563</v>
      </c>
      <c r="AX446" s="249" t="s">
        <v>3087</v>
      </c>
      <c r="AY446" s="250" t="s">
        <v>7554</v>
      </c>
    </row>
    <row r="447" spans="1:51" ht="24.75" customHeight="1" x14ac:dyDescent="0.35">
      <c r="A447" s="11">
        <v>446</v>
      </c>
      <c r="B447" s="241" t="s">
        <v>7564</v>
      </c>
      <c r="C447" s="8" t="s">
        <v>890</v>
      </c>
      <c r="D447" s="10" t="s">
        <v>3087</v>
      </c>
      <c r="E447" s="10" t="s">
        <v>14</v>
      </c>
      <c r="F447" s="9">
        <v>42983</v>
      </c>
      <c r="G447" s="9">
        <v>43042</v>
      </c>
      <c r="H447" s="9"/>
      <c r="I447" s="9"/>
      <c r="J447" s="7" t="s">
        <v>1932</v>
      </c>
      <c r="K447" s="7"/>
      <c r="L447" s="10" t="s">
        <v>4682</v>
      </c>
      <c r="M447" s="242" t="s">
        <v>7526</v>
      </c>
      <c r="N447" s="243" t="s">
        <v>2155</v>
      </c>
      <c r="O447" s="243" t="s">
        <v>4855</v>
      </c>
      <c r="P447" s="10" t="s">
        <v>4856</v>
      </c>
      <c r="Q447" s="10"/>
      <c r="R447" s="10"/>
      <c r="S447" s="10"/>
      <c r="T447" s="10" t="s">
        <v>53</v>
      </c>
      <c r="U447" s="244">
        <v>34987</v>
      </c>
      <c r="V447" s="10" t="s">
        <v>2114</v>
      </c>
      <c r="W447" s="10" t="s">
        <v>2114</v>
      </c>
      <c r="X447" s="241" t="s">
        <v>1936</v>
      </c>
      <c r="Y447" s="8" t="s">
        <v>7565</v>
      </c>
      <c r="Z447" s="243">
        <v>40389</v>
      </c>
      <c r="AA447" s="10" t="s">
        <v>2114</v>
      </c>
      <c r="AB447" s="10" t="s">
        <v>1956</v>
      </c>
      <c r="AC447" s="10" t="s">
        <v>3139</v>
      </c>
      <c r="AD447" s="10" t="s">
        <v>7566</v>
      </c>
      <c r="AE447" s="243" t="s">
        <v>7567</v>
      </c>
      <c r="AF447" s="10" t="s">
        <v>7568</v>
      </c>
      <c r="AG447" s="10" t="s">
        <v>7569</v>
      </c>
      <c r="AH447" s="242" t="s">
        <v>7570</v>
      </c>
      <c r="AI447" s="243" t="s">
        <v>7571</v>
      </c>
      <c r="AJ447" s="10" t="s">
        <v>7572</v>
      </c>
      <c r="AK447" s="10" t="s">
        <v>2357</v>
      </c>
      <c r="AL447" s="241" t="s">
        <v>1953</v>
      </c>
      <c r="AM447" s="8" t="s">
        <v>892</v>
      </c>
      <c r="AN447" s="8"/>
      <c r="AO447" s="8"/>
      <c r="AP447" s="8"/>
      <c r="AQ447" s="8" t="s">
        <v>3087</v>
      </c>
      <c r="AR447" s="245">
        <v>43907</v>
      </c>
      <c r="AS447" s="245">
        <v>43907</v>
      </c>
      <c r="AT447" s="246" t="s">
        <v>7535</v>
      </c>
      <c r="AU447" s="244">
        <v>43880</v>
      </c>
      <c r="AV447" s="247" t="s">
        <v>6602</v>
      </c>
      <c r="AW447" s="248" t="s">
        <v>6603</v>
      </c>
      <c r="AX447" s="249" t="s">
        <v>3087</v>
      </c>
      <c r="AY447" s="250" t="s">
        <v>7564</v>
      </c>
    </row>
    <row r="448" spans="1:51" ht="24.75" customHeight="1" x14ac:dyDescent="0.35">
      <c r="A448" s="11">
        <v>447</v>
      </c>
      <c r="B448" s="241" t="s">
        <v>7573</v>
      </c>
      <c r="C448" s="8" t="s">
        <v>2373</v>
      </c>
      <c r="D448" s="10" t="s">
        <v>3087</v>
      </c>
      <c r="E448" s="10" t="s">
        <v>14</v>
      </c>
      <c r="F448" s="9">
        <v>42983</v>
      </c>
      <c r="G448" s="9">
        <v>43042</v>
      </c>
      <c r="H448" s="9"/>
      <c r="I448" s="9"/>
      <c r="J448" s="7" t="s">
        <v>1932</v>
      </c>
      <c r="K448" s="7"/>
      <c r="L448" s="10" t="s">
        <v>115</v>
      </c>
      <c r="M448" s="242" t="s">
        <v>2070</v>
      </c>
      <c r="N448" s="243" t="s">
        <v>1942</v>
      </c>
      <c r="O448" s="243" t="s">
        <v>5734</v>
      </c>
      <c r="P448" s="10" t="s">
        <v>5735</v>
      </c>
      <c r="Q448" s="10"/>
      <c r="R448" s="10"/>
      <c r="S448" s="10"/>
      <c r="T448" s="10" t="s">
        <v>22</v>
      </c>
      <c r="U448" s="244">
        <v>23822</v>
      </c>
      <c r="V448" s="10" t="s">
        <v>255</v>
      </c>
      <c r="W448" s="10" t="s">
        <v>91</v>
      </c>
      <c r="X448" s="241" t="s">
        <v>1936</v>
      </c>
      <c r="Y448" s="8" t="s">
        <v>7574</v>
      </c>
      <c r="Z448" s="243">
        <v>40288</v>
      </c>
      <c r="AA448" s="10" t="s">
        <v>255</v>
      </c>
      <c r="AB448" s="10" t="s">
        <v>1938</v>
      </c>
      <c r="AC448" s="10" t="s">
        <v>3139</v>
      </c>
      <c r="AD448" s="10" t="s">
        <v>2098</v>
      </c>
      <c r="AE448" s="243" t="s">
        <v>1962</v>
      </c>
      <c r="AF448" s="10" t="s">
        <v>7575</v>
      </c>
      <c r="AG448" s="10" t="s">
        <v>7576</v>
      </c>
      <c r="AH448" s="242" t="s">
        <v>7575</v>
      </c>
      <c r="AI448" s="243" t="s">
        <v>7576</v>
      </c>
      <c r="AJ448" s="10" t="s">
        <v>7577</v>
      </c>
      <c r="AK448" s="10" t="s">
        <v>7578</v>
      </c>
      <c r="AL448" s="241" t="s">
        <v>1941</v>
      </c>
      <c r="AM448" s="8" t="s">
        <v>7579</v>
      </c>
      <c r="AN448" s="8"/>
      <c r="AO448" s="8"/>
      <c r="AP448" s="8"/>
      <c r="AQ448" s="8" t="s">
        <v>3087</v>
      </c>
      <c r="AR448" s="245">
        <v>43910</v>
      </c>
      <c r="AS448" s="245">
        <v>43910</v>
      </c>
      <c r="AT448" s="246" t="s">
        <v>7580</v>
      </c>
      <c r="AU448" s="244"/>
      <c r="AV448" s="247" t="s">
        <v>6602</v>
      </c>
      <c r="AW448" s="248" t="s">
        <v>7581</v>
      </c>
      <c r="AX448" s="249" t="s">
        <v>3087</v>
      </c>
      <c r="AY448" s="250" t="s">
        <v>7573</v>
      </c>
    </row>
    <row r="449" spans="1:51" ht="24.75" customHeight="1" x14ac:dyDescent="0.35">
      <c r="A449" s="11">
        <v>448</v>
      </c>
      <c r="B449" s="241" t="s">
        <v>7582</v>
      </c>
      <c r="C449" s="8" t="s">
        <v>7583</v>
      </c>
      <c r="D449" s="10" t="s">
        <v>3087</v>
      </c>
      <c r="E449" s="10" t="s">
        <v>14</v>
      </c>
      <c r="F449" s="9">
        <v>43696</v>
      </c>
      <c r="G449" s="9">
        <v>43755</v>
      </c>
      <c r="H449" s="9"/>
      <c r="I449" s="9">
        <v>44121</v>
      </c>
      <c r="J449" s="7" t="s">
        <v>3127</v>
      </c>
      <c r="K449" s="7"/>
      <c r="L449" s="10" t="s">
        <v>47</v>
      </c>
      <c r="M449" s="242" t="s">
        <v>2027</v>
      </c>
      <c r="N449" s="243" t="s">
        <v>2155</v>
      </c>
      <c r="O449" s="243" t="s">
        <v>5648</v>
      </c>
      <c r="P449" s="10" t="s">
        <v>5649</v>
      </c>
      <c r="Q449" s="10"/>
      <c r="R449" s="10"/>
      <c r="S449" s="10"/>
      <c r="T449" s="10" t="s">
        <v>22</v>
      </c>
      <c r="U449" s="244">
        <v>35445</v>
      </c>
      <c r="V449" s="10" t="s">
        <v>311</v>
      </c>
      <c r="W449" s="10" t="s">
        <v>311</v>
      </c>
      <c r="X449" s="241" t="s">
        <v>1936</v>
      </c>
      <c r="Y449" s="8" t="s">
        <v>7584</v>
      </c>
      <c r="Z449" s="243">
        <v>41872</v>
      </c>
      <c r="AA449" s="10" t="s">
        <v>311</v>
      </c>
      <c r="AB449" s="10" t="s">
        <v>1956</v>
      </c>
      <c r="AC449" s="10" t="s">
        <v>3139</v>
      </c>
      <c r="AD449" s="10" t="s">
        <v>1992</v>
      </c>
      <c r="AE449" s="243" t="s">
        <v>3573</v>
      </c>
      <c r="AF449" s="10" t="s">
        <v>7585</v>
      </c>
      <c r="AG449" s="10" t="s">
        <v>7586</v>
      </c>
      <c r="AH449" s="242" t="s">
        <v>7587</v>
      </c>
      <c r="AI449" s="243" t="s">
        <v>7588</v>
      </c>
      <c r="AJ449" s="10" t="s">
        <v>7589</v>
      </c>
      <c r="AK449" s="10" t="s">
        <v>4806</v>
      </c>
      <c r="AL449" s="241" t="s">
        <v>2107</v>
      </c>
      <c r="AM449" s="8" t="s">
        <v>7590</v>
      </c>
      <c r="AN449" s="8"/>
      <c r="AO449" s="8"/>
      <c r="AP449" s="8"/>
      <c r="AQ449" s="8"/>
      <c r="AR449" s="245">
        <v>43910</v>
      </c>
      <c r="AS449" s="245">
        <v>43914</v>
      </c>
      <c r="AT449" s="246" t="s">
        <v>7591</v>
      </c>
      <c r="AU449" s="244">
        <v>43886</v>
      </c>
      <c r="AV449" s="247" t="s">
        <v>6602</v>
      </c>
      <c r="AW449" s="248" t="s">
        <v>3782</v>
      </c>
      <c r="AX449" s="249" t="s">
        <v>3087</v>
      </c>
      <c r="AY449" s="250" t="s">
        <v>7582</v>
      </c>
    </row>
    <row r="450" spans="1:51" ht="24.75" customHeight="1" x14ac:dyDescent="0.35">
      <c r="A450" s="11">
        <v>449</v>
      </c>
      <c r="B450" s="241" t="s">
        <v>7592</v>
      </c>
      <c r="C450" s="8" t="s">
        <v>7593</v>
      </c>
      <c r="D450" s="10" t="s">
        <v>3087</v>
      </c>
      <c r="E450" s="10" t="s">
        <v>14</v>
      </c>
      <c r="F450" s="9">
        <v>41214</v>
      </c>
      <c r="G450" s="9"/>
      <c r="H450" s="9"/>
      <c r="I450" s="9"/>
      <c r="J450" s="7" t="s">
        <v>1932</v>
      </c>
      <c r="K450" s="7"/>
      <c r="L450" s="10" t="s">
        <v>26</v>
      </c>
      <c r="M450" s="242" t="s">
        <v>26</v>
      </c>
      <c r="N450" s="243" t="s">
        <v>3206</v>
      </c>
      <c r="O450" s="243" t="s">
        <v>7594</v>
      </c>
      <c r="P450" s="10" t="s">
        <v>7595</v>
      </c>
      <c r="Q450" s="10"/>
      <c r="R450" s="10"/>
      <c r="S450" s="10"/>
      <c r="T450" s="10" t="s">
        <v>53</v>
      </c>
      <c r="U450" s="244">
        <v>23484</v>
      </c>
      <c r="V450" s="10" t="s">
        <v>255</v>
      </c>
      <c r="W450" s="10" t="s">
        <v>2195</v>
      </c>
      <c r="X450" s="241" t="s">
        <v>1936</v>
      </c>
      <c r="Y450" s="8" t="s">
        <v>7596</v>
      </c>
      <c r="Z450" s="243">
        <v>40987</v>
      </c>
      <c r="AA450" s="10" t="s">
        <v>2195</v>
      </c>
      <c r="AB450" s="10" t="s">
        <v>1938</v>
      </c>
      <c r="AC450" s="10" t="s">
        <v>3139</v>
      </c>
      <c r="AD450" s="10" t="s">
        <v>7597</v>
      </c>
      <c r="AE450" s="243" t="s">
        <v>1948</v>
      </c>
      <c r="AF450" s="10" t="s">
        <v>7598</v>
      </c>
      <c r="AG450" s="10" t="s">
        <v>3087</v>
      </c>
      <c r="AH450" s="242" t="s">
        <v>7599</v>
      </c>
      <c r="AI450" s="243" t="s">
        <v>7600</v>
      </c>
      <c r="AJ450" s="10" t="s">
        <v>3087</v>
      </c>
      <c r="AK450" s="10" t="s">
        <v>7601</v>
      </c>
      <c r="AL450" s="241" t="s">
        <v>1971</v>
      </c>
      <c r="AM450" s="8" t="s">
        <v>7602</v>
      </c>
      <c r="AN450" s="8"/>
      <c r="AO450" s="8"/>
      <c r="AP450" s="8"/>
      <c r="AQ450" s="8" t="s">
        <v>3087</v>
      </c>
      <c r="AR450" s="245">
        <v>43920</v>
      </c>
      <c r="AS450" s="245">
        <v>43920</v>
      </c>
      <c r="AT450" s="246" t="s">
        <v>3087</v>
      </c>
      <c r="AU450" s="244"/>
      <c r="AV450" s="247" t="s">
        <v>3710</v>
      </c>
      <c r="AW450" s="248" t="s">
        <v>3710</v>
      </c>
      <c r="AX450" s="249"/>
      <c r="AY450" s="250" t="s">
        <v>7592</v>
      </c>
    </row>
    <row r="451" spans="1:51" ht="24.75" customHeight="1" x14ac:dyDescent="0.35">
      <c r="A451" s="11">
        <v>450</v>
      </c>
      <c r="B451" s="241" t="s">
        <v>7603</v>
      </c>
      <c r="C451" s="8" t="s">
        <v>7604</v>
      </c>
      <c r="D451" s="10" t="s">
        <v>3087</v>
      </c>
      <c r="E451" s="10" t="s">
        <v>79</v>
      </c>
      <c r="F451" s="9">
        <v>43661</v>
      </c>
      <c r="G451" s="9">
        <v>43720</v>
      </c>
      <c r="H451" s="9"/>
      <c r="I451" s="9">
        <v>44086</v>
      </c>
      <c r="J451" s="7" t="s">
        <v>3127</v>
      </c>
      <c r="K451" s="7"/>
      <c r="L451" s="10" t="s">
        <v>5681</v>
      </c>
      <c r="M451" s="242" t="s">
        <v>2151</v>
      </c>
      <c r="N451" s="243" t="s">
        <v>2017</v>
      </c>
      <c r="O451" s="243" t="s">
        <v>3186</v>
      </c>
      <c r="P451" s="10" t="s">
        <v>2061</v>
      </c>
      <c r="Q451" s="10"/>
      <c r="R451" s="10"/>
      <c r="S451" s="10"/>
      <c r="T451" s="10" t="s">
        <v>53</v>
      </c>
      <c r="U451" s="244">
        <v>31017</v>
      </c>
      <c r="V451" s="10" t="s">
        <v>1725</v>
      </c>
      <c r="W451" s="10" t="s">
        <v>1725</v>
      </c>
      <c r="X451" s="241" t="s">
        <v>1936</v>
      </c>
      <c r="Y451" s="8" t="s">
        <v>7605</v>
      </c>
      <c r="Z451" s="243">
        <v>40784</v>
      </c>
      <c r="AA451" s="10" t="s">
        <v>1725</v>
      </c>
      <c r="AB451" s="10" t="s">
        <v>1938</v>
      </c>
      <c r="AC451" s="10" t="s">
        <v>3139</v>
      </c>
      <c r="AD451" s="10" t="s">
        <v>7606</v>
      </c>
      <c r="AE451" s="243" t="s">
        <v>2104</v>
      </c>
      <c r="AF451" s="10" t="s">
        <v>7607</v>
      </c>
      <c r="AG451" s="10" t="s">
        <v>7608</v>
      </c>
      <c r="AH451" s="242" t="s">
        <v>7607</v>
      </c>
      <c r="AI451" s="243" t="s">
        <v>7608</v>
      </c>
      <c r="AJ451" s="10" t="s">
        <v>7609</v>
      </c>
      <c r="AK451" s="10" t="s">
        <v>7610</v>
      </c>
      <c r="AL451" s="241" t="s">
        <v>1971</v>
      </c>
      <c r="AM451" s="8" t="s">
        <v>7611</v>
      </c>
      <c r="AN451" s="8"/>
      <c r="AO451" s="8"/>
      <c r="AP451" s="8"/>
      <c r="AQ451" s="8" t="s">
        <v>3087</v>
      </c>
      <c r="AR451" s="245">
        <v>43921</v>
      </c>
      <c r="AS451" s="245">
        <v>43921</v>
      </c>
      <c r="AT451" s="246" t="s">
        <v>7612</v>
      </c>
      <c r="AU451" s="244"/>
      <c r="AV451" s="247" t="s">
        <v>6602</v>
      </c>
      <c r="AW451" s="248" t="s">
        <v>6612</v>
      </c>
      <c r="AX451" s="249" t="s">
        <v>3087</v>
      </c>
      <c r="AY451" s="250" t="s">
        <v>7603</v>
      </c>
    </row>
    <row r="452" spans="1:51" ht="24.75" customHeight="1" x14ac:dyDescent="0.35">
      <c r="A452" s="11">
        <v>451</v>
      </c>
      <c r="B452" s="241" t="s">
        <v>7613</v>
      </c>
      <c r="C452" s="8" t="s">
        <v>7614</v>
      </c>
      <c r="D452" s="10" t="s">
        <v>3087</v>
      </c>
      <c r="E452" s="10" t="s">
        <v>32</v>
      </c>
      <c r="F452" s="9">
        <v>43668</v>
      </c>
      <c r="G452" s="9">
        <v>43727</v>
      </c>
      <c r="H452" s="9"/>
      <c r="I452" s="9">
        <v>44093</v>
      </c>
      <c r="J452" s="7" t="s">
        <v>3127</v>
      </c>
      <c r="K452" s="7"/>
      <c r="L452" s="10" t="s">
        <v>35</v>
      </c>
      <c r="M452" s="242" t="s">
        <v>35</v>
      </c>
      <c r="N452" s="243" t="s">
        <v>1972</v>
      </c>
      <c r="O452" s="243" t="s">
        <v>60</v>
      </c>
      <c r="P452" s="10" t="s">
        <v>2020</v>
      </c>
      <c r="Q452" s="10"/>
      <c r="R452" s="10"/>
      <c r="S452" s="10"/>
      <c r="T452" s="10" t="s">
        <v>22</v>
      </c>
      <c r="U452" s="244">
        <v>33168</v>
      </c>
      <c r="V452" s="10" t="s">
        <v>141</v>
      </c>
      <c r="W452" s="10" t="s">
        <v>343</v>
      </c>
      <c r="X452" s="241" t="s">
        <v>1936</v>
      </c>
      <c r="Y452" s="8" t="s">
        <v>7615</v>
      </c>
      <c r="Z452" s="243">
        <v>43193</v>
      </c>
      <c r="AA452" s="10" t="s">
        <v>79</v>
      </c>
      <c r="AB452" s="10" t="s">
        <v>1938</v>
      </c>
      <c r="AC452" s="10" t="s">
        <v>3139</v>
      </c>
      <c r="AD452" s="10" t="s">
        <v>2239</v>
      </c>
      <c r="AE452" s="243" t="s">
        <v>2095</v>
      </c>
      <c r="AF452" s="10" t="s">
        <v>7616</v>
      </c>
      <c r="AG452" s="10" t="s">
        <v>7617</v>
      </c>
      <c r="AH452" s="242" t="s">
        <v>7616</v>
      </c>
      <c r="AI452" s="243" t="s">
        <v>7617</v>
      </c>
      <c r="AJ452" s="10" t="s">
        <v>7618</v>
      </c>
      <c r="AK452" s="10" t="s">
        <v>7619</v>
      </c>
      <c r="AL452" s="241" t="s">
        <v>1941</v>
      </c>
      <c r="AM452" s="8" t="s">
        <v>7620</v>
      </c>
      <c r="AN452" s="8"/>
      <c r="AO452" s="8"/>
      <c r="AP452" s="8"/>
      <c r="AQ452" s="8" t="s">
        <v>3087</v>
      </c>
      <c r="AR452" s="245">
        <v>43930</v>
      </c>
      <c r="AS452" s="245">
        <v>43930</v>
      </c>
      <c r="AT452" s="246" t="s">
        <v>7621</v>
      </c>
      <c r="AU452" s="244">
        <v>43900</v>
      </c>
      <c r="AV452" s="247" t="s">
        <v>6602</v>
      </c>
      <c r="AW452" s="248" t="s">
        <v>6612</v>
      </c>
      <c r="AX452" s="249" t="s">
        <v>3087</v>
      </c>
      <c r="AY452" s="250" t="s">
        <v>7613</v>
      </c>
    </row>
    <row r="453" spans="1:51" ht="24.75" customHeight="1" x14ac:dyDescent="0.35">
      <c r="A453" s="11">
        <v>452</v>
      </c>
      <c r="B453" s="241" t="s">
        <v>7622</v>
      </c>
      <c r="C453" s="8" t="s">
        <v>7623</v>
      </c>
      <c r="D453" s="10" t="s">
        <v>7624</v>
      </c>
      <c r="E453" s="10" t="s">
        <v>1071</v>
      </c>
      <c r="F453" s="9">
        <v>43507</v>
      </c>
      <c r="G453" s="9">
        <v>43566</v>
      </c>
      <c r="H453" s="9"/>
      <c r="I453" s="9">
        <v>43932</v>
      </c>
      <c r="J453" s="7" t="s">
        <v>3127</v>
      </c>
      <c r="K453" s="7"/>
      <c r="L453" s="10" t="s">
        <v>5052</v>
      </c>
      <c r="M453" s="242" t="s">
        <v>5053</v>
      </c>
      <c r="N453" s="243" t="s">
        <v>1972</v>
      </c>
      <c r="O453" s="243" t="s">
        <v>3091</v>
      </c>
      <c r="P453" s="10" t="s">
        <v>3246</v>
      </c>
      <c r="Q453" s="10"/>
      <c r="R453" s="10"/>
      <c r="S453" s="10"/>
      <c r="T453" s="10" t="s">
        <v>53</v>
      </c>
      <c r="U453" s="244">
        <v>26492</v>
      </c>
      <c r="V453" s="10" t="s">
        <v>2114</v>
      </c>
      <c r="W453" s="10" t="s">
        <v>101</v>
      </c>
      <c r="X453" s="241" t="s">
        <v>1936</v>
      </c>
      <c r="Y453" s="8" t="s">
        <v>7625</v>
      </c>
      <c r="Z453" s="243">
        <v>42563</v>
      </c>
      <c r="AA453" s="10" t="s">
        <v>2114</v>
      </c>
      <c r="AB453" s="10" t="s">
        <v>1938</v>
      </c>
      <c r="AC453" s="10" t="s">
        <v>3139</v>
      </c>
      <c r="AD453" s="10" t="s">
        <v>2098</v>
      </c>
      <c r="AE453" s="243" t="s">
        <v>7626</v>
      </c>
      <c r="AF453" s="10" t="s">
        <v>7627</v>
      </c>
      <c r="AG453" s="10" t="s">
        <v>7628</v>
      </c>
      <c r="AH453" s="242" t="s">
        <v>7627</v>
      </c>
      <c r="AI453" s="243" t="s">
        <v>7628</v>
      </c>
      <c r="AJ453" s="10" t="s">
        <v>7629</v>
      </c>
      <c r="AK453" s="10" t="s">
        <v>7630</v>
      </c>
      <c r="AL453" s="241" t="s">
        <v>1971</v>
      </c>
      <c r="AM453" s="8" t="s">
        <v>7631</v>
      </c>
      <c r="AN453" s="8"/>
      <c r="AO453" s="8"/>
      <c r="AP453" s="8"/>
      <c r="AQ453" s="8" t="s">
        <v>3087</v>
      </c>
      <c r="AR453" s="245">
        <v>43932</v>
      </c>
      <c r="AS453" s="245">
        <v>43932</v>
      </c>
      <c r="AT453" s="246" t="s">
        <v>7632</v>
      </c>
      <c r="AU453" s="244"/>
      <c r="AV453" s="247" t="s">
        <v>6648</v>
      </c>
      <c r="AW453" s="248" t="s">
        <v>6649</v>
      </c>
      <c r="AX453" s="249" t="s">
        <v>3087</v>
      </c>
      <c r="AY453" s="250" t="s">
        <v>7622</v>
      </c>
    </row>
    <row r="454" spans="1:51" ht="24.75" customHeight="1" x14ac:dyDescent="0.35">
      <c r="A454" s="11">
        <v>453</v>
      </c>
      <c r="B454" s="241" t="s">
        <v>7633</v>
      </c>
      <c r="C454" s="8" t="s">
        <v>7634</v>
      </c>
      <c r="D454" s="10" t="s">
        <v>3087</v>
      </c>
      <c r="E454" s="10" t="s">
        <v>14</v>
      </c>
      <c r="F454" s="9">
        <v>40161</v>
      </c>
      <c r="G454" s="9">
        <v>40222</v>
      </c>
      <c r="H454" s="9"/>
      <c r="I454" s="9"/>
      <c r="J454" s="7" t="s">
        <v>1932</v>
      </c>
      <c r="K454" s="7"/>
      <c r="L454" s="10" t="s">
        <v>115</v>
      </c>
      <c r="M454" s="242" t="s">
        <v>2042</v>
      </c>
      <c r="N454" s="243" t="s">
        <v>1990</v>
      </c>
      <c r="O454" s="243" t="s">
        <v>204</v>
      </c>
      <c r="P454" s="10" t="s">
        <v>7635</v>
      </c>
      <c r="Q454" s="10"/>
      <c r="R454" s="10"/>
      <c r="S454" s="10"/>
      <c r="T454" s="10" t="s">
        <v>22</v>
      </c>
      <c r="U454" s="244">
        <v>30992</v>
      </c>
      <c r="V454" s="10" t="s">
        <v>255</v>
      </c>
      <c r="W454" s="10" t="s">
        <v>1382</v>
      </c>
      <c r="X454" s="241" t="s">
        <v>1936</v>
      </c>
      <c r="Y454" s="8" t="s">
        <v>7636</v>
      </c>
      <c r="Z454" s="243">
        <v>41827</v>
      </c>
      <c r="AA454" s="10" t="s">
        <v>255</v>
      </c>
      <c r="AB454" s="10" t="s">
        <v>1938</v>
      </c>
      <c r="AC454" s="10" t="s">
        <v>3139</v>
      </c>
      <c r="AD454" s="10" t="s">
        <v>2149</v>
      </c>
      <c r="AE454" s="243" t="s">
        <v>7637</v>
      </c>
      <c r="AF454" s="10" t="s">
        <v>7638</v>
      </c>
      <c r="AG454" s="10" t="s">
        <v>7639</v>
      </c>
      <c r="AH454" s="242" t="s">
        <v>7640</v>
      </c>
      <c r="AI454" s="243" t="s">
        <v>7641</v>
      </c>
      <c r="AJ454" s="10" t="s">
        <v>7642</v>
      </c>
      <c r="AK454" s="10" t="s">
        <v>7643</v>
      </c>
      <c r="AL454" s="241" t="s">
        <v>1941</v>
      </c>
      <c r="AM454" s="8" t="s">
        <v>7644</v>
      </c>
      <c r="AN454" s="8"/>
      <c r="AO454" s="8"/>
      <c r="AP454" s="8"/>
      <c r="AQ454" s="8" t="s">
        <v>3087</v>
      </c>
      <c r="AR454" s="245">
        <v>43937</v>
      </c>
      <c r="AS454" s="245">
        <v>43938</v>
      </c>
      <c r="AT454" s="246" t="s">
        <v>7645</v>
      </c>
      <c r="AU454" s="244">
        <v>43899</v>
      </c>
      <c r="AV454" s="247" t="s">
        <v>6602</v>
      </c>
      <c r="AW454" s="248" t="s">
        <v>7133</v>
      </c>
      <c r="AX454" s="249" t="s">
        <v>3087</v>
      </c>
      <c r="AY454" s="250" t="s">
        <v>7633</v>
      </c>
    </row>
    <row r="455" spans="1:51" ht="24.75" customHeight="1" x14ac:dyDescent="0.35">
      <c r="A455" s="11">
        <v>454</v>
      </c>
      <c r="B455" s="241" t="s">
        <v>7646</v>
      </c>
      <c r="C455" s="8" t="s">
        <v>1598</v>
      </c>
      <c r="D455" s="10" t="s">
        <v>3087</v>
      </c>
      <c r="E455" s="10" t="s">
        <v>14</v>
      </c>
      <c r="F455" s="9">
        <v>41927</v>
      </c>
      <c r="G455" s="9">
        <v>41987</v>
      </c>
      <c r="H455" s="9"/>
      <c r="I455" s="9"/>
      <c r="J455" s="7" t="s">
        <v>1932</v>
      </c>
      <c r="K455" s="7"/>
      <c r="L455" s="10" t="s">
        <v>19</v>
      </c>
      <c r="M455" s="242" t="s">
        <v>5617</v>
      </c>
      <c r="N455" s="243" t="s">
        <v>1990</v>
      </c>
      <c r="O455" s="243" t="s">
        <v>1119</v>
      </c>
      <c r="P455" s="10" t="s">
        <v>5618</v>
      </c>
      <c r="Q455" s="10"/>
      <c r="R455" s="10"/>
      <c r="S455" s="10"/>
      <c r="T455" s="10" t="s">
        <v>22</v>
      </c>
      <c r="U455" s="244">
        <v>33506</v>
      </c>
      <c r="V455" s="10" t="s">
        <v>2024</v>
      </c>
      <c r="W455" s="10" t="s">
        <v>2024</v>
      </c>
      <c r="X455" s="241" t="s">
        <v>1936</v>
      </c>
      <c r="Y455" s="8" t="s">
        <v>2689</v>
      </c>
      <c r="Z455" s="243">
        <v>43509</v>
      </c>
      <c r="AA455" s="10" t="s">
        <v>16</v>
      </c>
      <c r="AB455" s="10" t="s">
        <v>1956</v>
      </c>
      <c r="AC455" s="10" t="s">
        <v>1968</v>
      </c>
      <c r="AD455" s="10" t="s">
        <v>7647</v>
      </c>
      <c r="AE455" s="243" t="s">
        <v>2377</v>
      </c>
      <c r="AF455" s="10" t="s">
        <v>7648</v>
      </c>
      <c r="AG455" s="10" t="s">
        <v>7649</v>
      </c>
      <c r="AH455" s="242" t="s">
        <v>7650</v>
      </c>
      <c r="AI455" s="243" t="s">
        <v>7651</v>
      </c>
      <c r="AJ455" s="10" t="s">
        <v>2690</v>
      </c>
      <c r="AK455" s="10" t="s">
        <v>2691</v>
      </c>
      <c r="AL455" s="241" t="s">
        <v>1950</v>
      </c>
      <c r="AM455" s="8" t="s">
        <v>7652</v>
      </c>
      <c r="AN455" s="8"/>
      <c r="AO455" s="8"/>
      <c r="AP455" s="8"/>
      <c r="AQ455" s="8" t="s">
        <v>3087</v>
      </c>
      <c r="AR455" s="245">
        <v>43945</v>
      </c>
      <c r="AS455" s="245">
        <v>43945</v>
      </c>
      <c r="AT455" s="246" t="s">
        <v>7653</v>
      </c>
      <c r="AU455" s="244">
        <v>43903</v>
      </c>
      <c r="AV455" s="247" t="s">
        <v>6602</v>
      </c>
      <c r="AW455" s="248" t="s">
        <v>6603</v>
      </c>
      <c r="AX455" s="249" t="s">
        <v>3087</v>
      </c>
      <c r="AY455" s="250" t="s">
        <v>7646</v>
      </c>
    </row>
    <row r="456" spans="1:51" ht="24.75" customHeight="1" x14ac:dyDescent="0.35">
      <c r="A456" s="11">
        <v>455</v>
      </c>
      <c r="B456" s="241" t="s">
        <v>7654</v>
      </c>
      <c r="C456" s="8" t="s">
        <v>7655</v>
      </c>
      <c r="D456" s="10" t="s">
        <v>3087</v>
      </c>
      <c r="E456" s="10" t="s">
        <v>14</v>
      </c>
      <c r="F456" s="9">
        <v>43927</v>
      </c>
      <c r="G456" s="9">
        <v>43986</v>
      </c>
      <c r="H456" s="9"/>
      <c r="I456" s="9"/>
      <c r="J456" s="7" t="s">
        <v>3127</v>
      </c>
      <c r="K456" s="7"/>
      <c r="L456" s="10" t="s">
        <v>47</v>
      </c>
      <c r="M456" s="242" t="s">
        <v>2027</v>
      </c>
      <c r="N456" s="243" t="s">
        <v>2155</v>
      </c>
      <c r="O456" s="243" t="s">
        <v>1445</v>
      </c>
      <c r="P456" s="10" t="s">
        <v>2608</v>
      </c>
      <c r="Q456" s="10"/>
      <c r="R456" s="10"/>
      <c r="S456" s="10"/>
      <c r="T456" s="10" t="s">
        <v>22</v>
      </c>
      <c r="U456" s="244">
        <v>35654</v>
      </c>
      <c r="V456" s="10" t="s">
        <v>255</v>
      </c>
      <c r="W456" s="10" t="s">
        <v>1725</v>
      </c>
      <c r="X456" s="241" t="s">
        <v>1936</v>
      </c>
      <c r="Y456" s="8" t="s">
        <v>7656</v>
      </c>
      <c r="Z456" s="243">
        <v>43675</v>
      </c>
      <c r="AA456" s="10" t="s">
        <v>255</v>
      </c>
      <c r="AB456" s="10" t="s">
        <v>1956</v>
      </c>
      <c r="AC456" s="10" t="s">
        <v>3139</v>
      </c>
      <c r="AD456" s="10" t="s">
        <v>2363</v>
      </c>
      <c r="AE456" s="243" t="s">
        <v>1998</v>
      </c>
      <c r="AF456" s="10" t="s">
        <v>7657</v>
      </c>
      <c r="AG456" s="10" t="s">
        <v>7658</v>
      </c>
      <c r="AH456" s="242" t="s">
        <v>7657</v>
      </c>
      <c r="AI456" s="243" t="s">
        <v>7658</v>
      </c>
      <c r="AJ456" s="10" t="s">
        <v>7659</v>
      </c>
      <c r="AK456" s="10" t="s">
        <v>7660</v>
      </c>
      <c r="AL456" s="241" t="s">
        <v>1953</v>
      </c>
      <c r="AM456" s="8" t="s">
        <v>7661</v>
      </c>
      <c r="AN456" s="8"/>
      <c r="AO456" s="8"/>
      <c r="AP456" s="8"/>
      <c r="AQ456" s="8" t="s">
        <v>3087</v>
      </c>
      <c r="AR456" s="245">
        <v>43945</v>
      </c>
      <c r="AS456" s="245">
        <v>43945</v>
      </c>
      <c r="AT456" s="246" t="s">
        <v>3087</v>
      </c>
      <c r="AU456" s="244">
        <v>43945</v>
      </c>
      <c r="AV456" s="247" t="s">
        <v>4455</v>
      </c>
      <c r="AW456" s="248" t="s">
        <v>6649</v>
      </c>
      <c r="AX456" s="249" t="s">
        <v>3087</v>
      </c>
      <c r="AY456" s="250" t="s">
        <v>7654</v>
      </c>
    </row>
    <row r="457" spans="1:51" ht="24.75" customHeight="1" x14ac:dyDescent="0.35">
      <c r="A457" s="11">
        <v>456</v>
      </c>
      <c r="B457" s="241" t="s">
        <v>7662</v>
      </c>
      <c r="C457" s="8" t="s">
        <v>7663</v>
      </c>
      <c r="D457" s="10" t="s">
        <v>3087</v>
      </c>
      <c r="E457" s="10" t="s">
        <v>1382</v>
      </c>
      <c r="F457" s="9">
        <v>43675</v>
      </c>
      <c r="G457" s="9">
        <v>43734</v>
      </c>
      <c r="H457" s="9"/>
      <c r="I457" s="9">
        <v>44100</v>
      </c>
      <c r="J457" s="7" t="s">
        <v>3127</v>
      </c>
      <c r="K457" s="7"/>
      <c r="L457" s="10" t="s">
        <v>4682</v>
      </c>
      <c r="M457" s="242" t="s">
        <v>3383</v>
      </c>
      <c r="N457" s="243" t="s">
        <v>2050</v>
      </c>
      <c r="O457" s="243" t="s">
        <v>4999</v>
      </c>
      <c r="P457" s="10" t="s">
        <v>6623</v>
      </c>
      <c r="Q457" s="10"/>
      <c r="R457" s="10"/>
      <c r="S457" s="10"/>
      <c r="T457" s="10" t="s">
        <v>53</v>
      </c>
      <c r="U457" s="244">
        <v>31962</v>
      </c>
      <c r="V457" s="10" t="s">
        <v>2205</v>
      </c>
      <c r="W457" s="10" t="s">
        <v>2205</v>
      </c>
      <c r="X457" s="241" t="s">
        <v>1936</v>
      </c>
      <c r="Y457" s="8" t="s">
        <v>7664</v>
      </c>
      <c r="Z457" s="243">
        <v>42214</v>
      </c>
      <c r="AA457" s="10" t="s">
        <v>2205</v>
      </c>
      <c r="AB457" s="10" t="s">
        <v>1938</v>
      </c>
      <c r="AC457" s="10" t="s">
        <v>3139</v>
      </c>
      <c r="AD457" s="10" t="s">
        <v>2049</v>
      </c>
      <c r="AE457" s="243" t="s">
        <v>6700</v>
      </c>
      <c r="AF457" s="10" t="s">
        <v>7665</v>
      </c>
      <c r="AG457" s="10" t="s">
        <v>7666</v>
      </c>
      <c r="AH457" s="242" t="s">
        <v>7665</v>
      </c>
      <c r="AI457" s="243" t="s">
        <v>7666</v>
      </c>
      <c r="AJ457" s="10" t="s">
        <v>7667</v>
      </c>
      <c r="AK457" s="10" t="s">
        <v>7668</v>
      </c>
      <c r="AL457" s="241" t="s">
        <v>1971</v>
      </c>
      <c r="AM457" s="8" t="s">
        <v>7669</v>
      </c>
      <c r="AN457" s="8"/>
      <c r="AO457" s="8"/>
      <c r="AP457" s="8"/>
      <c r="AQ457" s="8"/>
      <c r="AR457" s="245">
        <v>43950</v>
      </c>
      <c r="AS457" s="245">
        <v>43950</v>
      </c>
      <c r="AT457" s="246" t="s">
        <v>7670</v>
      </c>
      <c r="AU457" s="244">
        <v>43944</v>
      </c>
      <c r="AV457" s="247" t="s">
        <v>6602</v>
      </c>
      <c r="AW457" s="248" t="s">
        <v>6612</v>
      </c>
      <c r="AX457" s="249" t="s">
        <v>3087</v>
      </c>
      <c r="AY457" s="250" t="s">
        <v>7662</v>
      </c>
    </row>
    <row r="458" spans="1:51" ht="24.75" customHeight="1" x14ac:dyDescent="0.35">
      <c r="A458" s="11">
        <v>457</v>
      </c>
      <c r="B458" s="241" t="s">
        <v>7671</v>
      </c>
      <c r="C458" s="8" t="s">
        <v>7672</v>
      </c>
      <c r="D458" s="10" t="s">
        <v>3087</v>
      </c>
      <c r="E458" s="10" t="s">
        <v>255</v>
      </c>
      <c r="F458" s="9">
        <v>43630</v>
      </c>
      <c r="G458" s="9">
        <v>43689</v>
      </c>
      <c r="H458" s="9"/>
      <c r="I458" s="9">
        <v>44055</v>
      </c>
      <c r="J458" s="7" t="s">
        <v>3127</v>
      </c>
      <c r="K458" s="7"/>
      <c r="L458" s="10" t="s">
        <v>6523</v>
      </c>
      <c r="M458" s="242" t="s">
        <v>7673</v>
      </c>
      <c r="N458" s="243" t="s">
        <v>2017</v>
      </c>
      <c r="O458" s="243" t="s">
        <v>5579</v>
      </c>
      <c r="P458" s="10" t="s">
        <v>6906</v>
      </c>
      <c r="Q458" s="10"/>
      <c r="R458" s="10"/>
      <c r="S458" s="10"/>
      <c r="T458" s="10" t="s">
        <v>53</v>
      </c>
      <c r="U458" s="244">
        <v>31182</v>
      </c>
      <c r="V458" s="10" t="s">
        <v>747</v>
      </c>
      <c r="W458" s="10" t="s">
        <v>747</v>
      </c>
      <c r="X458" s="241" t="s">
        <v>1936</v>
      </c>
      <c r="Y458" s="8" t="s">
        <v>7674</v>
      </c>
      <c r="Z458" s="243">
        <v>42289</v>
      </c>
      <c r="AA458" s="10" t="s">
        <v>7675</v>
      </c>
      <c r="AB458" s="10" t="s">
        <v>1956</v>
      </c>
      <c r="AC458" s="10" t="s">
        <v>3139</v>
      </c>
      <c r="AD458" s="10" t="s">
        <v>2010</v>
      </c>
      <c r="AE458" s="243" t="s">
        <v>1948</v>
      </c>
      <c r="AF458" s="10" t="s">
        <v>7676</v>
      </c>
      <c r="AG458" s="10" t="s">
        <v>7677</v>
      </c>
      <c r="AH458" s="242" t="s">
        <v>7678</v>
      </c>
      <c r="AI458" s="243" t="s">
        <v>7679</v>
      </c>
      <c r="AJ458" s="10" t="s">
        <v>7680</v>
      </c>
      <c r="AK458" s="10" t="s">
        <v>7681</v>
      </c>
      <c r="AL458" s="241" t="s">
        <v>7682</v>
      </c>
      <c r="AM458" s="8" t="s">
        <v>7683</v>
      </c>
      <c r="AN458" s="8"/>
      <c r="AO458" s="8"/>
      <c r="AP458" s="8"/>
      <c r="AQ458" s="8"/>
      <c r="AR458" s="245">
        <v>43950</v>
      </c>
      <c r="AS458" s="245">
        <v>43950</v>
      </c>
      <c r="AT458" s="246" t="s">
        <v>7684</v>
      </c>
      <c r="AU458" s="244">
        <v>43920</v>
      </c>
      <c r="AV458" s="247" t="s">
        <v>6602</v>
      </c>
      <c r="AW458" s="248" t="s">
        <v>6738</v>
      </c>
      <c r="AX458" s="249" t="s">
        <v>3087</v>
      </c>
      <c r="AY458" s="250" t="s">
        <v>7671</v>
      </c>
    </row>
    <row r="459" spans="1:51" ht="24.75" customHeight="1" x14ac:dyDescent="0.35">
      <c r="A459" s="11">
        <v>458</v>
      </c>
      <c r="B459" s="241" t="s">
        <v>7685</v>
      </c>
      <c r="C459" s="8" t="s">
        <v>7686</v>
      </c>
      <c r="D459" s="10" t="s">
        <v>3087</v>
      </c>
      <c r="E459" s="10" t="s">
        <v>14</v>
      </c>
      <c r="F459" s="9">
        <v>43717</v>
      </c>
      <c r="G459" s="9">
        <v>43776</v>
      </c>
      <c r="H459" s="9"/>
      <c r="I459" s="9">
        <v>44142</v>
      </c>
      <c r="J459" s="7" t="s">
        <v>3127</v>
      </c>
      <c r="K459" s="7"/>
      <c r="L459" s="10" t="s">
        <v>7687</v>
      </c>
      <c r="M459" s="242" t="s">
        <v>2281</v>
      </c>
      <c r="N459" s="243" t="s">
        <v>2017</v>
      </c>
      <c r="O459" s="243" t="s">
        <v>7688</v>
      </c>
      <c r="P459" s="10" t="s">
        <v>7689</v>
      </c>
      <c r="Q459" s="10"/>
      <c r="R459" s="10"/>
      <c r="S459" s="10"/>
      <c r="T459" s="10" t="s">
        <v>22</v>
      </c>
      <c r="U459" s="244">
        <v>31914</v>
      </c>
      <c r="V459" s="10" t="s">
        <v>255</v>
      </c>
      <c r="W459" s="10" t="s">
        <v>255</v>
      </c>
      <c r="X459" s="241" t="s">
        <v>1936</v>
      </c>
      <c r="Y459" s="8" t="s">
        <v>7690</v>
      </c>
      <c r="Z459" s="243">
        <v>42978</v>
      </c>
      <c r="AA459" s="10" t="s">
        <v>255</v>
      </c>
      <c r="AB459" s="10" t="s">
        <v>1938</v>
      </c>
      <c r="AC459" s="10" t="s">
        <v>3139</v>
      </c>
      <c r="AD459" s="10" t="s">
        <v>2203</v>
      </c>
      <c r="AE459" s="243" t="s">
        <v>2312</v>
      </c>
      <c r="AF459" s="10" t="s">
        <v>7691</v>
      </c>
      <c r="AG459" s="10" t="s">
        <v>7692</v>
      </c>
      <c r="AH459" s="242" t="s">
        <v>7693</v>
      </c>
      <c r="AI459" s="243" t="s">
        <v>7694</v>
      </c>
      <c r="AJ459" s="10" t="s">
        <v>7695</v>
      </c>
      <c r="AK459" s="10" t="s">
        <v>7696</v>
      </c>
      <c r="AL459" s="241" t="s">
        <v>1941</v>
      </c>
      <c r="AM459" s="8" t="s">
        <v>7697</v>
      </c>
      <c r="AN459" s="8"/>
      <c r="AO459" s="8"/>
      <c r="AP459" s="8"/>
      <c r="AQ459" s="8"/>
      <c r="AR459" s="245">
        <v>43948</v>
      </c>
      <c r="AS459" s="245">
        <v>43950</v>
      </c>
      <c r="AT459" s="246" t="s">
        <v>7698</v>
      </c>
      <c r="AU459" s="244">
        <v>43937</v>
      </c>
      <c r="AV459" s="247" t="s">
        <v>6648</v>
      </c>
      <c r="AW459" s="248" t="s">
        <v>6649</v>
      </c>
      <c r="AX459" s="249" t="s">
        <v>3087</v>
      </c>
      <c r="AY459" s="250" t="s">
        <v>7685</v>
      </c>
    </row>
    <row r="460" spans="1:51" ht="24.75" customHeight="1" x14ac:dyDescent="0.35">
      <c r="A460" s="11">
        <v>459</v>
      </c>
      <c r="B460" s="241" t="s">
        <v>7699</v>
      </c>
      <c r="C460" s="8" t="s">
        <v>7700</v>
      </c>
      <c r="D460" s="10" t="s">
        <v>3087</v>
      </c>
      <c r="E460" s="10" t="s">
        <v>141</v>
      </c>
      <c r="F460" s="9">
        <v>43678</v>
      </c>
      <c r="G460" s="9">
        <v>43737</v>
      </c>
      <c r="H460" s="9"/>
      <c r="I460" s="9">
        <v>44103</v>
      </c>
      <c r="J460" s="7" t="s">
        <v>3127</v>
      </c>
      <c r="K460" s="7"/>
      <c r="L460" s="10" t="s">
        <v>4682</v>
      </c>
      <c r="M460" s="242" t="s">
        <v>3474</v>
      </c>
      <c r="N460" s="243" t="s">
        <v>2050</v>
      </c>
      <c r="O460" s="243" t="s">
        <v>4999</v>
      </c>
      <c r="P460" s="10" t="s">
        <v>6623</v>
      </c>
      <c r="Q460" s="10"/>
      <c r="R460" s="10"/>
      <c r="S460" s="10"/>
      <c r="T460" s="10" t="s">
        <v>53</v>
      </c>
      <c r="U460" s="244">
        <v>33377</v>
      </c>
      <c r="V460" s="10" t="s">
        <v>141</v>
      </c>
      <c r="W460" s="10" t="s">
        <v>141</v>
      </c>
      <c r="X460" s="241" t="s">
        <v>1936</v>
      </c>
      <c r="Y460" s="8" t="s">
        <v>7701</v>
      </c>
      <c r="Z460" s="243">
        <v>41197</v>
      </c>
      <c r="AA460" s="10" t="s">
        <v>141</v>
      </c>
      <c r="AB460" s="10" t="s">
        <v>1956</v>
      </c>
      <c r="AC460" s="10" t="s">
        <v>3139</v>
      </c>
      <c r="AD460" s="10" t="s">
        <v>7702</v>
      </c>
      <c r="AE460" s="243" t="s">
        <v>2069</v>
      </c>
      <c r="AF460" s="10" t="s">
        <v>7703</v>
      </c>
      <c r="AG460" s="10" t="s">
        <v>7704</v>
      </c>
      <c r="AH460" s="242" t="s">
        <v>7703</v>
      </c>
      <c r="AI460" s="243" t="s">
        <v>7704</v>
      </c>
      <c r="AJ460" s="10" t="s">
        <v>7705</v>
      </c>
      <c r="AK460" s="10" t="s">
        <v>7706</v>
      </c>
      <c r="AL460" s="241" t="s">
        <v>2107</v>
      </c>
      <c r="AM460" s="8" t="s">
        <v>7707</v>
      </c>
      <c r="AN460" s="8"/>
      <c r="AO460" s="8"/>
      <c r="AP460" s="8"/>
      <c r="AQ460" s="8" t="s">
        <v>3087</v>
      </c>
      <c r="AR460" s="245">
        <v>43951</v>
      </c>
      <c r="AS460" s="245">
        <v>43951</v>
      </c>
      <c r="AT460" s="246" t="s">
        <v>7708</v>
      </c>
      <c r="AU460" s="244">
        <v>43943</v>
      </c>
      <c r="AV460" s="247" t="s">
        <v>6602</v>
      </c>
      <c r="AW460" s="248" t="s">
        <v>6688</v>
      </c>
      <c r="AX460" s="249" t="s">
        <v>3087</v>
      </c>
      <c r="AY460" s="250" t="s">
        <v>7699</v>
      </c>
    </row>
    <row r="461" spans="1:51" ht="24.75" customHeight="1" x14ac:dyDescent="0.35">
      <c r="A461" s="11">
        <v>460</v>
      </c>
      <c r="B461" s="241" t="s">
        <v>7709</v>
      </c>
      <c r="C461" s="8" t="s">
        <v>7710</v>
      </c>
      <c r="D461" s="10" t="s">
        <v>3087</v>
      </c>
      <c r="E461" s="10" t="s">
        <v>2048</v>
      </c>
      <c r="F461" s="9">
        <v>43528</v>
      </c>
      <c r="G461" s="9">
        <v>43587</v>
      </c>
      <c r="H461" s="9"/>
      <c r="I461" s="9">
        <v>43953</v>
      </c>
      <c r="J461" s="7" t="s">
        <v>3127</v>
      </c>
      <c r="K461" s="7"/>
      <c r="L461" s="10" t="s">
        <v>5789</v>
      </c>
      <c r="M461" s="242" t="s">
        <v>2122</v>
      </c>
      <c r="N461" s="243" t="s">
        <v>1990</v>
      </c>
      <c r="O461" s="243" t="s">
        <v>3186</v>
      </c>
      <c r="P461" s="10" t="s">
        <v>2061</v>
      </c>
      <c r="Q461" s="10"/>
      <c r="R461" s="10"/>
      <c r="S461" s="10"/>
      <c r="T461" s="10" t="s">
        <v>53</v>
      </c>
      <c r="U461" s="244">
        <v>34336</v>
      </c>
      <c r="V461" s="10" t="s">
        <v>2205</v>
      </c>
      <c r="W461" s="10" t="s">
        <v>2205</v>
      </c>
      <c r="X461" s="241" t="s">
        <v>1936</v>
      </c>
      <c r="Y461" s="8" t="s">
        <v>7711</v>
      </c>
      <c r="Z461" s="243">
        <v>43126</v>
      </c>
      <c r="AA461" s="10" t="s">
        <v>2205</v>
      </c>
      <c r="AB461" s="10" t="s">
        <v>1956</v>
      </c>
      <c r="AC461" s="10" t="s">
        <v>3139</v>
      </c>
      <c r="AD461" s="10" t="s">
        <v>7712</v>
      </c>
      <c r="AE461" s="243" t="s">
        <v>2041</v>
      </c>
      <c r="AF461" s="10" t="s">
        <v>7713</v>
      </c>
      <c r="AG461" s="10" t="s">
        <v>7714</v>
      </c>
      <c r="AH461" s="242" t="s">
        <v>7713</v>
      </c>
      <c r="AI461" s="243" t="s">
        <v>7714</v>
      </c>
      <c r="AJ461" s="10" t="s">
        <v>7715</v>
      </c>
      <c r="AK461" s="10" t="s">
        <v>7716</v>
      </c>
      <c r="AL461" s="241" t="s">
        <v>2107</v>
      </c>
      <c r="AM461" s="8" t="s">
        <v>7717</v>
      </c>
      <c r="AN461" s="8"/>
      <c r="AO461" s="8"/>
      <c r="AP461" s="8"/>
      <c r="AQ461" s="8"/>
      <c r="AR461" s="245">
        <v>43953</v>
      </c>
      <c r="AS461" s="245">
        <v>43953</v>
      </c>
      <c r="AT461" s="246" t="s">
        <v>7718</v>
      </c>
      <c r="AU461" s="244">
        <v>43938</v>
      </c>
      <c r="AV461" s="247" t="s">
        <v>6648</v>
      </c>
      <c r="AW461" s="248" t="s">
        <v>6649</v>
      </c>
      <c r="AX461" s="249" t="s">
        <v>3087</v>
      </c>
      <c r="AY461" s="250" t="s">
        <v>7709</v>
      </c>
    </row>
    <row r="462" spans="1:51" ht="24.75" customHeight="1" x14ac:dyDescent="0.35">
      <c r="A462" s="11">
        <v>461</v>
      </c>
      <c r="B462" s="241" t="s">
        <v>7719</v>
      </c>
      <c r="C462" s="8" t="s">
        <v>1139</v>
      </c>
      <c r="D462" s="10" t="s">
        <v>3087</v>
      </c>
      <c r="E462" s="10" t="s">
        <v>32</v>
      </c>
      <c r="F462" s="9">
        <v>40098</v>
      </c>
      <c r="G462" s="9">
        <v>40158</v>
      </c>
      <c r="H462" s="9"/>
      <c r="I462" s="9"/>
      <c r="J462" s="7" t="s">
        <v>1932</v>
      </c>
      <c r="K462" s="7"/>
      <c r="L462" s="10" t="s">
        <v>115</v>
      </c>
      <c r="M462" s="242" t="s">
        <v>2070</v>
      </c>
      <c r="N462" s="243" t="s">
        <v>1972</v>
      </c>
      <c r="O462" s="243" t="s">
        <v>801</v>
      </c>
      <c r="P462" s="10" t="s">
        <v>2362</v>
      </c>
      <c r="Q462" s="10"/>
      <c r="R462" s="10"/>
      <c r="S462" s="10"/>
      <c r="T462" s="10" t="s">
        <v>22</v>
      </c>
      <c r="U462" s="244">
        <v>30821</v>
      </c>
      <c r="V462" s="10" t="s">
        <v>501</v>
      </c>
      <c r="W462" s="10" t="s">
        <v>501</v>
      </c>
      <c r="X462" s="241" t="s">
        <v>1936</v>
      </c>
      <c r="Y462" s="8" t="s">
        <v>2490</v>
      </c>
      <c r="Z462" s="243">
        <v>42821</v>
      </c>
      <c r="AA462" s="10" t="s">
        <v>16</v>
      </c>
      <c r="AB462" s="10" t="s">
        <v>1938</v>
      </c>
      <c r="AC462" s="10" t="s">
        <v>3139</v>
      </c>
      <c r="AD462" s="10" t="s">
        <v>2040</v>
      </c>
      <c r="AE462" s="243" t="s">
        <v>2300</v>
      </c>
      <c r="AF462" s="10" t="s">
        <v>7720</v>
      </c>
      <c r="AG462" s="10" t="s">
        <v>7721</v>
      </c>
      <c r="AH462" s="242" t="s">
        <v>7722</v>
      </c>
      <c r="AI462" s="243" t="s">
        <v>7723</v>
      </c>
      <c r="AJ462" s="10" t="s">
        <v>7724</v>
      </c>
      <c r="AK462" s="10" t="s">
        <v>2491</v>
      </c>
      <c r="AL462" s="241" t="s">
        <v>1941</v>
      </c>
      <c r="AM462" s="8" t="s">
        <v>1141</v>
      </c>
      <c r="AN462" s="8"/>
      <c r="AO462" s="8"/>
      <c r="AP462" s="8"/>
      <c r="AQ462" s="8" t="s">
        <v>3087</v>
      </c>
      <c r="AR462" s="245">
        <v>43955</v>
      </c>
      <c r="AS462" s="245">
        <v>43955</v>
      </c>
      <c r="AT462" s="246" t="s">
        <v>7725</v>
      </c>
      <c r="AU462" s="244">
        <v>43922</v>
      </c>
      <c r="AV462" s="247" t="s">
        <v>6602</v>
      </c>
      <c r="AW462" s="248" t="s">
        <v>3782</v>
      </c>
      <c r="AX462" s="249" t="s">
        <v>3087</v>
      </c>
      <c r="AY462" s="250" t="s">
        <v>7719</v>
      </c>
    </row>
    <row r="463" spans="1:51" ht="24.75" customHeight="1" x14ac:dyDescent="0.35">
      <c r="A463" s="11">
        <v>462</v>
      </c>
      <c r="B463" s="241" t="s">
        <v>7726</v>
      </c>
      <c r="C463" s="8" t="s">
        <v>7259</v>
      </c>
      <c r="D463" s="10" t="s">
        <v>3087</v>
      </c>
      <c r="E463" s="10" t="s">
        <v>14</v>
      </c>
      <c r="F463" s="9">
        <v>42464</v>
      </c>
      <c r="G463" s="9">
        <v>42524</v>
      </c>
      <c r="H463" s="9"/>
      <c r="I463" s="9"/>
      <c r="J463" s="7" t="s">
        <v>1932</v>
      </c>
      <c r="K463" s="7"/>
      <c r="L463" s="10" t="s">
        <v>19</v>
      </c>
      <c r="M463" s="242" t="s">
        <v>5617</v>
      </c>
      <c r="N463" s="243" t="s">
        <v>1933</v>
      </c>
      <c r="O463" s="243" t="s">
        <v>20</v>
      </c>
      <c r="P463" s="10" t="s">
        <v>7727</v>
      </c>
      <c r="Q463" s="10"/>
      <c r="R463" s="10"/>
      <c r="S463" s="10"/>
      <c r="T463" s="10" t="s">
        <v>22</v>
      </c>
      <c r="U463" s="244">
        <v>29680</v>
      </c>
      <c r="V463" s="10" t="s">
        <v>747</v>
      </c>
      <c r="W463" s="10" t="s">
        <v>747</v>
      </c>
      <c r="X463" s="241" t="s">
        <v>1936</v>
      </c>
      <c r="Y463" s="8" t="s">
        <v>7728</v>
      </c>
      <c r="Z463" s="243">
        <v>41666</v>
      </c>
      <c r="AA463" s="10" t="s">
        <v>747</v>
      </c>
      <c r="AB463" s="10" t="s">
        <v>1956</v>
      </c>
      <c r="AC463" s="10" t="s">
        <v>3139</v>
      </c>
      <c r="AD463" s="10" t="s">
        <v>2707</v>
      </c>
      <c r="AE463" s="243" t="s">
        <v>2579</v>
      </c>
      <c r="AF463" s="10" t="s">
        <v>7729</v>
      </c>
      <c r="AG463" s="10" t="s">
        <v>7730</v>
      </c>
      <c r="AH463" s="242" t="s">
        <v>7731</v>
      </c>
      <c r="AI463" s="243" t="s">
        <v>7732</v>
      </c>
      <c r="AJ463" s="10" t="s">
        <v>7733</v>
      </c>
      <c r="AK463" s="10" t="s">
        <v>7734</v>
      </c>
      <c r="AL463" s="241" t="s">
        <v>1953</v>
      </c>
      <c r="AM463" s="8" t="s">
        <v>7735</v>
      </c>
      <c r="AN463" s="8"/>
      <c r="AO463" s="8"/>
      <c r="AP463" s="8"/>
      <c r="AQ463" s="8" t="s">
        <v>3087</v>
      </c>
      <c r="AR463" s="245">
        <v>43962</v>
      </c>
      <c r="AS463" s="245">
        <v>43962</v>
      </c>
      <c r="AT463" s="246" t="s">
        <v>7736</v>
      </c>
      <c r="AU463" s="244">
        <v>43920</v>
      </c>
      <c r="AV463" s="247" t="s">
        <v>6602</v>
      </c>
      <c r="AW463" s="248" t="s">
        <v>6603</v>
      </c>
      <c r="AX463" s="249" t="s">
        <v>3087</v>
      </c>
      <c r="AY463" s="250" t="s">
        <v>7726</v>
      </c>
    </row>
    <row r="464" spans="1:51" ht="24.75" customHeight="1" x14ac:dyDescent="0.35">
      <c r="A464" s="11">
        <v>463</v>
      </c>
      <c r="B464" s="241" t="s">
        <v>7737</v>
      </c>
      <c r="C464" s="8" t="s">
        <v>7738</v>
      </c>
      <c r="D464" s="10" t="s">
        <v>3087</v>
      </c>
      <c r="E464" s="10" t="s">
        <v>2247</v>
      </c>
      <c r="F464" s="9">
        <v>43637</v>
      </c>
      <c r="G464" s="9">
        <v>43696</v>
      </c>
      <c r="H464" s="9"/>
      <c r="I464" s="9">
        <v>44062</v>
      </c>
      <c r="J464" s="7" t="s">
        <v>3127</v>
      </c>
      <c r="K464" s="7"/>
      <c r="L464" s="10" t="s">
        <v>5937</v>
      </c>
      <c r="M464" s="242" t="s">
        <v>2298</v>
      </c>
      <c r="N464" s="243" t="s">
        <v>2050</v>
      </c>
      <c r="O464" s="243" t="s">
        <v>3186</v>
      </c>
      <c r="P464" s="10" t="s">
        <v>2061</v>
      </c>
      <c r="Q464" s="10"/>
      <c r="R464" s="10"/>
      <c r="S464" s="10"/>
      <c r="T464" s="10" t="s">
        <v>53</v>
      </c>
      <c r="U464" s="244">
        <v>31647</v>
      </c>
      <c r="V464" s="10" t="s">
        <v>527</v>
      </c>
      <c r="W464" s="10" t="s">
        <v>527</v>
      </c>
      <c r="X464" s="241" t="s">
        <v>1936</v>
      </c>
      <c r="Y464" s="8" t="s">
        <v>7739</v>
      </c>
      <c r="Z464" s="243">
        <v>43073</v>
      </c>
      <c r="AA464" s="10" t="s">
        <v>527</v>
      </c>
      <c r="AB464" s="10" t="s">
        <v>1938</v>
      </c>
      <c r="AC464" s="10" t="s">
        <v>3139</v>
      </c>
      <c r="AD464" s="10" t="s">
        <v>2239</v>
      </c>
      <c r="AE464" s="243" t="s">
        <v>2041</v>
      </c>
      <c r="AF464" s="10" t="s">
        <v>7740</v>
      </c>
      <c r="AG464" s="10" t="s">
        <v>7741</v>
      </c>
      <c r="AH464" s="242" t="s">
        <v>7740</v>
      </c>
      <c r="AI464" s="243" t="s">
        <v>7741</v>
      </c>
      <c r="AJ464" s="10" t="s">
        <v>7742</v>
      </c>
      <c r="AK464" s="10" t="s">
        <v>7743</v>
      </c>
      <c r="AL464" s="241" t="s">
        <v>2107</v>
      </c>
      <c r="AM464" s="8" t="s">
        <v>7744</v>
      </c>
      <c r="AN464" s="8"/>
      <c r="AO464" s="8"/>
      <c r="AP464" s="8"/>
      <c r="AQ464" s="8" t="s">
        <v>3087</v>
      </c>
      <c r="AR464" s="245">
        <v>43963</v>
      </c>
      <c r="AS464" s="245">
        <v>43963</v>
      </c>
      <c r="AT464" s="246" t="s">
        <v>7745</v>
      </c>
      <c r="AU464" s="244">
        <v>43942</v>
      </c>
      <c r="AV464" s="247" t="s">
        <v>6602</v>
      </c>
      <c r="AW464" s="248" t="s">
        <v>6738</v>
      </c>
      <c r="AX464" s="249" t="s">
        <v>3087</v>
      </c>
      <c r="AY464" s="250" t="s">
        <v>7737</v>
      </c>
    </row>
    <row r="465" spans="1:51" ht="24.75" customHeight="1" x14ac:dyDescent="0.35">
      <c r="A465" s="11">
        <v>464</v>
      </c>
      <c r="B465" s="241" t="s">
        <v>7746</v>
      </c>
      <c r="C465" s="8" t="s">
        <v>7747</v>
      </c>
      <c r="D465" s="10" t="s">
        <v>3087</v>
      </c>
      <c r="E465" s="10" t="s">
        <v>14</v>
      </c>
      <c r="F465" s="9">
        <v>42632</v>
      </c>
      <c r="G465" s="9">
        <v>42692</v>
      </c>
      <c r="H465" s="9"/>
      <c r="I465" s="9"/>
      <c r="J465" s="7" t="s">
        <v>1932</v>
      </c>
      <c r="K465" s="7"/>
      <c r="L465" s="10" t="s">
        <v>3117</v>
      </c>
      <c r="M465" s="242" t="s">
        <v>3117</v>
      </c>
      <c r="N465" s="243" t="s">
        <v>1990</v>
      </c>
      <c r="O465" s="243" t="s">
        <v>7748</v>
      </c>
      <c r="P465" s="10" t="s">
        <v>7749</v>
      </c>
      <c r="Q465" s="10"/>
      <c r="R465" s="10"/>
      <c r="S465" s="10"/>
      <c r="T465" s="10" t="s">
        <v>22</v>
      </c>
      <c r="U465" s="244">
        <v>33591</v>
      </c>
      <c r="V465" s="10" t="s">
        <v>747</v>
      </c>
      <c r="W465" s="10" t="s">
        <v>747</v>
      </c>
      <c r="X465" s="241" t="s">
        <v>1936</v>
      </c>
      <c r="Y465" s="8" t="s">
        <v>7750</v>
      </c>
      <c r="Z465" s="243">
        <v>38891</v>
      </c>
      <c r="AA465" s="10" t="s">
        <v>747</v>
      </c>
      <c r="AB465" s="10" t="s">
        <v>1956</v>
      </c>
      <c r="AC465" s="10" t="s">
        <v>3139</v>
      </c>
      <c r="AD465" s="10" t="s">
        <v>2363</v>
      </c>
      <c r="AE465" s="243" t="s">
        <v>1940</v>
      </c>
      <c r="AF465" s="10" t="s">
        <v>7751</v>
      </c>
      <c r="AG465" s="10" t="s">
        <v>7752</v>
      </c>
      <c r="AH465" s="242" t="s">
        <v>7753</v>
      </c>
      <c r="AI465" s="243" t="s">
        <v>7754</v>
      </c>
      <c r="AJ465" s="10" t="s">
        <v>7755</v>
      </c>
      <c r="AK465" s="10" t="s">
        <v>7756</v>
      </c>
      <c r="AL465" s="241" t="s">
        <v>2224</v>
      </c>
      <c r="AM465" s="8" t="s">
        <v>7757</v>
      </c>
      <c r="AN465" s="8"/>
      <c r="AO465" s="8"/>
      <c r="AP465" s="8"/>
      <c r="AQ465" s="8" t="s">
        <v>3087</v>
      </c>
      <c r="AR465" s="245">
        <v>43959</v>
      </c>
      <c r="AS465" s="245">
        <v>43963</v>
      </c>
      <c r="AT465" s="246" t="s">
        <v>7758</v>
      </c>
      <c r="AU465" s="244">
        <v>43922</v>
      </c>
      <c r="AV465" s="247" t="s">
        <v>6602</v>
      </c>
      <c r="AW465" s="248" t="s">
        <v>6612</v>
      </c>
      <c r="AX465" s="249" t="s">
        <v>3087</v>
      </c>
      <c r="AY465" s="250" t="s">
        <v>7746</v>
      </c>
    </row>
    <row r="466" spans="1:51" ht="24.75" customHeight="1" x14ac:dyDescent="0.35">
      <c r="A466" s="11">
        <v>465</v>
      </c>
      <c r="B466" s="241" t="s">
        <v>7759</v>
      </c>
      <c r="C466" s="8" t="s">
        <v>6307</v>
      </c>
      <c r="D466" s="10" t="s">
        <v>3087</v>
      </c>
      <c r="E466" s="10" t="s">
        <v>14</v>
      </c>
      <c r="F466" s="9">
        <v>43598</v>
      </c>
      <c r="G466" s="9">
        <v>43657</v>
      </c>
      <c r="H466" s="9"/>
      <c r="I466" s="9">
        <v>44023</v>
      </c>
      <c r="J466" s="7" t="s">
        <v>3127</v>
      </c>
      <c r="K466" s="7"/>
      <c r="L466" s="10" t="s">
        <v>41</v>
      </c>
      <c r="M466" s="242" t="s">
        <v>6753</v>
      </c>
      <c r="N466" s="243" t="s">
        <v>2017</v>
      </c>
      <c r="O466" s="243" t="s">
        <v>7760</v>
      </c>
      <c r="P466" s="10" t="s">
        <v>7761</v>
      </c>
      <c r="Q466" s="10"/>
      <c r="R466" s="10"/>
      <c r="S466" s="10"/>
      <c r="T466" s="10" t="s">
        <v>22</v>
      </c>
      <c r="U466" s="244">
        <v>32666</v>
      </c>
      <c r="V466" s="10" t="s">
        <v>255</v>
      </c>
      <c r="W466" s="10" t="s">
        <v>255</v>
      </c>
      <c r="X466" s="241" t="s">
        <v>1936</v>
      </c>
      <c r="Y466" s="8" t="s">
        <v>7762</v>
      </c>
      <c r="Z466" s="243">
        <v>42808</v>
      </c>
      <c r="AA466" s="10" t="s">
        <v>255</v>
      </c>
      <c r="AB466" s="10" t="s">
        <v>1956</v>
      </c>
      <c r="AC466" s="10" t="s">
        <v>3139</v>
      </c>
      <c r="AD466" s="10" t="s">
        <v>2098</v>
      </c>
      <c r="AE466" s="243" t="s">
        <v>1948</v>
      </c>
      <c r="AF466" s="10" t="s">
        <v>7763</v>
      </c>
      <c r="AG466" s="10" t="s">
        <v>7764</v>
      </c>
      <c r="AH466" s="242" t="s">
        <v>7763</v>
      </c>
      <c r="AI466" s="243" t="s">
        <v>7764</v>
      </c>
      <c r="AJ466" s="10" t="s">
        <v>7765</v>
      </c>
      <c r="AK466" s="10" t="s">
        <v>7766</v>
      </c>
      <c r="AL466" s="241" t="s">
        <v>2107</v>
      </c>
      <c r="AM466" s="8" t="s">
        <v>7767</v>
      </c>
      <c r="AN466" s="8"/>
      <c r="AO466" s="8"/>
      <c r="AP466" s="8"/>
      <c r="AQ466" s="8" t="s">
        <v>3087</v>
      </c>
      <c r="AR466" s="245">
        <v>43966</v>
      </c>
      <c r="AS466" s="245">
        <v>43966</v>
      </c>
      <c r="AT466" s="246" t="s">
        <v>7768</v>
      </c>
      <c r="AU466" s="244">
        <v>43937</v>
      </c>
      <c r="AV466" s="247" t="s">
        <v>6602</v>
      </c>
      <c r="AW466" s="248" t="s">
        <v>3782</v>
      </c>
      <c r="AX466" s="249" t="s">
        <v>3087</v>
      </c>
      <c r="AY466" s="250" t="s">
        <v>7759</v>
      </c>
    </row>
    <row r="467" spans="1:51" ht="24.75" customHeight="1" x14ac:dyDescent="0.35">
      <c r="A467" s="11">
        <v>466</v>
      </c>
      <c r="B467" s="241" t="s">
        <v>7769</v>
      </c>
      <c r="C467" s="8" t="s">
        <v>7770</v>
      </c>
      <c r="D467" s="10" t="s">
        <v>3087</v>
      </c>
      <c r="E467" s="10" t="s">
        <v>14</v>
      </c>
      <c r="F467" s="9">
        <v>43920</v>
      </c>
      <c r="G467" s="9">
        <v>43979</v>
      </c>
      <c r="H467" s="9"/>
      <c r="I467" s="9"/>
      <c r="J467" s="7" t="s">
        <v>3127</v>
      </c>
      <c r="K467" s="7"/>
      <c r="L467" s="10" t="s">
        <v>35</v>
      </c>
      <c r="M467" s="242" t="s">
        <v>2225</v>
      </c>
      <c r="N467" s="243" t="s">
        <v>2155</v>
      </c>
      <c r="O467" s="243" t="s">
        <v>1231</v>
      </c>
      <c r="P467" s="10" t="s">
        <v>2543</v>
      </c>
      <c r="Q467" s="10"/>
      <c r="R467" s="10"/>
      <c r="S467" s="10"/>
      <c r="T467" s="10" t="s">
        <v>22</v>
      </c>
      <c r="U467" s="244">
        <v>34693</v>
      </c>
      <c r="V467" s="10" t="s">
        <v>255</v>
      </c>
      <c r="W467" s="10" t="s">
        <v>91</v>
      </c>
      <c r="X467" s="241" t="s">
        <v>1936</v>
      </c>
      <c r="Y467" s="8" t="s">
        <v>7771</v>
      </c>
      <c r="Z467" s="243">
        <v>43325</v>
      </c>
      <c r="AA467" s="10" t="s">
        <v>255</v>
      </c>
      <c r="AB467" s="10" t="s">
        <v>1938</v>
      </c>
      <c r="AC467" s="10" t="s">
        <v>1974</v>
      </c>
      <c r="AD467" s="10" t="s">
        <v>7772</v>
      </c>
      <c r="AE467" s="243" t="s">
        <v>1948</v>
      </c>
      <c r="AF467" s="10" t="s">
        <v>7773</v>
      </c>
      <c r="AG467" s="10" t="s">
        <v>7774</v>
      </c>
      <c r="AH467" s="242" t="s">
        <v>7773</v>
      </c>
      <c r="AI467" s="243" t="s">
        <v>7774</v>
      </c>
      <c r="AJ467" s="10" t="s">
        <v>7775</v>
      </c>
      <c r="AK467" s="10" t="s">
        <v>7776</v>
      </c>
      <c r="AL467" s="241" t="s">
        <v>1953</v>
      </c>
      <c r="AM467" s="8" t="s">
        <v>7777</v>
      </c>
      <c r="AN467" s="8"/>
      <c r="AO467" s="8"/>
      <c r="AP467" s="8"/>
      <c r="AQ467" s="8" t="s">
        <v>3087</v>
      </c>
      <c r="AR467" s="245">
        <v>43976</v>
      </c>
      <c r="AS467" s="245">
        <v>43976</v>
      </c>
      <c r="AT467" s="246" t="s">
        <v>3087</v>
      </c>
      <c r="AU467" s="244">
        <v>43957</v>
      </c>
      <c r="AV467" s="247" t="s">
        <v>6602</v>
      </c>
      <c r="AW467" s="248" t="s">
        <v>3782</v>
      </c>
      <c r="AX467" s="249" t="s">
        <v>3087</v>
      </c>
      <c r="AY467" s="250" t="s">
        <v>7769</v>
      </c>
    </row>
    <row r="468" spans="1:51" ht="24.75" customHeight="1" x14ac:dyDescent="0.35">
      <c r="A468" s="11">
        <v>467</v>
      </c>
      <c r="B468" s="241" t="s">
        <v>7778</v>
      </c>
      <c r="C468" s="8" t="s">
        <v>1081</v>
      </c>
      <c r="D468" s="10" t="s">
        <v>3087</v>
      </c>
      <c r="E468" s="10" t="s">
        <v>14</v>
      </c>
      <c r="F468" s="9">
        <v>43013</v>
      </c>
      <c r="G468" s="9"/>
      <c r="H468" s="9"/>
      <c r="I468" s="9"/>
      <c r="J468" s="7" t="s">
        <v>1932</v>
      </c>
      <c r="K468" s="7"/>
      <c r="L468" s="10" t="s">
        <v>35</v>
      </c>
      <c r="M468" s="242" t="s">
        <v>2225</v>
      </c>
      <c r="N468" s="243" t="s">
        <v>2126</v>
      </c>
      <c r="O468" s="243" t="s">
        <v>762</v>
      </c>
      <c r="P468" s="10" t="s">
        <v>2347</v>
      </c>
      <c r="Q468" s="10"/>
      <c r="R468" s="10"/>
      <c r="S468" s="10"/>
      <c r="T468" s="10" t="s">
        <v>22</v>
      </c>
      <c r="U468" s="244">
        <v>32557</v>
      </c>
      <c r="V468" s="10" t="s">
        <v>1045</v>
      </c>
      <c r="W468" s="10" t="s">
        <v>669</v>
      </c>
      <c r="X468" s="241" t="s">
        <v>1936</v>
      </c>
      <c r="Y468" s="8" t="s">
        <v>7779</v>
      </c>
      <c r="Z468" s="243">
        <v>41023</v>
      </c>
      <c r="AA468" s="10" t="s">
        <v>1045</v>
      </c>
      <c r="AB468" s="10" t="s">
        <v>1938</v>
      </c>
      <c r="AC468" s="10" t="s">
        <v>1974</v>
      </c>
      <c r="AD468" s="10" t="s">
        <v>1975</v>
      </c>
      <c r="AE468" s="243" t="s">
        <v>5169</v>
      </c>
      <c r="AF468" s="10" t="s">
        <v>7780</v>
      </c>
      <c r="AG468" s="10" t="s">
        <v>7781</v>
      </c>
      <c r="AH468" s="242" t="s">
        <v>7782</v>
      </c>
      <c r="AI468" s="243" t="s">
        <v>7783</v>
      </c>
      <c r="AJ468" s="10" t="s">
        <v>2472</v>
      </c>
      <c r="AK468" s="10" t="s">
        <v>2473</v>
      </c>
      <c r="AL468" s="241" t="s">
        <v>1941</v>
      </c>
      <c r="AM468" s="8" t="s">
        <v>1082</v>
      </c>
      <c r="AN468" s="8"/>
      <c r="AO468" s="8"/>
      <c r="AP468" s="8"/>
      <c r="AQ468" s="8" t="s">
        <v>3087</v>
      </c>
      <c r="AR468" s="245">
        <v>43982</v>
      </c>
      <c r="AS468" s="245">
        <v>43982</v>
      </c>
      <c r="AT468" s="246" t="s">
        <v>7784</v>
      </c>
      <c r="AU468" s="244">
        <v>43937</v>
      </c>
      <c r="AV468" s="247" t="s">
        <v>6602</v>
      </c>
      <c r="AW468" s="248" t="s">
        <v>3782</v>
      </c>
      <c r="AX468" s="249" t="s">
        <v>3087</v>
      </c>
      <c r="AY468" s="250" t="s">
        <v>7778</v>
      </c>
    </row>
    <row r="469" spans="1:51" ht="24.75" customHeight="1" x14ac:dyDescent="0.35">
      <c r="A469" s="11">
        <v>468</v>
      </c>
      <c r="B469" s="241" t="s">
        <v>7785</v>
      </c>
      <c r="C469" s="8" t="s">
        <v>7786</v>
      </c>
      <c r="D469" s="10" t="s">
        <v>3087</v>
      </c>
      <c r="E469" s="10" t="s">
        <v>91</v>
      </c>
      <c r="F469" s="9">
        <v>40360</v>
      </c>
      <c r="G469" s="9">
        <v>40420</v>
      </c>
      <c r="H469" s="9"/>
      <c r="I469" s="9"/>
      <c r="J469" s="7" t="s">
        <v>1932</v>
      </c>
      <c r="K469" s="7"/>
      <c r="L469" s="10" t="s">
        <v>4900</v>
      </c>
      <c r="M469" s="242" t="s">
        <v>4901</v>
      </c>
      <c r="N469" s="243" t="s">
        <v>1942</v>
      </c>
      <c r="O469" s="243" t="s">
        <v>7396</v>
      </c>
      <c r="P469" s="10" t="s">
        <v>2053</v>
      </c>
      <c r="Q469" s="10"/>
      <c r="R469" s="10"/>
      <c r="S469" s="10"/>
      <c r="T469" s="10" t="s">
        <v>22</v>
      </c>
      <c r="U469" s="244">
        <v>24426</v>
      </c>
      <c r="V469" s="10" t="s">
        <v>1153</v>
      </c>
      <c r="W469" s="10" t="s">
        <v>1153</v>
      </c>
      <c r="X469" s="241" t="s">
        <v>1936</v>
      </c>
      <c r="Y469" s="8" t="s">
        <v>7787</v>
      </c>
      <c r="Z469" s="243">
        <v>38379</v>
      </c>
      <c r="AA469" s="10" t="s">
        <v>91</v>
      </c>
      <c r="AB469" s="10" t="s">
        <v>1938</v>
      </c>
      <c r="AC469" s="10" t="s">
        <v>1974</v>
      </c>
      <c r="AD469" s="10" t="s">
        <v>7788</v>
      </c>
      <c r="AE469" s="243" t="s">
        <v>2041</v>
      </c>
      <c r="AF469" s="10" t="s">
        <v>7789</v>
      </c>
      <c r="AG469" s="10" t="s">
        <v>7790</v>
      </c>
      <c r="AH469" s="242" t="s">
        <v>7791</v>
      </c>
      <c r="AI469" s="243" t="s">
        <v>7790</v>
      </c>
      <c r="AJ469" s="10" t="s">
        <v>7792</v>
      </c>
      <c r="AK469" s="10" t="s">
        <v>7793</v>
      </c>
      <c r="AL469" s="241" t="s">
        <v>1941</v>
      </c>
      <c r="AM469" s="8" t="s">
        <v>7794</v>
      </c>
      <c r="AN469" s="8"/>
      <c r="AO469" s="8"/>
      <c r="AP469" s="8"/>
      <c r="AQ469" s="8" t="s">
        <v>3087</v>
      </c>
      <c r="AR469" s="245">
        <v>43981</v>
      </c>
      <c r="AS469" s="245">
        <v>43982</v>
      </c>
      <c r="AT469" s="246" t="s">
        <v>7795</v>
      </c>
      <c r="AU469" s="244">
        <v>43962</v>
      </c>
      <c r="AV469" s="247" t="s">
        <v>6648</v>
      </c>
      <c r="AW469" s="248" t="s">
        <v>7796</v>
      </c>
      <c r="AX469" s="249" t="s">
        <v>3087</v>
      </c>
      <c r="AY469" s="250" t="s">
        <v>7785</v>
      </c>
    </row>
    <row r="470" spans="1:51" ht="24.75" customHeight="1" x14ac:dyDescent="0.35">
      <c r="A470" s="11">
        <v>469</v>
      </c>
      <c r="B470" s="241" t="s">
        <v>7797</v>
      </c>
      <c r="C470" s="8" t="s">
        <v>7798</v>
      </c>
      <c r="D470" s="10" t="s">
        <v>7799</v>
      </c>
      <c r="E470" s="10" t="s">
        <v>255</v>
      </c>
      <c r="F470" s="9">
        <v>43843</v>
      </c>
      <c r="G470" s="9">
        <v>43902</v>
      </c>
      <c r="H470" s="9"/>
      <c r="I470" s="9">
        <v>44267</v>
      </c>
      <c r="J470" s="7" t="s">
        <v>3127</v>
      </c>
      <c r="K470" s="7"/>
      <c r="L470" s="10" t="s">
        <v>6523</v>
      </c>
      <c r="M470" s="242" t="s">
        <v>7078</v>
      </c>
      <c r="N470" s="243" t="s">
        <v>1972</v>
      </c>
      <c r="O470" s="243" t="s">
        <v>3091</v>
      </c>
      <c r="P470" s="10" t="s">
        <v>3246</v>
      </c>
      <c r="Q470" s="10"/>
      <c r="R470" s="10"/>
      <c r="S470" s="10"/>
      <c r="T470" s="10" t="s">
        <v>53</v>
      </c>
      <c r="U470" s="244">
        <v>28017</v>
      </c>
      <c r="V470" s="10" t="s">
        <v>2015</v>
      </c>
      <c r="W470" s="10" t="s">
        <v>2015</v>
      </c>
      <c r="X470" s="241" t="s">
        <v>1936</v>
      </c>
      <c r="Y470" s="8" t="s">
        <v>7800</v>
      </c>
      <c r="Z470" s="243">
        <v>40870</v>
      </c>
      <c r="AA470" s="10" t="s">
        <v>2015</v>
      </c>
      <c r="AB470" s="10" t="s">
        <v>1956</v>
      </c>
      <c r="AC470" s="10" t="s">
        <v>3139</v>
      </c>
      <c r="AD470" s="10" t="s">
        <v>2098</v>
      </c>
      <c r="AE470" s="243" t="s">
        <v>1948</v>
      </c>
      <c r="AF470" s="10" t="s">
        <v>7801</v>
      </c>
      <c r="AG470" s="10" t="s">
        <v>7802</v>
      </c>
      <c r="AH470" s="242" t="s">
        <v>7803</v>
      </c>
      <c r="AI470" s="243" t="s">
        <v>7804</v>
      </c>
      <c r="AJ470" s="10" t="s">
        <v>7805</v>
      </c>
      <c r="AK470" s="10" t="s">
        <v>7806</v>
      </c>
      <c r="AL470" s="241" t="s">
        <v>2160</v>
      </c>
      <c r="AM470" s="8" t="s">
        <v>7807</v>
      </c>
      <c r="AN470" s="8"/>
      <c r="AO470" s="8"/>
      <c r="AP470" s="8"/>
      <c r="AQ470" s="8" t="s">
        <v>3087</v>
      </c>
      <c r="AR470" s="245">
        <v>43982</v>
      </c>
      <c r="AS470" s="245">
        <v>43983</v>
      </c>
      <c r="AT470" s="246" t="s">
        <v>7808</v>
      </c>
      <c r="AU470" s="244">
        <v>43982</v>
      </c>
      <c r="AV470" s="247" t="s">
        <v>6648</v>
      </c>
      <c r="AW470" s="248" t="s">
        <v>6649</v>
      </c>
      <c r="AX470" s="249" t="s">
        <v>3087</v>
      </c>
      <c r="AY470" s="250" t="s">
        <v>7797</v>
      </c>
    </row>
    <row r="471" spans="1:51" ht="24.75" customHeight="1" x14ac:dyDescent="0.35">
      <c r="A471" s="11">
        <v>470</v>
      </c>
      <c r="B471" s="241" t="s">
        <v>7809</v>
      </c>
      <c r="C471" s="8" t="s">
        <v>5250</v>
      </c>
      <c r="D471" s="10" t="s">
        <v>3087</v>
      </c>
      <c r="E471" s="10" t="s">
        <v>14</v>
      </c>
      <c r="F471" s="9">
        <v>39862</v>
      </c>
      <c r="G471" s="9">
        <v>39920</v>
      </c>
      <c r="H471" s="9"/>
      <c r="I471" s="9"/>
      <c r="J471" s="7" t="s">
        <v>1932</v>
      </c>
      <c r="K471" s="7"/>
      <c r="L471" s="10" t="s">
        <v>35</v>
      </c>
      <c r="M471" s="242" t="s">
        <v>35</v>
      </c>
      <c r="N471" s="243" t="s">
        <v>1942</v>
      </c>
      <c r="O471" s="243" t="s">
        <v>599</v>
      </c>
      <c r="P471" s="10" t="s">
        <v>2277</v>
      </c>
      <c r="Q471" s="10"/>
      <c r="R471" s="10"/>
      <c r="S471" s="10"/>
      <c r="T471" s="10" t="s">
        <v>22</v>
      </c>
      <c r="U471" s="244">
        <v>29531</v>
      </c>
      <c r="V471" s="10" t="s">
        <v>255</v>
      </c>
      <c r="W471" s="10" t="s">
        <v>1153</v>
      </c>
      <c r="X471" s="241" t="s">
        <v>1936</v>
      </c>
      <c r="Y471" s="8" t="s">
        <v>7810</v>
      </c>
      <c r="Z471" s="243">
        <v>41985</v>
      </c>
      <c r="AA471" s="10" t="s">
        <v>255</v>
      </c>
      <c r="AB471" s="10" t="s">
        <v>1938</v>
      </c>
      <c r="AC471" s="10" t="s">
        <v>1974</v>
      </c>
      <c r="AD471" s="10" t="s">
        <v>5462</v>
      </c>
      <c r="AE471" s="243" t="s">
        <v>4290</v>
      </c>
      <c r="AF471" s="10" t="s">
        <v>7811</v>
      </c>
      <c r="AG471" s="10" t="s">
        <v>7812</v>
      </c>
      <c r="AH471" s="242" t="s">
        <v>7813</v>
      </c>
      <c r="AI471" s="243" t="s">
        <v>7814</v>
      </c>
      <c r="AJ471" s="10" t="s">
        <v>7815</v>
      </c>
      <c r="AK471" s="10" t="s">
        <v>7816</v>
      </c>
      <c r="AL471" s="241" t="s">
        <v>1941</v>
      </c>
      <c r="AM471" s="8" t="s">
        <v>7817</v>
      </c>
      <c r="AN471" s="8"/>
      <c r="AO471" s="8"/>
      <c r="AP471" s="8"/>
      <c r="AQ471" s="8" t="s">
        <v>3087</v>
      </c>
      <c r="AR471" s="245">
        <v>43990</v>
      </c>
      <c r="AS471" s="245">
        <v>43991</v>
      </c>
      <c r="AT471" s="246" t="s">
        <v>7818</v>
      </c>
      <c r="AU471" s="244">
        <v>43983</v>
      </c>
      <c r="AV471" s="247" t="s">
        <v>6602</v>
      </c>
      <c r="AW471" s="248" t="s">
        <v>3782</v>
      </c>
      <c r="AX471" s="249" t="s">
        <v>3087</v>
      </c>
      <c r="AY471" s="250" t="s">
        <v>7809</v>
      </c>
    </row>
    <row r="472" spans="1:51" ht="24.75" customHeight="1" x14ac:dyDescent="0.35">
      <c r="A472" s="11">
        <v>471</v>
      </c>
      <c r="B472" s="241" t="s">
        <v>7819</v>
      </c>
      <c r="C472" s="8" t="s">
        <v>1728</v>
      </c>
      <c r="D472" s="10" t="s">
        <v>7820</v>
      </c>
      <c r="E472" s="10" t="s">
        <v>14</v>
      </c>
      <c r="F472" s="9">
        <v>41487</v>
      </c>
      <c r="G472" s="9"/>
      <c r="H472" s="251"/>
      <c r="I472" s="9"/>
      <c r="J472" s="7" t="s">
        <v>1932</v>
      </c>
      <c r="K472" s="7"/>
      <c r="L472" s="10" t="s">
        <v>96</v>
      </c>
      <c r="M472" s="242" t="s">
        <v>96</v>
      </c>
      <c r="N472" s="252" t="s">
        <v>1990</v>
      </c>
      <c r="O472" s="252" t="s">
        <v>6877</v>
      </c>
      <c r="P472" s="252" t="s">
        <v>4116</v>
      </c>
      <c r="Q472" s="253"/>
      <c r="R472" s="253"/>
      <c r="S472" s="253"/>
      <c r="T472" s="253" t="s">
        <v>53</v>
      </c>
      <c r="U472" s="244">
        <v>32414</v>
      </c>
      <c r="V472" s="10" t="s">
        <v>2015</v>
      </c>
      <c r="W472" s="10" t="s">
        <v>2015</v>
      </c>
      <c r="X472" s="241" t="s">
        <v>1936</v>
      </c>
      <c r="Y472" s="8" t="s">
        <v>7821</v>
      </c>
      <c r="Z472" s="243">
        <v>40774</v>
      </c>
      <c r="AA472" s="10" t="s">
        <v>2015</v>
      </c>
      <c r="AB472" s="10" t="s">
        <v>1938</v>
      </c>
      <c r="AC472" s="10" t="s">
        <v>1968</v>
      </c>
      <c r="AD472" s="10" t="s">
        <v>2686</v>
      </c>
      <c r="AE472" s="243" t="s">
        <v>96</v>
      </c>
      <c r="AF472" s="10" t="s">
        <v>7822</v>
      </c>
      <c r="AG472" s="10" t="s">
        <v>7823</v>
      </c>
      <c r="AH472" s="242" t="s">
        <v>7824</v>
      </c>
      <c r="AI472" s="243" t="s">
        <v>7825</v>
      </c>
      <c r="AJ472" s="10" t="s">
        <v>2718</v>
      </c>
      <c r="AK472" s="10" t="s">
        <v>7826</v>
      </c>
      <c r="AL472" s="241" t="s">
        <v>2107</v>
      </c>
      <c r="AM472" s="254" t="s">
        <v>1729</v>
      </c>
      <c r="AN472" s="8"/>
      <c r="AO472" s="10"/>
      <c r="AP472" s="10"/>
      <c r="AQ472" s="254" t="s">
        <v>3087</v>
      </c>
      <c r="AR472" s="245">
        <v>43987</v>
      </c>
      <c r="AS472" s="245">
        <v>43991</v>
      </c>
      <c r="AT472" s="246" t="s">
        <v>7827</v>
      </c>
      <c r="AU472" s="244">
        <v>43945</v>
      </c>
      <c r="AV472" s="247" t="s">
        <v>6602</v>
      </c>
      <c r="AW472" s="248" t="s">
        <v>6612</v>
      </c>
      <c r="AX472" s="249" t="s">
        <v>3087</v>
      </c>
      <c r="AY472" s="250" t="s">
        <v>7819</v>
      </c>
    </row>
    <row r="473" spans="1:51" ht="24.75" customHeight="1" x14ac:dyDescent="0.35">
      <c r="A473" s="11">
        <v>472</v>
      </c>
      <c r="B473" s="241" t="s">
        <v>7828</v>
      </c>
      <c r="C473" s="8" t="s">
        <v>5628</v>
      </c>
      <c r="D473" s="10" t="s">
        <v>3087</v>
      </c>
      <c r="E473" s="10" t="s">
        <v>343</v>
      </c>
      <c r="F473" s="9">
        <v>43598</v>
      </c>
      <c r="G473" s="9">
        <v>43657</v>
      </c>
      <c r="H473" s="9"/>
      <c r="I473" s="9">
        <v>44023</v>
      </c>
      <c r="J473" s="7" t="s">
        <v>3127</v>
      </c>
      <c r="K473" s="7"/>
      <c r="L473" s="10" t="s">
        <v>5538</v>
      </c>
      <c r="M473" s="242" t="s">
        <v>2141</v>
      </c>
      <c r="N473" s="243" t="s">
        <v>1990</v>
      </c>
      <c r="O473" s="243" t="s">
        <v>3186</v>
      </c>
      <c r="P473" s="10" t="s">
        <v>2061</v>
      </c>
      <c r="Q473" s="10"/>
      <c r="R473" s="10"/>
      <c r="S473" s="10"/>
      <c r="T473" s="10" t="s">
        <v>53</v>
      </c>
      <c r="U473" s="244">
        <v>29665</v>
      </c>
      <c r="V473" s="10" t="s">
        <v>141</v>
      </c>
      <c r="W473" s="10" t="s">
        <v>141</v>
      </c>
      <c r="X473" s="241" t="s">
        <v>1936</v>
      </c>
      <c r="Y473" s="8" t="s">
        <v>5631</v>
      </c>
      <c r="Z473" s="243">
        <v>41890</v>
      </c>
      <c r="AA473" s="10" t="s">
        <v>141</v>
      </c>
      <c r="AB473" s="10" t="s">
        <v>1938</v>
      </c>
      <c r="AC473" s="10" t="s">
        <v>3139</v>
      </c>
      <c r="AD473" s="10" t="s">
        <v>2010</v>
      </c>
      <c r="AE473" s="243" t="s">
        <v>1948</v>
      </c>
      <c r="AF473" s="10" t="s">
        <v>5632</v>
      </c>
      <c r="AG473" s="10" t="s">
        <v>5633</v>
      </c>
      <c r="AH473" s="242" t="s">
        <v>5634</v>
      </c>
      <c r="AI473" s="243" t="s">
        <v>5635</v>
      </c>
      <c r="AJ473" s="10" t="s">
        <v>5636</v>
      </c>
      <c r="AK473" s="10" t="s">
        <v>5637</v>
      </c>
      <c r="AL473" s="241" t="s">
        <v>1971</v>
      </c>
      <c r="AM473" s="8" t="s">
        <v>7829</v>
      </c>
      <c r="AN473" s="8"/>
      <c r="AO473" s="8"/>
      <c r="AP473" s="8"/>
      <c r="AQ473" s="8"/>
      <c r="AR473" s="245">
        <v>43992</v>
      </c>
      <c r="AS473" s="245">
        <v>43993</v>
      </c>
      <c r="AT473" s="246" t="s">
        <v>7830</v>
      </c>
      <c r="AU473" s="244">
        <v>43992</v>
      </c>
      <c r="AV473" s="247" t="s">
        <v>6602</v>
      </c>
      <c r="AW473" s="248" t="s">
        <v>6612</v>
      </c>
      <c r="AX473" s="249" t="s">
        <v>3087</v>
      </c>
      <c r="AY473" s="250" t="s">
        <v>7828</v>
      </c>
    </row>
    <row r="474" spans="1:51" ht="24.75" customHeight="1" x14ac:dyDescent="0.35">
      <c r="A474" s="11">
        <v>473</v>
      </c>
      <c r="B474" s="241" t="s">
        <v>7831</v>
      </c>
      <c r="C474" s="8" t="s">
        <v>7832</v>
      </c>
      <c r="D474" s="10" t="s">
        <v>3087</v>
      </c>
      <c r="E474" s="10" t="s">
        <v>32</v>
      </c>
      <c r="F474" s="9">
        <v>43353</v>
      </c>
      <c r="G474" s="9">
        <v>43412</v>
      </c>
      <c r="H474" s="251"/>
      <c r="I474" s="9"/>
      <c r="J474" s="7" t="s">
        <v>1932</v>
      </c>
      <c r="K474" s="7"/>
      <c r="L474" s="10" t="s">
        <v>4682</v>
      </c>
      <c r="M474" s="242" t="s">
        <v>3474</v>
      </c>
      <c r="N474" s="252" t="s">
        <v>1984</v>
      </c>
      <c r="O474" s="252" t="s">
        <v>4683</v>
      </c>
      <c r="P474" s="252" t="s">
        <v>4684</v>
      </c>
      <c r="Q474" s="253"/>
      <c r="R474" s="253"/>
      <c r="S474" s="253"/>
      <c r="T474" s="253" t="s">
        <v>53</v>
      </c>
      <c r="U474" s="244">
        <v>29674</v>
      </c>
      <c r="V474" s="10" t="s">
        <v>79</v>
      </c>
      <c r="W474" s="10" t="s">
        <v>79</v>
      </c>
      <c r="X474" s="241" t="s">
        <v>1936</v>
      </c>
      <c r="Y474" s="8" t="s">
        <v>7833</v>
      </c>
      <c r="Z474" s="243">
        <v>42584</v>
      </c>
      <c r="AA474" s="10" t="s">
        <v>79</v>
      </c>
      <c r="AB474" s="10" t="s">
        <v>1938</v>
      </c>
      <c r="AC474" s="10" t="s">
        <v>3139</v>
      </c>
      <c r="AD474" s="10" t="s">
        <v>5152</v>
      </c>
      <c r="AE474" s="243" t="s">
        <v>7834</v>
      </c>
      <c r="AF474" s="10" t="s">
        <v>7835</v>
      </c>
      <c r="AG474" s="10" t="s">
        <v>7836</v>
      </c>
      <c r="AH474" s="242" t="s">
        <v>7835</v>
      </c>
      <c r="AI474" s="243" t="s">
        <v>7836</v>
      </c>
      <c r="AJ474" s="10" t="s">
        <v>7837</v>
      </c>
      <c r="AK474" s="10" t="s">
        <v>7838</v>
      </c>
      <c r="AL474" s="241" t="s">
        <v>1971</v>
      </c>
      <c r="AM474" s="254" t="s">
        <v>7839</v>
      </c>
      <c r="AN474" s="8"/>
      <c r="AO474" s="10"/>
      <c r="AP474" s="10"/>
      <c r="AQ474" s="254" t="s">
        <v>3087</v>
      </c>
      <c r="AR474" s="245">
        <v>44001</v>
      </c>
      <c r="AS474" s="245">
        <v>44002</v>
      </c>
      <c r="AT474" s="246" t="s">
        <v>7840</v>
      </c>
      <c r="AU474" s="244">
        <v>43963</v>
      </c>
      <c r="AV474" s="247" t="s">
        <v>6648</v>
      </c>
      <c r="AW474" s="248" t="s">
        <v>6649</v>
      </c>
      <c r="AX474" s="249" t="s">
        <v>3087</v>
      </c>
      <c r="AY474" s="250" t="s">
        <v>7831</v>
      </c>
    </row>
    <row r="475" spans="1:51" ht="24.75" customHeight="1" x14ac:dyDescent="0.35">
      <c r="A475" s="11">
        <v>474</v>
      </c>
      <c r="B475" s="241" t="s">
        <v>7841</v>
      </c>
      <c r="C475" s="8" t="s">
        <v>1783</v>
      </c>
      <c r="D475" s="10" t="s">
        <v>3087</v>
      </c>
      <c r="E475" s="10" t="s">
        <v>141</v>
      </c>
      <c r="F475" s="9">
        <v>43577</v>
      </c>
      <c r="G475" s="9">
        <v>43636</v>
      </c>
      <c r="H475" s="9"/>
      <c r="I475" s="9"/>
      <c r="J475" s="7" t="s">
        <v>1932</v>
      </c>
      <c r="K475" s="7"/>
      <c r="L475" s="10" t="s">
        <v>4682</v>
      </c>
      <c r="M475" s="242" t="s">
        <v>3474</v>
      </c>
      <c r="N475" s="243" t="s">
        <v>2050</v>
      </c>
      <c r="O475" s="243" t="s">
        <v>4999</v>
      </c>
      <c r="P475" s="10" t="s">
        <v>6623</v>
      </c>
      <c r="Q475" s="10"/>
      <c r="R475" s="10"/>
      <c r="S475" s="10"/>
      <c r="T475" s="10" t="s">
        <v>53</v>
      </c>
      <c r="U475" s="244">
        <v>33469</v>
      </c>
      <c r="V475" s="10" t="s">
        <v>334</v>
      </c>
      <c r="W475" s="10" t="s">
        <v>334</v>
      </c>
      <c r="X475" s="241" t="s">
        <v>1936</v>
      </c>
      <c r="Y475" s="8" t="s">
        <v>7842</v>
      </c>
      <c r="Z475" s="243">
        <v>39823</v>
      </c>
      <c r="AA475" s="10" t="s">
        <v>334</v>
      </c>
      <c r="AB475" s="10" t="s">
        <v>1956</v>
      </c>
      <c r="AC475" s="10" t="s">
        <v>3139</v>
      </c>
      <c r="AD475" s="10" t="s">
        <v>2280</v>
      </c>
      <c r="AE475" s="243" t="s">
        <v>5919</v>
      </c>
      <c r="AF475" s="10" t="s">
        <v>7843</v>
      </c>
      <c r="AG475" s="10" t="s">
        <v>7844</v>
      </c>
      <c r="AH475" s="242" t="s">
        <v>7845</v>
      </c>
      <c r="AI475" s="243" t="s">
        <v>7846</v>
      </c>
      <c r="AJ475" s="10" t="s">
        <v>7847</v>
      </c>
      <c r="AK475" s="10" t="s">
        <v>2243</v>
      </c>
      <c r="AL475" s="241" t="s">
        <v>1953</v>
      </c>
      <c r="AM475" s="8" t="s">
        <v>7848</v>
      </c>
      <c r="AN475" s="8"/>
      <c r="AO475" s="8"/>
      <c r="AP475" s="8"/>
      <c r="AQ475" s="8"/>
      <c r="AR475" s="245">
        <v>44002</v>
      </c>
      <c r="AS475" s="245">
        <v>44003</v>
      </c>
      <c r="AT475" s="246" t="s">
        <v>7849</v>
      </c>
      <c r="AU475" s="244">
        <v>44002</v>
      </c>
      <c r="AV475" s="247" t="s">
        <v>6602</v>
      </c>
      <c r="AW475" s="248" t="s">
        <v>6612</v>
      </c>
      <c r="AX475" s="249" t="s">
        <v>3087</v>
      </c>
      <c r="AY475" s="250" t="s">
        <v>7841</v>
      </c>
    </row>
    <row r="476" spans="1:51" ht="24.75" customHeight="1" x14ac:dyDescent="0.35">
      <c r="A476" s="11">
        <v>475</v>
      </c>
      <c r="B476" s="241" t="s">
        <v>7850</v>
      </c>
      <c r="C476" s="8" t="s">
        <v>1070</v>
      </c>
      <c r="D476" s="10" t="s">
        <v>3087</v>
      </c>
      <c r="E476" s="10" t="s">
        <v>1071</v>
      </c>
      <c r="F476" s="9">
        <v>43675</v>
      </c>
      <c r="G476" s="9">
        <v>43734</v>
      </c>
      <c r="H476" s="9"/>
      <c r="I476" s="9">
        <v>44100</v>
      </c>
      <c r="J476" s="7" t="s">
        <v>3127</v>
      </c>
      <c r="K476" s="7"/>
      <c r="L476" s="10" t="s">
        <v>35</v>
      </c>
      <c r="M476" s="242" t="s">
        <v>35</v>
      </c>
      <c r="N476" s="243" t="s">
        <v>2126</v>
      </c>
      <c r="O476" s="243" t="s">
        <v>307</v>
      </c>
      <c r="P476" s="10" t="s">
        <v>2127</v>
      </c>
      <c r="Q476" s="10"/>
      <c r="R476" s="10"/>
      <c r="S476" s="10"/>
      <c r="T476" s="10" t="s">
        <v>22</v>
      </c>
      <c r="U476" s="244">
        <v>32964</v>
      </c>
      <c r="V476" s="10" t="s">
        <v>1658</v>
      </c>
      <c r="W476" s="10" t="s">
        <v>1658</v>
      </c>
      <c r="X476" s="241" t="s">
        <v>1936</v>
      </c>
      <c r="Y476" s="8" t="s">
        <v>7851</v>
      </c>
      <c r="Z476" s="243">
        <v>42749</v>
      </c>
      <c r="AA476" s="10" t="s">
        <v>1658</v>
      </c>
      <c r="AB476" s="10" t="s">
        <v>1938</v>
      </c>
      <c r="AC476" s="10" t="s">
        <v>3139</v>
      </c>
      <c r="AD476" s="10" t="s">
        <v>2272</v>
      </c>
      <c r="AE476" s="243" t="s">
        <v>2041</v>
      </c>
      <c r="AF476" s="10" t="s">
        <v>7852</v>
      </c>
      <c r="AG476" s="10" t="s">
        <v>2467</v>
      </c>
      <c r="AH476" s="242" t="s">
        <v>7852</v>
      </c>
      <c r="AI476" s="243" t="s">
        <v>2467</v>
      </c>
      <c r="AJ476" s="10" t="s">
        <v>2468</v>
      </c>
      <c r="AK476" s="10" t="s">
        <v>2469</v>
      </c>
      <c r="AL476" s="241" t="s">
        <v>1941</v>
      </c>
      <c r="AM476" s="8" t="s">
        <v>1072</v>
      </c>
      <c r="AN476" s="8"/>
      <c r="AO476" s="8"/>
      <c r="AP476" s="8"/>
      <c r="AQ476" s="8"/>
      <c r="AR476" s="245">
        <v>44002</v>
      </c>
      <c r="AS476" s="245">
        <v>44003</v>
      </c>
      <c r="AT476" s="246" t="s">
        <v>7853</v>
      </c>
      <c r="AU476" s="244"/>
      <c r="AV476" s="247" t="s">
        <v>4546</v>
      </c>
      <c r="AW476" s="248" t="s">
        <v>7854</v>
      </c>
      <c r="AX476" s="249" t="s">
        <v>3087</v>
      </c>
      <c r="AY476" s="250" t="s">
        <v>7850</v>
      </c>
    </row>
    <row r="477" spans="1:51" ht="24.75" customHeight="1" x14ac:dyDescent="0.35">
      <c r="A477" s="11">
        <v>476</v>
      </c>
      <c r="B477" s="241" t="s">
        <v>7855</v>
      </c>
      <c r="C477" s="8" t="s">
        <v>7856</v>
      </c>
      <c r="D477" s="10" t="s">
        <v>3087</v>
      </c>
      <c r="E477" s="10" t="s">
        <v>2228</v>
      </c>
      <c r="F477" s="9">
        <v>43437</v>
      </c>
      <c r="G477" s="9">
        <v>43496</v>
      </c>
      <c r="H477" s="9"/>
      <c r="I477" s="9"/>
      <c r="J477" s="7" t="s">
        <v>1932</v>
      </c>
      <c r="K477" s="7"/>
      <c r="L477" s="10" t="s">
        <v>4682</v>
      </c>
      <c r="M477" s="242" t="s">
        <v>3383</v>
      </c>
      <c r="N477" s="243" t="s">
        <v>2017</v>
      </c>
      <c r="O477" s="243" t="s">
        <v>5579</v>
      </c>
      <c r="P477" s="10" t="s">
        <v>6906</v>
      </c>
      <c r="Q477" s="10"/>
      <c r="R477" s="10"/>
      <c r="S477" s="10"/>
      <c r="T477" s="10" t="s">
        <v>22</v>
      </c>
      <c r="U477" s="244">
        <v>30022</v>
      </c>
      <c r="V477" s="10" t="s">
        <v>7857</v>
      </c>
      <c r="W477" s="10" t="s">
        <v>2228</v>
      </c>
      <c r="X477" s="241" t="s">
        <v>1936</v>
      </c>
      <c r="Y477" s="8" t="s">
        <v>7858</v>
      </c>
      <c r="Z477" s="243">
        <v>40308</v>
      </c>
      <c r="AA477" s="10" t="s">
        <v>2228</v>
      </c>
      <c r="AB477" s="10" t="s">
        <v>1946</v>
      </c>
      <c r="AC477" s="10" t="s">
        <v>3139</v>
      </c>
      <c r="AD477" s="10" t="s">
        <v>7859</v>
      </c>
      <c r="AE477" s="243" t="s">
        <v>1962</v>
      </c>
      <c r="AF477" s="10" t="s">
        <v>7860</v>
      </c>
      <c r="AG477" s="10" t="s">
        <v>7861</v>
      </c>
      <c r="AH477" s="242" t="s">
        <v>7862</v>
      </c>
      <c r="AI477" s="243" t="s">
        <v>7863</v>
      </c>
      <c r="AJ477" s="10" t="s">
        <v>7864</v>
      </c>
      <c r="AK477" s="10" t="s">
        <v>7865</v>
      </c>
      <c r="AL477" s="241" t="s">
        <v>2160</v>
      </c>
      <c r="AM477" s="8" t="s">
        <v>7866</v>
      </c>
      <c r="AN477" s="8"/>
      <c r="AO477" s="8"/>
      <c r="AP477" s="8"/>
      <c r="AQ477" s="8" t="s">
        <v>3087</v>
      </c>
      <c r="AR477" s="245">
        <v>44006</v>
      </c>
      <c r="AS477" s="245">
        <v>44007</v>
      </c>
      <c r="AT477" s="246" t="s">
        <v>7867</v>
      </c>
      <c r="AU477" s="244">
        <v>44004</v>
      </c>
      <c r="AV477" s="247" t="s">
        <v>6648</v>
      </c>
      <c r="AW477" s="248" t="s">
        <v>6620</v>
      </c>
      <c r="AX477" s="249" t="s">
        <v>3087</v>
      </c>
      <c r="AY477" s="250" t="s">
        <v>7855</v>
      </c>
    </row>
    <row r="478" spans="1:51" ht="24.75" customHeight="1" x14ac:dyDescent="0.35">
      <c r="A478" s="11">
        <v>477</v>
      </c>
      <c r="B478" s="241" t="s">
        <v>7868</v>
      </c>
      <c r="C478" s="8" t="s">
        <v>7869</v>
      </c>
      <c r="D478" s="10" t="s">
        <v>3087</v>
      </c>
      <c r="E478" s="10" t="s">
        <v>501</v>
      </c>
      <c r="F478" s="9">
        <v>43347</v>
      </c>
      <c r="G478" s="9">
        <v>43406</v>
      </c>
      <c r="H478" s="9"/>
      <c r="I478" s="9"/>
      <c r="J478" s="7" t="s">
        <v>1932</v>
      </c>
      <c r="K478" s="7"/>
      <c r="L478" s="10" t="s">
        <v>7461</v>
      </c>
      <c r="M478" s="242" t="s">
        <v>7462</v>
      </c>
      <c r="N478" s="243" t="s">
        <v>2017</v>
      </c>
      <c r="O478" s="243" t="s">
        <v>3186</v>
      </c>
      <c r="P478" s="10" t="s">
        <v>2061</v>
      </c>
      <c r="Q478" s="10"/>
      <c r="R478" s="10"/>
      <c r="S478" s="10"/>
      <c r="T478" s="10" t="s">
        <v>53</v>
      </c>
      <c r="U478" s="244">
        <v>31552</v>
      </c>
      <c r="V478" s="10" t="s">
        <v>501</v>
      </c>
      <c r="W478" s="10" t="s">
        <v>501</v>
      </c>
      <c r="X478" s="241" t="s">
        <v>1936</v>
      </c>
      <c r="Y478" s="8" t="s">
        <v>7870</v>
      </c>
      <c r="Z478" s="243">
        <v>39760</v>
      </c>
      <c r="AA478" s="10" t="s">
        <v>501</v>
      </c>
      <c r="AB478" s="10" t="s">
        <v>1956</v>
      </c>
      <c r="AC478" s="10" t="s">
        <v>3139</v>
      </c>
      <c r="AD478" s="10" t="s">
        <v>7871</v>
      </c>
      <c r="AE478" s="243" t="s">
        <v>7872</v>
      </c>
      <c r="AF478" s="10" t="s">
        <v>7873</v>
      </c>
      <c r="AG478" s="10" t="s">
        <v>7874</v>
      </c>
      <c r="AH478" s="242" t="s">
        <v>7874</v>
      </c>
      <c r="AI478" s="243" t="s">
        <v>7874</v>
      </c>
      <c r="AJ478" s="10" t="s">
        <v>7875</v>
      </c>
      <c r="AK478" s="10" t="s">
        <v>7876</v>
      </c>
      <c r="AL478" s="241" t="s">
        <v>1953</v>
      </c>
      <c r="AM478" s="8" t="s">
        <v>7877</v>
      </c>
      <c r="AN478" s="8"/>
      <c r="AO478" s="8"/>
      <c r="AP478" s="8"/>
      <c r="AQ478" s="8" t="s">
        <v>3087</v>
      </c>
      <c r="AR478" s="245">
        <v>44006</v>
      </c>
      <c r="AS478" s="245">
        <v>44007</v>
      </c>
      <c r="AT478" s="246" t="s">
        <v>7878</v>
      </c>
      <c r="AU478" s="244">
        <v>43997</v>
      </c>
      <c r="AV478" s="247" t="s">
        <v>6602</v>
      </c>
      <c r="AW478" s="248" t="s">
        <v>6612</v>
      </c>
      <c r="AX478" s="249" t="s">
        <v>3087</v>
      </c>
      <c r="AY478" s="250" t="s">
        <v>7868</v>
      </c>
    </row>
    <row r="479" spans="1:51" ht="24.75" customHeight="1" x14ac:dyDescent="0.35">
      <c r="A479" s="11">
        <v>478</v>
      </c>
      <c r="B479" s="241" t="s">
        <v>7879</v>
      </c>
      <c r="C479" s="8" t="s">
        <v>7880</v>
      </c>
      <c r="D479" s="10" t="s">
        <v>7881</v>
      </c>
      <c r="E479" s="10" t="s">
        <v>14</v>
      </c>
      <c r="F479" s="9">
        <v>43255</v>
      </c>
      <c r="G479" s="9">
        <v>43314</v>
      </c>
      <c r="H479" s="9"/>
      <c r="I479" s="9"/>
      <c r="J479" s="7" t="s">
        <v>1932</v>
      </c>
      <c r="K479" s="7"/>
      <c r="L479" s="10" t="s">
        <v>3117</v>
      </c>
      <c r="M479" s="242" t="s">
        <v>2112</v>
      </c>
      <c r="N479" s="243" t="s">
        <v>2050</v>
      </c>
      <c r="O479" s="243" t="s">
        <v>7882</v>
      </c>
      <c r="P479" s="10" t="s">
        <v>7883</v>
      </c>
      <c r="Q479" s="10"/>
      <c r="R479" s="10"/>
      <c r="S479" s="10"/>
      <c r="T479" s="10" t="s">
        <v>22</v>
      </c>
      <c r="U479" s="244">
        <v>29741</v>
      </c>
      <c r="V479" s="10" t="s">
        <v>2313</v>
      </c>
      <c r="W479" s="10" t="s">
        <v>2109</v>
      </c>
      <c r="X479" s="241" t="s">
        <v>1936</v>
      </c>
      <c r="Y479" s="8" t="s">
        <v>7884</v>
      </c>
      <c r="Z479" s="243">
        <v>41407</v>
      </c>
      <c r="AA479" s="10" t="s">
        <v>2109</v>
      </c>
      <c r="AB479" s="10" t="s">
        <v>1938</v>
      </c>
      <c r="AC479" s="10" t="s">
        <v>3139</v>
      </c>
      <c r="AD479" s="10" t="s">
        <v>2199</v>
      </c>
      <c r="AE479" s="243" t="s">
        <v>2041</v>
      </c>
      <c r="AF479" s="10" t="s">
        <v>7885</v>
      </c>
      <c r="AG479" s="10" t="s">
        <v>7886</v>
      </c>
      <c r="AH479" s="242" t="s">
        <v>7887</v>
      </c>
      <c r="AI479" s="243" t="s">
        <v>7888</v>
      </c>
      <c r="AJ479" s="10" t="s">
        <v>7889</v>
      </c>
      <c r="AK479" s="10" t="s">
        <v>7890</v>
      </c>
      <c r="AL479" s="241" t="s">
        <v>1941</v>
      </c>
      <c r="AM479" s="8" t="s">
        <v>7891</v>
      </c>
      <c r="AN479" s="8"/>
      <c r="AO479" s="8"/>
      <c r="AP479" s="8"/>
      <c r="AQ479" s="8" t="s">
        <v>3087</v>
      </c>
      <c r="AR479" s="245">
        <v>44008</v>
      </c>
      <c r="AS479" s="245">
        <v>44009</v>
      </c>
      <c r="AT479" s="246" t="s">
        <v>7892</v>
      </c>
      <c r="AU479" s="244">
        <v>43962</v>
      </c>
      <c r="AV479" s="247" t="s">
        <v>6602</v>
      </c>
      <c r="AW479" s="248" t="s">
        <v>6612</v>
      </c>
      <c r="AX479" s="249" t="s">
        <v>3087</v>
      </c>
      <c r="AY479" s="250" t="s">
        <v>7879</v>
      </c>
    </row>
    <row r="480" spans="1:51" ht="24.75" customHeight="1" x14ac:dyDescent="0.35">
      <c r="A480" s="11">
        <v>479</v>
      </c>
      <c r="B480" s="241" t="s">
        <v>7893</v>
      </c>
      <c r="C480" s="8" t="s">
        <v>7894</v>
      </c>
      <c r="D480" s="10" t="s">
        <v>3087</v>
      </c>
      <c r="E480" s="10" t="s">
        <v>14</v>
      </c>
      <c r="F480" s="9">
        <v>42527</v>
      </c>
      <c r="G480" s="9">
        <v>42587</v>
      </c>
      <c r="H480" s="9"/>
      <c r="I480" s="9"/>
      <c r="J480" s="7" t="s">
        <v>1932</v>
      </c>
      <c r="K480" s="7"/>
      <c r="L480" s="10" t="s">
        <v>3117</v>
      </c>
      <c r="M480" s="242" t="s">
        <v>2330</v>
      </c>
      <c r="N480" s="243" t="s">
        <v>2126</v>
      </c>
      <c r="O480" s="243" t="s">
        <v>1816</v>
      </c>
      <c r="P480" s="10" t="s">
        <v>2751</v>
      </c>
      <c r="Q480" s="10"/>
      <c r="R480" s="10"/>
      <c r="S480" s="10"/>
      <c r="T480" s="10" t="s">
        <v>22</v>
      </c>
      <c r="U480" s="244">
        <v>32654</v>
      </c>
      <c r="V480" s="10" t="s">
        <v>124</v>
      </c>
      <c r="W480" s="10" t="s">
        <v>343</v>
      </c>
      <c r="X480" s="241" t="s">
        <v>1936</v>
      </c>
      <c r="Y480" s="8" t="s">
        <v>7895</v>
      </c>
      <c r="Z480" s="243">
        <v>38953</v>
      </c>
      <c r="AA480" s="10" t="s">
        <v>124</v>
      </c>
      <c r="AB480" s="10" t="s">
        <v>1938</v>
      </c>
      <c r="AC480" s="10" t="s">
        <v>3139</v>
      </c>
      <c r="AD480" s="10" t="s">
        <v>2363</v>
      </c>
      <c r="AE480" s="243" t="s">
        <v>2104</v>
      </c>
      <c r="AF480" s="10" t="s">
        <v>7896</v>
      </c>
      <c r="AG480" s="10" t="s">
        <v>7897</v>
      </c>
      <c r="AH480" s="242" t="s">
        <v>7898</v>
      </c>
      <c r="AI480" s="243" t="s">
        <v>7899</v>
      </c>
      <c r="AJ480" s="10" t="s">
        <v>7900</v>
      </c>
      <c r="AK480" s="10" t="s">
        <v>7901</v>
      </c>
      <c r="AL480" s="241" t="s">
        <v>1941</v>
      </c>
      <c r="AM480" s="8" t="s">
        <v>7902</v>
      </c>
      <c r="AN480" s="8"/>
      <c r="AO480" s="8"/>
      <c r="AP480" s="8"/>
      <c r="AQ480" s="8" t="s">
        <v>3087</v>
      </c>
      <c r="AR480" s="245">
        <v>44010</v>
      </c>
      <c r="AS480" s="245">
        <v>44011</v>
      </c>
      <c r="AT480" s="246" t="s">
        <v>7903</v>
      </c>
      <c r="AU480" s="244">
        <v>43969</v>
      </c>
      <c r="AV480" s="247" t="s">
        <v>6602</v>
      </c>
      <c r="AW480" s="248" t="s">
        <v>6612</v>
      </c>
      <c r="AX480" s="249" t="s">
        <v>3087</v>
      </c>
      <c r="AY480" s="250" t="s">
        <v>7893</v>
      </c>
    </row>
    <row r="481" spans="1:51" ht="24.75" customHeight="1" x14ac:dyDescent="0.35">
      <c r="A481" s="11">
        <v>480</v>
      </c>
      <c r="B481" s="241" t="s">
        <v>7904</v>
      </c>
      <c r="C481" s="8" t="s">
        <v>7905</v>
      </c>
      <c r="D481" s="10" t="s">
        <v>3087</v>
      </c>
      <c r="E481" s="10" t="s">
        <v>14</v>
      </c>
      <c r="F481" s="9">
        <v>43437</v>
      </c>
      <c r="G481" s="9">
        <v>43496</v>
      </c>
      <c r="H481" s="251"/>
      <c r="I481" s="9"/>
      <c r="J481" s="7" t="s">
        <v>1932</v>
      </c>
      <c r="K481" s="7"/>
      <c r="L481" s="10" t="s">
        <v>218</v>
      </c>
      <c r="M481" s="242" t="s">
        <v>7906</v>
      </c>
      <c r="N481" s="252" t="s">
        <v>1942</v>
      </c>
      <c r="O481" s="252" t="s">
        <v>7907</v>
      </c>
      <c r="P481" s="252" t="s">
        <v>7908</v>
      </c>
      <c r="Q481" s="253"/>
      <c r="R481" s="253"/>
      <c r="S481" s="253"/>
      <c r="T481" s="253" t="s">
        <v>53</v>
      </c>
      <c r="U481" s="244">
        <v>29838</v>
      </c>
      <c r="V481" s="10" t="s">
        <v>129</v>
      </c>
      <c r="W481" s="10" t="s">
        <v>129</v>
      </c>
      <c r="X481" s="241" t="s">
        <v>1936</v>
      </c>
      <c r="Y481" s="8" t="s">
        <v>7909</v>
      </c>
      <c r="Z481" s="243">
        <v>40142</v>
      </c>
      <c r="AA481" s="10" t="s">
        <v>255</v>
      </c>
      <c r="AB481" s="10" t="s">
        <v>1956</v>
      </c>
      <c r="AC481" s="10" t="s">
        <v>1968</v>
      </c>
      <c r="AD481" s="10" t="s">
        <v>2010</v>
      </c>
      <c r="AE481" s="243" t="s">
        <v>1948</v>
      </c>
      <c r="AF481" s="10" t="s">
        <v>7910</v>
      </c>
      <c r="AG481" s="10" t="s">
        <v>7911</v>
      </c>
      <c r="AH481" s="242" t="s">
        <v>7910</v>
      </c>
      <c r="AI481" s="243" t="s">
        <v>7911</v>
      </c>
      <c r="AJ481" s="10" t="s">
        <v>7912</v>
      </c>
      <c r="AK481" s="10" t="s">
        <v>7913</v>
      </c>
      <c r="AL481" s="241" t="s">
        <v>1950</v>
      </c>
      <c r="AM481" s="254" t="s">
        <v>7914</v>
      </c>
      <c r="AN481" s="8"/>
      <c r="AO481" s="10"/>
      <c r="AP481" s="10"/>
      <c r="AQ481" s="254" t="s">
        <v>3087</v>
      </c>
      <c r="AR481" s="245">
        <v>44012</v>
      </c>
      <c r="AS481" s="245">
        <v>44012</v>
      </c>
      <c r="AT481" s="246" t="s">
        <v>7915</v>
      </c>
      <c r="AU481" s="244">
        <v>43963</v>
      </c>
      <c r="AV481" s="247" t="s">
        <v>6648</v>
      </c>
      <c r="AW481" s="248" t="s">
        <v>6649</v>
      </c>
      <c r="AX481" s="249" t="s">
        <v>3087</v>
      </c>
      <c r="AY481" s="250" t="s">
        <v>7904</v>
      </c>
    </row>
    <row r="482" spans="1:51" ht="24.75" customHeight="1" x14ac:dyDescent="0.35">
      <c r="A482" s="11">
        <v>481</v>
      </c>
      <c r="B482" s="241" t="s">
        <v>7916</v>
      </c>
      <c r="C482" s="8" t="s">
        <v>1551</v>
      </c>
      <c r="D482" s="10" t="s">
        <v>3087</v>
      </c>
      <c r="E482" s="10" t="s">
        <v>544</v>
      </c>
      <c r="F482" s="9">
        <v>43808</v>
      </c>
      <c r="G482" s="9">
        <v>43867</v>
      </c>
      <c r="H482" s="9"/>
      <c r="I482" s="9">
        <v>44233</v>
      </c>
      <c r="J482" s="7" t="s">
        <v>3127</v>
      </c>
      <c r="K482" s="7"/>
      <c r="L482" s="10" t="s">
        <v>4682</v>
      </c>
      <c r="M482" s="242" t="s">
        <v>3474</v>
      </c>
      <c r="N482" s="243" t="s">
        <v>2017</v>
      </c>
      <c r="O482" s="243" t="s">
        <v>5579</v>
      </c>
      <c r="P482" s="10" t="s">
        <v>6906</v>
      </c>
      <c r="Q482" s="10"/>
      <c r="R482" s="10"/>
      <c r="S482" s="10"/>
      <c r="T482" s="10" t="s">
        <v>22</v>
      </c>
      <c r="U482" s="244">
        <v>32175</v>
      </c>
      <c r="V482" s="10" t="s">
        <v>544</v>
      </c>
      <c r="W482" s="10" t="s">
        <v>7917</v>
      </c>
      <c r="X482" s="241" t="s">
        <v>7442</v>
      </c>
      <c r="Y482" s="8" t="s">
        <v>7918</v>
      </c>
      <c r="Z482" s="243">
        <v>43076</v>
      </c>
      <c r="AA482" s="10" t="s">
        <v>544</v>
      </c>
      <c r="AB482" s="10" t="s">
        <v>1946</v>
      </c>
      <c r="AC482" s="10" t="s">
        <v>3139</v>
      </c>
      <c r="AD482" s="10" t="s">
        <v>7919</v>
      </c>
      <c r="AE482" s="243" t="s">
        <v>2041</v>
      </c>
      <c r="AF482" s="10" t="s">
        <v>7920</v>
      </c>
      <c r="AG482" s="10" t="s">
        <v>7921</v>
      </c>
      <c r="AH482" s="242" t="s">
        <v>7922</v>
      </c>
      <c r="AI482" s="243" t="s">
        <v>7923</v>
      </c>
      <c r="AJ482" s="10" t="s">
        <v>7924</v>
      </c>
      <c r="AK482" s="10" t="s">
        <v>1525</v>
      </c>
      <c r="AL482" s="241" t="s">
        <v>1953</v>
      </c>
      <c r="AM482" s="8" t="s">
        <v>7925</v>
      </c>
      <c r="AN482" s="8"/>
      <c r="AO482" s="8"/>
      <c r="AP482" s="8"/>
      <c r="AQ482" s="8"/>
      <c r="AR482" s="245">
        <v>44012</v>
      </c>
      <c r="AS482" s="245">
        <v>44012</v>
      </c>
      <c r="AT482" s="246" t="s">
        <v>7926</v>
      </c>
      <c r="AU482" s="244">
        <v>44001</v>
      </c>
      <c r="AV482" s="247" t="s">
        <v>6602</v>
      </c>
      <c r="AW482" s="248" t="s">
        <v>6612</v>
      </c>
      <c r="AX482" s="249" t="s">
        <v>3087</v>
      </c>
      <c r="AY482" s="250" t="s">
        <v>7916</v>
      </c>
    </row>
    <row r="483" spans="1:51" ht="24.75" customHeight="1" x14ac:dyDescent="0.35">
      <c r="A483" s="11">
        <v>482</v>
      </c>
      <c r="B483" s="241" t="s">
        <v>7927</v>
      </c>
      <c r="C483" s="8" t="s">
        <v>7928</v>
      </c>
      <c r="D483" s="10" t="s">
        <v>3087</v>
      </c>
      <c r="E483" s="10" t="s">
        <v>162</v>
      </c>
      <c r="F483" s="9">
        <v>43102</v>
      </c>
      <c r="G483" s="9">
        <v>43161</v>
      </c>
      <c r="H483" s="251"/>
      <c r="I483" s="9"/>
      <c r="J483" s="7" t="s">
        <v>1932</v>
      </c>
      <c r="K483" s="7"/>
      <c r="L483" s="10" t="s">
        <v>35</v>
      </c>
      <c r="M483" s="242" t="s">
        <v>35</v>
      </c>
      <c r="N483" s="252" t="s">
        <v>2155</v>
      </c>
      <c r="O483" s="252" t="s">
        <v>626</v>
      </c>
      <c r="P483" s="252" t="s">
        <v>2285</v>
      </c>
      <c r="Q483" s="253"/>
      <c r="R483" s="253"/>
      <c r="S483" s="253"/>
      <c r="T483" s="253" t="s">
        <v>22</v>
      </c>
      <c r="U483" s="244">
        <v>35171</v>
      </c>
      <c r="V483" s="10" t="s">
        <v>162</v>
      </c>
      <c r="W483" s="10" t="s">
        <v>162</v>
      </c>
      <c r="X483" s="241" t="s">
        <v>1936</v>
      </c>
      <c r="Y483" s="8" t="s">
        <v>7929</v>
      </c>
      <c r="Z483" s="243">
        <v>42745</v>
      </c>
      <c r="AA483" s="10" t="s">
        <v>162</v>
      </c>
      <c r="AB483" s="10" t="s">
        <v>1938</v>
      </c>
      <c r="AC483" s="10" t="s">
        <v>3139</v>
      </c>
      <c r="AD483" s="10" t="s">
        <v>2649</v>
      </c>
      <c r="AE483" s="243" t="s">
        <v>2041</v>
      </c>
      <c r="AF483" s="10" t="s">
        <v>7930</v>
      </c>
      <c r="AG483" s="10" t="s">
        <v>7931</v>
      </c>
      <c r="AH483" s="242" t="s">
        <v>7930</v>
      </c>
      <c r="AI483" s="243" t="s">
        <v>7931</v>
      </c>
      <c r="AJ483" s="10" t="s">
        <v>7932</v>
      </c>
      <c r="AK483" s="10" t="s">
        <v>7933</v>
      </c>
      <c r="AL483" s="241" t="s">
        <v>2107</v>
      </c>
      <c r="AM483" s="254" t="s">
        <v>7934</v>
      </c>
      <c r="AN483" s="8"/>
      <c r="AO483" s="10"/>
      <c r="AP483" s="10"/>
      <c r="AQ483" s="254" t="s">
        <v>3087</v>
      </c>
      <c r="AR483" s="245">
        <v>44012</v>
      </c>
      <c r="AS483" s="245">
        <v>44012</v>
      </c>
      <c r="AT483" s="246" t="s">
        <v>7935</v>
      </c>
      <c r="AU483" s="244">
        <v>43967</v>
      </c>
      <c r="AV483" s="247" t="s">
        <v>6602</v>
      </c>
      <c r="AW483" s="248" t="s">
        <v>3782</v>
      </c>
      <c r="AX483" s="249" t="s">
        <v>3087</v>
      </c>
      <c r="AY483" s="250" t="s">
        <v>7927</v>
      </c>
    </row>
    <row r="484" spans="1:51" ht="24.75" customHeight="1" x14ac:dyDescent="0.35">
      <c r="A484" s="11">
        <v>483</v>
      </c>
      <c r="B484" s="241" t="s">
        <v>7936</v>
      </c>
      <c r="C484" s="8" t="s">
        <v>7937</v>
      </c>
      <c r="D484" s="10" t="s">
        <v>7938</v>
      </c>
      <c r="E484" s="10" t="s">
        <v>351</v>
      </c>
      <c r="F484" s="9">
        <v>43437</v>
      </c>
      <c r="G484" s="9">
        <v>43496</v>
      </c>
      <c r="H484" s="9"/>
      <c r="I484" s="9">
        <v>44227</v>
      </c>
      <c r="J484" s="7" t="s">
        <v>3127</v>
      </c>
      <c r="K484" s="7"/>
      <c r="L484" s="10" t="s">
        <v>5092</v>
      </c>
      <c r="M484" s="242" t="s">
        <v>5093</v>
      </c>
      <c r="N484" s="243" t="s">
        <v>1990</v>
      </c>
      <c r="O484" s="243" t="s">
        <v>3186</v>
      </c>
      <c r="P484" s="10" t="s">
        <v>2061</v>
      </c>
      <c r="Q484" s="10"/>
      <c r="R484" s="10"/>
      <c r="S484" s="10"/>
      <c r="T484" s="10" t="s">
        <v>53</v>
      </c>
      <c r="U484" s="244">
        <v>28357</v>
      </c>
      <c r="V484" s="10" t="s">
        <v>2205</v>
      </c>
      <c r="W484" s="10" t="s">
        <v>2205</v>
      </c>
      <c r="X484" s="241" t="s">
        <v>1936</v>
      </c>
      <c r="Y484" s="8" t="s">
        <v>7939</v>
      </c>
      <c r="Z484" s="243">
        <v>42790</v>
      </c>
      <c r="AA484" s="10" t="s">
        <v>2270</v>
      </c>
      <c r="AB484" s="10" t="s">
        <v>1938</v>
      </c>
      <c r="AC484" s="10" t="s">
        <v>3139</v>
      </c>
      <c r="AD484" s="10" t="s">
        <v>2049</v>
      </c>
      <c r="AE484" s="243" t="s">
        <v>1948</v>
      </c>
      <c r="AF484" s="10" t="s">
        <v>7940</v>
      </c>
      <c r="AG484" s="10" t="s">
        <v>7941</v>
      </c>
      <c r="AH484" s="242" t="s">
        <v>7940</v>
      </c>
      <c r="AI484" s="243" t="s">
        <v>7941</v>
      </c>
      <c r="AJ484" s="10" t="s">
        <v>7942</v>
      </c>
      <c r="AK484" s="10" t="s">
        <v>7943</v>
      </c>
      <c r="AL484" s="241" t="s">
        <v>1971</v>
      </c>
      <c r="AM484" s="8" t="s">
        <v>7944</v>
      </c>
      <c r="AN484" s="8"/>
      <c r="AO484" s="8"/>
      <c r="AP484" s="8"/>
      <c r="AQ484" s="8" t="s">
        <v>3087</v>
      </c>
      <c r="AR484" s="245">
        <v>44011</v>
      </c>
      <c r="AS484" s="245">
        <v>44012</v>
      </c>
      <c r="AT484" s="246" t="s">
        <v>7878</v>
      </c>
      <c r="AU484" s="244">
        <v>43997</v>
      </c>
      <c r="AV484" s="247" t="s">
        <v>6602</v>
      </c>
      <c r="AW484" s="248" t="s">
        <v>6612</v>
      </c>
      <c r="AX484" s="249" t="s">
        <v>3087</v>
      </c>
      <c r="AY484" s="250" t="s">
        <v>7936</v>
      </c>
    </row>
    <row r="485" spans="1:51" ht="24.75" customHeight="1" x14ac:dyDescent="0.35">
      <c r="A485" s="11">
        <v>484</v>
      </c>
      <c r="B485" s="241" t="s">
        <v>7945</v>
      </c>
      <c r="C485" s="8" t="s">
        <v>7946</v>
      </c>
      <c r="D485" s="10" t="s">
        <v>3087</v>
      </c>
      <c r="E485" s="10" t="s">
        <v>162</v>
      </c>
      <c r="F485" s="9">
        <v>43711</v>
      </c>
      <c r="G485" s="9">
        <v>43770</v>
      </c>
      <c r="H485" s="9"/>
      <c r="I485" s="9">
        <v>44136</v>
      </c>
      <c r="J485" s="7" t="s">
        <v>3127</v>
      </c>
      <c r="K485" s="7"/>
      <c r="L485" s="10" t="s">
        <v>6081</v>
      </c>
      <c r="M485" s="242" t="s">
        <v>2038</v>
      </c>
      <c r="N485" s="243" t="s">
        <v>2017</v>
      </c>
      <c r="O485" s="243" t="s">
        <v>3186</v>
      </c>
      <c r="P485" s="10" t="s">
        <v>2061</v>
      </c>
      <c r="Q485" s="10"/>
      <c r="R485" s="10"/>
      <c r="S485" s="10"/>
      <c r="T485" s="10" t="s">
        <v>53</v>
      </c>
      <c r="U485" s="244">
        <v>33170</v>
      </c>
      <c r="V485" s="10" t="s">
        <v>162</v>
      </c>
      <c r="W485" s="10" t="s">
        <v>162</v>
      </c>
      <c r="X485" s="241" t="s">
        <v>1936</v>
      </c>
      <c r="Y485" s="8" t="s">
        <v>7947</v>
      </c>
      <c r="Z485" s="243">
        <v>41701</v>
      </c>
      <c r="AA485" s="10" t="s">
        <v>162</v>
      </c>
      <c r="AB485" s="10" t="s">
        <v>1956</v>
      </c>
      <c r="AC485" s="10" t="s">
        <v>3139</v>
      </c>
      <c r="AD485" s="10" t="s">
        <v>2254</v>
      </c>
      <c r="AE485" s="243" t="s">
        <v>2421</v>
      </c>
      <c r="AF485" s="10" t="s">
        <v>7948</v>
      </c>
      <c r="AG485" s="10" t="s">
        <v>7949</v>
      </c>
      <c r="AH485" s="242" t="s">
        <v>7948</v>
      </c>
      <c r="AI485" s="243" t="s">
        <v>7949</v>
      </c>
      <c r="AJ485" s="10" t="s">
        <v>7950</v>
      </c>
      <c r="AK485" s="10" t="s">
        <v>7951</v>
      </c>
      <c r="AL485" s="241" t="s">
        <v>1971</v>
      </c>
      <c r="AM485" s="8" t="s">
        <v>7952</v>
      </c>
      <c r="AN485" s="8"/>
      <c r="AO485" s="8"/>
      <c r="AP485" s="8"/>
      <c r="AQ485" s="8"/>
      <c r="AR485" s="245">
        <v>44012</v>
      </c>
      <c r="AS485" s="245">
        <v>44013</v>
      </c>
      <c r="AT485" s="246" t="s">
        <v>7953</v>
      </c>
      <c r="AU485" s="244">
        <v>44001</v>
      </c>
      <c r="AV485" s="247" t="s">
        <v>6602</v>
      </c>
      <c r="AW485" s="248" t="s">
        <v>6612</v>
      </c>
      <c r="AX485" s="249" t="s">
        <v>3087</v>
      </c>
      <c r="AY485" s="250" t="s">
        <v>7945</v>
      </c>
    </row>
    <row r="486" spans="1:51" ht="24.75" customHeight="1" x14ac:dyDescent="0.35">
      <c r="A486" s="11">
        <v>485</v>
      </c>
      <c r="B486" s="241" t="s">
        <v>7954</v>
      </c>
      <c r="C486" s="8" t="s">
        <v>7955</v>
      </c>
      <c r="D486" s="10" t="s">
        <v>3087</v>
      </c>
      <c r="E486" s="10" t="s">
        <v>14</v>
      </c>
      <c r="F486" s="9">
        <v>43957</v>
      </c>
      <c r="G486" s="9">
        <v>44016</v>
      </c>
      <c r="H486" s="9"/>
      <c r="I486" s="9"/>
      <c r="J486" s="7" t="s">
        <v>3127</v>
      </c>
      <c r="K486" s="7"/>
      <c r="L486" s="10" t="s">
        <v>41</v>
      </c>
      <c r="M486" s="242" t="s">
        <v>6753</v>
      </c>
      <c r="N486" s="243" t="s">
        <v>2017</v>
      </c>
      <c r="O486" s="243" t="s">
        <v>7760</v>
      </c>
      <c r="P486" s="10" t="s">
        <v>7761</v>
      </c>
      <c r="Q486" s="10"/>
      <c r="R486" s="10"/>
      <c r="S486" s="10"/>
      <c r="T486" s="10" t="s">
        <v>22</v>
      </c>
      <c r="U486" s="244">
        <v>32243</v>
      </c>
      <c r="V486" s="10" t="s">
        <v>351</v>
      </c>
      <c r="W486" s="10" t="s">
        <v>747</v>
      </c>
      <c r="X486" s="241" t="s">
        <v>1936</v>
      </c>
      <c r="Y486" s="8" t="s">
        <v>7956</v>
      </c>
      <c r="Z486" s="243">
        <v>41352</v>
      </c>
      <c r="AA486" s="10" t="s">
        <v>255</v>
      </c>
      <c r="AB486" s="10" t="s">
        <v>1938</v>
      </c>
      <c r="AC486" s="10" t="s">
        <v>3139</v>
      </c>
      <c r="AD486" s="10" t="s">
        <v>7957</v>
      </c>
      <c r="AE486" s="243" t="s">
        <v>3087</v>
      </c>
      <c r="AF486" s="10" t="s">
        <v>7958</v>
      </c>
      <c r="AG486" s="10" t="s">
        <v>7959</v>
      </c>
      <c r="AH486" s="242" t="s">
        <v>7958</v>
      </c>
      <c r="AI486" s="243" t="s">
        <v>7959</v>
      </c>
      <c r="AJ486" s="10" t="s">
        <v>3087</v>
      </c>
      <c r="AK486" s="10" t="s">
        <v>7960</v>
      </c>
      <c r="AL486" s="241" t="s">
        <v>1941</v>
      </c>
      <c r="AM486" s="8" t="s">
        <v>7961</v>
      </c>
      <c r="AN486" s="8"/>
      <c r="AO486" s="8"/>
      <c r="AP486" s="8"/>
      <c r="AQ486" s="8" t="s">
        <v>3087</v>
      </c>
      <c r="AR486" s="245">
        <v>44016</v>
      </c>
      <c r="AS486" s="245">
        <v>44016</v>
      </c>
      <c r="AT486" s="246" t="s">
        <v>3087</v>
      </c>
      <c r="AU486" s="244"/>
      <c r="AV486" s="247" t="s">
        <v>6648</v>
      </c>
      <c r="AW486" s="248" t="s">
        <v>6649</v>
      </c>
      <c r="AX486" s="249" t="s">
        <v>3087</v>
      </c>
      <c r="AY486" s="250" t="s">
        <v>7954</v>
      </c>
    </row>
    <row r="487" spans="1:51" ht="24.75" customHeight="1" x14ac:dyDescent="0.35">
      <c r="A487" s="11">
        <v>486</v>
      </c>
      <c r="B487" s="241" t="s">
        <v>7962</v>
      </c>
      <c r="C487" s="8" t="s">
        <v>7963</v>
      </c>
      <c r="D487" s="10" t="s">
        <v>3087</v>
      </c>
      <c r="E487" s="10" t="s">
        <v>501</v>
      </c>
      <c r="F487" s="9">
        <v>43313</v>
      </c>
      <c r="G487" s="9">
        <v>43372</v>
      </c>
      <c r="H487" s="9"/>
      <c r="I487" s="9">
        <v>44833</v>
      </c>
      <c r="J487" s="7" t="s">
        <v>3127</v>
      </c>
      <c r="K487" s="7"/>
      <c r="L487" s="10" t="s">
        <v>7461</v>
      </c>
      <c r="M487" s="242" t="s">
        <v>7462</v>
      </c>
      <c r="N487" s="243" t="s">
        <v>2050</v>
      </c>
      <c r="O487" s="243" t="s">
        <v>3186</v>
      </c>
      <c r="P487" s="10" t="s">
        <v>2061</v>
      </c>
      <c r="Q487" s="10"/>
      <c r="R487" s="10"/>
      <c r="S487" s="10"/>
      <c r="T487" s="10" t="s">
        <v>53</v>
      </c>
      <c r="U487" s="244">
        <v>32914</v>
      </c>
      <c r="V487" s="10" t="s">
        <v>501</v>
      </c>
      <c r="W487" s="10" t="s">
        <v>501</v>
      </c>
      <c r="X487" s="241" t="s">
        <v>1936</v>
      </c>
      <c r="Y487" s="8" t="s">
        <v>7964</v>
      </c>
      <c r="Z487" s="243">
        <v>39393</v>
      </c>
      <c r="AA487" s="10" t="s">
        <v>501</v>
      </c>
      <c r="AB487" s="10" t="s">
        <v>1938</v>
      </c>
      <c r="AC487" s="10" t="s">
        <v>3139</v>
      </c>
      <c r="AD487" s="10" t="s">
        <v>2235</v>
      </c>
      <c r="AE487" s="243" t="s">
        <v>7965</v>
      </c>
      <c r="AF487" s="10" t="s">
        <v>7966</v>
      </c>
      <c r="AG487" s="10" t="s">
        <v>7967</v>
      </c>
      <c r="AH487" s="242" t="s">
        <v>7966</v>
      </c>
      <c r="AI487" s="243" t="s">
        <v>7967</v>
      </c>
      <c r="AJ487" s="10" t="s">
        <v>7968</v>
      </c>
      <c r="AK487" s="10" t="s">
        <v>7969</v>
      </c>
      <c r="AL487" s="241" t="s">
        <v>1971</v>
      </c>
      <c r="AM487" s="8" t="s">
        <v>7970</v>
      </c>
      <c r="AN487" s="8"/>
      <c r="AO487" s="8"/>
      <c r="AP487" s="8"/>
      <c r="AQ487" s="8" t="s">
        <v>3087</v>
      </c>
      <c r="AR487" s="245">
        <v>44017</v>
      </c>
      <c r="AS487" s="245">
        <v>44017</v>
      </c>
      <c r="AT487" s="246" t="s">
        <v>7971</v>
      </c>
      <c r="AU487" s="244">
        <v>44014</v>
      </c>
      <c r="AV487" s="247" t="s">
        <v>6602</v>
      </c>
      <c r="AW487" s="248" t="s">
        <v>6612</v>
      </c>
      <c r="AX487" s="249" t="s">
        <v>3087</v>
      </c>
      <c r="AY487" s="250" t="s">
        <v>7962</v>
      </c>
    </row>
    <row r="488" spans="1:51" ht="24.75" customHeight="1" x14ac:dyDescent="0.35">
      <c r="A488" s="11">
        <v>487</v>
      </c>
      <c r="B488" s="241" t="s">
        <v>7972</v>
      </c>
      <c r="C488" s="8" t="s">
        <v>7973</v>
      </c>
      <c r="D488" s="10" t="s">
        <v>3087</v>
      </c>
      <c r="E488" s="10" t="s">
        <v>1558</v>
      </c>
      <c r="F488" s="9">
        <v>43696</v>
      </c>
      <c r="G488" s="9">
        <v>43755</v>
      </c>
      <c r="H488" s="9"/>
      <c r="I488" s="9">
        <v>44121</v>
      </c>
      <c r="J488" s="7" t="s">
        <v>3127</v>
      </c>
      <c r="K488" s="7"/>
      <c r="L488" s="10" t="s">
        <v>5681</v>
      </c>
      <c r="M488" s="242" t="s">
        <v>2151</v>
      </c>
      <c r="N488" s="243" t="s">
        <v>2017</v>
      </c>
      <c r="O488" s="243" t="s">
        <v>3186</v>
      </c>
      <c r="P488" s="10" t="s">
        <v>2061</v>
      </c>
      <c r="Q488" s="10"/>
      <c r="R488" s="10"/>
      <c r="S488" s="10"/>
      <c r="T488" s="10" t="s">
        <v>53</v>
      </c>
      <c r="U488" s="244">
        <v>30499</v>
      </c>
      <c r="V488" s="10" t="s">
        <v>1153</v>
      </c>
      <c r="W488" s="10" t="s">
        <v>1153</v>
      </c>
      <c r="X488" s="241" t="s">
        <v>1936</v>
      </c>
      <c r="Y488" s="8" t="s">
        <v>7974</v>
      </c>
      <c r="Z488" s="243">
        <v>42570</v>
      </c>
      <c r="AA488" s="10" t="s">
        <v>3087</v>
      </c>
      <c r="AB488" s="10" t="s">
        <v>1956</v>
      </c>
      <c r="AC488" s="10" t="s">
        <v>3139</v>
      </c>
      <c r="AD488" s="10" t="s">
        <v>2253</v>
      </c>
      <c r="AE488" s="243" t="s">
        <v>1998</v>
      </c>
      <c r="AF488" s="10" t="s">
        <v>7975</v>
      </c>
      <c r="AG488" s="10" t="s">
        <v>7976</v>
      </c>
      <c r="AH488" s="242" t="s">
        <v>7977</v>
      </c>
      <c r="AI488" s="243" t="s">
        <v>7978</v>
      </c>
      <c r="AJ488" s="10" t="s">
        <v>7979</v>
      </c>
      <c r="AK488" s="10" t="s">
        <v>7980</v>
      </c>
      <c r="AL488" s="241" t="s">
        <v>1971</v>
      </c>
      <c r="AM488" s="8" t="s">
        <v>7981</v>
      </c>
      <c r="AN488" s="8"/>
      <c r="AO488" s="8"/>
      <c r="AP488" s="8"/>
      <c r="AQ488" s="8" t="s">
        <v>3087</v>
      </c>
      <c r="AR488" s="245">
        <v>44018</v>
      </c>
      <c r="AS488" s="245">
        <v>44018</v>
      </c>
      <c r="AT488" s="246" t="s">
        <v>7982</v>
      </c>
      <c r="AU488" s="244">
        <v>44018</v>
      </c>
      <c r="AV488" s="247" t="s">
        <v>6602</v>
      </c>
      <c r="AW488" s="248" t="s">
        <v>6612</v>
      </c>
      <c r="AX488" s="249" t="s">
        <v>3087</v>
      </c>
      <c r="AY488" s="250" t="s">
        <v>7972</v>
      </c>
    </row>
    <row r="489" spans="1:51" ht="24.75" customHeight="1" x14ac:dyDescent="0.35">
      <c r="A489" s="11">
        <v>488</v>
      </c>
      <c r="B489" s="241" t="s">
        <v>7983</v>
      </c>
      <c r="C489" s="8" t="s">
        <v>7984</v>
      </c>
      <c r="D489" s="10" t="s">
        <v>3087</v>
      </c>
      <c r="E489" s="10" t="s">
        <v>124</v>
      </c>
      <c r="F489" s="9">
        <v>43230</v>
      </c>
      <c r="G489" s="9">
        <v>43289</v>
      </c>
      <c r="H489" s="9"/>
      <c r="I489" s="9"/>
      <c r="J489" s="7" t="s">
        <v>1932</v>
      </c>
      <c r="K489" s="7"/>
      <c r="L489" s="10" t="s">
        <v>7985</v>
      </c>
      <c r="M489" s="242" t="s">
        <v>3383</v>
      </c>
      <c r="N489" s="243" t="s">
        <v>2050</v>
      </c>
      <c r="O489" s="243" t="s">
        <v>4999</v>
      </c>
      <c r="P489" s="10" t="s">
        <v>6623</v>
      </c>
      <c r="Q489" s="10"/>
      <c r="R489" s="10"/>
      <c r="S489" s="10"/>
      <c r="T489" s="10" t="s">
        <v>53</v>
      </c>
      <c r="U489" s="244">
        <v>32200</v>
      </c>
      <c r="V489" s="10" t="s">
        <v>141</v>
      </c>
      <c r="W489" s="10" t="s">
        <v>141</v>
      </c>
      <c r="X489" s="241" t="s">
        <v>1936</v>
      </c>
      <c r="Y489" s="8" t="s">
        <v>7986</v>
      </c>
      <c r="Z489" s="243">
        <v>40785</v>
      </c>
      <c r="AA489" s="10" t="s">
        <v>124</v>
      </c>
      <c r="AB489" s="10" t="s">
        <v>1938</v>
      </c>
      <c r="AC489" s="10" t="s">
        <v>3139</v>
      </c>
      <c r="AD489" s="10" t="s">
        <v>4237</v>
      </c>
      <c r="AE489" s="243" t="s">
        <v>2095</v>
      </c>
      <c r="AF489" s="10" t="s">
        <v>7987</v>
      </c>
      <c r="AG489" s="10" t="s">
        <v>7988</v>
      </c>
      <c r="AH489" s="242" t="s">
        <v>7987</v>
      </c>
      <c r="AI489" s="243" t="s">
        <v>7988</v>
      </c>
      <c r="AJ489" s="10" t="s">
        <v>7989</v>
      </c>
      <c r="AK489" s="10" t="s">
        <v>7990</v>
      </c>
      <c r="AL489" s="241" t="s">
        <v>1953</v>
      </c>
      <c r="AM489" s="8" t="s">
        <v>7991</v>
      </c>
      <c r="AN489" s="8"/>
      <c r="AO489" s="8"/>
      <c r="AP489" s="8"/>
      <c r="AQ489" s="8" t="s">
        <v>3087</v>
      </c>
      <c r="AR489" s="245">
        <v>44021</v>
      </c>
      <c r="AS489" s="245">
        <v>44021</v>
      </c>
      <c r="AT489" s="246" t="s">
        <v>7992</v>
      </c>
      <c r="AU489" s="244">
        <v>44014</v>
      </c>
      <c r="AV489" s="247" t="s">
        <v>6602</v>
      </c>
      <c r="AW489" s="248" t="s">
        <v>6612</v>
      </c>
      <c r="AX489" s="249" t="s">
        <v>3087</v>
      </c>
      <c r="AY489" s="250" t="s">
        <v>7983</v>
      </c>
    </row>
    <row r="490" spans="1:51" ht="24.75" customHeight="1" x14ac:dyDescent="0.35">
      <c r="A490" s="11">
        <v>489</v>
      </c>
      <c r="B490" s="241" t="s">
        <v>7993</v>
      </c>
      <c r="C490" s="8" t="s">
        <v>7994</v>
      </c>
      <c r="D490" s="10" t="s">
        <v>3087</v>
      </c>
      <c r="E490" s="10" t="s">
        <v>781</v>
      </c>
      <c r="F490" s="9">
        <v>43805</v>
      </c>
      <c r="G490" s="9">
        <v>43864</v>
      </c>
      <c r="H490" s="9"/>
      <c r="I490" s="9">
        <v>44230</v>
      </c>
      <c r="J490" s="7" t="s">
        <v>3127</v>
      </c>
      <c r="K490" s="7"/>
      <c r="L490" s="10" t="s">
        <v>7116</v>
      </c>
      <c r="M490" s="242" t="s">
        <v>2052</v>
      </c>
      <c r="N490" s="243" t="s">
        <v>2050</v>
      </c>
      <c r="O490" s="243" t="s">
        <v>3186</v>
      </c>
      <c r="P490" s="10" t="s">
        <v>2061</v>
      </c>
      <c r="Q490" s="10"/>
      <c r="R490" s="10"/>
      <c r="S490" s="10"/>
      <c r="T490" s="10" t="s">
        <v>53</v>
      </c>
      <c r="U490" s="244">
        <v>29876</v>
      </c>
      <c r="V490" s="10" t="s">
        <v>176</v>
      </c>
      <c r="W490" s="10" t="s">
        <v>7995</v>
      </c>
      <c r="X490" s="241" t="s">
        <v>7442</v>
      </c>
      <c r="Y490" s="8" t="s">
        <v>7996</v>
      </c>
      <c r="Z490" s="243">
        <v>40751</v>
      </c>
      <c r="AA490" s="10" t="s">
        <v>781</v>
      </c>
      <c r="AB490" s="10" t="s">
        <v>1938</v>
      </c>
      <c r="AC490" s="10" t="s">
        <v>3139</v>
      </c>
      <c r="AD490" s="10" t="s">
        <v>7997</v>
      </c>
      <c r="AE490" s="243" t="s">
        <v>7998</v>
      </c>
      <c r="AF490" s="10" t="s">
        <v>7999</v>
      </c>
      <c r="AG490" s="10" t="s">
        <v>8000</v>
      </c>
      <c r="AH490" s="242" t="s">
        <v>7999</v>
      </c>
      <c r="AI490" s="243" t="s">
        <v>8000</v>
      </c>
      <c r="AJ490" s="10" t="s">
        <v>8001</v>
      </c>
      <c r="AK490" s="10" t="s">
        <v>8002</v>
      </c>
      <c r="AL490" s="241" t="s">
        <v>1953</v>
      </c>
      <c r="AM490" s="8" t="s">
        <v>8003</v>
      </c>
      <c r="AN490" s="8"/>
      <c r="AO490" s="8"/>
      <c r="AP490" s="8"/>
      <c r="AQ490" s="8"/>
      <c r="AR490" s="245">
        <v>44027</v>
      </c>
      <c r="AS490" s="245">
        <v>44027</v>
      </c>
      <c r="AT490" s="246" t="s">
        <v>8004</v>
      </c>
      <c r="AU490" s="244"/>
      <c r="AV490" s="247" t="s">
        <v>6602</v>
      </c>
      <c r="AW490" s="248" t="s">
        <v>6612</v>
      </c>
      <c r="AX490" s="249" t="s">
        <v>3087</v>
      </c>
      <c r="AY490" s="250" t="s">
        <v>7993</v>
      </c>
    </row>
    <row r="491" spans="1:51" ht="24.75" customHeight="1" x14ac:dyDescent="0.35">
      <c r="A491" s="11">
        <v>490</v>
      </c>
      <c r="B491" s="241" t="s">
        <v>8005</v>
      </c>
      <c r="C491" s="8" t="s">
        <v>2204</v>
      </c>
      <c r="D491" s="10" t="s">
        <v>3087</v>
      </c>
      <c r="E491" s="10" t="s">
        <v>14</v>
      </c>
      <c r="F491" s="9">
        <v>43689</v>
      </c>
      <c r="G491" s="9">
        <v>43748</v>
      </c>
      <c r="H491" s="9"/>
      <c r="I491" s="9">
        <v>44114</v>
      </c>
      <c r="J491" s="7" t="s">
        <v>3127</v>
      </c>
      <c r="K491" s="7"/>
      <c r="L491" s="10" t="s">
        <v>19</v>
      </c>
      <c r="M491" s="242" t="s">
        <v>6925</v>
      </c>
      <c r="N491" s="243" t="s">
        <v>2155</v>
      </c>
      <c r="O491" s="243" t="s">
        <v>6454</v>
      </c>
      <c r="P491" s="10" t="s">
        <v>6455</v>
      </c>
      <c r="Q491" s="10"/>
      <c r="R491" s="10"/>
      <c r="S491" s="10"/>
      <c r="T491" s="10" t="s">
        <v>22</v>
      </c>
      <c r="U491" s="244">
        <v>35349</v>
      </c>
      <c r="V491" s="10" t="s">
        <v>255</v>
      </c>
      <c r="W491" s="10" t="s">
        <v>2416</v>
      </c>
      <c r="X491" s="241" t="s">
        <v>1936</v>
      </c>
      <c r="Y491" s="8" t="s">
        <v>8006</v>
      </c>
      <c r="Z491" s="243">
        <v>42741</v>
      </c>
      <c r="AA491" s="10" t="s">
        <v>255</v>
      </c>
      <c r="AB491" s="10" t="s">
        <v>1956</v>
      </c>
      <c r="AC491" s="10" t="s">
        <v>3139</v>
      </c>
      <c r="AD491" s="10" t="s">
        <v>2115</v>
      </c>
      <c r="AE491" s="243" t="s">
        <v>2104</v>
      </c>
      <c r="AF491" s="10" t="s">
        <v>8007</v>
      </c>
      <c r="AG491" s="10" t="s">
        <v>8008</v>
      </c>
      <c r="AH491" s="242" t="s">
        <v>8007</v>
      </c>
      <c r="AI491" s="243" t="s">
        <v>8008</v>
      </c>
      <c r="AJ491" s="10" t="s">
        <v>8009</v>
      </c>
      <c r="AK491" s="10" t="s">
        <v>8010</v>
      </c>
      <c r="AL491" s="241" t="s">
        <v>1953</v>
      </c>
      <c r="AM491" s="8" t="s">
        <v>8011</v>
      </c>
      <c r="AN491" s="8"/>
      <c r="AO491" s="8"/>
      <c r="AP491" s="8"/>
      <c r="AQ491" s="8" t="s">
        <v>3087</v>
      </c>
      <c r="AR491" s="245">
        <v>44029</v>
      </c>
      <c r="AS491" s="245">
        <v>44029</v>
      </c>
      <c r="AT491" s="246" t="s">
        <v>8012</v>
      </c>
      <c r="AU491" s="244">
        <v>44018</v>
      </c>
      <c r="AV491" s="247" t="s">
        <v>6602</v>
      </c>
      <c r="AW491" s="248" t="s">
        <v>6603</v>
      </c>
      <c r="AX491" s="249" t="s">
        <v>3087</v>
      </c>
      <c r="AY491" s="250" t="s">
        <v>8005</v>
      </c>
    </row>
    <row r="492" spans="1:51" ht="24.75" customHeight="1" x14ac:dyDescent="0.35">
      <c r="A492" s="11">
        <v>491</v>
      </c>
      <c r="B492" s="241" t="s">
        <v>8013</v>
      </c>
      <c r="C492" s="8" t="s">
        <v>8014</v>
      </c>
      <c r="D492" s="10" t="s">
        <v>3087</v>
      </c>
      <c r="E492" s="10" t="s">
        <v>91</v>
      </c>
      <c r="F492" s="9">
        <v>43668</v>
      </c>
      <c r="G492" s="9">
        <v>43727</v>
      </c>
      <c r="H492" s="9"/>
      <c r="I492" s="9">
        <v>44093</v>
      </c>
      <c r="J492" s="7" t="s">
        <v>3127</v>
      </c>
      <c r="K492" s="7"/>
      <c r="L492" s="10" t="s">
        <v>7985</v>
      </c>
      <c r="M492" s="242" t="s">
        <v>3259</v>
      </c>
      <c r="N492" s="243" t="s">
        <v>2050</v>
      </c>
      <c r="O492" s="243" t="s">
        <v>4999</v>
      </c>
      <c r="P492" s="10" t="s">
        <v>6623</v>
      </c>
      <c r="Q492" s="10"/>
      <c r="R492" s="10"/>
      <c r="S492" s="10"/>
      <c r="T492" s="10" t="s">
        <v>53</v>
      </c>
      <c r="U492" s="244">
        <v>30343</v>
      </c>
      <c r="V492" s="10" t="s">
        <v>2205</v>
      </c>
      <c r="W492" s="10" t="s">
        <v>2205</v>
      </c>
      <c r="X492" s="241" t="s">
        <v>1936</v>
      </c>
      <c r="Y492" s="8" t="s">
        <v>8015</v>
      </c>
      <c r="Z492" s="243"/>
      <c r="AA492" s="10" t="s">
        <v>2270</v>
      </c>
      <c r="AB492" s="10" t="s">
        <v>1956</v>
      </c>
      <c r="AC492" s="10" t="s">
        <v>3139</v>
      </c>
      <c r="AD492" s="10" t="s">
        <v>2422</v>
      </c>
      <c r="AE492" s="243" t="s">
        <v>1998</v>
      </c>
      <c r="AF492" s="10" t="s">
        <v>8016</v>
      </c>
      <c r="AG492" s="10" t="s">
        <v>8017</v>
      </c>
      <c r="AH492" s="242" t="s">
        <v>8016</v>
      </c>
      <c r="AI492" s="243" t="s">
        <v>8017</v>
      </c>
      <c r="AJ492" s="10" t="s">
        <v>7944</v>
      </c>
      <c r="AK492" s="10" t="s">
        <v>7937</v>
      </c>
      <c r="AL492" s="241" t="s">
        <v>2160</v>
      </c>
      <c r="AM492" s="8" t="s">
        <v>8018</v>
      </c>
      <c r="AN492" s="8"/>
      <c r="AO492" s="8"/>
      <c r="AP492" s="8"/>
      <c r="AQ492" s="8"/>
      <c r="AR492" s="245">
        <v>44034</v>
      </c>
      <c r="AS492" s="245">
        <v>44034</v>
      </c>
      <c r="AT492" s="246" t="s">
        <v>8019</v>
      </c>
      <c r="AU492" s="244">
        <v>44020</v>
      </c>
      <c r="AV492" s="247" t="s">
        <v>6602</v>
      </c>
      <c r="AW492" s="248" t="s">
        <v>6612</v>
      </c>
      <c r="AX492" s="249" t="s">
        <v>3087</v>
      </c>
      <c r="AY492" s="250" t="s">
        <v>8013</v>
      </c>
    </row>
    <row r="493" spans="1:51" ht="24.75" customHeight="1" x14ac:dyDescent="0.35">
      <c r="A493" s="11">
        <v>492</v>
      </c>
      <c r="B493" s="241" t="s">
        <v>8020</v>
      </c>
      <c r="C493" s="8" t="s">
        <v>8021</v>
      </c>
      <c r="D493" s="10" t="s">
        <v>3087</v>
      </c>
      <c r="E493" s="10" t="s">
        <v>2228</v>
      </c>
      <c r="F493" s="9">
        <v>43528</v>
      </c>
      <c r="G493" s="9">
        <v>43587</v>
      </c>
      <c r="H493" s="9"/>
      <c r="I493" s="9">
        <v>44318</v>
      </c>
      <c r="J493" s="7" t="s">
        <v>3127</v>
      </c>
      <c r="K493" s="7"/>
      <c r="L493" s="10" t="s">
        <v>5538</v>
      </c>
      <c r="M493" s="242" t="s">
        <v>2141</v>
      </c>
      <c r="N493" s="243" t="s">
        <v>2017</v>
      </c>
      <c r="O493" s="243" t="s">
        <v>3186</v>
      </c>
      <c r="P493" s="10" t="s">
        <v>2061</v>
      </c>
      <c r="Q493" s="10"/>
      <c r="R493" s="10"/>
      <c r="S493" s="10"/>
      <c r="T493" s="10" t="s">
        <v>53</v>
      </c>
      <c r="U493" s="244">
        <v>32744</v>
      </c>
      <c r="V493" s="10" t="s">
        <v>2228</v>
      </c>
      <c r="W493" s="10" t="s">
        <v>2228</v>
      </c>
      <c r="X493" s="241" t="s">
        <v>1936</v>
      </c>
      <c r="Y493" s="8" t="s">
        <v>8022</v>
      </c>
      <c r="Z493" s="243">
        <v>42858</v>
      </c>
      <c r="AA493" s="10" t="s">
        <v>2228</v>
      </c>
      <c r="AB493" s="10" t="s">
        <v>1938</v>
      </c>
      <c r="AC493" s="10" t="s">
        <v>3139</v>
      </c>
      <c r="AD493" s="10" t="s">
        <v>3087</v>
      </c>
      <c r="AE493" s="243" t="s">
        <v>3087</v>
      </c>
      <c r="AF493" s="10" t="s">
        <v>8023</v>
      </c>
      <c r="AG493" s="10" t="s">
        <v>8024</v>
      </c>
      <c r="AH493" s="242" t="s">
        <v>8023</v>
      </c>
      <c r="AI493" s="243" t="s">
        <v>8024</v>
      </c>
      <c r="AJ493" s="10" t="s">
        <v>8025</v>
      </c>
      <c r="AK493" s="10" t="s">
        <v>8026</v>
      </c>
      <c r="AL493" s="241" t="s">
        <v>1971</v>
      </c>
      <c r="AM493" s="8" t="s">
        <v>8027</v>
      </c>
      <c r="AN493" s="8"/>
      <c r="AO493" s="8"/>
      <c r="AP493" s="8"/>
      <c r="AQ493" s="8"/>
      <c r="AR493" s="245">
        <v>44037</v>
      </c>
      <c r="AS493" s="245">
        <v>44037</v>
      </c>
      <c r="AT493" s="246" t="s">
        <v>8028</v>
      </c>
      <c r="AU493" s="244">
        <v>44026</v>
      </c>
      <c r="AV493" s="247" t="s">
        <v>6602</v>
      </c>
      <c r="AW493" s="248" t="s">
        <v>6612</v>
      </c>
      <c r="AX493" s="249" t="s">
        <v>3087</v>
      </c>
      <c r="AY493" s="250" t="s">
        <v>8020</v>
      </c>
    </row>
    <row r="494" spans="1:51" ht="24.75" customHeight="1" x14ac:dyDescent="0.35">
      <c r="A494" s="11">
        <v>493</v>
      </c>
      <c r="B494" s="241" t="s">
        <v>8029</v>
      </c>
      <c r="C494" s="8" t="s">
        <v>8030</v>
      </c>
      <c r="D494" s="10" t="s">
        <v>3087</v>
      </c>
      <c r="E494" s="10" t="s">
        <v>747</v>
      </c>
      <c r="F494" s="9">
        <v>43619</v>
      </c>
      <c r="G494" s="9">
        <v>43678</v>
      </c>
      <c r="H494" s="9"/>
      <c r="I494" s="9">
        <v>44044</v>
      </c>
      <c r="J494" s="7" t="s">
        <v>3127</v>
      </c>
      <c r="K494" s="7"/>
      <c r="L494" s="10" t="s">
        <v>7985</v>
      </c>
      <c r="M494" s="242" t="s">
        <v>3383</v>
      </c>
      <c r="N494" s="243" t="s">
        <v>2050</v>
      </c>
      <c r="O494" s="243" t="s">
        <v>4999</v>
      </c>
      <c r="P494" s="10" t="s">
        <v>6623</v>
      </c>
      <c r="Q494" s="10"/>
      <c r="R494" s="10"/>
      <c r="S494" s="10"/>
      <c r="T494" s="10" t="s">
        <v>53</v>
      </c>
      <c r="U494" s="244">
        <v>33117</v>
      </c>
      <c r="V494" s="10" t="s">
        <v>2048</v>
      </c>
      <c r="W494" s="10" t="s">
        <v>2048</v>
      </c>
      <c r="X494" s="241" t="s">
        <v>1936</v>
      </c>
      <c r="Y494" s="8" t="s">
        <v>8031</v>
      </c>
      <c r="Z494" s="243">
        <v>38771</v>
      </c>
      <c r="AA494" s="10" t="s">
        <v>2048</v>
      </c>
      <c r="AB494" s="10" t="s">
        <v>1956</v>
      </c>
      <c r="AC494" s="10" t="s">
        <v>3139</v>
      </c>
      <c r="AD494" s="10" t="s">
        <v>2394</v>
      </c>
      <c r="AE494" s="243" t="s">
        <v>6549</v>
      </c>
      <c r="AF494" s="10" t="s">
        <v>8032</v>
      </c>
      <c r="AG494" s="10" t="s">
        <v>8033</v>
      </c>
      <c r="AH494" s="242" t="s">
        <v>8032</v>
      </c>
      <c r="AI494" s="243" t="s">
        <v>8033</v>
      </c>
      <c r="AJ494" s="10" t="s">
        <v>8034</v>
      </c>
      <c r="AK494" s="10" t="s">
        <v>8035</v>
      </c>
      <c r="AL494" s="241" t="s">
        <v>2107</v>
      </c>
      <c r="AM494" s="8" t="s">
        <v>8036</v>
      </c>
      <c r="AN494" s="8"/>
      <c r="AO494" s="8"/>
      <c r="AP494" s="8"/>
      <c r="AQ494" s="8" t="s">
        <v>3087</v>
      </c>
      <c r="AR494" s="245">
        <v>44040</v>
      </c>
      <c r="AS494" s="245">
        <v>44040</v>
      </c>
      <c r="AT494" s="246" t="s">
        <v>8037</v>
      </c>
      <c r="AU494" s="244">
        <v>44025</v>
      </c>
      <c r="AV494" s="247" t="s">
        <v>6602</v>
      </c>
      <c r="AW494" s="248" t="s">
        <v>6612</v>
      </c>
      <c r="AX494" s="249" t="s">
        <v>3087</v>
      </c>
      <c r="AY494" s="250" t="s">
        <v>8029</v>
      </c>
    </row>
    <row r="495" spans="1:51" ht="24.75" customHeight="1" x14ac:dyDescent="0.35">
      <c r="A495" s="11">
        <v>494</v>
      </c>
      <c r="B495" s="241" t="s">
        <v>8038</v>
      </c>
      <c r="C495" s="8" t="s">
        <v>8039</v>
      </c>
      <c r="D495" s="10" t="s">
        <v>3087</v>
      </c>
      <c r="E495" s="10" t="s">
        <v>351</v>
      </c>
      <c r="F495" s="9">
        <v>43682</v>
      </c>
      <c r="G495" s="9">
        <v>43741</v>
      </c>
      <c r="H495" s="9"/>
      <c r="I495" s="9">
        <v>44107</v>
      </c>
      <c r="J495" s="7" t="s">
        <v>3127</v>
      </c>
      <c r="K495" s="7"/>
      <c r="L495" s="10" t="s">
        <v>7985</v>
      </c>
      <c r="M495" s="242" t="s">
        <v>3259</v>
      </c>
      <c r="N495" s="243" t="s">
        <v>2050</v>
      </c>
      <c r="O495" s="243" t="s">
        <v>4999</v>
      </c>
      <c r="P495" s="10" t="s">
        <v>6623</v>
      </c>
      <c r="Q495" s="10"/>
      <c r="R495" s="10"/>
      <c r="S495" s="10"/>
      <c r="T495" s="10" t="s">
        <v>53</v>
      </c>
      <c r="U495" s="244">
        <v>32179</v>
      </c>
      <c r="V495" s="10" t="s">
        <v>1045</v>
      </c>
      <c r="W495" s="10" t="s">
        <v>1045</v>
      </c>
      <c r="X495" s="241" t="s">
        <v>1936</v>
      </c>
      <c r="Y495" s="8" t="s">
        <v>8040</v>
      </c>
      <c r="Z495" s="243">
        <v>43216</v>
      </c>
      <c r="AA495" s="10" t="s">
        <v>1045</v>
      </c>
      <c r="AB495" s="10" t="s">
        <v>1938</v>
      </c>
      <c r="AC495" s="10" t="s">
        <v>3139</v>
      </c>
      <c r="AD495" s="10" t="s">
        <v>2272</v>
      </c>
      <c r="AE495" s="243" t="s">
        <v>1998</v>
      </c>
      <c r="AF495" s="10" t="s">
        <v>8041</v>
      </c>
      <c r="AG495" s="10" t="s">
        <v>8042</v>
      </c>
      <c r="AH495" s="242" t="s">
        <v>8041</v>
      </c>
      <c r="AI495" s="243" t="s">
        <v>8042</v>
      </c>
      <c r="AJ495" s="10" t="s">
        <v>8043</v>
      </c>
      <c r="AK495" s="10" t="s">
        <v>8044</v>
      </c>
      <c r="AL495" s="241" t="s">
        <v>1953</v>
      </c>
      <c r="AM495" s="8" t="s">
        <v>8045</v>
      </c>
      <c r="AN495" s="8"/>
      <c r="AO495" s="8"/>
      <c r="AP495" s="8"/>
      <c r="AQ495" s="8"/>
      <c r="AR495" s="245">
        <v>44041</v>
      </c>
      <c r="AS495" s="245">
        <v>44041</v>
      </c>
      <c r="AT495" s="246" t="s">
        <v>8046</v>
      </c>
      <c r="AU495" s="244">
        <v>44033</v>
      </c>
      <c r="AV495" s="247" t="s">
        <v>6602</v>
      </c>
      <c r="AW495" s="248" t="s">
        <v>6612</v>
      </c>
      <c r="AX495" s="249" t="s">
        <v>3087</v>
      </c>
      <c r="AY495" s="250" t="s">
        <v>8038</v>
      </c>
    </row>
    <row r="496" spans="1:51" ht="24.75" customHeight="1" x14ac:dyDescent="0.35">
      <c r="A496" s="11">
        <v>495</v>
      </c>
      <c r="B496" s="241" t="s">
        <v>8047</v>
      </c>
      <c r="C496" s="8" t="s">
        <v>8048</v>
      </c>
      <c r="D496" s="10" t="s">
        <v>3087</v>
      </c>
      <c r="E496" s="10" t="s">
        <v>747</v>
      </c>
      <c r="F496" s="9">
        <v>43558</v>
      </c>
      <c r="G496" s="9">
        <v>43617</v>
      </c>
      <c r="H496" s="9"/>
      <c r="I496" s="9">
        <v>44348</v>
      </c>
      <c r="J496" s="7" t="s">
        <v>3127</v>
      </c>
      <c r="K496" s="7"/>
      <c r="L496" s="10" t="s">
        <v>6673</v>
      </c>
      <c r="M496" s="242" t="s">
        <v>2470</v>
      </c>
      <c r="N496" s="243" t="s">
        <v>2050</v>
      </c>
      <c r="O496" s="243" t="s">
        <v>3186</v>
      </c>
      <c r="P496" s="10" t="s">
        <v>2061</v>
      </c>
      <c r="Q496" s="10"/>
      <c r="R496" s="10"/>
      <c r="S496" s="10"/>
      <c r="T496" s="10" t="s">
        <v>53</v>
      </c>
      <c r="U496" s="244">
        <v>32753</v>
      </c>
      <c r="V496" s="10" t="s">
        <v>747</v>
      </c>
      <c r="W496" s="10" t="s">
        <v>747</v>
      </c>
      <c r="X496" s="241" t="s">
        <v>1936</v>
      </c>
      <c r="Y496" s="8" t="s">
        <v>8049</v>
      </c>
      <c r="Z496" s="243">
        <v>41901</v>
      </c>
      <c r="AA496" s="10" t="s">
        <v>747</v>
      </c>
      <c r="AB496" s="10" t="s">
        <v>1938</v>
      </c>
      <c r="AC496" s="10" t="s">
        <v>1974</v>
      </c>
      <c r="AD496" s="10" t="s">
        <v>8050</v>
      </c>
      <c r="AE496" s="243" t="s">
        <v>2104</v>
      </c>
      <c r="AF496" s="10" t="s">
        <v>8051</v>
      </c>
      <c r="AG496" s="10" t="s">
        <v>8052</v>
      </c>
      <c r="AH496" s="242" t="s">
        <v>8051</v>
      </c>
      <c r="AI496" s="243" t="s">
        <v>8052</v>
      </c>
      <c r="AJ496" s="10" t="s">
        <v>8053</v>
      </c>
      <c r="AK496" s="10" t="s">
        <v>8054</v>
      </c>
      <c r="AL496" s="241" t="s">
        <v>1971</v>
      </c>
      <c r="AM496" s="8" t="s">
        <v>8055</v>
      </c>
      <c r="AN496" s="8"/>
      <c r="AO496" s="8"/>
      <c r="AP496" s="8"/>
      <c r="AQ496" s="8"/>
      <c r="AR496" s="245">
        <v>44041</v>
      </c>
      <c r="AS496" s="245">
        <v>44041</v>
      </c>
      <c r="AT496" s="246" t="s">
        <v>8056</v>
      </c>
      <c r="AU496" s="244">
        <v>44032</v>
      </c>
      <c r="AV496" s="247" t="s">
        <v>6602</v>
      </c>
      <c r="AW496" s="248" t="s">
        <v>6612</v>
      </c>
      <c r="AX496" s="249" t="s">
        <v>3087</v>
      </c>
      <c r="AY496" s="250" t="s">
        <v>8047</v>
      </c>
    </row>
    <row r="497" spans="1:51" ht="24.75" customHeight="1" x14ac:dyDescent="0.35">
      <c r="A497" s="11">
        <v>496</v>
      </c>
      <c r="B497" s="241" t="s">
        <v>8057</v>
      </c>
      <c r="C497" s="8" t="s">
        <v>8058</v>
      </c>
      <c r="D497" s="10" t="s">
        <v>3087</v>
      </c>
      <c r="E497" s="10" t="s">
        <v>14</v>
      </c>
      <c r="F497" s="9">
        <v>44018</v>
      </c>
      <c r="G497" s="9">
        <v>44077</v>
      </c>
      <c r="H497" s="9"/>
      <c r="I497" s="9"/>
      <c r="J497" s="7" t="s">
        <v>3127</v>
      </c>
      <c r="K497" s="7"/>
      <c r="L497" s="10" t="s">
        <v>115</v>
      </c>
      <c r="M497" s="242" t="s">
        <v>2070</v>
      </c>
      <c r="N497" s="243" t="s">
        <v>2017</v>
      </c>
      <c r="O497" s="243" t="s">
        <v>898</v>
      </c>
      <c r="P497" s="10" t="s">
        <v>2396</v>
      </c>
      <c r="Q497" s="10"/>
      <c r="R497" s="10"/>
      <c r="S497" s="10"/>
      <c r="T497" s="10" t="s">
        <v>53</v>
      </c>
      <c r="U497" s="244">
        <v>34202</v>
      </c>
      <c r="V497" s="10" t="s">
        <v>124</v>
      </c>
      <c r="W497" s="10" t="s">
        <v>1382</v>
      </c>
      <c r="X497" s="241" t="s">
        <v>1936</v>
      </c>
      <c r="Y497" s="8" t="s">
        <v>8059</v>
      </c>
      <c r="Z497" s="243">
        <v>42656</v>
      </c>
      <c r="AA497" s="10" t="s">
        <v>124</v>
      </c>
      <c r="AB497" s="10" t="s">
        <v>1956</v>
      </c>
      <c r="AC497" s="10" t="s">
        <v>3139</v>
      </c>
      <c r="AD497" s="10" t="s">
        <v>8060</v>
      </c>
      <c r="AE497" s="243" t="s">
        <v>8061</v>
      </c>
      <c r="AF497" s="10" t="s">
        <v>8062</v>
      </c>
      <c r="AG497" s="10" t="s">
        <v>8063</v>
      </c>
      <c r="AH497" s="242" t="s">
        <v>8064</v>
      </c>
      <c r="AI497" s="243" t="s">
        <v>8065</v>
      </c>
      <c r="AJ497" s="10" t="s">
        <v>8066</v>
      </c>
      <c r="AK497" s="10" t="s">
        <v>8067</v>
      </c>
      <c r="AL497" s="241" t="s">
        <v>2160</v>
      </c>
      <c r="AM497" s="8" t="s">
        <v>8068</v>
      </c>
      <c r="AN497" s="8"/>
      <c r="AO497" s="8"/>
      <c r="AP497" s="8"/>
      <c r="AQ497" s="8" t="s">
        <v>3087</v>
      </c>
      <c r="AR497" s="245">
        <v>44043</v>
      </c>
      <c r="AS497" s="245">
        <v>44043</v>
      </c>
      <c r="AT497" s="246" t="s">
        <v>3087</v>
      </c>
      <c r="AU497" s="244">
        <v>44043</v>
      </c>
      <c r="AV497" s="247" t="s">
        <v>4455</v>
      </c>
      <c r="AW497" s="248" t="s">
        <v>6738</v>
      </c>
      <c r="AX497" s="249" t="s">
        <v>3087</v>
      </c>
      <c r="AY497" s="250" t="s">
        <v>8057</v>
      </c>
    </row>
    <row r="498" spans="1:51" ht="24.75" customHeight="1" x14ac:dyDescent="0.35">
      <c r="A498" s="11">
        <v>497</v>
      </c>
      <c r="B498" s="241" t="s">
        <v>8069</v>
      </c>
      <c r="C498" s="8" t="s">
        <v>8070</v>
      </c>
      <c r="D498" s="10" t="s">
        <v>3087</v>
      </c>
      <c r="E498" s="10" t="s">
        <v>351</v>
      </c>
      <c r="F498" s="9">
        <v>43654</v>
      </c>
      <c r="G498" s="9">
        <v>43713</v>
      </c>
      <c r="H498" s="9"/>
      <c r="I498" s="9">
        <v>44079</v>
      </c>
      <c r="J498" s="7" t="s">
        <v>3127</v>
      </c>
      <c r="K498" s="7"/>
      <c r="L498" s="10" t="s">
        <v>7985</v>
      </c>
      <c r="M498" s="242" t="s">
        <v>3259</v>
      </c>
      <c r="N498" s="243" t="s">
        <v>2050</v>
      </c>
      <c r="O498" s="243" t="s">
        <v>4999</v>
      </c>
      <c r="P498" s="10" t="s">
        <v>6623</v>
      </c>
      <c r="Q498" s="10"/>
      <c r="R498" s="10"/>
      <c r="S498" s="10"/>
      <c r="T498" s="10" t="s">
        <v>53</v>
      </c>
      <c r="U498" s="244">
        <v>32685</v>
      </c>
      <c r="V498" s="10" t="s">
        <v>1045</v>
      </c>
      <c r="W498" s="10" t="s">
        <v>1997</v>
      </c>
      <c r="X498" s="241" t="s">
        <v>1936</v>
      </c>
      <c r="Y498" s="8" t="s">
        <v>8071</v>
      </c>
      <c r="Z498" s="243">
        <v>38414</v>
      </c>
      <c r="AA498" s="10" t="s">
        <v>1045</v>
      </c>
      <c r="AB498" s="10" t="s">
        <v>1938</v>
      </c>
      <c r="AC498" s="10" t="s">
        <v>3139</v>
      </c>
      <c r="AD498" s="10" t="s">
        <v>2422</v>
      </c>
      <c r="AE498" s="243" t="s">
        <v>1998</v>
      </c>
      <c r="AF498" s="10" t="s">
        <v>8072</v>
      </c>
      <c r="AG498" s="10" t="s">
        <v>8073</v>
      </c>
      <c r="AH498" s="242" t="s">
        <v>8072</v>
      </c>
      <c r="AI498" s="243" t="s">
        <v>8073</v>
      </c>
      <c r="AJ498" s="10" t="s">
        <v>8074</v>
      </c>
      <c r="AK498" s="10" t="s">
        <v>8075</v>
      </c>
      <c r="AL498" s="241" t="s">
        <v>1971</v>
      </c>
      <c r="AM498" s="8" t="s">
        <v>8076</v>
      </c>
      <c r="AN498" s="8"/>
      <c r="AO498" s="8"/>
      <c r="AP498" s="8"/>
      <c r="AQ498" s="8" t="s">
        <v>3087</v>
      </c>
      <c r="AR498" s="245">
        <v>44043</v>
      </c>
      <c r="AS498" s="245">
        <v>44043</v>
      </c>
      <c r="AT498" s="246" t="s">
        <v>8077</v>
      </c>
      <c r="AU498" s="244">
        <v>44032</v>
      </c>
      <c r="AV498" s="247" t="s">
        <v>6602</v>
      </c>
      <c r="AW498" s="248" t="s">
        <v>6612</v>
      </c>
      <c r="AX498" s="249" t="s">
        <v>3087</v>
      </c>
      <c r="AY498" s="250" t="s">
        <v>8069</v>
      </c>
    </row>
    <row r="499" spans="1:51" ht="24.75" customHeight="1" x14ac:dyDescent="0.35">
      <c r="A499" s="11">
        <v>498</v>
      </c>
      <c r="B499" s="241" t="s">
        <v>8078</v>
      </c>
      <c r="C499" s="8" t="s">
        <v>8079</v>
      </c>
      <c r="D499" s="10" t="s">
        <v>3087</v>
      </c>
      <c r="E499" s="10" t="s">
        <v>2441</v>
      </c>
      <c r="F499" s="9">
        <v>43283</v>
      </c>
      <c r="G499" s="9">
        <v>43342</v>
      </c>
      <c r="H499" s="251"/>
      <c r="I499" s="9"/>
      <c r="J499" s="7" t="s">
        <v>1932</v>
      </c>
      <c r="K499" s="7"/>
      <c r="L499" s="10" t="s">
        <v>35</v>
      </c>
      <c r="M499" s="242" t="s">
        <v>35</v>
      </c>
      <c r="N499" s="252" t="s">
        <v>2155</v>
      </c>
      <c r="O499" s="252" t="s">
        <v>626</v>
      </c>
      <c r="P499" s="252" t="s">
        <v>2285</v>
      </c>
      <c r="Q499" s="253"/>
      <c r="R499" s="253"/>
      <c r="S499" s="253"/>
      <c r="T499" s="253" t="s">
        <v>22</v>
      </c>
      <c r="U499" s="244">
        <v>31800</v>
      </c>
      <c r="V499" s="10" t="s">
        <v>2441</v>
      </c>
      <c r="W499" s="10" t="s">
        <v>2007</v>
      </c>
      <c r="X499" s="241" t="s">
        <v>1936</v>
      </c>
      <c r="Y499" s="8" t="s">
        <v>8080</v>
      </c>
      <c r="Z499" s="243">
        <v>43056</v>
      </c>
      <c r="AA499" s="10" t="s">
        <v>2441</v>
      </c>
      <c r="AB499" s="10" t="s">
        <v>1938</v>
      </c>
      <c r="AC499" s="10" t="s">
        <v>3139</v>
      </c>
      <c r="AD499" s="10" t="s">
        <v>7859</v>
      </c>
      <c r="AE499" s="243" t="s">
        <v>1948</v>
      </c>
      <c r="AF499" s="10" t="s">
        <v>8081</v>
      </c>
      <c r="AG499" s="10" t="s">
        <v>8082</v>
      </c>
      <c r="AH499" s="242" t="s">
        <v>8081</v>
      </c>
      <c r="AI499" s="243" t="s">
        <v>8082</v>
      </c>
      <c r="AJ499" s="10" t="s">
        <v>8083</v>
      </c>
      <c r="AK499" s="10" t="s">
        <v>194</v>
      </c>
      <c r="AL499" s="241" t="s">
        <v>1941</v>
      </c>
      <c r="AM499" s="254" t="s">
        <v>8084</v>
      </c>
      <c r="AN499" s="8"/>
      <c r="AO499" s="10"/>
      <c r="AP499" s="10"/>
      <c r="AQ499" s="254" t="s">
        <v>3087</v>
      </c>
      <c r="AR499" s="245">
        <v>44043</v>
      </c>
      <c r="AS499" s="245">
        <v>44043</v>
      </c>
      <c r="AT499" s="246" t="s">
        <v>8085</v>
      </c>
      <c r="AU499" s="244"/>
      <c r="AV499" s="247" t="s">
        <v>4546</v>
      </c>
      <c r="AW499" s="248" t="s">
        <v>7854</v>
      </c>
      <c r="AX499" s="249" t="s">
        <v>3087</v>
      </c>
      <c r="AY499" s="250" t="s">
        <v>8078</v>
      </c>
    </row>
    <row r="500" spans="1:51" ht="24.75" customHeight="1" x14ac:dyDescent="0.35">
      <c r="A500" s="11">
        <v>499</v>
      </c>
      <c r="B500" s="241" t="s">
        <v>8086</v>
      </c>
      <c r="C500" s="8" t="s">
        <v>8087</v>
      </c>
      <c r="D500" s="10" t="s">
        <v>3087</v>
      </c>
      <c r="E500" s="10" t="s">
        <v>14</v>
      </c>
      <c r="F500" s="9">
        <v>41122</v>
      </c>
      <c r="G500" s="9">
        <v>41182</v>
      </c>
      <c r="H500" s="9"/>
      <c r="I500" s="9"/>
      <c r="J500" s="7" t="s">
        <v>1932</v>
      </c>
      <c r="K500" s="7"/>
      <c r="L500" s="10" t="s">
        <v>338</v>
      </c>
      <c r="M500" s="242" t="s">
        <v>2281</v>
      </c>
      <c r="N500" s="243" t="s">
        <v>1972</v>
      </c>
      <c r="O500" s="243" t="s">
        <v>8088</v>
      </c>
      <c r="P500" s="10" t="s">
        <v>8089</v>
      </c>
      <c r="Q500" s="10"/>
      <c r="R500" s="10"/>
      <c r="S500" s="10"/>
      <c r="T500" s="10" t="s">
        <v>22</v>
      </c>
      <c r="U500" s="244">
        <v>28392</v>
      </c>
      <c r="V500" s="10" t="s">
        <v>8090</v>
      </c>
      <c r="W500" s="10" t="s">
        <v>79</v>
      </c>
      <c r="X500" s="241" t="s">
        <v>1936</v>
      </c>
      <c r="Y500" s="8" t="s">
        <v>8091</v>
      </c>
      <c r="Z500" s="243">
        <v>41109</v>
      </c>
      <c r="AA500" s="10" t="s">
        <v>255</v>
      </c>
      <c r="AB500" s="10" t="s">
        <v>1938</v>
      </c>
      <c r="AC500" s="10" t="s">
        <v>3139</v>
      </c>
      <c r="AD500" s="10" t="s">
        <v>2199</v>
      </c>
      <c r="AE500" s="243" t="s">
        <v>1962</v>
      </c>
      <c r="AF500" s="10" t="s">
        <v>8092</v>
      </c>
      <c r="AG500" s="10" t="s">
        <v>8093</v>
      </c>
      <c r="AH500" s="242" t="s">
        <v>8094</v>
      </c>
      <c r="AI500" s="243" t="s">
        <v>8095</v>
      </c>
      <c r="AJ500" s="10" t="s">
        <v>8096</v>
      </c>
      <c r="AK500" s="10" t="s">
        <v>8097</v>
      </c>
      <c r="AL500" s="241" t="s">
        <v>1941</v>
      </c>
      <c r="AM500" s="8" t="s">
        <v>8098</v>
      </c>
      <c r="AN500" s="8"/>
      <c r="AO500" s="8"/>
      <c r="AP500" s="8"/>
      <c r="AQ500" s="8" t="s">
        <v>3087</v>
      </c>
      <c r="AR500" s="245">
        <v>44041</v>
      </c>
      <c r="AS500" s="245">
        <v>44043</v>
      </c>
      <c r="AT500" s="246" t="s">
        <v>8099</v>
      </c>
      <c r="AU500" s="244">
        <v>44010</v>
      </c>
      <c r="AV500" s="247" t="s">
        <v>6602</v>
      </c>
      <c r="AW500" s="248" t="s">
        <v>6612</v>
      </c>
      <c r="AX500" s="249" t="s">
        <v>3087</v>
      </c>
      <c r="AY500" s="250" t="s">
        <v>8086</v>
      </c>
    </row>
    <row r="501" spans="1:51" ht="24.75" customHeight="1" x14ac:dyDescent="0.35">
      <c r="A501" s="11">
        <v>500</v>
      </c>
      <c r="B501" s="241" t="s">
        <v>8100</v>
      </c>
      <c r="C501" s="8" t="s">
        <v>8101</v>
      </c>
      <c r="D501" s="10" t="s">
        <v>3087</v>
      </c>
      <c r="E501" s="10" t="s">
        <v>1967</v>
      </c>
      <c r="F501" s="9">
        <v>41520</v>
      </c>
      <c r="G501" s="9">
        <v>41580</v>
      </c>
      <c r="H501" s="9"/>
      <c r="I501" s="9"/>
      <c r="J501" s="7" t="s">
        <v>1932</v>
      </c>
      <c r="K501" s="7"/>
      <c r="L501" s="10" t="s">
        <v>5937</v>
      </c>
      <c r="M501" s="242" t="s">
        <v>2298</v>
      </c>
      <c r="N501" s="243" t="s">
        <v>1964</v>
      </c>
      <c r="O501" s="243" t="s">
        <v>8102</v>
      </c>
      <c r="P501" s="10" t="s">
        <v>1996</v>
      </c>
      <c r="Q501" s="10"/>
      <c r="R501" s="10"/>
      <c r="S501" s="10"/>
      <c r="T501" s="10" t="s">
        <v>53</v>
      </c>
      <c r="U501" s="244">
        <v>28018</v>
      </c>
      <c r="V501" s="10" t="s">
        <v>141</v>
      </c>
      <c r="W501" s="10" t="s">
        <v>141</v>
      </c>
      <c r="X501" s="241" t="s">
        <v>1936</v>
      </c>
      <c r="Y501" s="8" t="s">
        <v>8103</v>
      </c>
      <c r="Z501" s="243">
        <v>43886</v>
      </c>
      <c r="AA501" s="10" t="s">
        <v>317</v>
      </c>
      <c r="AB501" s="10" t="s">
        <v>1938</v>
      </c>
      <c r="AC501" s="10" t="s">
        <v>3139</v>
      </c>
      <c r="AD501" s="10" t="s">
        <v>2072</v>
      </c>
      <c r="AE501" s="243" t="s">
        <v>1948</v>
      </c>
      <c r="AF501" s="10" t="s">
        <v>8104</v>
      </c>
      <c r="AG501" s="10" t="s">
        <v>8105</v>
      </c>
      <c r="AH501" s="242" t="s">
        <v>8104</v>
      </c>
      <c r="AI501" s="243" t="s">
        <v>8106</v>
      </c>
      <c r="AJ501" s="10" t="s">
        <v>8107</v>
      </c>
      <c r="AK501" s="10" t="s">
        <v>2684</v>
      </c>
      <c r="AL501" s="241" t="s">
        <v>1971</v>
      </c>
      <c r="AM501" s="8" t="s">
        <v>8108</v>
      </c>
      <c r="AN501" s="8"/>
      <c r="AO501" s="8"/>
      <c r="AP501" s="8"/>
      <c r="AQ501" s="8" t="s">
        <v>3087</v>
      </c>
      <c r="AR501" s="245">
        <v>44048</v>
      </c>
      <c r="AS501" s="245">
        <v>44048</v>
      </c>
      <c r="AT501" s="246" t="s">
        <v>8109</v>
      </c>
      <c r="AU501" s="244">
        <v>44041</v>
      </c>
      <c r="AV501" s="247" t="s">
        <v>6602</v>
      </c>
      <c r="AW501" s="248" t="s">
        <v>6612</v>
      </c>
      <c r="AX501" s="249" t="s">
        <v>3087</v>
      </c>
      <c r="AY501" s="250" t="s">
        <v>8100</v>
      </c>
    </row>
    <row r="502" spans="1:51" ht="24.75" customHeight="1" x14ac:dyDescent="0.35">
      <c r="A502" s="11">
        <v>501</v>
      </c>
      <c r="B502" s="241" t="s">
        <v>8110</v>
      </c>
      <c r="C502" s="8" t="s">
        <v>8010</v>
      </c>
      <c r="D502" s="10" t="s">
        <v>3087</v>
      </c>
      <c r="E502" s="10" t="s">
        <v>14</v>
      </c>
      <c r="F502" s="9">
        <v>44039</v>
      </c>
      <c r="G502" s="9">
        <v>44098</v>
      </c>
      <c r="H502" s="9"/>
      <c r="I502" s="9"/>
      <c r="J502" s="7" t="s">
        <v>3127</v>
      </c>
      <c r="K502" s="7"/>
      <c r="L502" s="10" t="s">
        <v>35</v>
      </c>
      <c r="M502" s="242" t="s">
        <v>2225</v>
      </c>
      <c r="N502" s="243" t="s">
        <v>2155</v>
      </c>
      <c r="O502" s="243" t="s">
        <v>1231</v>
      </c>
      <c r="P502" s="10" t="s">
        <v>2543</v>
      </c>
      <c r="Q502" s="10"/>
      <c r="R502" s="10"/>
      <c r="S502" s="10"/>
      <c r="T502" s="10" t="s">
        <v>22</v>
      </c>
      <c r="U502" s="244">
        <v>35354</v>
      </c>
      <c r="V502" s="10" t="s">
        <v>1658</v>
      </c>
      <c r="W502" s="10" t="s">
        <v>1658</v>
      </c>
      <c r="X502" s="241" t="s">
        <v>1936</v>
      </c>
      <c r="Y502" s="8" t="s">
        <v>8111</v>
      </c>
      <c r="Z502" s="243">
        <v>42196</v>
      </c>
      <c r="AA502" s="10" t="s">
        <v>1658</v>
      </c>
      <c r="AB502" s="10" t="s">
        <v>1956</v>
      </c>
      <c r="AC502" s="10" t="s">
        <v>1974</v>
      </c>
      <c r="AD502" s="10" t="s">
        <v>8112</v>
      </c>
      <c r="AE502" s="243" t="s">
        <v>8113</v>
      </c>
      <c r="AF502" s="10" t="s">
        <v>8114</v>
      </c>
      <c r="AG502" s="10" t="s">
        <v>8115</v>
      </c>
      <c r="AH502" s="242" t="s">
        <v>8116</v>
      </c>
      <c r="AI502" s="243" t="s">
        <v>8117</v>
      </c>
      <c r="AJ502" s="10" t="s">
        <v>3087</v>
      </c>
      <c r="AK502" s="10" t="s">
        <v>8118</v>
      </c>
      <c r="AL502" s="241" t="s">
        <v>1953</v>
      </c>
      <c r="AM502" s="8" t="s">
        <v>8119</v>
      </c>
      <c r="AN502" s="8"/>
      <c r="AO502" s="8"/>
      <c r="AP502" s="8"/>
      <c r="AQ502" s="8" t="s">
        <v>3087</v>
      </c>
      <c r="AR502" s="245">
        <v>44049</v>
      </c>
      <c r="AS502" s="245">
        <v>44049</v>
      </c>
      <c r="AT502" s="246" t="s">
        <v>3087</v>
      </c>
      <c r="AU502" s="244">
        <v>44049</v>
      </c>
      <c r="AV502" s="247" t="s">
        <v>4455</v>
      </c>
      <c r="AW502" s="248" t="s">
        <v>6688</v>
      </c>
      <c r="AX502" s="249" t="s">
        <v>3087</v>
      </c>
      <c r="AY502" s="250" t="s">
        <v>8110</v>
      </c>
    </row>
    <row r="503" spans="1:51" ht="24.75" customHeight="1" x14ac:dyDescent="0.35">
      <c r="A503" s="11">
        <v>502</v>
      </c>
      <c r="B503" s="241" t="s">
        <v>8120</v>
      </c>
      <c r="C503" s="8" t="s">
        <v>8121</v>
      </c>
      <c r="D503" s="10" t="s">
        <v>3087</v>
      </c>
      <c r="E503" s="10" t="s">
        <v>14</v>
      </c>
      <c r="F503" s="9">
        <v>42485</v>
      </c>
      <c r="G503" s="9">
        <v>42545</v>
      </c>
      <c r="H503" s="9"/>
      <c r="I503" s="9"/>
      <c r="J503" s="7" t="s">
        <v>1932</v>
      </c>
      <c r="K503" s="7"/>
      <c r="L503" s="10" t="s">
        <v>115</v>
      </c>
      <c r="M503" s="242" t="s">
        <v>2118</v>
      </c>
      <c r="N503" s="243" t="s">
        <v>1964</v>
      </c>
      <c r="O503" s="243" t="s">
        <v>8122</v>
      </c>
      <c r="P503" s="10" t="s">
        <v>8123</v>
      </c>
      <c r="Q503" s="10"/>
      <c r="R503" s="10"/>
      <c r="S503" s="10"/>
      <c r="T503" s="10" t="s">
        <v>53</v>
      </c>
      <c r="U503" s="244">
        <v>26065</v>
      </c>
      <c r="V503" s="10" t="s">
        <v>255</v>
      </c>
      <c r="W503" s="10" t="s">
        <v>2114</v>
      </c>
      <c r="X503" s="241" t="s">
        <v>1936</v>
      </c>
      <c r="Y503" s="8" t="s">
        <v>8124</v>
      </c>
      <c r="Z503" s="243">
        <v>41481</v>
      </c>
      <c r="AA503" s="10" t="s">
        <v>255</v>
      </c>
      <c r="AB503" s="10" t="s">
        <v>1938</v>
      </c>
      <c r="AC503" s="10" t="s">
        <v>3139</v>
      </c>
      <c r="AD503" s="10" t="s">
        <v>2120</v>
      </c>
      <c r="AE503" s="243" t="s">
        <v>6044</v>
      </c>
      <c r="AF503" s="10" t="s">
        <v>8125</v>
      </c>
      <c r="AG503" s="10" t="s">
        <v>8126</v>
      </c>
      <c r="AH503" s="242" t="s">
        <v>8127</v>
      </c>
      <c r="AI503" s="243" t="s">
        <v>8128</v>
      </c>
      <c r="AJ503" s="10" t="s">
        <v>8129</v>
      </c>
      <c r="AK503" s="10" t="s">
        <v>8130</v>
      </c>
      <c r="AL503" s="241" t="s">
        <v>1971</v>
      </c>
      <c r="AM503" s="8" t="s">
        <v>8131</v>
      </c>
      <c r="AN503" s="8"/>
      <c r="AO503" s="8"/>
      <c r="AP503" s="8"/>
      <c r="AQ503" s="8" t="s">
        <v>3087</v>
      </c>
      <c r="AR503" s="245">
        <v>44057</v>
      </c>
      <c r="AS503" s="245">
        <v>44057</v>
      </c>
      <c r="AT503" s="246" t="s">
        <v>8132</v>
      </c>
      <c r="AU503" s="244">
        <v>44013</v>
      </c>
      <c r="AV503" s="247" t="s">
        <v>6602</v>
      </c>
      <c r="AW503" s="248" t="s">
        <v>6612</v>
      </c>
      <c r="AX503" s="249" t="s">
        <v>3087</v>
      </c>
      <c r="AY503" s="250" t="s">
        <v>8120</v>
      </c>
    </row>
    <row r="504" spans="1:51" ht="24.75" customHeight="1" x14ac:dyDescent="0.35">
      <c r="A504" s="11">
        <v>503</v>
      </c>
      <c r="B504" s="241" t="s">
        <v>8133</v>
      </c>
      <c r="C504" s="8" t="s">
        <v>8134</v>
      </c>
      <c r="D504" s="10" t="s">
        <v>3087</v>
      </c>
      <c r="E504" s="10" t="s">
        <v>101</v>
      </c>
      <c r="F504" s="9">
        <v>43339</v>
      </c>
      <c r="G504" s="9">
        <v>43398</v>
      </c>
      <c r="H504" s="9"/>
      <c r="I504" s="9"/>
      <c r="J504" s="7" t="s">
        <v>1932</v>
      </c>
      <c r="K504" s="7"/>
      <c r="L504" s="10" t="s">
        <v>7985</v>
      </c>
      <c r="M504" s="242" t="s">
        <v>3383</v>
      </c>
      <c r="N504" s="243" t="s">
        <v>2050</v>
      </c>
      <c r="O504" s="243" t="s">
        <v>4999</v>
      </c>
      <c r="P504" s="10" t="s">
        <v>6623</v>
      </c>
      <c r="Q504" s="10"/>
      <c r="R504" s="10"/>
      <c r="S504" s="10"/>
      <c r="T504" s="10" t="s">
        <v>53</v>
      </c>
      <c r="U504" s="244">
        <v>31675</v>
      </c>
      <c r="V504" s="10" t="s">
        <v>317</v>
      </c>
      <c r="W504" s="10" t="s">
        <v>317</v>
      </c>
      <c r="X504" s="241" t="s">
        <v>1936</v>
      </c>
      <c r="Y504" s="8" t="s">
        <v>8135</v>
      </c>
      <c r="Z504" s="243">
        <v>38932</v>
      </c>
      <c r="AA504" s="10" t="s">
        <v>317</v>
      </c>
      <c r="AB504" s="10" t="s">
        <v>1938</v>
      </c>
      <c r="AC504" s="10" t="s">
        <v>3139</v>
      </c>
      <c r="AD504" s="10" t="s">
        <v>2123</v>
      </c>
      <c r="AE504" s="243" t="s">
        <v>1948</v>
      </c>
      <c r="AF504" s="10" t="s">
        <v>8136</v>
      </c>
      <c r="AG504" s="10" t="s">
        <v>8137</v>
      </c>
      <c r="AH504" s="242" t="s">
        <v>8138</v>
      </c>
      <c r="AI504" s="243" t="s">
        <v>8139</v>
      </c>
      <c r="AJ504" s="10" t="s">
        <v>8140</v>
      </c>
      <c r="AK504" s="10" t="s">
        <v>8141</v>
      </c>
      <c r="AL504" s="241" t="s">
        <v>1971</v>
      </c>
      <c r="AM504" s="8" t="s">
        <v>8142</v>
      </c>
      <c r="AN504" s="8"/>
      <c r="AO504" s="8"/>
      <c r="AP504" s="8"/>
      <c r="AQ504" s="8" t="s">
        <v>3087</v>
      </c>
      <c r="AR504" s="245">
        <v>44063</v>
      </c>
      <c r="AS504" s="245">
        <v>44063</v>
      </c>
      <c r="AT504" s="246" t="s">
        <v>8143</v>
      </c>
      <c r="AU504" s="244">
        <v>44047</v>
      </c>
      <c r="AV504" s="247" t="s">
        <v>6602</v>
      </c>
      <c r="AW504" s="248" t="s">
        <v>6612</v>
      </c>
      <c r="AX504" s="249" t="s">
        <v>3087</v>
      </c>
      <c r="AY504" s="250" t="s">
        <v>8133</v>
      </c>
    </row>
    <row r="505" spans="1:51" ht="24.75" customHeight="1" x14ac:dyDescent="0.35">
      <c r="A505" s="11">
        <v>504</v>
      </c>
      <c r="B505" s="241" t="s">
        <v>8144</v>
      </c>
      <c r="C505" s="8" t="s">
        <v>8145</v>
      </c>
      <c r="D505" s="10" t="s">
        <v>8146</v>
      </c>
      <c r="E505" s="10" t="s">
        <v>343</v>
      </c>
      <c r="F505" s="9">
        <v>43313</v>
      </c>
      <c r="G505" s="9">
        <v>43372</v>
      </c>
      <c r="H505" s="251"/>
      <c r="I505" s="9"/>
      <c r="J505" s="7" t="s">
        <v>1932</v>
      </c>
      <c r="K505" s="7"/>
      <c r="L505" s="10" t="s">
        <v>7985</v>
      </c>
      <c r="M505" s="242" t="s">
        <v>3383</v>
      </c>
      <c r="N505" s="252" t="s">
        <v>2050</v>
      </c>
      <c r="O505" s="252" t="s">
        <v>4999</v>
      </c>
      <c r="P505" s="252" t="s">
        <v>6623</v>
      </c>
      <c r="Q505" s="253"/>
      <c r="R505" s="253"/>
      <c r="S505" s="253"/>
      <c r="T505" s="253" t="s">
        <v>53</v>
      </c>
      <c r="U505" s="244">
        <v>34419</v>
      </c>
      <c r="V505" s="10" t="s">
        <v>124</v>
      </c>
      <c r="W505" s="10" t="s">
        <v>141</v>
      </c>
      <c r="X505" s="241" t="s">
        <v>1936</v>
      </c>
      <c r="Y505" s="8" t="s">
        <v>8147</v>
      </c>
      <c r="Z505" s="243">
        <v>42941</v>
      </c>
      <c r="AA505" s="10" t="s">
        <v>124</v>
      </c>
      <c r="AB505" s="10" t="s">
        <v>1956</v>
      </c>
      <c r="AC505" s="10" t="s">
        <v>3139</v>
      </c>
      <c r="AD505" s="10" t="s">
        <v>2221</v>
      </c>
      <c r="AE505" s="243" t="s">
        <v>1948</v>
      </c>
      <c r="AF505" s="10" t="s">
        <v>8148</v>
      </c>
      <c r="AG505" s="10" t="s">
        <v>8149</v>
      </c>
      <c r="AH505" s="242" t="s">
        <v>8148</v>
      </c>
      <c r="AI505" s="243" t="s">
        <v>8149</v>
      </c>
      <c r="AJ505" s="10" t="s">
        <v>8150</v>
      </c>
      <c r="AK505" s="10" t="s">
        <v>8151</v>
      </c>
      <c r="AL505" s="241" t="s">
        <v>2160</v>
      </c>
      <c r="AM505" s="254" t="s">
        <v>8152</v>
      </c>
      <c r="AN505" s="8"/>
      <c r="AO505" s="10"/>
      <c r="AP505" s="10"/>
      <c r="AQ505" s="254" t="s">
        <v>3087</v>
      </c>
      <c r="AR505" s="245">
        <v>44074</v>
      </c>
      <c r="AS505" s="245">
        <v>44074</v>
      </c>
      <c r="AT505" s="246" t="s">
        <v>8153</v>
      </c>
      <c r="AU505" s="244">
        <v>44062</v>
      </c>
      <c r="AV505" s="247" t="s">
        <v>6602</v>
      </c>
      <c r="AW505" s="248" t="s">
        <v>6612</v>
      </c>
      <c r="AX505" s="249" t="s">
        <v>3087</v>
      </c>
      <c r="AY505" s="250" t="s">
        <v>8144</v>
      </c>
    </row>
    <row r="506" spans="1:51" ht="24.75" customHeight="1" x14ac:dyDescent="0.35">
      <c r="A506" s="11">
        <v>505</v>
      </c>
      <c r="B506" s="241" t="s">
        <v>8154</v>
      </c>
      <c r="C506" s="8" t="s">
        <v>8155</v>
      </c>
      <c r="D506" s="10" t="s">
        <v>8156</v>
      </c>
      <c r="E506" s="10" t="s">
        <v>14</v>
      </c>
      <c r="F506" s="9">
        <v>43160</v>
      </c>
      <c r="G506" s="9">
        <v>43219</v>
      </c>
      <c r="H506" s="9"/>
      <c r="I506" s="9"/>
      <c r="J506" s="7" t="s">
        <v>1932</v>
      </c>
      <c r="K506" s="7"/>
      <c r="L506" s="10" t="s">
        <v>8157</v>
      </c>
      <c r="M506" s="242" t="s">
        <v>8157</v>
      </c>
      <c r="N506" s="243" t="s">
        <v>1933</v>
      </c>
      <c r="O506" s="243" t="s">
        <v>5138</v>
      </c>
      <c r="P506" s="10" t="s">
        <v>5139</v>
      </c>
      <c r="Q506" s="10"/>
      <c r="R506" s="10"/>
      <c r="S506" s="10"/>
      <c r="T506" s="10" t="s">
        <v>53</v>
      </c>
      <c r="U506" s="244">
        <v>31385</v>
      </c>
      <c r="V506" s="10" t="s">
        <v>255</v>
      </c>
      <c r="W506" s="10" t="s">
        <v>255</v>
      </c>
      <c r="X506" s="241" t="s">
        <v>1936</v>
      </c>
      <c r="Y506" s="8" t="s">
        <v>8158</v>
      </c>
      <c r="Z506" s="243">
        <v>43033</v>
      </c>
      <c r="AA506" s="10" t="s">
        <v>255</v>
      </c>
      <c r="AB506" s="10" t="s">
        <v>1956</v>
      </c>
      <c r="AC506" s="10" t="s">
        <v>3139</v>
      </c>
      <c r="AD506" s="10" t="s">
        <v>8159</v>
      </c>
      <c r="AE506" s="243" t="s">
        <v>1948</v>
      </c>
      <c r="AF506" s="10" t="s">
        <v>8160</v>
      </c>
      <c r="AG506" s="10" t="s">
        <v>8161</v>
      </c>
      <c r="AH506" s="242" t="s">
        <v>8162</v>
      </c>
      <c r="AI506" s="243" t="s">
        <v>8163</v>
      </c>
      <c r="AJ506" s="10" t="s">
        <v>8164</v>
      </c>
      <c r="AK506" s="10" t="s">
        <v>1493</v>
      </c>
      <c r="AL506" s="241" t="s">
        <v>1950</v>
      </c>
      <c r="AM506" s="8" t="s">
        <v>8165</v>
      </c>
      <c r="AN506" s="8"/>
      <c r="AO506" s="8"/>
      <c r="AP506" s="8"/>
      <c r="AQ506" s="8" t="s">
        <v>3087</v>
      </c>
      <c r="AR506" s="245">
        <v>44074</v>
      </c>
      <c r="AS506" s="245">
        <v>44074</v>
      </c>
      <c r="AT506" s="246" t="s">
        <v>8166</v>
      </c>
      <c r="AU506" s="244">
        <v>44047</v>
      </c>
      <c r="AV506" s="247" t="s">
        <v>6602</v>
      </c>
      <c r="AW506" s="248" t="s">
        <v>6612</v>
      </c>
      <c r="AX506" s="249" t="s">
        <v>3087</v>
      </c>
      <c r="AY506" s="250" t="s">
        <v>8154</v>
      </c>
    </row>
    <row r="507" spans="1:51" ht="24.75" customHeight="1" x14ac:dyDescent="0.35">
      <c r="A507" s="11">
        <v>506</v>
      </c>
      <c r="B507" s="241" t="s">
        <v>8167</v>
      </c>
      <c r="C507" s="8" t="s">
        <v>8168</v>
      </c>
      <c r="D507" s="10" t="s">
        <v>3087</v>
      </c>
      <c r="E507" s="10" t="s">
        <v>14</v>
      </c>
      <c r="F507" s="9">
        <v>43997</v>
      </c>
      <c r="G507" s="9">
        <v>44056</v>
      </c>
      <c r="H507" s="9"/>
      <c r="I507" s="9">
        <v>44421</v>
      </c>
      <c r="J507" s="7" t="s">
        <v>3127</v>
      </c>
      <c r="K507" s="7"/>
      <c r="L507" s="10" t="s">
        <v>70</v>
      </c>
      <c r="M507" s="242" t="s">
        <v>1983</v>
      </c>
      <c r="N507" s="243" t="s">
        <v>1990</v>
      </c>
      <c r="O507" s="243" t="s">
        <v>1132</v>
      </c>
      <c r="P507" s="10" t="s">
        <v>2487</v>
      </c>
      <c r="Q507" s="10"/>
      <c r="R507" s="10"/>
      <c r="S507" s="10"/>
      <c r="T507" s="10" t="s">
        <v>53</v>
      </c>
      <c r="U507" s="244">
        <v>30787</v>
      </c>
      <c r="V507" s="10" t="s">
        <v>255</v>
      </c>
      <c r="W507" s="10" t="s">
        <v>781</v>
      </c>
      <c r="X507" s="241" t="s">
        <v>1936</v>
      </c>
      <c r="Y507" s="8" t="s">
        <v>8169</v>
      </c>
      <c r="Z507" s="243">
        <v>39806</v>
      </c>
      <c r="AA507" s="10" t="s">
        <v>255</v>
      </c>
      <c r="AB507" s="10" t="s">
        <v>1938</v>
      </c>
      <c r="AC507" s="10" t="s">
        <v>3139</v>
      </c>
      <c r="AD507" s="10" t="s">
        <v>2203</v>
      </c>
      <c r="AE507" s="243" t="s">
        <v>2579</v>
      </c>
      <c r="AF507" s="10" t="s">
        <v>8170</v>
      </c>
      <c r="AG507" s="10" t="s">
        <v>8171</v>
      </c>
      <c r="AH507" s="242" t="s">
        <v>8170</v>
      </c>
      <c r="AI507" s="243" t="s">
        <v>8171</v>
      </c>
      <c r="AJ507" s="10" t="s">
        <v>8172</v>
      </c>
      <c r="AK507" s="10" t="s">
        <v>8173</v>
      </c>
      <c r="AL507" s="241" t="s">
        <v>1971</v>
      </c>
      <c r="AM507" s="8" t="s">
        <v>8174</v>
      </c>
      <c r="AN507" s="8"/>
      <c r="AO507" s="8"/>
      <c r="AP507" s="8"/>
      <c r="AQ507" s="8" t="s">
        <v>3087</v>
      </c>
      <c r="AR507" s="245">
        <v>44077</v>
      </c>
      <c r="AS507" s="245">
        <v>44077</v>
      </c>
      <c r="AT507" s="246" t="s">
        <v>8175</v>
      </c>
      <c r="AU507" s="244">
        <v>44068</v>
      </c>
      <c r="AV507" s="247" t="s">
        <v>6602</v>
      </c>
      <c r="AW507" s="248" t="s">
        <v>6612</v>
      </c>
      <c r="AX507" s="249" t="s">
        <v>3087</v>
      </c>
      <c r="AY507" s="250" t="s">
        <v>8167</v>
      </c>
    </row>
    <row r="508" spans="1:51" ht="24.75" customHeight="1" x14ac:dyDescent="0.35">
      <c r="A508" s="11">
        <v>507</v>
      </c>
      <c r="B508" s="241" t="s">
        <v>8176</v>
      </c>
      <c r="C508" s="8" t="s">
        <v>8177</v>
      </c>
      <c r="D508" s="10" t="s">
        <v>3087</v>
      </c>
      <c r="E508" s="10" t="s">
        <v>145</v>
      </c>
      <c r="F508" s="9">
        <v>43108</v>
      </c>
      <c r="G508" s="9">
        <v>43167</v>
      </c>
      <c r="H508" s="9"/>
      <c r="I508" s="9"/>
      <c r="J508" s="7" t="s">
        <v>1932</v>
      </c>
      <c r="K508" s="7"/>
      <c r="L508" s="10" t="s">
        <v>5789</v>
      </c>
      <c r="M508" s="242" t="s">
        <v>2122</v>
      </c>
      <c r="N508" s="243" t="s">
        <v>2017</v>
      </c>
      <c r="O508" s="243" t="s">
        <v>3186</v>
      </c>
      <c r="P508" s="10" t="s">
        <v>2061</v>
      </c>
      <c r="Q508" s="10"/>
      <c r="R508" s="10"/>
      <c r="S508" s="10"/>
      <c r="T508" s="10" t="s">
        <v>53</v>
      </c>
      <c r="U508" s="244">
        <v>32300</v>
      </c>
      <c r="V508" s="10" t="s">
        <v>3297</v>
      </c>
      <c r="W508" s="10" t="s">
        <v>747</v>
      </c>
      <c r="X508" s="241" t="s">
        <v>1936</v>
      </c>
      <c r="Y508" s="8" t="s">
        <v>8178</v>
      </c>
      <c r="Z508" s="243">
        <v>42432</v>
      </c>
      <c r="AA508" s="10" t="s">
        <v>145</v>
      </c>
      <c r="AB508" s="10" t="s">
        <v>1938</v>
      </c>
      <c r="AC508" s="10" t="s">
        <v>3139</v>
      </c>
      <c r="AD508" s="10" t="s">
        <v>2309</v>
      </c>
      <c r="AE508" s="243" t="s">
        <v>1948</v>
      </c>
      <c r="AF508" s="10" t="s">
        <v>8179</v>
      </c>
      <c r="AG508" s="10" t="s">
        <v>8180</v>
      </c>
      <c r="AH508" s="242" t="s">
        <v>8179</v>
      </c>
      <c r="AI508" s="243" t="s">
        <v>8180</v>
      </c>
      <c r="AJ508" s="10" t="s">
        <v>8181</v>
      </c>
      <c r="AK508" s="10" t="s">
        <v>8182</v>
      </c>
      <c r="AL508" s="241" t="s">
        <v>1971</v>
      </c>
      <c r="AM508" s="8" t="s">
        <v>8183</v>
      </c>
      <c r="AN508" s="8"/>
      <c r="AO508" s="8"/>
      <c r="AP508" s="8"/>
      <c r="AQ508" s="8" t="s">
        <v>3087</v>
      </c>
      <c r="AR508" s="245">
        <v>44079</v>
      </c>
      <c r="AS508" s="245">
        <v>44079</v>
      </c>
      <c r="AT508" s="246" t="s">
        <v>8184</v>
      </c>
      <c r="AU508" s="244">
        <v>44074</v>
      </c>
      <c r="AV508" s="247" t="s">
        <v>6602</v>
      </c>
      <c r="AW508" s="248" t="s">
        <v>6612</v>
      </c>
      <c r="AX508" s="249" t="s">
        <v>3087</v>
      </c>
      <c r="AY508" s="250" t="s">
        <v>8176</v>
      </c>
    </row>
    <row r="509" spans="1:51" ht="24.75" customHeight="1" x14ac:dyDescent="0.35">
      <c r="A509" s="11">
        <v>508</v>
      </c>
      <c r="B509" s="241" t="s">
        <v>8185</v>
      </c>
      <c r="C509" s="8" t="s">
        <v>5637</v>
      </c>
      <c r="D509" s="10" t="s">
        <v>3087</v>
      </c>
      <c r="E509" s="10" t="s">
        <v>32</v>
      </c>
      <c r="F509" s="9">
        <v>43027</v>
      </c>
      <c r="G509" s="9">
        <v>43086</v>
      </c>
      <c r="H509" s="9"/>
      <c r="I509" s="9"/>
      <c r="J509" s="7" t="s">
        <v>1932</v>
      </c>
      <c r="K509" s="7"/>
      <c r="L509" s="10" t="s">
        <v>5681</v>
      </c>
      <c r="M509" s="242" t="s">
        <v>2151</v>
      </c>
      <c r="N509" s="243" t="s">
        <v>2017</v>
      </c>
      <c r="O509" s="243" t="s">
        <v>3186</v>
      </c>
      <c r="P509" s="10" t="s">
        <v>2061</v>
      </c>
      <c r="Q509" s="10"/>
      <c r="R509" s="10"/>
      <c r="S509" s="10"/>
      <c r="T509" s="10" t="s">
        <v>22</v>
      </c>
      <c r="U509" s="244">
        <v>33119</v>
      </c>
      <c r="V509" s="10" t="s">
        <v>501</v>
      </c>
      <c r="W509" s="10" t="s">
        <v>501</v>
      </c>
      <c r="X509" s="241" t="s">
        <v>1936</v>
      </c>
      <c r="Y509" s="8" t="s">
        <v>8186</v>
      </c>
      <c r="Z509" s="243">
        <v>40690</v>
      </c>
      <c r="AA509" s="10" t="s">
        <v>501</v>
      </c>
      <c r="AB509" s="10" t="s">
        <v>1938</v>
      </c>
      <c r="AC509" s="10" t="s">
        <v>3139</v>
      </c>
      <c r="AD509" s="10" t="s">
        <v>2235</v>
      </c>
      <c r="AE509" s="243" t="s">
        <v>1948</v>
      </c>
      <c r="AF509" s="10" t="s">
        <v>8187</v>
      </c>
      <c r="AG509" s="10" t="s">
        <v>8188</v>
      </c>
      <c r="AH509" s="242" t="s">
        <v>8187</v>
      </c>
      <c r="AI509" s="243" t="s">
        <v>8188</v>
      </c>
      <c r="AJ509" s="10" t="s">
        <v>8189</v>
      </c>
      <c r="AK509" s="10" t="s">
        <v>8190</v>
      </c>
      <c r="AL509" s="241" t="s">
        <v>1941</v>
      </c>
      <c r="AM509" s="8" t="s">
        <v>8191</v>
      </c>
      <c r="AN509" s="8"/>
      <c r="AO509" s="8"/>
      <c r="AP509" s="8"/>
      <c r="AQ509" s="8" t="s">
        <v>3087</v>
      </c>
      <c r="AR509" s="245">
        <v>44080</v>
      </c>
      <c r="AS509" s="245">
        <v>44080</v>
      </c>
      <c r="AT509" s="246" t="s">
        <v>8192</v>
      </c>
      <c r="AU509" s="244">
        <v>44074</v>
      </c>
      <c r="AV509" s="247" t="s">
        <v>6602</v>
      </c>
      <c r="AW509" s="248" t="s">
        <v>6612</v>
      </c>
      <c r="AX509" s="249" t="s">
        <v>3087</v>
      </c>
      <c r="AY509" s="250" t="s">
        <v>8185</v>
      </c>
    </row>
    <row r="510" spans="1:51" ht="24.75" customHeight="1" x14ac:dyDescent="0.35">
      <c r="A510" s="11">
        <v>509</v>
      </c>
      <c r="B510" s="241" t="s">
        <v>8193</v>
      </c>
      <c r="C510" s="8" t="s">
        <v>8194</v>
      </c>
      <c r="D510" s="10" t="s">
        <v>3087</v>
      </c>
      <c r="E510" s="10" t="s">
        <v>14</v>
      </c>
      <c r="F510" s="9">
        <v>42373</v>
      </c>
      <c r="G510" s="9">
        <v>42433</v>
      </c>
      <c r="H510" s="9"/>
      <c r="I510" s="9"/>
      <c r="J510" s="7" t="s">
        <v>1932</v>
      </c>
      <c r="K510" s="7"/>
      <c r="L510" s="10" t="s">
        <v>789</v>
      </c>
      <c r="M510" s="242" t="s">
        <v>2359</v>
      </c>
      <c r="N510" s="243" t="s">
        <v>2017</v>
      </c>
      <c r="O510" s="243" t="s">
        <v>790</v>
      </c>
      <c r="P510" s="10" t="s">
        <v>2360</v>
      </c>
      <c r="Q510" s="10"/>
      <c r="R510" s="10"/>
      <c r="S510" s="10"/>
      <c r="T510" s="10" t="s">
        <v>22</v>
      </c>
      <c r="U510" s="244">
        <v>33891</v>
      </c>
      <c r="V510" s="10" t="s">
        <v>311</v>
      </c>
      <c r="W510" s="10" t="s">
        <v>311</v>
      </c>
      <c r="X510" s="241" t="s">
        <v>1936</v>
      </c>
      <c r="Y510" s="8" t="s">
        <v>8195</v>
      </c>
      <c r="Z510" s="243">
        <v>38911</v>
      </c>
      <c r="AA510" s="10" t="s">
        <v>311</v>
      </c>
      <c r="AB510" s="10" t="s">
        <v>1938</v>
      </c>
      <c r="AC510" s="10" t="s">
        <v>3139</v>
      </c>
      <c r="AD510" s="10" t="s">
        <v>2172</v>
      </c>
      <c r="AE510" s="243" t="s">
        <v>1998</v>
      </c>
      <c r="AF510" s="10" t="s">
        <v>8196</v>
      </c>
      <c r="AG510" s="10" t="s">
        <v>8197</v>
      </c>
      <c r="AH510" s="242" t="s">
        <v>8198</v>
      </c>
      <c r="AI510" s="243" t="s">
        <v>8199</v>
      </c>
      <c r="AJ510" s="10" t="s">
        <v>8200</v>
      </c>
      <c r="AK510" s="10" t="s">
        <v>8201</v>
      </c>
      <c r="AL510" s="241" t="s">
        <v>2187</v>
      </c>
      <c r="AM510" s="8" t="s">
        <v>8202</v>
      </c>
      <c r="AN510" s="8"/>
      <c r="AO510" s="8"/>
      <c r="AP510" s="8"/>
      <c r="AQ510" s="8" t="s">
        <v>3087</v>
      </c>
      <c r="AR510" s="245">
        <v>44074</v>
      </c>
      <c r="AS510" s="245">
        <v>44084</v>
      </c>
      <c r="AT510" s="246" t="s">
        <v>8203</v>
      </c>
      <c r="AU510" s="244">
        <v>44039</v>
      </c>
      <c r="AV510" s="247" t="s">
        <v>6602</v>
      </c>
      <c r="AW510" s="248" t="s">
        <v>6612</v>
      </c>
      <c r="AX510" s="249" t="s">
        <v>3087</v>
      </c>
      <c r="AY510" s="250" t="s">
        <v>8193</v>
      </c>
    </row>
    <row r="511" spans="1:51" ht="24.75" customHeight="1" x14ac:dyDescent="0.35">
      <c r="A511" s="11">
        <v>510</v>
      </c>
      <c r="B511" s="241" t="s">
        <v>8204</v>
      </c>
      <c r="C511" s="8" t="s">
        <v>8205</v>
      </c>
      <c r="D511" s="10" t="s">
        <v>3087</v>
      </c>
      <c r="E511" s="10" t="s">
        <v>351</v>
      </c>
      <c r="F511" s="9">
        <v>43374</v>
      </c>
      <c r="G511" s="9">
        <v>43433</v>
      </c>
      <c r="H511" s="9"/>
      <c r="I511" s="9"/>
      <c r="J511" s="7" t="s">
        <v>1932</v>
      </c>
      <c r="K511" s="7"/>
      <c r="L511" s="10" t="s">
        <v>35</v>
      </c>
      <c r="M511" s="242" t="s">
        <v>35</v>
      </c>
      <c r="N511" s="243" t="s">
        <v>2126</v>
      </c>
      <c r="O511" s="243" t="s">
        <v>307</v>
      </c>
      <c r="P511" s="10" t="s">
        <v>2127</v>
      </c>
      <c r="Q511" s="10"/>
      <c r="R511" s="10"/>
      <c r="S511" s="10"/>
      <c r="T511" s="10" t="s">
        <v>22</v>
      </c>
      <c r="U511" s="244">
        <v>35319</v>
      </c>
      <c r="V511" s="10" t="s">
        <v>343</v>
      </c>
      <c r="W511" s="10" t="s">
        <v>343</v>
      </c>
      <c r="X511" s="241" t="s">
        <v>1936</v>
      </c>
      <c r="Y511" s="8" t="s">
        <v>8206</v>
      </c>
      <c r="Z511" s="243">
        <v>40780</v>
      </c>
      <c r="AA511" s="10" t="s">
        <v>343</v>
      </c>
      <c r="AB511" s="10" t="s">
        <v>1938</v>
      </c>
      <c r="AC511" s="10" t="s">
        <v>1974</v>
      </c>
      <c r="AD511" s="10" t="s">
        <v>8207</v>
      </c>
      <c r="AE511" s="243" t="s">
        <v>2190</v>
      </c>
      <c r="AF511" s="10" t="s">
        <v>8208</v>
      </c>
      <c r="AG511" s="10" t="s">
        <v>8209</v>
      </c>
      <c r="AH511" s="242" t="s">
        <v>8210</v>
      </c>
      <c r="AI511" s="243" t="s">
        <v>8211</v>
      </c>
      <c r="AJ511" s="10" t="s">
        <v>8212</v>
      </c>
      <c r="AK511" s="10" t="s">
        <v>8213</v>
      </c>
      <c r="AL511" s="241" t="s">
        <v>1941</v>
      </c>
      <c r="AM511" s="8" t="s">
        <v>8214</v>
      </c>
      <c r="AN511" s="8"/>
      <c r="AO511" s="8"/>
      <c r="AP511" s="8"/>
      <c r="AQ511" s="8" t="s">
        <v>3087</v>
      </c>
      <c r="AR511" s="245">
        <v>43900</v>
      </c>
      <c r="AS511" s="245">
        <v>44084</v>
      </c>
      <c r="AT511" s="246" t="s">
        <v>8215</v>
      </c>
      <c r="AU511" s="244">
        <v>44046</v>
      </c>
      <c r="AV511" s="247" t="s">
        <v>6602</v>
      </c>
      <c r="AW511" s="248" t="s">
        <v>3782</v>
      </c>
      <c r="AX511" s="249" t="s">
        <v>3087</v>
      </c>
      <c r="AY511" s="250" t="s">
        <v>8204</v>
      </c>
    </row>
    <row r="512" spans="1:51" ht="24.75" customHeight="1" x14ac:dyDescent="0.35">
      <c r="A512" s="11">
        <v>511</v>
      </c>
      <c r="B512" s="241" t="s">
        <v>8216</v>
      </c>
      <c r="C512" s="8" t="s">
        <v>8217</v>
      </c>
      <c r="D512" s="10" t="s">
        <v>3087</v>
      </c>
      <c r="E512" s="10" t="s">
        <v>501</v>
      </c>
      <c r="F512" s="9">
        <v>43283</v>
      </c>
      <c r="G512" s="9">
        <v>43342</v>
      </c>
      <c r="H512" s="9"/>
      <c r="I512" s="9"/>
      <c r="J512" s="7" t="s">
        <v>1932</v>
      </c>
      <c r="K512" s="7"/>
      <c r="L512" s="10" t="s">
        <v>7985</v>
      </c>
      <c r="M512" s="242" t="s">
        <v>3474</v>
      </c>
      <c r="N512" s="243" t="s">
        <v>2017</v>
      </c>
      <c r="O512" s="243" t="s">
        <v>5579</v>
      </c>
      <c r="P512" s="10" t="s">
        <v>6906</v>
      </c>
      <c r="Q512" s="10"/>
      <c r="R512" s="10"/>
      <c r="S512" s="10"/>
      <c r="T512" s="10" t="s">
        <v>22</v>
      </c>
      <c r="U512" s="244">
        <v>32505</v>
      </c>
      <c r="V512" s="10" t="s">
        <v>501</v>
      </c>
      <c r="W512" s="10" t="s">
        <v>501</v>
      </c>
      <c r="X512" s="241" t="s">
        <v>1936</v>
      </c>
      <c r="Y512" s="8" t="s">
        <v>8218</v>
      </c>
      <c r="Z512" s="243">
        <v>42647</v>
      </c>
      <c r="AA512" s="10" t="s">
        <v>501</v>
      </c>
      <c r="AB512" s="10" t="s">
        <v>1938</v>
      </c>
      <c r="AC512" s="10" t="s">
        <v>1968</v>
      </c>
      <c r="AD512" s="10" t="s">
        <v>2139</v>
      </c>
      <c r="AE512" s="243" t="s">
        <v>8219</v>
      </c>
      <c r="AF512" s="10" t="s">
        <v>8220</v>
      </c>
      <c r="AG512" s="10" t="s">
        <v>8221</v>
      </c>
      <c r="AH512" s="242" t="s">
        <v>8222</v>
      </c>
      <c r="AI512" s="243" t="s">
        <v>8223</v>
      </c>
      <c r="AJ512" s="10" t="s">
        <v>8224</v>
      </c>
      <c r="AK512" s="10" t="s">
        <v>8225</v>
      </c>
      <c r="AL512" s="241" t="s">
        <v>2107</v>
      </c>
      <c r="AM512" s="8" t="s">
        <v>8226</v>
      </c>
      <c r="AN512" s="8"/>
      <c r="AO512" s="8"/>
      <c r="AP512" s="8"/>
      <c r="AQ512" s="8" t="s">
        <v>3087</v>
      </c>
      <c r="AR512" s="245">
        <v>44086</v>
      </c>
      <c r="AS512" s="245">
        <v>44086</v>
      </c>
      <c r="AT512" s="246" t="s">
        <v>8227</v>
      </c>
      <c r="AU512" s="244">
        <v>44063</v>
      </c>
      <c r="AV512" s="247" t="s">
        <v>6602</v>
      </c>
      <c r="AW512" s="248" t="s">
        <v>6612</v>
      </c>
      <c r="AX512" s="249" t="s">
        <v>3087</v>
      </c>
      <c r="AY512" s="250" t="s">
        <v>8216</v>
      </c>
    </row>
    <row r="513" spans="1:51" ht="24.75" customHeight="1" x14ac:dyDescent="0.35">
      <c r="A513" s="11">
        <v>512</v>
      </c>
      <c r="B513" s="241" t="s">
        <v>8228</v>
      </c>
      <c r="C513" s="8" t="s">
        <v>8229</v>
      </c>
      <c r="D513" s="10" t="s">
        <v>3087</v>
      </c>
      <c r="E513" s="10" t="s">
        <v>162</v>
      </c>
      <c r="F513" s="9">
        <v>43711</v>
      </c>
      <c r="G513" s="9">
        <v>43770</v>
      </c>
      <c r="H513" s="9"/>
      <c r="I513" s="9">
        <v>44136</v>
      </c>
      <c r="J513" s="7" t="s">
        <v>3127</v>
      </c>
      <c r="K513" s="7"/>
      <c r="L513" s="10" t="s">
        <v>6081</v>
      </c>
      <c r="M513" s="242" t="s">
        <v>2038</v>
      </c>
      <c r="N513" s="243" t="s">
        <v>2050</v>
      </c>
      <c r="O513" s="243" t="s">
        <v>3186</v>
      </c>
      <c r="P513" s="10" t="s">
        <v>2061</v>
      </c>
      <c r="Q513" s="10"/>
      <c r="R513" s="10"/>
      <c r="S513" s="10"/>
      <c r="T513" s="10" t="s">
        <v>53</v>
      </c>
      <c r="U513" s="244">
        <v>30836</v>
      </c>
      <c r="V513" s="10" t="s">
        <v>162</v>
      </c>
      <c r="W513" s="10" t="s">
        <v>162</v>
      </c>
      <c r="X513" s="241" t="s">
        <v>1936</v>
      </c>
      <c r="Y513" s="8" t="s">
        <v>8230</v>
      </c>
      <c r="Z513" s="243">
        <v>42487</v>
      </c>
      <c r="AA513" s="10" t="s">
        <v>3087</v>
      </c>
      <c r="AB513" s="10" t="s">
        <v>1938</v>
      </c>
      <c r="AC513" s="10" t="s">
        <v>3139</v>
      </c>
      <c r="AD513" s="10" t="s">
        <v>2649</v>
      </c>
      <c r="AE513" s="243" t="s">
        <v>2041</v>
      </c>
      <c r="AF513" s="10" t="s">
        <v>8231</v>
      </c>
      <c r="AG513" s="10" t="s">
        <v>8232</v>
      </c>
      <c r="AH513" s="242" t="s">
        <v>8231</v>
      </c>
      <c r="AI513" s="243" t="s">
        <v>8232</v>
      </c>
      <c r="AJ513" s="10" t="s">
        <v>8233</v>
      </c>
      <c r="AK513" s="10" t="s">
        <v>8234</v>
      </c>
      <c r="AL513" s="241" t="s">
        <v>1971</v>
      </c>
      <c r="AM513" s="8" t="s">
        <v>8235</v>
      </c>
      <c r="AN513" s="8"/>
      <c r="AO513" s="8"/>
      <c r="AP513" s="8"/>
      <c r="AQ513" s="8"/>
      <c r="AR513" s="245">
        <v>44104</v>
      </c>
      <c r="AS513" s="245">
        <v>44104</v>
      </c>
      <c r="AT513" s="246" t="s">
        <v>8236</v>
      </c>
      <c r="AU513" s="244">
        <v>44092</v>
      </c>
      <c r="AV513" s="247" t="s">
        <v>6648</v>
      </c>
      <c r="AW513" s="248" t="s">
        <v>6649</v>
      </c>
      <c r="AX513" s="249" t="s">
        <v>3087</v>
      </c>
      <c r="AY513" s="250" t="s">
        <v>8228</v>
      </c>
    </row>
    <row r="514" spans="1:51" ht="24.75" customHeight="1" x14ac:dyDescent="0.35">
      <c r="A514" s="11">
        <v>513</v>
      </c>
      <c r="B514" s="241" t="s">
        <v>8237</v>
      </c>
      <c r="C514" s="8" t="s">
        <v>8238</v>
      </c>
      <c r="D514" s="10" t="s">
        <v>3087</v>
      </c>
      <c r="E514" s="10" t="s">
        <v>14</v>
      </c>
      <c r="F514" s="9">
        <v>43703</v>
      </c>
      <c r="G514" s="9"/>
      <c r="H514" s="9"/>
      <c r="I514" s="9"/>
      <c r="J514" s="7" t="s">
        <v>1932</v>
      </c>
      <c r="K514" s="7"/>
      <c r="L514" s="10" t="s">
        <v>47</v>
      </c>
      <c r="M514" s="242" t="s">
        <v>2027</v>
      </c>
      <c r="N514" s="243" t="s">
        <v>2155</v>
      </c>
      <c r="O514" s="243" t="s">
        <v>1445</v>
      </c>
      <c r="P514" s="10" t="s">
        <v>2608</v>
      </c>
      <c r="Q514" s="10"/>
      <c r="R514" s="10"/>
      <c r="S514" s="10"/>
      <c r="T514" s="10" t="s">
        <v>22</v>
      </c>
      <c r="U514" s="244">
        <v>35438</v>
      </c>
      <c r="V514" s="10" t="s">
        <v>311</v>
      </c>
      <c r="W514" s="10" t="s">
        <v>311</v>
      </c>
      <c r="X514" s="241" t="s">
        <v>1936</v>
      </c>
      <c r="Y514" s="8" t="s">
        <v>8239</v>
      </c>
      <c r="Z514" s="243">
        <v>43102</v>
      </c>
      <c r="AA514" s="10" t="s">
        <v>311</v>
      </c>
      <c r="AB514" s="10" t="s">
        <v>1956</v>
      </c>
      <c r="AC514" s="10" t="s">
        <v>3139</v>
      </c>
      <c r="AD514" s="10" t="s">
        <v>1992</v>
      </c>
      <c r="AE514" s="243" t="s">
        <v>5889</v>
      </c>
      <c r="AF514" s="10" t="s">
        <v>8240</v>
      </c>
      <c r="AG514" s="10" t="s">
        <v>8241</v>
      </c>
      <c r="AH514" s="242" t="s">
        <v>8242</v>
      </c>
      <c r="AI514" s="243" t="s">
        <v>8243</v>
      </c>
      <c r="AJ514" s="10" t="s">
        <v>8244</v>
      </c>
      <c r="AK514" s="10" t="s">
        <v>8245</v>
      </c>
      <c r="AL514" s="241" t="s">
        <v>1953</v>
      </c>
      <c r="AM514" s="8" t="s">
        <v>8246</v>
      </c>
      <c r="AN514" s="8"/>
      <c r="AO514" s="8"/>
      <c r="AP514" s="8"/>
      <c r="AQ514" s="8"/>
      <c r="AR514" s="245">
        <v>44099</v>
      </c>
      <c r="AS514" s="245">
        <v>44104</v>
      </c>
      <c r="AT514" s="246" t="s">
        <v>8247</v>
      </c>
      <c r="AU514" s="244">
        <v>44068</v>
      </c>
      <c r="AV514" s="247" t="s">
        <v>6602</v>
      </c>
      <c r="AW514" s="248" t="s">
        <v>3782</v>
      </c>
      <c r="AX514" s="249" t="s">
        <v>3087</v>
      </c>
      <c r="AY514" s="250" t="s">
        <v>8237</v>
      </c>
    </row>
    <row r="515" spans="1:51" ht="24.75" customHeight="1" x14ac:dyDescent="0.35">
      <c r="A515" s="11">
        <v>514</v>
      </c>
      <c r="B515" s="241" t="s">
        <v>8248</v>
      </c>
      <c r="C515" s="8" t="s">
        <v>8249</v>
      </c>
      <c r="D515" s="10" t="s">
        <v>3087</v>
      </c>
      <c r="E515" s="10" t="s">
        <v>781</v>
      </c>
      <c r="F515" s="9">
        <v>43314</v>
      </c>
      <c r="G515" s="9">
        <v>43373</v>
      </c>
      <c r="H515" s="9"/>
      <c r="I515" s="9"/>
      <c r="J515" s="7" t="s">
        <v>1932</v>
      </c>
      <c r="K515" s="7"/>
      <c r="L515" s="10" t="s">
        <v>7116</v>
      </c>
      <c r="M515" s="242" t="s">
        <v>2052</v>
      </c>
      <c r="N515" s="243" t="s">
        <v>1990</v>
      </c>
      <c r="O515" s="243" t="s">
        <v>3186</v>
      </c>
      <c r="P515" s="10" t="s">
        <v>2061</v>
      </c>
      <c r="Q515" s="10"/>
      <c r="R515" s="10"/>
      <c r="S515" s="10"/>
      <c r="T515" s="10" t="s">
        <v>53</v>
      </c>
      <c r="U515" s="244">
        <v>33340</v>
      </c>
      <c r="V515" s="10" t="s">
        <v>781</v>
      </c>
      <c r="W515" s="10" t="s">
        <v>781</v>
      </c>
      <c r="X515" s="241" t="s">
        <v>1936</v>
      </c>
      <c r="Y515" s="8" t="s">
        <v>8250</v>
      </c>
      <c r="Z515" s="243">
        <v>42850</v>
      </c>
      <c r="AA515" s="10" t="s">
        <v>781</v>
      </c>
      <c r="AB515" s="10" t="s">
        <v>1938</v>
      </c>
      <c r="AC515" s="10" t="s">
        <v>3139</v>
      </c>
      <c r="AD515" s="10" t="s">
        <v>2123</v>
      </c>
      <c r="AE515" s="243" t="s">
        <v>1948</v>
      </c>
      <c r="AF515" s="10" t="s">
        <v>8251</v>
      </c>
      <c r="AG515" s="10" t="s">
        <v>8252</v>
      </c>
      <c r="AH515" s="242" t="s">
        <v>8251</v>
      </c>
      <c r="AI515" s="243" t="s">
        <v>8252</v>
      </c>
      <c r="AJ515" s="10" t="s">
        <v>8253</v>
      </c>
      <c r="AK515" s="10" t="s">
        <v>8254</v>
      </c>
      <c r="AL515" s="241" t="s">
        <v>2107</v>
      </c>
      <c r="AM515" s="8" t="s">
        <v>8255</v>
      </c>
      <c r="AN515" s="8"/>
      <c r="AO515" s="8"/>
      <c r="AP515" s="8"/>
      <c r="AQ515" s="8" t="s">
        <v>3087</v>
      </c>
      <c r="AR515" s="245">
        <v>44111</v>
      </c>
      <c r="AS515" s="245">
        <v>44111</v>
      </c>
      <c r="AT515" s="246" t="s">
        <v>8256</v>
      </c>
      <c r="AU515" s="244">
        <v>44104</v>
      </c>
      <c r="AV515" s="247" t="s">
        <v>6602</v>
      </c>
      <c r="AW515" s="248" t="s">
        <v>6612</v>
      </c>
      <c r="AX515" s="249" t="s">
        <v>3087</v>
      </c>
      <c r="AY515" s="250" t="s">
        <v>8248</v>
      </c>
    </row>
    <row r="516" spans="1:51" ht="24.75" customHeight="1" x14ac:dyDescent="0.35">
      <c r="A516" s="11">
        <v>515</v>
      </c>
      <c r="B516" s="241" t="s">
        <v>8257</v>
      </c>
      <c r="C516" s="8" t="s">
        <v>8258</v>
      </c>
      <c r="D516" s="10" t="s">
        <v>3087</v>
      </c>
      <c r="E516" s="10" t="s">
        <v>14</v>
      </c>
      <c r="F516" s="9">
        <v>42005</v>
      </c>
      <c r="G516" s="9"/>
      <c r="H516" s="9"/>
      <c r="I516" s="9"/>
      <c r="J516" s="7" t="s">
        <v>1932</v>
      </c>
      <c r="K516" s="7"/>
      <c r="L516" s="10" t="s">
        <v>751</v>
      </c>
      <c r="M516" s="242" t="s">
        <v>8259</v>
      </c>
      <c r="N516" s="243" t="s">
        <v>1990</v>
      </c>
      <c r="O516" s="243" t="s">
        <v>8260</v>
      </c>
      <c r="P516" s="10" t="s">
        <v>5085</v>
      </c>
      <c r="Q516" s="10"/>
      <c r="R516" s="10"/>
      <c r="S516" s="10"/>
      <c r="T516" s="10" t="s">
        <v>22</v>
      </c>
      <c r="U516" s="244">
        <v>31442</v>
      </c>
      <c r="V516" s="10" t="s">
        <v>747</v>
      </c>
      <c r="W516" s="10" t="s">
        <v>747</v>
      </c>
      <c r="X516" s="241" t="s">
        <v>1936</v>
      </c>
      <c r="Y516" s="8" t="s">
        <v>8261</v>
      </c>
      <c r="Z516" s="243">
        <v>37624</v>
      </c>
      <c r="AA516" s="10" t="s">
        <v>747</v>
      </c>
      <c r="AB516" s="10" t="s">
        <v>1956</v>
      </c>
      <c r="AC516" s="10" t="s">
        <v>3139</v>
      </c>
      <c r="AD516" s="10" t="s">
        <v>2030</v>
      </c>
      <c r="AE516" s="243" t="s">
        <v>2615</v>
      </c>
      <c r="AF516" s="10" t="s">
        <v>8262</v>
      </c>
      <c r="AG516" s="10" t="s">
        <v>8263</v>
      </c>
      <c r="AH516" s="242" t="s">
        <v>8264</v>
      </c>
      <c r="AI516" s="243" t="s">
        <v>8265</v>
      </c>
      <c r="AJ516" s="10" t="s">
        <v>8266</v>
      </c>
      <c r="AK516" s="10" t="s">
        <v>8267</v>
      </c>
      <c r="AL516" s="241" t="s">
        <v>1950</v>
      </c>
      <c r="AM516" s="8" t="s">
        <v>8268</v>
      </c>
      <c r="AN516" s="8"/>
      <c r="AO516" s="8"/>
      <c r="AP516" s="8"/>
      <c r="AQ516" s="8" t="s">
        <v>3087</v>
      </c>
      <c r="AR516" s="245">
        <v>44112</v>
      </c>
      <c r="AS516" s="245">
        <v>44112</v>
      </c>
      <c r="AT516" s="246" t="s">
        <v>8269</v>
      </c>
      <c r="AU516" s="244">
        <v>44091</v>
      </c>
      <c r="AV516" s="247" t="s">
        <v>6602</v>
      </c>
      <c r="AW516" s="248" t="s">
        <v>6603</v>
      </c>
      <c r="AX516" s="249" t="s">
        <v>3087</v>
      </c>
      <c r="AY516" s="250" t="s">
        <v>8257</v>
      </c>
    </row>
    <row r="517" spans="1:51" ht="24.75" customHeight="1" x14ac:dyDescent="0.35">
      <c r="A517" s="11">
        <v>516</v>
      </c>
      <c r="B517" s="241" t="s">
        <v>8270</v>
      </c>
      <c r="C517" s="8" t="s">
        <v>8271</v>
      </c>
      <c r="D517" s="10" t="s">
        <v>3087</v>
      </c>
      <c r="E517" s="10" t="s">
        <v>14</v>
      </c>
      <c r="F517" s="9">
        <v>43444</v>
      </c>
      <c r="G517" s="9">
        <v>43503</v>
      </c>
      <c r="H517" s="9"/>
      <c r="I517" s="9"/>
      <c r="J517" s="7" t="s">
        <v>1932</v>
      </c>
      <c r="K517" s="7"/>
      <c r="L517" s="10" t="s">
        <v>19</v>
      </c>
      <c r="M517" s="242" t="s">
        <v>5515</v>
      </c>
      <c r="N517" s="243" t="s">
        <v>2155</v>
      </c>
      <c r="O517" s="243" t="s">
        <v>6454</v>
      </c>
      <c r="P517" s="10" t="s">
        <v>6455</v>
      </c>
      <c r="Q517" s="10"/>
      <c r="R517" s="10"/>
      <c r="S517" s="10"/>
      <c r="T517" s="10" t="s">
        <v>53</v>
      </c>
      <c r="U517" s="244">
        <v>34340</v>
      </c>
      <c r="V517" s="10" t="s">
        <v>351</v>
      </c>
      <c r="W517" s="10" t="s">
        <v>351</v>
      </c>
      <c r="X517" s="241" t="s">
        <v>1936</v>
      </c>
      <c r="Y517" s="8" t="s">
        <v>8272</v>
      </c>
      <c r="Z517" s="243">
        <v>42508</v>
      </c>
      <c r="AA517" s="10" t="s">
        <v>255</v>
      </c>
      <c r="AB517" s="10" t="s">
        <v>1956</v>
      </c>
      <c r="AC517" s="10" t="s">
        <v>3139</v>
      </c>
      <c r="AD517" s="10" t="s">
        <v>2210</v>
      </c>
      <c r="AE517" s="243" t="s">
        <v>2377</v>
      </c>
      <c r="AF517" s="10" t="s">
        <v>8273</v>
      </c>
      <c r="AG517" s="10" t="s">
        <v>8274</v>
      </c>
      <c r="AH517" s="242" t="s">
        <v>8273</v>
      </c>
      <c r="AI517" s="243" t="s">
        <v>8274</v>
      </c>
      <c r="AJ517" s="10" t="s">
        <v>8275</v>
      </c>
      <c r="AK517" s="10" t="s">
        <v>4985</v>
      </c>
      <c r="AL517" s="241" t="s">
        <v>1950</v>
      </c>
      <c r="AM517" s="8" t="s">
        <v>8276</v>
      </c>
      <c r="AN517" s="8"/>
      <c r="AO517" s="8"/>
      <c r="AP517" s="8"/>
      <c r="AQ517" s="8" t="s">
        <v>3087</v>
      </c>
      <c r="AR517" s="245">
        <v>44112</v>
      </c>
      <c r="AS517" s="245">
        <v>44112</v>
      </c>
      <c r="AT517" s="246" t="s">
        <v>8277</v>
      </c>
      <c r="AU517" s="244">
        <v>44090</v>
      </c>
      <c r="AV517" s="247" t="s">
        <v>6602</v>
      </c>
      <c r="AW517" s="248" t="s">
        <v>6612</v>
      </c>
      <c r="AX517" s="249" t="s">
        <v>3087</v>
      </c>
      <c r="AY517" s="250" t="s">
        <v>8270</v>
      </c>
    </row>
    <row r="518" spans="1:51" ht="24.75" customHeight="1" x14ac:dyDescent="0.35">
      <c r="A518" s="11">
        <v>517</v>
      </c>
      <c r="B518" s="241" t="s">
        <v>8278</v>
      </c>
      <c r="C518" s="8" t="s">
        <v>8279</v>
      </c>
      <c r="D518" s="10" t="s">
        <v>3087</v>
      </c>
      <c r="E518" s="10" t="s">
        <v>14</v>
      </c>
      <c r="F518" s="9">
        <v>43934</v>
      </c>
      <c r="G518" s="9">
        <v>43993</v>
      </c>
      <c r="H518" s="9"/>
      <c r="I518" s="9">
        <v>44358</v>
      </c>
      <c r="J518" s="7" t="s">
        <v>3127</v>
      </c>
      <c r="K518" s="7"/>
      <c r="L518" s="10" t="s">
        <v>218</v>
      </c>
      <c r="M518" s="242" t="s">
        <v>3234</v>
      </c>
      <c r="N518" s="243" t="s">
        <v>2017</v>
      </c>
      <c r="O518" s="243" t="s">
        <v>8280</v>
      </c>
      <c r="P518" s="10" t="s">
        <v>2697</v>
      </c>
      <c r="Q518" s="10"/>
      <c r="R518" s="10"/>
      <c r="S518" s="10"/>
      <c r="T518" s="10" t="s">
        <v>22</v>
      </c>
      <c r="U518" s="244">
        <v>34035</v>
      </c>
      <c r="V518" s="10" t="s">
        <v>255</v>
      </c>
      <c r="W518" s="10" t="s">
        <v>255</v>
      </c>
      <c r="X518" s="241" t="s">
        <v>1936</v>
      </c>
      <c r="Y518" s="8" t="s">
        <v>8281</v>
      </c>
      <c r="Z518" s="243">
        <v>39968</v>
      </c>
      <c r="AA518" s="10" t="s">
        <v>255</v>
      </c>
      <c r="AB518" s="10" t="s">
        <v>1956</v>
      </c>
      <c r="AC518" s="10" t="s">
        <v>3139</v>
      </c>
      <c r="AD518" s="10" t="s">
        <v>2303</v>
      </c>
      <c r="AE518" s="243" t="s">
        <v>2041</v>
      </c>
      <c r="AF518" s="10" t="s">
        <v>8282</v>
      </c>
      <c r="AG518" s="10" t="s">
        <v>8283</v>
      </c>
      <c r="AH518" s="242" t="s">
        <v>8282</v>
      </c>
      <c r="AI518" s="243" t="s">
        <v>8283</v>
      </c>
      <c r="AJ518" s="10" t="s">
        <v>8284</v>
      </c>
      <c r="AK518" s="10" t="s">
        <v>8285</v>
      </c>
      <c r="AL518" s="241" t="s">
        <v>1950</v>
      </c>
      <c r="AM518" s="8" t="s">
        <v>8286</v>
      </c>
      <c r="AN518" s="8"/>
      <c r="AO518" s="8"/>
      <c r="AP518" s="8"/>
      <c r="AQ518" s="8" t="s">
        <v>3087</v>
      </c>
      <c r="AR518" s="245">
        <v>44118</v>
      </c>
      <c r="AS518" s="245">
        <v>44118</v>
      </c>
      <c r="AT518" s="246" t="s">
        <v>8287</v>
      </c>
      <c r="AU518" s="244">
        <v>44092</v>
      </c>
      <c r="AV518" s="247" t="s">
        <v>6602</v>
      </c>
      <c r="AW518" s="248" t="s">
        <v>6612</v>
      </c>
      <c r="AX518" s="249" t="s">
        <v>3087</v>
      </c>
      <c r="AY518" s="250" t="s">
        <v>8278</v>
      </c>
    </row>
    <row r="519" spans="1:51" ht="24.75" customHeight="1" x14ac:dyDescent="0.35">
      <c r="A519" s="11">
        <v>518</v>
      </c>
      <c r="B519" s="241" t="s">
        <v>8288</v>
      </c>
      <c r="C519" s="8" t="s">
        <v>8289</v>
      </c>
      <c r="D519" s="10" t="s">
        <v>3087</v>
      </c>
      <c r="E519" s="10" t="s">
        <v>32</v>
      </c>
      <c r="F519" s="9">
        <v>43437</v>
      </c>
      <c r="G519" s="9">
        <v>43496</v>
      </c>
      <c r="H519" s="9"/>
      <c r="I519" s="9"/>
      <c r="J519" s="7" t="s">
        <v>1932</v>
      </c>
      <c r="K519" s="7"/>
      <c r="L519" s="10" t="s">
        <v>7985</v>
      </c>
      <c r="M519" s="242" t="s">
        <v>2168</v>
      </c>
      <c r="N519" s="243" t="s">
        <v>1972</v>
      </c>
      <c r="O519" s="243" t="s">
        <v>4747</v>
      </c>
      <c r="P519" s="10" t="s">
        <v>4748</v>
      </c>
      <c r="Q519" s="10"/>
      <c r="R519" s="10"/>
      <c r="S519" s="10"/>
      <c r="T519" s="10" t="s">
        <v>53</v>
      </c>
      <c r="U519" s="244">
        <v>30055</v>
      </c>
      <c r="V519" s="10" t="s">
        <v>1153</v>
      </c>
      <c r="W519" s="10" t="s">
        <v>1153</v>
      </c>
      <c r="X519" s="241" t="s">
        <v>1936</v>
      </c>
      <c r="Y519" s="8" t="s">
        <v>8290</v>
      </c>
      <c r="Z519" s="243">
        <v>42486</v>
      </c>
      <c r="AA519" s="10" t="s">
        <v>1153</v>
      </c>
      <c r="AB519" s="10" t="s">
        <v>1938</v>
      </c>
      <c r="AC519" s="10" t="s">
        <v>3139</v>
      </c>
      <c r="AD519" s="10" t="s">
        <v>3087</v>
      </c>
      <c r="AE519" s="243" t="s">
        <v>3087</v>
      </c>
      <c r="AF519" s="10" t="s">
        <v>8291</v>
      </c>
      <c r="AG519" s="10" t="s">
        <v>8292</v>
      </c>
      <c r="AH519" s="242" t="s">
        <v>8291</v>
      </c>
      <c r="AI519" s="243" t="s">
        <v>8292</v>
      </c>
      <c r="AJ519" s="10" t="s">
        <v>8293</v>
      </c>
      <c r="AK519" s="10" t="s">
        <v>2729</v>
      </c>
      <c r="AL519" s="241" t="s">
        <v>1971</v>
      </c>
      <c r="AM519" s="8" t="s">
        <v>8294</v>
      </c>
      <c r="AN519" s="8"/>
      <c r="AO519" s="8"/>
      <c r="AP519" s="8"/>
      <c r="AQ519" s="8" t="s">
        <v>3087</v>
      </c>
      <c r="AR519" s="245">
        <v>44121</v>
      </c>
      <c r="AS519" s="245">
        <v>44121</v>
      </c>
      <c r="AT519" s="246" t="s">
        <v>8295</v>
      </c>
      <c r="AU519" s="244">
        <v>44096</v>
      </c>
      <c r="AV519" s="247" t="s">
        <v>6602</v>
      </c>
      <c r="AW519" s="248" t="s">
        <v>6603</v>
      </c>
      <c r="AX519" s="249" t="s">
        <v>8296</v>
      </c>
      <c r="AY519" s="250" t="s">
        <v>8288</v>
      </c>
    </row>
    <row r="520" spans="1:51" ht="24.75" customHeight="1" x14ac:dyDescent="0.35">
      <c r="A520" s="11">
        <v>519</v>
      </c>
      <c r="B520" s="241" t="s">
        <v>8297</v>
      </c>
      <c r="C520" s="8" t="s">
        <v>8298</v>
      </c>
      <c r="D520" s="10" t="s">
        <v>3087</v>
      </c>
      <c r="E520" s="10" t="s">
        <v>1153</v>
      </c>
      <c r="F520" s="9">
        <v>42919</v>
      </c>
      <c r="G520" s="9">
        <v>42978</v>
      </c>
      <c r="H520" s="9"/>
      <c r="I520" s="9"/>
      <c r="J520" s="7" t="s">
        <v>1932</v>
      </c>
      <c r="K520" s="7"/>
      <c r="L520" s="10" t="s">
        <v>7985</v>
      </c>
      <c r="M520" s="242" t="s">
        <v>3474</v>
      </c>
      <c r="N520" s="243" t="s">
        <v>2050</v>
      </c>
      <c r="O520" s="243" t="s">
        <v>4999</v>
      </c>
      <c r="P520" s="10" t="s">
        <v>6623</v>
      </c>
      <c r="Q520" s="10"/>
      <c r="R520" s="10"/>
      <c r="S520" s="10"/>
      <c r="T520" s="10" t="s">
        <v>22</v>
      </c>
      <c r="U520" s="244">
        <v>34609</v>
      </c>
      <c r="V520" s="10" t="s">
        <v>1153</v>
      </c>
      <c r="W520" s="10" t="s">
        <v>1153</v>
      </c>
      <c r="X520" s="241" t="s">
        <v>1936</v>
      </c>
      <c r="Y520" s="8" t="s">
        <v>8299</v>
      </c>
      <c r="Z520" s="243">
        <v>40009</v>
      </c>
      <c r="AA520" s="10" t="s">
        <v>1153</v>
      </c>
      <c r="AB520" s="10" t="s">
        <v>1938</v>
      </c>
      <c r="AC520" s="10" t="s">
        <v>3139</v>
      </c>
      <c r="AD520" s="10" t="s">
        <v>6194</v>
      </c>
      <c r="AE520" s="243" t="s">
        <v>1998</v>
      </c>
      <c r="AF520" s="10" t="s">
        <v>8300</v>
      </c>
      <c r="AG520" s="10" t="s">
        <v>8301</v>
      </c>
      <c r="AH520" s="242" t="s">
        <v>8300</v>
      </c>
      <c r="AI520" s="243" t="s">
        <v>8301</v>
      </c>
      <c r="AJ520" s="10" t="s">
        <v>8302</v>
      </c>
      <c r="AK520" s="10" t="s">
        <v>8303</v>
      </c>
      <c r="AL520" s="241" t="s">
        <v>2107</v>
      </c>
      <c r="AM520" s="8" t="s">
        <v>8304</v>
      </c>
      <c r="AN520" s="8"/>
      <c r="AO520" s="8"/>
      <c r="AP520" s="8"/>
      <c r="AQ520" s="8" t="s">
        <v>3087</v>
      </c>
      <c r="AR520" s="245">
        <v>44113</v>
      </c>
      <c r="AS520" s="245">
        <v>44123</v>
      </c>
      <c r="AT520" s="246" t="s">
        <v>8305</v>
      </c>
      <c r="AU520" s="244">
        <v>44103</v>
      </c>
      <c r="AV520" s="247" t="s">
        <v>6602</v>
      </c>
      <c r="AW520" s="248" t="s">
        <v>6612</v>
      </c>
      <c r="AX520" s="249" t="s">
        <v>8296</v>
      </c>
      <c r="AY520" s="250" t="s">
        <v>8297</v>
      </c>
    </row>
    <row r="521" spans="1:51" ht="24.75" customHeight="1" x14ac:dyDescent="0.35">
      <c r="A521" s="11">
        <v>520</v>
      </c>
      <c r="B521" s="241" t="s">
        <v>8306</v>
      </c>
      <c r="C521" s="8" t="s">
        <v>8307</v>
      </c>
      <c r="D521" s="10" t="s">
        <v>3087</v>
      </c>
      <c r="E521" s="10" t="s">
        <v>14</v>
      </c>
      <c r="F521" s="9">
        <v>44116</v>
      </c>
      <c r="G521" s="9">
        <v>44175</v>
      </c>
      <c r="H521" s="9"/>
      <c r="I521" s="9"/>
      <c r="J521" s="7" t="s">
        <v>3127</v>
      </c>
      <c r="K521" s="7"/>
      <c r="L521" s="10" t="s">
        <v>70</v>
      </c>
      <c r="M521" s="242" t="s">
        <v>2147</v>
      </c>
      <c r="N521" s="243" t="s">
        <v>1990</v>
      </c>
      <c r="O521" s="243" t="s">
        <v>505</v>
      </c>
      <c r="P521" s="10" t="s">
        <v>2236</v>
      </c>
      <c r="Q521" s="10"/>
      <c r="R521" s="10"/>
      <c r="S521" s="10"/>
      <c r="T521" s="10" t="s">
        <v>53</v>
      </c>
      <c r="U521" s="244">
        <v>33441</v>
      </c>
      <c r="V521" s="10" t="s">
        <v>2007</v>
      </c>
      <c r="W521" s="10" t="s">
        <v>2007</v>
      </c>
      <c r="X521" s="241" t="s">
        <v>1936</v>
      </c>
      <c r="Y521" s="8" t="s">
        <v>8308</v>
      </c>
      <c r="Z521" s="243">
        <v>41709</v>
      </c>
      <c r="AA521" s="10" t="s">
        <v>1045</v>
      </c>
      <c r="AB521" s="10" t="s">
        <v>1956</v>
      </c>
      <c r="AC521" s="10" t="s">
        <v>3139</v>
      </c>
      <c r="AD521" s="10" t="s">
        <v>2707</v>
      </c>
      <c r="AE521" s="243" t="s">
        <v>2068</v>
      </c>
      <c r="AF521" s="10" t="s">
        <v>8309</v>
      </c>
      <c r="AG521" s="10" t="s">
        <v>8310</v>
      </c>
      <c r="AH521" s="242" t="s">
        <v>8311</v>
      </c>
      <c r="AI521" s="243" t="s">
        <v>8312</v>
      </c>
      <c r="AJ521" s="10" t="s">
        <v>8313</v>
      </c>
      <c r="AK521" s="10" t="s">
        <v>8314</v>
      </c>
      <c r="AL521" s="241" t="s">
        <v>1950</v>
      </c>
      <c r="AM521" s="8" t="s">
        <v>8315</v>
      </c>
      <c r="AN521" s="8"/>
      <c r="AO521" s="8"/>
      <c r="AP521" s="8"/>
      <c r="AQ521" s="8" t="s">
        <v>3087</v>
      </c>
      <c r="AR521" s="245">
        <v>44124</v>
      </c>
      <c r="AS521" s="245">
        <v>44124</v>
      </c>
      <c r="AT521" s="246" t="s">
        <v>3087</v>
      </c>
      <c r="AU521" s="244">
        <v>44124</v>
      </c>
      <c r="AV521" s="247" t="s">
        <v>4455</v>
      </c>
      <c r="AW521" s="248" t="s">
        <v>3782</v>
      </c>
      <c r="AX521" s="249" t="s">
        <v>3087</v>
      </c>
      <c r="AY521" s="250" t="s">
        <v>8306</v>
      </c>
    </row>
    <row r="522" spans="1:51" ht="24.75" customHeight="1" x14ac:dyDescent="0.35">
      <c r="A522" s="11">
        <v>521</v>
      </c>
      <c r="B522" s="241" t="s">
        <v>8316</v>
      </c>
      <c r="C522" s="8" t="s">
        <v>8317</v>
      </c>
      <c r="D522" s="10" t="s">
        <v>8318</v>
      </c>
      <c r="E522" s="10" t="s">
        <v>14</v>
      </c>
      <c r="F522" s="9">
        <v>44118</v>
      </c>
      <c r="G522" s="9">
        <v>44177</v>
      </c>
      <c r="H522" s="251"/>
      <c r="I522" s="9"/>
      <c r="J522" s="7" t="s">
        <v>3127</v>
      </c>
      <c r="K522" s="7"/>
      <c r="L522" s="10" t="s">
        <v>751</v>
      </c>
      <c r="M522" s="242" t="s">
        <v>8259</v>
      </c>
      <c r="N522" s="252" t="s">
        <v>2017</v>
      </c>
      <c r="O522" s="252" t="s">
        <v>7100</v>
      </c>
      <c r="P522" s="252" t="s">
        <v>8319</v>
      </c>
      <c r="Q522" s="253"/>
      <c r="R522" s="253"/>
      <c r="S522" s="253"/>
      <c r="T522" s="253" t="s">
        <v>53</v>
      </c>
      <c r="U522" s="244">
        <v>34548</v>
      </c>
      <c r="V522" s="10" t="s">
        <v>707</v>
      </c>
      <c r="W522" s="10" t="s">
        <v>707</v>
      </c>
      <c r="X522" s="241" t="s">
        <v>1936</v>
      </c>
      <c r="Y522" s="8" t="s">
        <v>8320</v>
      </c>
      <c r="Z522" s="243">
        <v>42325</v>
      </c>
      <c r="AA522" s="10" t="s">
        <v>707</v>
      </c>
      <c r="AB522" s="10" t="s">
        <v>1956</v>
      </c>
      <c r="AC522" s="10" t="s">
        <v>3139</v>
      </c>
      <c r="AD522" s="10" t="s">
        <v>8321</v>
      </c>
      <c r="AE522" s="243" t="s">
        <v>2615</v>
      </c>
      <c r="AF522" s="10" t="s">
        <v>8322</v>
      </c>
      <c r="AG522" s="10" t="s">
        <v>8323</v>
      </c>
      <c r="AH522" s="242" t="s">
        <v>8324</v>
      </c>
      <c r="AI522" s="243" t="s">
        <v>8325</v>
      </c>
      <c r="AJ522" s="10" t="s">
        <v>3087</v>
      </c>
      <c r="AK522" s="10" t="s">
        <v>3087</v>
      </c>
      <c r="AL522" s="241" t="s">
        <v>3087</v>
      </c>
      <c r="AM522" s="254" t="s">
        <v>8326</v>
      </c>
      <c r="AN522" s="8"/>
      <c r="AO522" s="10"/>
      <c r="AP522" s="10"/>
      <c r="AQ522" s="254" t="s">
        <v>3087</v>
      </c>
      <c r="AR522" s="245">
        <v>44125</v>
      </c>
      <c r="AS522" s="245">
        <v>44125</v>
      </c>
      <c r="AT522" s="246" t="s">
        <v>3087</v>
      </c>
      <c r="AU522" s="244">
        <v>44125</v>
      </c>
      <c r="AV522" s="247" t="s">
        <v>4455</v>
      </c>
      <c r="AW522" s="248" t="s">
        <v>6612</v>
      </c>
      <c r="AX522" s="249" t="s">
        <v>8296</v>
      </c>
      <c r="AY522" s="250" t="s">
        <v>8316</v>
      </c>
    </row>
    <row r="523" spans="1:51" ht="24.75" customHeight="1" x14ac:dyDescent="0.35">
      <c r="A523" s="11">
        <v>522</v>
      </c>
      <c r="B523" s="241" t="s">
        <v>8327</v>
      </c>
      <c r="C523" s="8" t="s">
        <v>3960</v>
      </c>
      <c r="D523" s="10" t="s">
        <v>3087</v>
      </c>
      <c r="E523" s="10" t="s">
        <v>14</v>
      </c>
      <c r="F523" s="9">
        <v>44088</v>
      </c>
      <c r="G523" s="9">
        <v>44147</v>
      </c>
      <c r="H523" s="9"/>
      <c r="I523" s="9"/>
      <c r="J523" s="7" t="s">
        <v>3127</v>
      </c>
      <c r="K523" s="7"/>
      <c r="L523" s="10" t="s">
        <v>35</v>
      </c>
      <c r="M523" s="242" t="s">
        <v>35</v>
      </c>
      <c r="N523" s="243" t="s">
        <v>2050</v>
      </c>
      <c r="O523" s="243" t="s">
        <v>271</v>
      </c>
      <c r="P523" s="10" t="s">
        <v>2105</v>
      </c>
      <c r="Q523" s="10"/>
      <c r="R523" s="10"/>
      <c r="S523" s="10"/>
      <c r="T523" s="10" t="s">
        <v>22</v>
      </c>
      <c r="U523" s="244">
        <v>32965</v>
      </c>
      <c r="V523" s="10" t="s">
        <v>91</v>
      </c>
      <c r="W523" s="10" t="s">
        <v>334</v>
      </c>
      <c r="X523" s="241" t="s">
        <v>1936</v>
      </c>
      <c r="Y523" s="8" t="s">
        <v>3961</v>
      </c>
      <c r="Z523" s="243">
        <v>40871</v>
      </c>
      <c r="AA523" s="10" t="s">
        <v>91</v>
      </c>
      <c r="AB523" s="10" t="s">
        <v>1938</v>
      </c>
      <c r="AC523" s="10" t="s">
        <v>3139</v>
      </c>
      <c r="AD523" s="10" t="s">
        <v>2098</v>
      </c>
      <c r="AE523" s="243" t="s">
        <v>1962</v>
      </c>
      <c r="AF523" s="10" t="s">
        <v>8328</v>
      </c>
      <c r="AG523" s="10" t="s">
        <v>8329</v>
      </c>
      <c r="AH523" s="242" t="s">
        <v>8328</v>
      </c>
      <c r="AI523" s="243" t="s">
        <v>8329</v>
      </c>
      <c r="AJ523" s="10" t="s">
        <v>8330</v>
      </c>
      <c r="AK523" s="10" t="s">
        <v>8331</v>
      </c>
      <c r="AL523" s="241" t="s">
        <v>1941</v>
      </c>
      <c r="AM523" s="8" t="s">
        <v>8332</v>
      </c>
      <c r="AN523" s="8"/>
      <c r="AO523" s="8"/>
      <c r="AP523" s="8"/>
      <c r="AQ523" s="8" t="s">
        <v>3087</v>
      </c>
      <c r="AR523" s="245">
        <v>44127</v>
      </c>
      <c r="AS523" s="245">
        <v>44127</v>
      </c>
      <c r="AT523" s="246" t="s">
        <v>3087</v>
      </c>
      <c r="AU523" s="244">
        <v>44110</v>
      </c>
      <c r="AV523" s="247" t="s">
        <v>4455</v>
      </c>
      <c r="AW523" s="248" t="s">
        <v>8333</v>
      </c>
      <c r="AX523" s="249" t="s">
        <v>3087</v>
      </c>
      <c r="AY523" s="250" t="s">
        <v>8327</v>
      </c>
    </row>
    <row r="524" spans="1:51" ht="24.75" customHeight="1" x14ac:dyDescent="0.35">
      <c r="A524" s="11">
        <v>523</v>
      </c>
      <c r="B524" s="241" t="s">
        <v>8334</v>
      </c>
      <c r="C524" s="8" t="s">
        <v>8335</v>
      </c>
      <c r="D524" s="10" t="s">
        <v>3087</v>
      </c>
      <c r="E524" s="10" t="s">
        <v>14</v>
      </c>
      <c r="F524" s="9">
        <v>41276</v>
      </c>
      <c r="G524" s="9">
        <v>41336</v>
      </c>
      <c r="H524" s="9"/>
      <c r="I524" s="9"/>
      <c r="J524" s="7" t="s">
        <v>1932</v>
      </c>
      <c r="K524" s="7"/>
      <c r="L524" s="10" t="s">
        <v>618</v>
      </c>
      <c r="M524" s="242" t="s">
        <v>618</v>
      </c>
      <c r="N524" s="243" t="s">
        <v>1942</v>
      </c>
      <c r="O524" s="243" t="s">
        <v>8336</v>
      </c>
      <c r="P524" s="10" t="s">
        <v>8337</v>
      </c>
      <c r="Q524" s="10"/>
      <c r="R524" s="10"/>
      <c r="S524" s="10"/>
      <c r="T524" s="10" t="s">
        <v>53</v>
      </c>
      <c r="U524" s="244">
        <v>27141</v>
      </c>
      <c r="V524" s="10" t="s">
        <v>79</v>
      </c>
      <c r="W524" s="10" t="s">
        <v>747</v>
      </c>
      <c r="X524" s="241" t="s">
        <v>1936</v>
      </c>
      <c r="Y524" s="8" t="s">
        <v>8338</v>
      </c>
      <c r="Z524" s="243">
        <v>42453</v>
      </c>
      <c r="AA524" s="10" t="s">
        <v>3087</v>
      </c>
      <c r="AB524" s="10" t="s">
        <v>1938</v>
      </c>
      <c r="AC524" s="10" t="s">
        <v>1968</v>
      </c>
      <c r="AD524" s="10" t="s">
        <v>8339</v>
      </c>
      <c r="AE524" s="243" t="s">
        <v>2095</v>
      </c>
      <c r="AF524" s="10" t="s">
        <v>8340</v>
      </c>
      <c r="AG524" s="10" t="s">
        <v>8341</v>
      </c>
      <c r="AH524" s="242" t="s">
        <v>8340</v>
      </c>
      <c r="AI524" s="243" t="s">
        <v>8341</v>
      </c>
      <c r="AJ524" s="10" t="s">
        <v>8342</v>
      </c>
      <c r="AK524" s="10" t="s">
        <v>8343</v>
      </c>
      <c r="AL524" s="241" t="s">
        <v>1971</v>
      </c>
      <c r="AM524" s="8" t="s">
        <v>8344</v>
      </c>
      <c r="AN524" s="8"/>
      <c r="AO524" s="8"/>
      <c r="AP524" s="8"/>
      <c r="AQ524" s="8" t="s">
        <v>3087</v>
      </c>
      <c r="AR524" s="245">
        <v>44132</v>
      </c>
      <c r="AS524" s="245">
        <v>44132</v>
      </c>
      <c r="AT524" s="246" t="s">
        <v>8345</v>
      </c>
      <c r="AU524" s="244">
        <v>44119</v>
      </c>
      <c r="AV524" s="247" t="s">
        <v>6648</v>
      </c>
      <c r="AW524" s="248" t="s">
        <v>6649</v>
      </c>
      <c r="AX524" s="249" t="s">
        <v>3087</v>
      </c>
      <c r="AY524" s="250" t="s">
        <v>8334</v>
      </c>
    </row>
    <row r="525" spans="1:51" ht="24.75" customHeight="1" x14ac:dyDescent="0.35">
      <c r="A525" s="11">
        <v>524</v>
      </c>
      <c r="B525" s="241" t="s">
        <v>8346</v>
      </c>
      <c r="C525" s="8" t="s">
        <v>8347</v>
      </c>
      <c r="D525" s="10" t="s">
        <v>3087</v>
      </c>
      <c r="E525" s="10" t="s">
        <v>781</v>
      </c>
      <c r="F525" s="9">
        <v>43507</v>
      </c>
      <c r="G525" s="9">
        <v>43566</v>
      </c>
      <c r="H525" s="9"/>
      <c r="I525" s="9"/>
      <c r="J525" s="7" t="s">
        <v>1932</v>
      </c>
      <c r="K525" s="7"/>
      <c r="L525" s="10" t="s">
        <v>7985</v>
      </c>
      <c r="M525" s="242" t="s">
        <v>3474</v>
      </c>
      <c r="N525" s="243" t="s">
        <v>2050</v>
      </c>
      <c r="O525" s="243" t="s">
        <v>4999</v>
      </c>
      <c r="P525" s="10" t="s">
        <v>6623</v>
      </c>
      <c r="Q525" s="10"/>
      <c r="R525" s="10"/>
      <c r="S525" s="10"/>
      <c r="T525" s="10" t="s">
        <v>53</v>
      </c>
      <c r="U525" s="244">
        <v>33445</v>
      </c>
      <c r="V525" s="10" t="s">
        <v>2048</v>
      </c>
      <c r="W525" s="10" t="s">
        <v>2048</v>
      </c>
      <c r="X525" s="241" t="s">
        <v>1936</v>
      </c>
      <c r="Y525" s="8" t="s">
        <v>8348</v>
      </c>
      <c r="Z525" s="243">
        <v>41328</v>
      </c>
      <c r="AA525" s="10" t="s">
        <v>2048</v>
      </c>
      <c r="AB525" s="10" t="s">
        <v>1938</v>
      </c>
      <c r="AC525" s="10" t="s">
        <v>3139</v>
      </c>
      <c r="AD525" s="10" t="s">
        <v>2363</v>
      </c>
      <c r="AE525" s="243" t="s">
        <v>2104</v>
      </c>
      <c r="AF525" s="10" t="s">
        <v>8349</v>
      </c>
      <c r="AG525" s="10" t="s">
        <v>8350</v>
      </c>
      <c r="AH525" s="242" t="s">
        <v>8349</v>
      </c>
      <c r="AI525" s="243" t="s">
        <v>8350</v>
      </c>
      <c r="AJ525" s="10" t="s">
        <v>8351</v>
      </c>
      <c r="AK525" s="10" t="s">
        <v>8352</v>
      </c>
      <c r="AL525" s="241" t="s">
        <v>1971</v>
      </c>
      <c r="AM525" s="8" t="s">
        <v>8353</v>
      </c>
      <c r="AN525" s="8"/>
      <c r="AO525" s="8"/>
      <c r="AP525" s="8"/>
      <c r="AQ525" s="8"/>
      <c r="AR525" s="245">
        <v>44134</v>
      </c>
      <c r="AS525" s="245">
        <v>44134</v>
      </c>
      <c r="AT525" s="246" t="s">
        <v>8354</v>
      </c>
      <c r="AU525" s="244">
        <v>44134</v>
      </c>
      <c r="AV525" s="247" t="s">
        <v>6602</v>
      </c>
      <c r="AW525" s="248" t="s">
        <v>6612</v>
      </c>
      <c r="AX525" s="249" t="s">
        <v>3087</v>
      </c>
      <c r="AY525" s="250" t="s">
        <v>8346</v>
      </c>
    </row>
    <row r="526" spans="1:51" ht="24.75" customHeight="1" x14ac:dyDescent="0.35">
      <c r="A526" s="11">
        <v>525</v>
      </c>
      <c r="B526" s="241" t="s">
        <v>8355</v>
      </c>
      <c r="C526" s="8" t="s">
        <v>8356</v>
      </c>
      <c r="D526" s="10" t="s">
        <v>3087</v>
      </c>
      <c r="E526" s="10" t="s">
        <v>32</v>
      </c>
      <c r="F526" s="9">
        <v>43626</v>
      </c>
      <c r="G526" s="9">
        <v>43685</v>
      </c>
      <c r="H526" s="9"/>
      <c r="I526" s="9"/>
      <c r="J526" s="7" t="s">
        <v>1932</v>
      </c>
      <c r="K526" s="7"/>
      <c r="L526" s="10" t="s">
        <v>115</v>
      </c>
      <c r="M526" s="242" t="s">
        <v>2070</v>
      </c>
      <c r="N526" s="243" t="s">
        <v>1990</v>
      </c>
      <c r="O526" s="243" t="s">
        <v>484</v>
      </c>
      <c r="P526" s="10" t="s">
        <v>2220</v>
      </c>
      <c r="Q526" s="10"/>
      <c r="R526" s="10"/>
      <c r="S526" s="10"/>
      <c r="T526" s="10" t="s">
        <v>53</v>
      </c>
      <c r="U526" s="244">
        <v>30981</v>
      </c>
      <c r="V526" s="10" t="s">
        <v>79</v>
      </c>
      <c r="W526" s="10" t="s">
        <v>79</v>
      </c>
      <c r="X526" s="241" t="s">
        <v>1936</v>
      </c>
      <c r="Y526" s="8" t="s">
        <v>8357</v>
      </c>
      <c r="Z526" s="243">
        <v>38566</v>
      </c>
      <c r="AA526" s="10" t="s">
        <v>79</v>
      </c>
      <c r="AB526" s="10" t="s">
        <v>1938</v>
      </c>
      <c r="AC526" s="10" t="s">
        <v>3139</v>
      </c>
      <c r="AD526" s="10" t="s">
        <v>2272</v>
      </c>
      <c r="AE526" s="243" t="s">
        <v>2368</v>
      </c>
      <c r="AF526" s="10" t="s">
        <v>8358</v>
      </c>
      <c r="AG526" s="10" t="s">
        <v>8359</v>
      </c>
      <c r="AH526" s="242" t="s">
        <v>8358</v>
      </c>
      <c r="AI526" s="243" t="s">
        <v>8359</v>
      </c>
      <c r="AJ526" s="10" t="s">
        <v>8360</v>
      </c>
      <c r="AK526" s="10" t="s">
        <v>8361</v>
      </c>
      <c r="AL526" s="241" t="s">
        <v>1971</v>
      </c>
      <c r="AM526" s="8" t="s">
        <v>8362</v>
      </c>
      <c r="AN526" s="8"/>
      <c r="AO526" s="8"/>
      <c r="AP526" s="8"/>
      <c r="AQ526" s="8"/>
      <c r="AR526" s="245">
        <v>44135</v>
      </c>
      <c r="AS526" s="245">
        <v>44135</v>
      </c>
      <c r="AT526" s="246" t="s">
        <v>8363</v>
      </c>
      <c r="AU526" s="244">
        <v>44134</v>
      </c>
      <c r="AV526" s="247" t="s">
        <v>6602</v>
      </c>
      <c r="AW526" s="248" t="s">
        <v>6612</v>
      </c>
      <c r="AX526" s="249" t="s">
        <v>3087</v>
      </c>
      <c r="AY526" s="250" t="s">
        <v>8355</v>
      </c>
    </row>
    <row r="527" spans="1:51" ht="24.75" customHeight="1" x14ac:dyDescent="0.35">
      <c r="A527" s="11">
        <v>526</v>
      </c>
      <c r="B527" s="241" t="s">
        <v>8364</v>
      </c>
      <c r="C527" s="8" t="s">
        <v>8365</v>
      </c>
      <c r="D527" s="10" t="s">
        <v>3087</v>
      </c>
      <c r="E527" s="10" t="s">
        <v>255</v>
      </c>
      <c r="F527" s="9">
        <v>43836</v>
      </c>
      <c r="G527" s="9">
        <v>43895</v>
      </c>
      <c r="H527" s="9"/>
      <c r="I527" s="9">
        <v>44260</v>
      </c>
      <c r="J527" s="7" t="s">
        <v>3127</v>
      </c>
      <c r="K527" s="7"/>
      <c r="L527" s="10" t="s">
        <v>6523</v>
      </c>
      <c r="M527" s="242" t="s">
        <v>7673</v>
      </c>
      <c r="N527" s="243" t="s">
        <v>1990</v>
      </c>
      <c r="O527" s="243" t="s">
        <v>4757</v>
      </c>
      <c r="P527" s="10" t="s">
        <v>4758</v>
      </c>
      <c r="Q527" s="10"/>
      <c r="R527" s="10"/>
      <c r="S527" s="10"/>
      <c r="T527" s="10" t="s">
        <v>53</v>
      </c>
      <c r="U527" s="244">
        <v>31258</v>
      </c>
      <c r="V527" s="10" t="s">
        <v>2228</v>
      </c>
      <c r="W527" s="10" t="s">
        <v>2007</v>
      </c>
      <c r="X527" s="241" t="s">
        <v>1936</v>
      </c>
      <c r="Y527" s="8" t="s">
        <v>8366</v>
      </c>
      <c r="Z527" s="243">
        <v>42074</v>
      </c>
      <c r="AA527" s="10" t="s">
        <v>255</v>
      </c>
      <c r="AB527" s="10" t="s">
        <v>1938</v>
      </c>
      <c r="AC527" s="10" t="s">
        <v>3139</v>
      </c>
      <c r="AD527" s="10" t="s">
        <v>2010</v>
      </c>
      <c r="AE527" s="243" t="s">
        <v>2421</v>
      </c>
      <c r="AF527" s="10" t="s">
        <v>8367</v>
      </c>
      <c r="AG527" s="10" t="s">
        <v>8368</v>
      </c>
      <c r="AH527" s="242" t="s">
        <v>8367</v>
      </c>
      <c r="AI527" s="243" t="s">
        <v>8368</v>
      </c>
      <c r="AJ527" s="10" t="s">
        <v>8369</v>
      </c>
      <c r="AK527" s="10" t="s">
        <v>8370</v>
      </c>
      <c r="AL527" s="241" t="s">
        <v>1971</v>
      </c>
      <c r="AM527" s="8" t="s">
        <v>8371</v>
      </c>
      <c r="AN527" s="8"/>
      <c r="AO527" s="8"/>
      <c r="AP527" s="8"/>
      <c r="AQ527" s="8" t="s">
        <v>3087</v>
      </c>
      <c r="AR527" s="245">
        <v>44135</v>
      </c>
      <c r="AS527" s="245">
        <v>44135</v>
      </c>
      <c r="AT527" s="246" t="s">
        <v>8372</v>
      </c>
      <c r="AU527" s="244">
        <v>44130</v>
      </c>
      <c r="AV527" s="247" t="s">
        <v>6648</v>
      </c>
      <c r="AW527" s="248" t="s">
        <v>6649</v>
      </c>
      <c r="AX527" s="249" t="s">
        <v>3087</v>
      </c>
      <c r="AY527" s="250" t="s">
        <v>8364</v>
      </c>
    </row>
    <row r="528" spans="1:51" ht="24.75" customHeight="1" x14ac:dyDescent="0.35">
      <c r="A528" s="11">
        <v>527</v>
      </c>
      <c r="B528" s="241" t="s">
        <v>8373</v>
      </c>
      <c r="C528" s="8" t="s">
        <v>8374</v>
      </c>
      <c r="D528" s="10" t="s">
        <v>3087</v>
      </c>
      <c r="E528" s="10" t="s">
        <v>101</v>
      </c>
      <c r="F528" s="9">
        <v>41764</v>
      </c>
      <c r="G528" s="9">
        <v>41824</v>
      </c>
      <c r="H528" s="9"/>
      <c r="I528" s="9"/>
      <c r="J528" s="7" t="s">
        <v>1932</v>
      </c>
      <c r="K528" s="7"/>
      <c r="L528" s="10" t="s">
        <v>5538</v>
      </c>
      <c r="M528" s="242" t="s">
        <v>2141</v>
      </c>
      <c r="N528" s="243" t="s">
        <v>1942</v>
      </c>
      <c r="O528" s="243" t="s">
        <v>7396</v>
      </c>
      <c r="P528" s="10" t="s">
        <v>2053</v>
      </c>
      <c r="Q528" s="10"/>
      <c r="R528" s="10"/>
      <c r="S528" s="10"/>
      <c r="T528" s="10" t="s">
        <v>53</v>
      </c>
      <c r="U528" s="244">
        <v>30956</v>
      </c>
      <c r="V528" s="10" t="s">
        <v>343</v>
      </c>
      <c r="W528" s="10" t="s">
        <v>343</v>
      </c>
      <c r="X528" s="241" t="s">
        <v>1936</v>
      </c>
      <c r="Y528" s="8" t="s">
        <v>8375</v>
      </c>
      <c r="Z528" s="243">
        <v>41031</v>
      </c>
      <c r="AA528" s="10" t="s">
        <v>343</v>
      </c>
      <c r="AB528" s="10" t="s">
        <v>1956</v>
      </c>
      <c r="AC528" s="10" t="s">
        <v>1974</v>
      </c>
      <c r="AD528" s="10" t="s">
        <v>8376</v>
      </c>
      <c r="AE528" s="243" t="s">
        <v>1988</v>
      </c>
      <c r="AF528" s="10" t="s">
        <v>8377</v>
      </c>
      <c r="AG528" s="10" t="s">
        <v>8378</v>
      </c>
      <c r="AH528" s="242" t="s">
        <v>8377</v>
      </c>
      <c r="AI528" s="243" t="s">
        <v>8379</v>
      </c>
      <c r="AJ528" s="10" t="s">
        <v>8380</v>
      </c>
      <c r="AK528" s="10" t="s">
        <v>8381</v>
      </c>
      <c r="AL528" s="241" t="s">
        <v>1950</v>
      </c>
      <c r="AM528" s="8" t="s">
        <v>8382</v>
      </c>
      <c r="AN528" s="8"/>
      <c r="AO528" s="8"/>
      <c r="AP528" s="8"/>
      <c r="AQ528" s="8" t="s">
        <v>3087</v>
      </c>
      <c r="AR528" s="245">
        <v>44135</v>
      </c>
      <c r="AS528" s="245">
        <v>44135</v>
      </c>
      <c r="AT528" s="246" t="s">
        <v>8383</v>
      </c>
      <c r="AU528" s="244">
        <v>44137</v>
      </c>
      <c r="AV528" s="247" t="s">
        <v>6648</v>
      </c>
      <c r="AW528" s="248" t="s">
        <v>6649</v>
      </c>
      <c r="AX528" s="249" t="s">
        <v>3087</v>
      </c>
      <c r="AY528" s="250" t="s">
        <v>8373</v>
      </c>
    </row>
    <row r="529" spans="1:51" ht="24.75" customHeight="1" x14ac:dyDescent="0.35">
      <c r="A529" s="11">
        <v>528</v>
      </c>
      <c r="B529" s="241" t="s">
        <v>8384</v>
      </c>
      <c r="C529" s="8" t="s">
        <v>8385</v>
      </c>
      <c r="D529" s="10" t="s">
        <v>2128</v>
      </c>
      <c r="E529" s="10" t="s">
        <v>707</v>
      </c>
      <c r="F529" s="9">
        <v>43108</v>
      </c>
      <c r="G529" s="9">
        <v>43167</v>
      </c>
      <c r="H529" s="9"/>
      <c r="I529" s="9"/>
      <c r="J529" s="7" t="s">
        <v>1932</v>
      </c>
      <c r="K529" s="7"/>
      <c r="L529" s="10" t="s">
        <v>5052</v>
      </c>
      <c r="M529" s="242" t="s">
        <v>5053</v>
      </c>
      <c r="N529" s="243" t="s">
        <v>1984</v>
      </c>
      <c r="O529" s="243" t="s">
        <v>3091</v>
      </c>
      <c r="P529" s="10" t="s">
        <v>3246</v>
      </c>
      <c r="Q529" s="10"/>
      <c r="R529" s="10"/>
      <c r="S529" s="10"/>
      <c r="T529" s="10" t="s">
        <v>53</v>
      </c>
      <c r="U529" s="244">
        <v>29776</v>
      </c>
      <c r="V529" s="10" t="s">
        <v>699</v>
      </c>
      <c r="W529" s="10" t="s">
        <v>699</v>
      </c>
      <c r="X529" s="241" t="s">
        <v>1936</v>
      </c>
      <c r="Y529" s="8" t="s">
        <v>8386</v>
      </c>
      <c r="Z529" s="243">
        <v>39280</v>
      </c>
      <c r="AA529" s="10" t="s">
        <v>699</v>
      </c>
      <c r="AB529" s="10" t="s">
        <v>1938</v>
      </c>
      <c r="AC529" s="10" t="s">
        <v>3139</v>
      </c>
      <c r="AD529" s="10" t="s">
        <v>2098</v>
      </c>
      <c r="AE529" s="243" t="s">
        <v>1948</v>
      </c>
      <c r="AF529" s="10" t="s">
        <v>8387</v>
      </c>
      <c r="AG529" s="10" t="s">
        <v>8388</v>
      </c>
      <c r="AH529" s="242" t="s">
        <v>8389</v>
      </c>
      <c r="AI529" s="243" t="s">
        <v>8390</v>
      </c>
      <c r="AJ529" s="10" t="s">
        <v>8391</v>
      </c>
      <c r="AK529" s="10" t="s">
        <v>8392</v>
      </c>
      <c r="AL529" s="241" t="s">
        <v>1971</v>
      </c>
      <c r="AM529" s="8" t="s">
        <v>8393</v>
      </c>
      <c r="AN529" s="8"/>
      <c r="AO529" s="8"/>
      <c r="AP529" s="8"/>
      <c r="AQ529" s="8" t="s">
        <v>3087</v>
      </c>
      <c r="AR529" s="245">
        <v>44134</v>
      </c>
      <c r="AS529" s="245">
        <v>44135</v>
      </c>
      <c r="AT529" s="246" t="s">
        <v>8394</v>
      </c>
      <c r="AU529" s="244">
        <v>44124</v>
      </c>
      <c r="AV529" s="247" t="s">
        <v>6648</v>
      </c>
      <c r="AW529" s="248" t="s">
        <v>3255</v>
      </c>
      <c r="AX529" s="249" t="s">
        <v>4503</v>
      </c>
      <c r="AY529" s="250" t="s">
        <v>8384</v>
      </c>
    </row>
    <row r="530" spans="1:51" ht="24.75" customHeight="1" x14ac:dyDescent="0.35">
      <c r="A530" s="11">
        <v>529</v>
      </c>
      <c r="B530" s="241" t="s">
        <v>8395</v>
      </c>
      <c r="C530" s="8" t="s">
        <v>8396</v>
      </c>
      <c r="D530" s="10" t="s">
        <v>3087</v>
      </c>
      <c r="E530" s="10" t="s">
        <v>1967</v>
      </c>
      <c r="F530" s="9">
        <v>43362</v>
      </c>
      <c r="G530" s="9">
        <v>43421</v>
      </c>
      <c r="H530" s="9"/>
      <c r="I530" s="9">
        <v>44152</v>
      </c>
      <c r="J530" s="7" t="s">
        <v>3127</v>
      </c>
      <c r="K530" s="7"/>
      <c r="L530" s="10" t="s">
        <v>5937</v>
      </c>
      <c r="M530" s="242" t="s">
        <v>2298</v>
      </c>
      <c r="N530" s="243" t="s">
        <v>2017</v>
      </c>
      <c r="O530" s="243" t="s">
        <v>3186</v>
      </c>
      <c r="P530" s="10" t="s">
        <v>2061</v>
      </c>
      <c r="Q530" s="10"/>
      <c r="R530" s="10"/>
      <c r="S530" s="10"/>
      <c r="T530" s="10" t="s">
        <v>53</v>
      </c>
      <c r="U530" s="244">
        <v>33799</v>
      </c>
      <c r="V530" s="10" t="s">
        <v>1967</v>
      </c>
      <c r="W530" s="10" t="s">
        <v>1967</v>
      </c>
      <c r="X530" s="241" t="s">
        <v>1936</v>
      </c>
      <c r="Y530" s="8" t="s">
        <v>8397</v>
      </c>
      <c r="Z530" s="243">
        <v>40182</v>
      </c>
      <c r="AA530" s="10" t="s">
        <v>1967</v>
      </c>
      <c r="AB530" s="10" t="s">
        <v>1956</v>
      </c>
      <c r="AC530" s="10" t="s">
        <v>1974</v>
      </c>
      <c r="AD530" s="10" t="s">
        <v>8398</v>
      </c>
      <c r="AE530" s="243" t="s">
        <v>2095</v>
      </c>
      <c r="AF530" s="10" t="s">
        <v>8399</v>
      </c>
      <c r="AG530" s="10" t="s">
        <v>8400</v>
      </c>
      <c r="AH530" s="242" t="s">
        <v>8399</v>
      </c>
      <c r="AI530" s="243" t="s">
        <v>8400</v>
      </c>
      <c r="AJ530" s="10" t="s">
        <v>8401</v>
      </c>
      <c r="AK530" s="10" t="s">
        <v>8402</v>
      </c>
      <c r="AL530" s="241" t="s">
        <v>2107</v>
      </c>
      <c r="AM530" s="8" t="s">
        <v>8403</v>
      </c>
      <c r="AN530" s="8"/>
      <c r="AO530" s="8"/>
      <c r="AP530" s="8"/>
      <c r="AQ530" s="8" t="s">
        <v>3087</v>
      </c>
      <c r="AR530" s="245">
        <v>44135</v>
      </c>
      <c r="AS530" s="245">
        <v>44144</v>
      </c>
      <c r="AT530" s="246" t="s">
        <v>8404</v>
      </c>
      <c r="AU530" s="244">
        <v>44119</v>
      </c>
      <c r="AV530" s="247" t="s">
        <v>6648</v>
      </c>
      <c r="AW530" s="248" t="s">
        <v>6649</v>
      </c>
      <c r="AX530" s="249" t="s">
        <v>3087</v>
      </c>
      <c r="AY530" s="250" t="s">
        <v>8395</v>
      </c>
    </row>
    <row r="531" spans="1:51" ht="24.75" customHeight="1" x14ac:dyDescent="0.35">
      <c r="A531" s="11">
        <v>530</v>
      </c>
      <c r="B531" s="241" t="s">
        <v>8405</v>
      </c>
      <c r="C531" s="8" t="s">
        <v>8406</v>
      </c>
      <c r="D531" s="10" t="s">
        <v>3087</v>
      </c>
      <c r="E531" s="10" t="s">
        <v>14</v>
      </c>
      <c r="F531" s="9">
        <v>44018</v>
      </c>
      <c r="G531" s="9">
        <v>44077</v>
      </c>
      <c r="H531" s="9"/>
      <c r="I531" s="9">
        <v>44442</v>
      </c>
      <c r="J531" s="7" t="s">
        <v>3127</v>
      </c>
      <c r="K531" s="7"/>
      <c r="L531" s="10" t="s">
        <v>3117</v>
      </c>
      <c r="M531" s="242" t="s">
        <v>2112</v>
      </c>
      <c r="N531" s="243" t="s">
        <v>2050</v>
      </c>
      <c r="O531" s="243" t="s">
        <v>7882</v>
      </c>
      <c r="P531" s="10" t="s">
        <v>8407</v>
      </c>
      <c r="Q531" s="10"/>
      <c r="R531" s="10"/>
      <c r="S531" s="10"/>
      <c r="T531" s="10" t="s">
        <v>22</v>
      </c>
      <c r="U531" s="244">
        <v>33757</v>
      </c>
      <c r="V531" s="10" t="s">
        <v>255</v>
      </c>
      <c r="W531" s="10" t="s">
        <v>1658</v>
      </c>
      <c r="X531" s="241" t="s">
        <v>1936</v>
      </c>
      <c r="Y531" s="8" t="s">
        <v>8408</v>
      </c>
      <c r="Z531" s="243">
        <v>42262</v>
      </c>
      <c r="AA531" s="10" t="s">
        <v>255</v>
      </c>
      <c r="AB531" s="10" t="s">
        <v>1956</v>
      </c>
      <c r="AC531" s="10" t="s">
        <v>3139</v>
      </c>
      <c r="AD531" s="10" t="s">
        <v>2221</v>
      </c>
      <c r="AE531" s="243" t="s">
        <v>2095</v>
      </c>
      <c r="AF531" s="10" t="s">
        <v>8409</v>
      </c>
      <c r="AG531" s="10" t="s">
        <v>8410</v>
      </c>
      <c r="AH531" s="242" t="s">
        <v>8409</v>
      </c>
      <c r="AI531" s="243" t="s">
        <v>8410</v>
      </c>
      <c r="AJ531" s="10" t="s">
        <v>8411</v>
      </c>
      <c r="AK531" s="10" t="s">
        <v>8412</v>
      </c>
      <c r="AL531" s="241" t="s">
        <v>1953</v>
      </c>
      <c r="AM531" s="8" t="s">
        <v>8413</v>
      </c>
      <c r="AN531" s="8"/>
      <c r="AO531" s="8"/>
      <c r="AP531" s="8"/>
      <c r="AQ531" s="8" t="s">
        <v>3087</v>
      </c>
      <c r="AR531" s="245">
        <v>44149</v>
      </c>
      <c r="AS531" s="245">
        <v>44149</v>
      </c>
      <c r="AT531" s="246" t="s">
        <v>8414</v>
      </c>
      <c r="AU531" s="244">
        <v>44124</v>
      </c>
      <c r="AV531" s="247" t="s">
        <v>6602</v>
      </c>
      <c r="AW531" s="248" t="s">
        <v>3782</v>
      </c>
      <c r="AX531" s="249" t="s">
        <v>3087</v>
      </c>
      <c r="AY531" s="250" t="s">
        <v>8405</v>
      </c>
    </row>
    <row r="532" spans="1:51" ht="24.75" customHeight="1" x14ac:dyDescent="0.35">
      <c r="A532" s="11">
        <v>531</v>
      </c>
      <c r="B532" s="241" t="s">
        <v>8415</v>
      </c>
      <c r="C532" s="8" t="s">
        <v>8416</v>
      </c>
      <c r="D532" s="10" t="s">
        <v>3087</v>
      </c>
      <c r="E532" s="10" t="s">
        <v>544</v>
      </c>
      <c r="F532" s="9">
        <v>44095</v>
      </c>
      <c r="G532" s="9">
        <v>44154</v>
      </c>
      <c r="H532" s="9"/>
      <c r="I532" s="9"/>
      <c r="J532" s="7" t="s">
        <v>3127</v>
      </c>
      <c r="K532" s="7"/>
      <c r="L532" s="10" t="s">
        <v>7985</v>
      </c>
      <c r="M532" s="242" t="s">
        <v>3474</v>
      </c>
      <c r="N532" s="243" t="s">
        <v>2017</v>
      </c>
      <c r="O532" s="243" t="s">
        <v>5579</v>
      </c>
      <c r="P532" s="10" t="s">
        <v>6906</v>
      </c>
      <c r="Q532" s="10"/>
      <c r="R532" s="10"/>
      <c r="S532" s="10"/>
      <c r="T532" s="10" t="s">
        <v>53</v>
      </c>
      <c r="U532" s="244">
        <v>33260</v>
      </c>
      <c r="V532" s="10" t="s">
        <v>544</v>
      </c>
      <c r="W532" s="10" t="s">
        <v>7917</v>
      </c>
      <c r="X532" s="241" t="s">
        <v>1936</v>
      </c>
      <c r="Y532" s="8" t="s">
        <v>8417</v>
      </c>
      <c r="Z532" s="243">
        <v>43612</v>
      </c>
      <c r="AA532" s="10" t="s">
        <v>3087</v>
      </c>
      <c r="AB532" s="10" t="s">
        <v>1938</v>
      </c>
      <c r="AC532" s="10" t="s">
        <v>3139</v>
      </c>
      <c r="AD532" s="10" t="s">
        <v>8418</v>
      </c>
      <c r="AE532" s="243" t="s">
        <v>1948</v>
      </c>
      <c r="AF532" s="10" t="s">
        <v>8419</v>
      </c>
      <c r="AG532" s="10" t="s">
        <v>8420</v>
      </c>
      <c r="AH532" s="242" t="s">
        <v>8419</v>
      </c>
      <c r="AI532" s="243" t="s">
        <v>8420</v>
      </c>
      <c r="AJ532" s="10" t="s">
        <v>8421</v>
      </c>
      <c r="AK532" s="10" t="s">
        <v>8422</v>
      </c>
      <c r="AL532" s="241" t="s">
        <v>1971</v>
      </c>
      <c r="AM532" s="8" t="s">
        <v>8423</v>
      </c>
      <c r="AN532" s="8"/>
      <c r="AO532" s="8"/>
      <c r="AP532" s="8"/>
      <c r="AQ532" s="8" t="s">
        <v>3087</v>
      </c>
      <c r="AR532" s="245">
        <v>44151</v>
      </c>
      <c r="AS532" s="245">
        <v>44151</v>
      </c>
      <c r="AT532" s="246" t="s">
        <v>3087</v>
      </c>
      <c r="AU532" s="244">
        <v>44151</v>
      </c>
      <c r="AV532" s="247" t="s">
        <v>4455</v>
      </c>
      <c r="AW532" s="248" t="s">
        <v>8424</v>
      </c>
      <c r="AX532" s="249" t="s">
        <v>3087</v>
      </c>
      <c r="AY532" s="250" t="s">
        <v>8415</v>
      </c>
    </row>
    <row r="533" spans="1:51" ht="24.75" customHeight="1" x14ac:dyDescent="0.35">
      <c r="A533" s="11">
        <v>532</v>
      </c>
      <c r="B533" s="241" t="s">
        <v>8425</v>
      </c>
      <c r="C533" s="8" t="s">
        <v>8426</v>
      </c>
      <c r="D533" s="10" t="s">
        <v>3087</v>
      </c>
      <c r="E533" s="10" t="s">
        <v>14</v>
      </c>
      <c r="F533" s="9">
        <v>43711</v>
      </c>
      <c r="G533" s="9">
        <v>43770</v>
      </c>
      <c r="H533" s="9"/>
      <c r="I533" s="9"/>
      <c r="J533" s="7" t="s">
        <v>1932</v>
      </c>
      <c r="K533" s="7"/>
      <c r="L533" s="10" t="s">
        <v>115</v>
      </c>
      <c r="M533" s="242" t="s">
        <v>2042</v>
      </c>
      <c r="N533" s="243" t="s">
        <v>2050</v>
      </c>
      <c r="O533" s="243" t="s">
        <v>366</v>
      </c>
      <c r="P533" s="10" t="s">
        <v>2158</v>
      </c>
      <c r="Q533" s="10"/>
      <c r="R533" s="10"/>
      <c r="S533" s="10"/>
      <c r="T533" s="10" t="s">
        <v>22</v>
      </c>
      <c r="U533" s="244">
        <v>32730</v>
      </c>
      <c r="V533" s="10" t="s">
        <v>2270</v>
      </c>
      <c r="W533" s="10" t="s">
        <v>747</v>
      </c>
      <c r="X533" s="241" t="s">
        <v>1936</v>
      </c>
      <c r="Y533" s="8" t="s">
        <v>8427</v>
      </c>
      <c r="Z533" s="243">
        <v>40470</v>
      </c>
      <c r="AA533" s="10" t="s">
        <v>2270</v>
      </c>
      <c r="AB533" s="10" t="s">
        <v>1938</v>
      </c>
      <c r="AC533" s="10" t="s">
        <v>3139</v>
      </c>
      <c r="AD533" s="10" t="s">
        <v>2203</v>
      </c>
      <c r="AE533" s="243" t="s">
        <v>1962</v>
      </c>
      <c r="AF533" s="10" t="s">
        <v>8428</v>
      </c>
      <c r="AG533" s="10" t="s">
        <v>8429</v>
      </c>
      <c r="AH533" s="242" t="s">
        <v>8428</v>
      </c>
      <c r="AI533" s="243" t="s">
        <v>8429</v>
      </c>
      <c r="AJ533" s="10" t="s">
        <v>8430</v>
      </c>
      <c r="AK533" s="10" t="s">
        <v>8431</v>
      </c>
      <c r="AL533" s="241" t="s">
        <v>1941</v>
      </c>
      <c r="AM533" s="8" t="s">
        <v>8432</v>
      </c>
      <c r="AN533" s="8"/>
      <c r="AO533" s="8"/>
      <c r="AP533" s="8"/>
      <c r="AQ533" s="8"/>
      <c r="AR533" s="245">
        <v>44151</v>
      </c>
      <c r="AS533" s="245">
        <v>44156</v>
      </c>
      <c r="AT533" s="246" t="s">
        <v>8433</v>
      </c>
      <c r="AU533" s="244">
        <v>44134</v>
      </c>
      <c r="AV533" s="247" t="s">
        <v>6602</v>
      </c>
      <c r="AW533" s="248" t="s">
        <v>3782</v>
      </c>
      <c r="AX533" s="249" t="s">
        <v>3087</v>
      </c>
      <c r="AY533" s="250" t="s">
        <v>8425</v>
      </c>
    </row>
    <row r="534" spans="1:51" ht="24.75" customHeight="1" x14ac:dyDescent="0.35">
      <c r="A534" s="11">
        <v>533</v>
      </c>
      <c r="B534" s="241" t="s">
        <v>8434</v>
      </c>
      <c r="C534" s="8" t="s">
        <v>8435</v>
      </c>
      <c r="D534" s="10" t="s">
        <v>3087</v>
      </c>
      <c r="E534" s="10" t="s">
        <v>141</v>
      </c>
      <c r="F534" s="9">
        <v>44046</v>
      </c>
      <c r="G534" s="9">
        <v>44105</v>
      </c>
      <c r="H534" s="9"/>
      <c r="I534" s="9">
        <v>44470</v>
      </c>
      <c r="J534" s="7" t="s">
        <v>3127</v>
      </c>
      <c r="K534" s="7"/>
      <c r="L534" s="10" t="s">
        <v>7985</v>
      </c>
      <c r="M534" s="242" t="s">
        <v>3474</v>
      </c>
      <c r="N534" s="243" t="s">
        <v>2050</v>
      </c>
      <c r="O534" s="243" t="s">
        <v>4999</v>
      </c>
      <c r="P534" s="10" t="s">
        <v>6623</v>
      </c>
      <c r="Q534" s="10"/>
      <c r="R534" s="10"/>
      <c r="S534" s="10"/>
      <c r="T534" s="10" t="s">
        <v>53</v>
      </c>
      <c r="U534" s="244">
        <v>34243</v>
      </c>
      <c r="V534" s="10" t="s">
        <v>334</v>
      </c>
      <c r="W534" s="10" t="s">
        <v>334</v>
      </c>
      <c r="X534" s="241" t="s">
        <v>1936</v>
      </c>
      <c r="Y534" s="8" t="s">
        <v>8436</v>
      </c>
      <c r="Z534" s="243">
        <v>42733</v>
      </c>
      <c r="AA534" s="10" t="s">
        <v>8437</v>
      </c>
      <c r="AB534" s="10" t="s">
        <v>1956</v>
      </c>
      <c r="AC534" s="10" t="s">
        <v>3139</v>
      </c>
      <c r="AD534" s="10" t="s">
        <v>2580</v>
      </c>
      <c r="AE534" s="243" t="s">
        <v>2208</v>
      </c>
      <c r="AF534" s="10" t="s">
        <v>8438</v>
      </c>
      <c r="AG534" s="10" t="s">
        <v>8439</v>
      </c>
      <c r="AH534" s="242" t="s">
        <v>8438</v>
      </c>
      <c r="AI534" s="243" t="s">
        <v>8439</v>
      </c>
      <c r="AJ534" s="10" t="s">
        <v>8440</v>
      </c>
      <c r="AK534" s="10" t="s">
        <v>8441</v>
      </c>
      <c r="AL534" s="241" t="s">
        <v>1950</v>
      </c>
      <c r="AM534" s="8" t="s">
        <v>8442</v>
      </c>
      <c r="AN534" s="8"/>
      <c r="AO534" s="8"/>
      <c r="AP534" s="8"/>
      <c r="AQ534" s="8" t="s">
        <v>3087</v>
      </c>
      <c r="AR534" s="245">
        <v>44158</v>
      </c>
      <c r="AS534" s="245">
        <v>44158</v>
      </c>
      <c r="AT534" s="246" t="s">
        <v>8443</v>
      </c>
      <c r="AU534" s="244">
        <v>44147</v>
      </c>
      <c r="AV534" s="247" t="s">
        <v>6648</v>
      </c>
      <c r="AW534" s="248" t="s">
        <v>8424</v>
      </c>
      <c r="AX534" s="249" t="s">
        <v>3087</v>
      </c>
      <c r="AY534" s="250" t="s">
        <v>8434</v>
      </c>
    </row>
    <row r="535" spans="1:51" ht="24.75" customHeight="1" x14ac:dyDescent="0.35">
      <c r="A535" s="11">
        <v>534</v>
      </c>
      <c r="B535" s="241" t="s">
        <v>8444</v>
      </c>
      <c r="C535" s="8" t="s">
        <v>8445</v>
      </c>
      <c r="D535" s="10" t="s">
        <v>3087</v>
      </c>
      <c r="E535" s="10" t="s">
        <v>14</v>
      </c>
      <c r="F535" s="9">
        <v>41129</v>
      </c>
      <c r="G535" s="9">
        <v>41189</v>
      </c>
      <c r="H535" s="9"/>
      <c r="I535" s="9"/>
      <c r="J535" s="7" t="s">
        <v>1932</v>
      </c>
      <c r="K535" s="7"/>
      <c r="L535" s="10" t="s">
        <v>115</v>
      </c>
      <c r="M535" s="242" t="s">
        <v>2042</v>
      </c>
      <c r="N535" s="243" t="s">
        <v>1972</v>
      </c>
      <c r="O535" s="243" t="s">
        <v>8446</v>
      </c>
      <c r="P535" s="10" t="s">
        <v>8447</v>
      </c>
      <c r="Q535" s="10"/>
      <c r="R535" s="10"/>
      <c r="S535" s="10"/>
      <c r="T535" s="10" t="s">
        <v>22</v>
      </c>
      <c r="U535" s="244">
        <v>29557</v>
      </c>
      <c r="V535" s="10" t="s">
        <v>699</v>
      </c>
      <c r="W535" s="10" t="s">
        <v>699</v>
      </c>
      <c r="X535" s="241" t="s">
        <v>1936</v>
      </c>
      <c r="Y535" s="8" t="s">
        <v>8448</v>
      </c>
      <c r="Z535" s="243">
        <v>39850</v>
      </c>
      <c r="AA535" s="10" t="s">
        <v>699</v>
      </c>
      <c r="AB535" s="10" t="s">
        <v>1956</v>
      </c>
      <c r="AC535" s="10" t="s">
        <v>3139</v>
      </c>
      <c r="AD535" s="10" t="s">
        <v>1987</v>
      </c>
      <c r="AE535" s="243" t="s">
        <v>4290</v>
      </c>
      <c r="AF535" s="10" t="s">
        <v>8449</v>
      </c>
      <c r="AG535" s="10" t="s">
        <v>8450</v>
      </c>
      <c r="AH535" s="242" t="s">
        <v>8451</v>
      </c>
      <c r="AI535" s="243" t="s">
        <v>8452</v>
      </c>
      <c r="AJ535" s="10" t="s">
        <v>8453</v>
      </c>
      <c r="AK535" s="10" t="s">
        <v>8454</v>
      </c>
      <c r="AL535" s="241" t="s">
        <v>1950</v>
      </c>
      <c r="AM535" s="8" t="s">
        <v>8455</v>
      </c>
      <c r="AN535" s="8"/>
      <c r="AO535" s="8"/>
      <c r="AP535" s="8"/>
      <c r="AQ535" s="8" t="s">
        <v>3087</v>
      </c>
      <c r="AR535" s="245">
        <v>44141</v>
      </c>
      <c r="AS535" s="245">
        <v>44161</v>
      </c>
      <c r="AT535" s="246" t="s">
        <v>8456</v>
      </c>
      <c r="AU535" s="244">
        <v>44130</v>
      </c>
      <c r="AV535" s="247" t="s">
        <v>6602</v>
      </c>
      <c r="AW535" s="248" t="s">
        <v>6612</v>
      </c>
      <c r="AX535" s="249" t="s">
        <v>5696</v>
      </c>
      <c r="AY535" s="250" t="s">
        <v>8444</v>
      </c>
    </row>
    <row r="536" spans="1:51" ht="24.75" customHeight="1" x14ac:dyDescent="0.35">
      <c r="A536" s="11">
        <v>535</v>
      </c>
      <c r="B536" s="241" t="s">
        <v>8457</v>
      </c>
      <c r="C536" s="8" t="s">
        <v>8458</v>
      </c>
      <c r="D536" s="10" t="s">
        <v>3087</v>
      </c>
      <c r="E536" s="10" t="s">
        <v>14</v>
      </c>
      <c r="F536" s="9">
        <v>43612</v>
      </c>
      <c r="G536" s="9">
        <v>43671</v>
      </c>
      <c r="H536" s="9"/>
      <c r="I536" s="9"/>
      <c r="J536" s="7" t="s">
        <v>1932</v>
      </c>
      <c r="K536" s="7"/>
      <c r="L536" s="10" t="s">
        <v>8459</v>
      </c>
      <c r="M536" s="242" t="s">
        <v>8459</v>
      </c>
      <c r="N536" s="243" t="s">
        <v>2050</v>
      </c>
      <c r="O536" s="243" t="s">
        <v>8460</v>
      </c>
      <c r="P536" s="10" t="s">
        <v>8461</v>
      </c>
      <c r="Q536" s="10"/>
      <c r="R536" s="10"/>
      <c r="S536" s="10"/>
      <c r="T536" s="10" t="s">
        <v>53</v>
      </c>
      <c r="U536" s="244">
        <v>32958</v>
      </c>
      <c r="V536" s="10" t="s">
        <v>255</v>
      </c>
      <c r="W536" s="10" t="s">
        <v>255</v>
      </c>
      <c r="X536" s="241" t="s">
        <v>1936</v>
      </c>
      <c r="Y536" s="8" t="s">
        <v>8462</v>
      </c>
      <c r="Z536" s="243">
        <v>43081</v>
      </c>
      <c r="AA536" s="10" t="s">
        <v>255</v>
      </c>
      <c r="AB536" s="10" t="s">
        <v>1938</v>
      </c>
      <c r="AC536" s="10" t="s">
        <v>3139</v>
      </c>
      <c r="AD536" s="10" t="s">
        <v>8463</v>
      </c>
      <c r="AE536" s="243" t="s">
        <v>8464</v>
      </c>
      <c r="AF536" s="10" t="s">
        <v>8465</v>
      </c>
      <c r="AG536" s="10" t="s">
        <v>8466</v>
      </c>
      <c r="AH536" s="242" t="s">
        <v>8465</v>
      </c>
      <c r="AI536" s="243" t="s">
        <v>8466</v>
      </c>
      <c r="AJ536" s="10" t="s">
        <v>8467</v>
      </c>
      <c r="AK536" s="10" t="s">
        <v>8468</v>
      </c>
      <c r="AL536" s="241" t="s">
        <v>2107</v>
      </c>
      <c r="AM536" s="8" t="s">
        <v>8469</v>
      </c>
      <c r="AN536" s="8"/>
      <c r="AO536" s="8"/>
      <c r="AP536" s="8"/>
      <c r="AQ536" s="8" t="s">
        <v>3087</v>
      </c>
      <c r="AR536" s="245">
        <v>44165</v>
      </c>
      <c r="AS536" s="245">
        <v>44165</v>
      </c>
      <c r="AT536" s="246" t="s">
        <v>3087</v>
      </c>
      <c r="AU536" s="244"/>
      <c r="AV536" s="247" t="s">
        <v>4546</v>
      </c>
      <c r="AW536" s="248" t="s">
        <v>8470</v>
      </c>
      <c r="AX536" s="249" t="s">
        <v>8471</v>
      </c>
      <c r="AY536" s="250" t="s">
        <v>8457</v>
      </c>
    </row>
    <row r="537" spans="1:51" ht="24.75" customHeight="1" x14ac:dyDescent="0.35">
      <c r="A537" s="11">
        <v>536</v>
      </c>
      <c r="B537" s="241" t="s">
        <v>8472</v>
      </c>
      <c r="C537" s="8" t="s">
        <v>8343</v>
      </c>
      <c r="D537" s="10" t="s">
        <v>3087</v>
      </c>
      <c r="E537" s="10" t="s">
        <v>14</v>
      </c>
      <c r="F537" s="9">
        <v>43969</v>
      </c>
      <c r="G537" s="9">
        <v>44028</v>
      </c>
      <c r="H537" s="9"/>
      <c r="I537" s="9"/>
      <c r="J537" s="7" t="s">
        <v>1932</v>
      </c>
      <c r="K537" s="7"/>
      <c r="L537" s="10" t="s">
        <v>8459</v>
      </c>
      <c r="M537" s="242" t="s">
        <v>8459</v>
      </c>
      <c r="N537" s="243" t="s">
        <v>1984</v>
      </c>
      <c r="O537" s="243" t="s">
        <v>8473</v>
      </c>
      <c r="P537" s="10" t="s">
        <v>8474</v>
      </c>
      <c r="Q537" s="10"/>
      <c r="R537" s="10"/>
      <c r="S537" s="10"/>
      <c r="T537" s="10" t="s">
        <v>22</v>
      </c>
      <c r="U537" s="244">
        <v>28162</v>
      </c>
      <c r="V537" s="10" t="s">
        <v>2048</v>
      </c>
      <c r="W537" s="10" t="s">
        <v>2048</v>
      </c>
      <c r="X537" s="241" t="s">
        <v>1936</v>
      </c>
      <c r="Y537" s="8" t="s">
        <v>8475</v>
      </c>
      <c r="Z537" s="243">
        <v>40214</v>
      </c>
      <c r="AA537" s="10" t="s">
        <v>255</v>
      </c>
      <c r="AB537" s="10" t="s">
        <v>1938</v>
      </c>
      <c r="AC537" s="10" t="s">
        <v>3139</v>
      </c>
      <c r="AD537" s="10" t="s">
        <v>2049</v>
      </c>
      <c r="AE537" s="243" t="s">
        <v>1962</v>
      </c>
      <c r="AF537" s="10" t="s">
        <v>8476</v>
      </c>
      <c r="AG537" s="10" t="s">
        <v>8477</v>
      </c>
      <c r="AH537" s="242" t="s">
        <v>8476</v>
      </c>
      <c r="AI537" s="243" t="s">
        <v>8477</v>
      </c>
      <c r="AJ537" s="10" t="s">
        <v>8478</v>
      </c>
      <c r="AK537" s="10" t="s">
        <v>8479</v>
      </c>
      <c r="AL537" s="241" t="s">
        <v>1941</v>
      </c>
      <c r="AM537" s="8" t="s">
        <v>8480</v>
      </c>
      <c r="AN537" s="8"/>
      <c r="AO537" s="8"/>
      <c r="AP537" s="8"/>
      <c r="AQ537" s="8" t="s">
        <v>3087</v>
      </c>
      <c r="AR537" s="245">
        <v>44165</v>
      </c>
      <c r="AS537" s="245">
        <v>44165</v>
      </c>
      <c r="AT537" s="246" t="s">
        <v>3087</v>
      </c>
      <c r="AU537" s="244"/>
      <c r="AV537" s="247" t="s">
        <v>4546</v>
      </c>
      <c r="AW537" s="248" t="s">
        <v>8470</v>
      </c>
      <c r="AX537" s="249" t="s">
        <v>8471</v>
      </c>
      <c r="AY537" s="250" t="s">
        <v>8472</v>
      </c>
    </row>
    <row r="538" spans="1:51" ht="24.75" customHeight="1" x14ac:dyDescent="0.35">
      <c r="A538" s="11">
        <v>537</v>
      </c>
      <c r="B538" s="241" t="s">
        <v>8481</v>
      </c>
      <c r="C538" s="8" t="s">
        <v>3294</v>
      </c>
      <c r="D538" s="10" t="s">
        <v>3087</v>
      </c>
      <c r="E538" s="10" t="s">
        <v>14</v>
      </c>
      <c r="F538" s="9">
        <v>43612</v>
      </c>
      <c r="G538" s="9">
        <v>43671</v>
      </c>
      <c r="H538" s="9"/>
      <c r="I538" s="9"/>
      <c r="J538" s="7" t="s">
        <v>1932</v>
      </c>
      <c r="K538" s="7"/>
      <c r="L538" s="10" t="s">
        <v>8459</v>
      </c>
      <c r="M538" s="242" t="s">
        <v>8459</v>
      </c>
      <c r="N538" s="243" t="s">
        <v>2017</v>
      </c>
      <c r="O538" s="243" t="s">
        <v>8482</v>
      </c>
      <c r="P538" s="10" t="s">
        <v>8483</v>
      </c>
      <c r="Q538" s="10"/>
      <c r="R538" s="10"/>
      <c r="S538" s="10"/>
      <c r="T538" s="10" t="s">
        <v>53</v>
      </c>
      <c r="U538" s="244">
        <v>31414</v>
      </c>
      <c r="V538" s="10" t="s">
        <v>255</v>
      </c>
      <c r="W538" s="10" t="s">
        <v>501</v>
      </c>
      <c r="X538" s="241" t="s">
        <v>1936</v>
      </c>
      <c r="Y538" s="8" t="s">
        <v>8484</v>
      </c>
      <c r="Z538" s="243">
        <v>42741</v>
      </c>
      <c r="AA538" s="10" t="s">
        <v>255</v>
      </c>
      <c r="AB538" s="10" t="s">
        <v>1938</v>
      </c>
      <c r="AC538" s="10" t="s">
        <v>3139</v>
      </c>
      <c r="AD538" s="10" t="s">
        <v>2210</v>
      </c>
      <c r="AE538" s="243" t="s">
        <v>8485</v>
      </c>
      <c r="AF538" s="10" t="s">
        <v>8486</v>
      </c>
      <c r="AG538" s="10" t="s">
        <v>8487</v>
      </c>
      <c r="AH538" s="242" t="s">
        <v>8486</v>
      </c>
      <c r="AI538" s="243" t="s">
        <v>8487</v>
      </c>
      <c r="AJ538" s="10" t="s">
        <v>8488</v>
      </c>
      <c r="AK538" s="10" t="s">
        <v>8489</v>
      </c>
      <c r="AL538" s="241" t="s">
        <v>1971</v>
      </c>
      <c r="AM538" s="8" t="s">
        <v>8490</v>
      </c>
      <c r="AN538" s="8"/>
      <c r="AO538" s="8"/>
      <c r="AP538" s="8"/>
      <c r="AQ538" s="8" t="s">
        <v>3087</v>
      </c>
      <c r="AR538" s="245">
        <v>44165</v>
      </c>
      <c r="AS538" s="245">
        <v>44165</v>
      </c>
      <c r="AT538" s="246" t="s">
        <v>3087</v>
      </c>
      <c r="AU538" s="244"/>
      <c r="AV538" s="247" t="s">
        <v>4546</v>
      </c>
      <c r="AW538" s="248" t="s">
        <v>8470</v>
      </c>
      <c r="AX538" s="249" t="s">
        <v>8471</v>
      </c>
      <c r="AY538" s="250" t="s">
        <v>8481</v>
      </c>
    </row>
    <row r="539" spans="1:51" ht="24.75" customHeight="1" x14ac:dyDescent="0.35">
      <c r="A539" s="11">
        <v>538</v>
      </c>
      <c r="B539" s="241" t="s">
        <v>8491</v>
      </c>
      <c r="C539" s="8" t="s">
        <v>8492</v>
      </c>
      <c r="D539" s="10" t="s">
        <v>3087</v>
      </c>
      <c r="E539" s="10" t="s">
        <v>145</v>
      </c>
      <c r="F539" s="9">
        <v>43692</v>
      </c>
      <c r="G539" s="9">
        <v>43751</v>
      </c>
      <c r="H539" s="9"/>
      <c r="I539" s="9"/>
      <c r="J539" s="7" t="s">
        <v>1932</v>
      </c>
      <c r="K539" s="7"/>
      <c r="L539" s="10" t="s">
        <v>7985</v>
      </c>
      <c r="M539" s="242" t="s">
        <v>3383</v>
      </c>
      <c r="N539" s="243" t="s">
        <v>2050</v>
      </c>
      <c r="O539" s="243" t="s">
        <v>4999</v>
      </c>
      <c r="P539" s="10" t="s">
        <v>6623</v>
      </c>
      <c r="Q539" s="10"/>
      <c r="R539" s="10"/>
      <c r="S539" s="10"/>
      <c r="T539" s="10" t="s">
        <v>53</v>
      </c>
      <c r="U539" s="244">
        <v>34444</v>
      </c>
      <c r="V539" s="10" t="s">
        <v>145</v>
      </c>
      <c r="W539" s="10" t="s">
        <v>334</v>
      </c>
      <c r="X539" s="241" t="s">
        <v>1936</v>
      </c>
      <c r="Y539" s="8" t="s">
        <v>8493</v>
      </c>
      <c r="Z539" s="243">
        <v>42012</v>
      </c>
      <c r="AA539" s="10" t="s">
        <v>145</v>
      </c>
      <c r="AB539" s="10" t="s">
        <v>1938</v>
      </c>
      <c r="AC539" s="10" t="s">
        <v>3139</v>
      </c>
      <c r="AD539" s="10" t="s">
        <v>2090</v>
      </c>
      <c r="AE539" s="243" t="s">
        <v>7965</v>
      </c>
      <c r="AF539" s="10" t="s">
        <v>8494</v>
      </c>
      <c r="AG539" s="10" t="s">
        <v>8495</v>
      </c>
      <c r="AH539" s="242" t="s">
        <v>8494</v>
      </c>
      <c r="AI539" s="243" t="s">
        <v>8495</v>
      </c>
      <c r="AJ539" s="10" t="s">
        <v>8496</v>
      </c>
      <c r="AK539" s="10" t="s">
        <v>8497</v>
      </c>
      <c r="AL539" s="241" t="s">
        <v>1950</v>
      </c>
      <c r="AM539" s="8" t="s">
        <v>8498</v>
      </c>
      <c r="AN539" s="8"/>
      <c r="AO539" s="8"/>
      <c r="AP539" s="8"/>
      <c r="AQ539" s="8" t="s">
        <v>3087</v>
      </c>
      <c r="AR539" s="245">
        <v>44177</v>
      </c>
      <c r="AS539" s="245">
        <v>44177</v>
      </c>
      <c r="AT539" s="246" t="s">
        <v>8499</v>
      </c>
      <c r="AU539" s="244"/>
      <c r="AV539" s="247" t="s">
        <v>6602</v>
      </c>
      <c r="AW539" s="248" t="s">
        <v>6612</v>
      </c>
      <c r="AX539" s="249" t="s">
        <v>3087</v>
      </c>
      <c r="AY539" s="250" t="s">
        <v>8491</v>
      </c>
    </row>
    <row r="540" spans="1:51" ht="24.75" customHeight="1" x14ac:dyDescent="0.35">
      <c r="A540" s="11">
        <v>539</v>
      </c>
      <c r="B540" s="241" t="s">
        <v>8500</v>
      </c>
      <c r="C540" s="8" t="s">
        <v>8501</v>
      </c>
      <c r="D540" s="10" t="s">
        <v>3087</v>
      </c>
      <c r="E540" s="10" t="s">
        <v>669</v>
      </c>
      <c r="F540" s="9">
        <v>43753</v>
      </c>
      <c r="G540" s="9">
        <v>43812</v>
      </c>
      <c r="H540" s="9"/>
      <c r="I540" s="9">
        <v>44178</v>
      </c>
      <c r="J540" s="7" t="s">
        <v>3127</v>
      </c>
      <c r="K540" s="7"/>
      <c r="L540" s="10" t="s">
        <v>35</v>
      </c>
      <c r="M540" s="242" t="s">
        <v>35</v>
      </c>
      <c r="N540" s="243" t="s">
        <v>2126</v>
      </c>
      <c r="O540" s="243" t="s">
        <v>307</v>
      </c>
      <c r="P540" s="10" t="s">
        <v>2127</v>
      </c>
      <c r="Q540" s="10"/>
      <c r="R540" s="10"/>
      <c r="S540" s="10"/>
      <c r="T540" s="10" t="s">
        <v>22</v>
      </c>
      <c r="U540" s="244">
        <v>29794</v>
      </c>
      <c r="V540" s="10" t="s">
        <v>527</v>
      </c>
      <c r="W540" s="10" t="s">
        <v>527</v>
      </c>
      <c r="X540" s="241" t="s">
        <v>1936</v>
      </c>
      <c r="Y540" s="8" t="s">
        <v>8502</v>
      </c>
      <c r="Z540" s="243">
        <v>43587</v>
      </c>
      <c r="AA540" s="10" t="s">
        <v>3087</v>
      </c>
      <c r="AB540" s="10" t="s">
        <v>1938</v>
      </c>
      <c r="AC540" s="10" t="s">
        <v>1974</v>
      </c>
      <c r="AD540" s="10" t="s">
        <v>8503</v>
      </c>
      <c r="AE540" s="243" t="s">
        <v>2041</v>
      </c>
      <c r="AF540" s="10" t="s">
        <v>8504</v>
      </c>
      <c r="AG540" s="10" t="s">
        <v>8505</v>
      </c>
      <c r="AH540" s="242" t="s">
        <v>8506</v>
      </c>
      <c r="AI540" s="243" t="s">
        <v>8507</v>
      </c>
      <c r="AJ540" s="10" t="s">
        <v>8508</v>
      </c>
      <c r="AK540" s="10" t="s">
        <v>8509</v>
      </c>
      <c r="AL540" s="241" t="s">
        <v>1941</v>
      </c>
      <c r="AM540" s="8" t="s">
        <v>8510</v>
      </c>
      <c r="AN540" s="8"/>
      <c r="AO540" s="8"/>
      <c r="AP540" s="8"/>
      <c r="AQ540" s="8" t="s">
        <v>3087</v>
      </c>
      <c r="AR540" s="245">
        <v>44177</v>
      </c>
      <c r="AS540" s="245">
        <v>44177</v>
      </c>
      <c r="AT540" s="246" t="s">
        <v>8511</v>
      </c>
      <c r="AU540" s="244">
        <v>44151</v>
      </c>
      <c r="AV540" s="247" t="s">
        <v>6602</v>
      </c>
      <c r="AW540" s="248" t="s">
        <v>3782</v>
      </c>
      <c r="AX540" s="249" t="s">
        <v>3087</v>
      </c>
      <c r="AY540" s="250" t="s">
        <v>8500</v>
      </c>
    </row>
    <row r="541" spans="1:51" ht="24.75" customHeight="1" x14ac:dyDescent="0.35">
      <c r="A541" s="11">
        <v>540</v>
      </c>
      <c r="B541" s="241" t="s">
        <v>8512</v>
      </c>
      <c r="C541" s="8" t="s">
        <v>8513</v>
      </c>
      <c r="D541" s="10" t="s">
        <v>7405</v>
      </c>
      <c r="E541" s="10" t="s">
        <v>91</v>
      </c>
      <c r="F541" s="9">
        <v>44088</v>
      </c>
      <c r="G541" s="9">
        <v>44147</v>
      </c>
      <c r="H541" s="9"/>
      <c r="I541" s="9">
        <v>44512</v>
      </c>
      <c r="J541" s="7" t="s">
        <v>3127</v>
      </c>
      <c r="K541" s="7"/>
      <c r="L541" s="10" t="s">
        <v>7985</v>
      </c>
      <c r="M541" s="242" t="s">
        <v>3259</v>
      </c>
      <c r="N541" s="243" t="s">
        <v>1984</v>
      </c>
      <c r="O541" s="243" t="s">
        <v>8514</v>
      </c>
      <c r="P541" s="10" t="s">
        <v>8515</v>
      </c>
      <c r="Q541" s="10"/>
      <c r="R541" s="10"/>
      <c r="S541" s="10"/>
      <c r="T541" s="10" t="s">
        <v>53</v>
      </c>
      <c r="U541" s="244">
        <v>29069</v>
      </c>
      <c r="V541" s="10" t="s">
        <v>699</v>
      </c>
      <c r="W541" s="10" t="s">
        <v>699</v>
      </c>
      <c r="X541" s="241" t="s">
        <v>1936</v>
      </c>
      <c r="Y541" s="8" t="s">
        <v>8516</v>
      </c>
      <c r="Z541" s="243">
        <v>40862</v>
      </c>
      <c r="AA541" s="10" t="s">
        <v>91</v>
      </c>
      <c r="AB541" s="10" t="s">
        <v>1938</v>
      </c>
      <c r="AC541" s="10" t="s">
        <v>3139</v>
      </c>
      <c r="AD541" s="10" t="s">
        <v>8517</v>
      </c>
      <c r="AE541" s="243" t="s">
        <v>5802</v>
      </c>
      <c r="AF541" s="10" t="s">
        <v>8518</v>
      </c>
      <c r="AG541" s="10" t="s">
        <v>8519</v>
      </c>
      <c r="AH541" s="242" t="s">
        <v>8518</v>
      </c>
      <c r="AI541" s="243" t="s">
        <v>8519</v>
      </c>
      <c r="AJ541" s="10" t="s">
        <v>3087</v>
      </c>
      <c r="AK541" s="10" t="s">
        <v>8520</v>
      </c>
      <c r="AL541" s="241" t="s">
        <v>1971</v>
      </c>
      <c r="AM541" s="8" t="s">
        <v>8521</v>
      </c>
      <c r="AN541" s="8"/>
      <c r="AO541" s="8"/>
      <c r="AP541" s="8"/>
      <c r="AQ541" s="8" t="s">
        <v>3087</v>
      </c>
      <c r="AR541" s="245">
        <v>44178</v>
      </c>
      <c r="AS541" s="245">
        <v>44178</v>
      </c>
      <c r="AT541" s="246" t="s">
        <v>8522</v>
      </c>
      <c r="AU541" s="244">
        <v>44173</v>
      </c>
      <c r="AV541" s="247" t="s">
        <v>6648</v>
      </c>
      <c r="AW541" s="248" t="s">
        <v>8424</v>
      </c>
      <c r="AX541" s="249" t="s">
        <v>3087</v>
      </c>
      <c r="AY541" s="250" t="s">
        <v>8512</v>
      </c>
    </row>
    <row r="542" spans="1:51" ht="24.75" customHeight="1" x14ac:dyDescent="0.35">
      <c r="A542" s="11">
        <v>541</v>
      </c>
      <c r="B542" s="241" t="s">
        <v>8523</v>
      </c>
      <c r="C542" s="8" t="s">
        <v>8524</v>
      </c>
      <c r="D542" s="10" t="s">
        <v>3087</v>
      </c>
      <c r="E542" s="10" t="s">
        <v>14</v>
      </c>
      <c r="F542" s="9">
        <v>43283</v>
      </c>
      <c r="G542" s="9">
        <v>43342</v>
      </c>
      <c r="H542" s="9"/>
      <c r="I542" s="9"/>
      <c r="J542" s="7" t="s">
        <v>1932</v>
      </c>
      <c r="K542" s="7"/>
      <c r="L542" s="10" t="s">
        <v>115</v>
      </c>
      <c r="M542" s="242" t="s">
        <v>2118</v>
      </c>
      <c r="N542" s="243" t="s">
        <v>2017</v>
      </c>
      <c r="O542" s="243" t="s">
        <v>289</v>
      </c>
      <c r="P542" s="10" t="s">
        <v>2211</v>
      </c>
      <c r="Q542" s="10"/>
      <c r="R542" s="10"/>
      <c r="S542" s="10"/>
      <c r="T542" s="10" t="s">
        <v>22</v>
      </c>
      <c r="U542" s="244">
        <v>33340</v>
      </c>
      <c r="V542" s="10" t="s">
        <v>141</v>
      </c>
      <c r="W542" s="10" t="s">
        <v>141</v>
      </c>
      <c r="X542" s="241" t="s">
        <v>1936</v>
      </c>
      <c r="Y542" s="8" t="s">
        <v>8525</v>
      </c>
      <c r="Z542" s="243">
        <v>42402</v>
      </c>
      <c r="AA542" s="10" t="s">
        <v>255</v>
      </c>
      <c r="AB542" s="10" t="s">
        <v>1956</v>
      </c>
      <c r="AC542" s="10" t="s">
        <v>3139</v>
      </c>
      <c r="AD542" s="10" t="s">
        <v>2120</v>
      </c>
      <c r="AE542" s="243" t="s">
        <v>2306</v>
      </c>
      <c r="AF542" s="10" t="s">
        <v>8526</v>
      </c>
      <c r="AG542" s="10" t="s">
        <v>8527</v>
      </c>
      <c r="AH542" s="242" t="s">
        <v>8526</v>
      </c>
      <c r="AI542" s="243" t="s">
        <v>8527</v>
      </c>
      <c r="AJ542" s="10" t="s">
        <v>8528</v>
      </c>
      <c r="AK542" s="10" t="s">
        <v>8529</v>
      </c>
      <c r="AL542" s="241" t="s">
        <v>2107</v>
      </c>
      <c r="AM542" s="8" t="s">
        <v>8530</v>
      </c>
      <c r="AN542" s="8"/>
      <c r="AO542" s="8"/>
      <c r="AP542" s="8"/>
      <c r="AQ542" s="8" t="s">
        <v>3087</v>
      </c>
      <c r="AR542" s="245">
        <v>44169</v>
      </c>
      <c r="AS542" s="245">
        <v>44182</v>
      </c>
      <c r="AT542" s="246" t="s">
        <v>8531</v>
      </c>
      <c r="AU542" s="244">
        <v>44148</v>
      </c>
      <c r="AV542" s="247" t="s">
        <v>6602</v>
      </c>
      <c r="AW542" s="248" t="s">
        <v>6612</v>
      </c>
      <c r="AX542" s="249" t="s">
        <v>3087</v>
      </c>
      <c r="AY542" s="250" t="s">
        <v>8523</v>
      </c>
    </row>
    <row r="543" spans="1:51" ht="24.75" customHeight="1" x14ac:dyDescent="0.35">
      <c r="A543" s="11">
        <v>542</v>
      </c>
      <c r="B543" s="241" t="s">
        <v>8532</v>
      </c>
      <c r="C543" s="8" t="s">
        <v>8533</v>
      </c>
      <c r="D543" s="10" t="s">
        <v>3087</v>
      </c>
      <c r="E543" s="10" t="s">
        <v>14</v>
      </c>
      <c r="F543" s="9">
        <v>44152</v>
      </c>
      <c r="G543" s="9">
        <v>44211</v>
      </c>
      <c r="H543" s="9"/>
      <c r="I543" s="9"/>
      <c r="J543" s="7" t="s">
        <v>3127</v>
      </c>
      <c r="K543" s="7"/>
      <c r="L543" s="10" t="s">
        <v>751</v>
      </c>
      <c r="M543" s="242" t="s">
        <v>8259</v>
      </c>
      <c r="N543" s="243" t="s">
        <v>2050</v>
      </c>
      <c r="O543" s="243" t="s">
        <v>846</v>
      </c>
      <c r="P543" s="10" t="s">
        <v>8534</v>
      </c>
      <c r="Q543" s="10"/>
      <c r="R543" s="10"/>
      <c r="S543" s="10"/>
      <c r="T543" s="10" t="s">
        <v>22</v>
      </c>
      <c r="U543" s="244">
        <v>34282</v>
      </c>
      <c r="V543" s="10" t="s">
        <v>2562</v>
      </c>
      <c r="W543" s="10" t="s">
        <v>2562</v>
      </c>
      <c r="X543" s="241" t="s">
        <v>1936</v>
      </c>
      <c r="Y543" s="8" t="s">
        <v>8535</v>
      </c>
      <c r="Z543" s="243">
        <v>43640</v>
      </c>
      <c r="AA543" s="10" t="s">
        <v>2562</v>
      </c>
      <c r="AB543" s="10" t="s">
        <v>1938</v>
      </c>
      <c r="AC543" s="10" t="s">
        <v>1974</v>
      </c>
      <c r="AD543" s="10" t="s">
        <v>8536</v>
      </c>
      <c r="AE543" s="243" t="s">
        <v>8537</v>
      </c>
      <c r="AF543" s="10" t="s">
        <v>8538</v>
      </c>
      <c r="AG543" s="10" t="s">
        <v>8539</v>
      </c>
      <c r="AH543" s="242" t="s">
        <v>8540</v>
      </c>
      <c r="AI543" s="243" t="s">
        <v>8541</v>
      </c>
      <c r="AJ543" s="10" t="s">
        <v>8542</v>
      </c>
      <c r="AK543" s="10" t="s">
        <v>8543</v>
      </c>
      <c r="AL543" s="241" t="s">
        <v>1953</v>
      </c>
      <c r="AM543" s="8" t="s">
        <v>8544</v>
      </c>
      <c r="AN543" s="8"/>
      <c r="AO543" s="8"/>
      <c r="AP543" s="8"/>
      <c r="AQ543" s="8" t="s">
        <v>3087</v>
      </c>
      <c r="AR543" s="245">
        <v>44187</v>
      </c>
      <c r="AS543" s="245">
        <v>44187</v>
      </c>
      <c r="AT543" s="246" t="s">
        <v>3087</v>
      </c>
      <c r="AU543" s="244"/>
      <c r="AV543" s="247" t="s">
        <v>4455</v>
      </c>
      <c r="AW543" s="248" t="s">
        <v>7133</v>
      </c>
      <c r="AX543" s="249" t="s">
        <v>3087</v>
      </c>
      <c r="AY543" s="250" t="s">
        <v>8532</v>
      </c>
    </row>
    <row r="544" spans="1:51" ht="24.75" customHeight="1" x14ac:dyDescent="0.35">
      <c r="A544" s="11">
        <v>543</v>
      </c>
      <c r="B544" s="241" t="s">
        <v>8545</v>
      </c>
      <c r="C544" s="8" t="s">
        <v>8546</v>
      </c>
      <c r="D544" s="10" t="s">
        <v>3087</v>
      </c>
      <c r="E544" s="10" t="s">
        <v>14</v>
      </c>
      <c r="F544" s="9">
        <v>42738</v>
      </c>
      <c r="G544" s="9">
        <v>42797</v>
      </c>
      <c r="H544" s="9"/>
      <c r="I544" s="9"/>
      <c r="J544" s="7" t="s">
        <v>1932</v>
      </c>
      <c r="K544" s="7"/>
      <c r="L544" s="10" t="s">
        <v>8157</v>
      </c>
      <c r="M544" s="242" t="s">
        <v>8157</v>
      </c>
      <c r="N544" s="243" t="s">
        <v>1964</v>
      </c>
      <c r="O544" s="243" t="s">
        <v>8547</v>
      </c>
      <c r="P544" s="10" t="s">
        <v>8548</v>
      </c>
      <c r="Q544" s="10"/>
      <c r="R544" s="10"/>
      <c r="S544" s="10"/>
      <c r="T544" s="10" t="s">
        <v>53</v>
      </c>
      <c r="U544" s="244">
        <v>28577</v>
      </c>
      <c r="V544" s="10" t="s">
        <v>1658</v>
      </c>
      <c r="W544" s="10" t="s">
        <v>2237</v>
      </c>
      <c r="X544" s="241" t="s">
        <v>1936</v>
      </c>
      <c r="Y544" s="8" t="s">
        <v>8549</v>
      </c>
      <c r="Z544" s="243">
        <v>43542</v>
      </c>
      <c r="AA544" s="10" t="s">
        <v>16</v>
      </c>
      <c r="AB544" s="10" t="s">
        <v>1956</v>
      </c>
      <c r="AC544" s="10" t="s">
        <v>3139</v>
      </c>
      <c r="AD544" s="10" t="s">
        <v>8550</v>
      </c>
      <c r="AE544" s="243" t="s">
        <v>1948</v>
      </c>
      <c r="AF544" s="10" t="s">
        <v>8551</v>
      </c>
      <c r="AG544" s="10" t="s">
        <v>8552</v>
      </c>
      <c r="AH544" s="242" t="s">
        <v>8553</v>
      </c>
      <c r="AI544" s="243" t="s">
        <v>8554</v>
      </c>
      <c r="AJ544" s="10" t="s">
        <v>8555</v>
      </c>
      <c r="AK544" s="10" t="s">
        <v>8556</v>
      </c>
      <c r="AL544" s="241" t="s">
        <v>1950</v>
      </c>
      <c r="AM544" s="8" t="s">
        <v>8557</v>
      </c>
      <c r="AN544" s="8"/>
      <c r="AO544" s="8"/>
      <c r="AP544" s="8"/>
      <c r="AQ544" s="8" t="s">
        <v>3087</v>
      </c>
      <c r="AR544" s="245">
        <v>44187</v>
      </c>
      <c r="AS544" s="245">
        <v>44196</v>
      </c>
      <c r="AT544" s="246" t="s">
        <v>8558</v>
      </c>
      <c r="AU544" s="244">
        <v>44174</v>
      </c>
      <c r="AV544" s="247" t="s">
        <v>6602</v>
      </c>
      <c r="AW544" s="248" t="s">
        <v>6603</v>
      </c>
      <c r="AX544" s="249" t="s">
        <v>3087</v>
      </c>
      <c r="AY544" s="250" t="s">
        <v>8545</v>
      </c>
    </row>
    <row r="545" spans="1:51" ht="24.75" customHeight="1" x14ac:dyDescent="0.35">
      <c r="A545" s="11">
        <v>544</v>
      </c>
      <c r="B545" s="241" t="s">
        <v>8559</v>
      </c>
      <c r="C545" s="8" t="s">
        <v>8560</v>
      </c>
      <c r="D545" s="10" t="s">
        <v>3087</v>
      </c>
      <c r="E545" s="10" t="s">
        <v>14</v>
      </c>
      <c r="F545" s="9">
        <v>39722</v>
      </c>
      <c r="G545" s="9">
        <v>39782</v>
      </c>
      <c r="H545" s="9"/>
      <c r="I545" s="9"/>
      <c r="J545" s="7" t="s">
        <v>1932</v>
      </c>
      <c r="K545" s="7"/>
      <c r="L545" s="10" t="s">
        <v>80</v>
      </c>
      <c r="M545" s="242" t="s">
        <v>80</v>
      </c>
      <c r="N545" s="243" t="s">
        <v>2086</v>
      </c>
      <c r="O545" s="243" t="s">
        <v>1740</v>
      </c>
      <c r="P545" s="10" t="s">
        <v>8561</v>
      </c>
      <c r="Q545" s="10"/>
      <c r="R545" s="10"/>
      <c r="S545" s="10"/>
      <c r="T545" s="10" t="s">
        <v>53</v>
      </c>
      <c r="U545" s="244">
        <v>23228</v>
      </c>
      <c r="V545" s="10" t="s">
        <v>1725</v>
      </c>
      <c r="W545" s="10" t="s">
        <v>1725</v>
      </c>
      <c r="X545" s="241" t="s">
        <v>1936</v>
      </c>
      <c r="Y545" s="8" t="s">
        <v>8562</v>
      </c>
      <c r="Z545" s="243">
        <v>42551</v>
      </c>
      <c r="AA545" s="10" t="s">
        <v>3297</v>
      </c>
      <c r="AB545" s="10" t="s">
        <v>1938</v>
      </c>
      <c r="AC545" s="10" t="s">
        <v>3139</v>
      </c>
      <c r="AD545" s="10" t="s">
        <v>2010</v>
      </c>
      <c r="AE545" s="243" t="s">
        <v>2021</v>
      </c>
      <c r="AF545" s="10" t="s">
        <v>8563</v>
      </c>
      <c r="AG545" s="10" t="s">
        <v>8564</v>
      </c>
      <c r="AH545" s="242" t="s">
        <v>8563</v>
      </c>
      <c r="AI545" s="243" t="s">
        <v>8565</v>
      </c>
      <c r="AJ545" s="10" t="s">
        <v>8566</v>
      </c>
      <c r="AK545" s="10" t="s">
        <v>5291</v>
      </c>
      <c r="AL545" s="241" t="s">
        <v>1971</v>
      </c>
      <c r="AM545" s="8" t="s">
        <v>8567</v>
      </c>
      <c r="AN545" s="8"/>
      <c r="AO545" s="8"/>
      <c r="AP545" s="8"/>
      <c r="AQ545" s="8" t="s">
        <v>3087</v>
      </c>
      <c r="AR545" s="245">
        <v>44196</v>
      </c>
      <c r="AS545" s="245">
        <v>44196</v>
      </c>
      <c r="AT545" s="246" t="s">
        <v>8568</v>
      </c>
      <c r="AU545" s="244">
        <v>44151</v>
      </c>
      <c r="AV545" s="247" t="s">
        <v>6648</v>
      </c>
      <c r="AW545" s="248" t="s">
        <v>6649</v>
      </c>
      <c r="AX545" s="249" t="s">
        <v>3087</v>
      </c>
      <c r="AY545" s="250" t="s">
        <v>8559</v>
      </c>
    </row>
    <row r="546" spans="1:51" ht="24.75" customHeight="1" x14ac:dyDescent="0.35">
      <c r="A546" s="11">
        <v>545</v>
      </c>
      <c r="B546" s="241" t="s">
        <v>8569</v>
      </c>
      <c r="C546" s="8" t="s">
        <v>8570</v>
      </c>
      <c r="D546" s="10" t="s">
        <v>3087</v>
      </c>
      <c r="E546" s="10" t="s">
        <v>14</v>
      </c>
      <c r="F546" s="9">
        <v>44173</v>
      </c>
      <c r="G546" s="9">
        <v>44232</v>
      </c>
      <c r="H546" s="9"/>
      <c r="I546" s="9"/>
      <c r="J546" s="7" t="s">
        <v>3127</v>
      </c>
      <c r="K546" s="7"/>
      <c r="L546" s="10" t="s">
        <v>751</v>
      </c>
      <c r="M546" s="242" t="s">
        <v>8571</v>
      </c>
      <c r="N546" s="243" t="s">
        <v>1933</v>
      </c>
      <c r="O546" s="243" t="s">
        <v>8572</v>
      </c>
      <c r="P546" s="10" t="s">
        <v>8573</v>
      </c>
      <c r="Q546" s="10"/>
      <c r="R546" s="10"/>
      <c r="S546" s="10"/>
      <c r="T546" s="10" t="s">
        <v>53</v>
      </c>
      <c r="U546" s="244">
        <v>33264</v>
      </c>
      <c r="V546" s="10" t="s">
        <v>2015</v>
      </c>
      <c r="W546" s="10" t="s">
        <v>2015</v>
      </c>
      <c r="X546" s="241" t="s">
        <v>1936</v>
      </c>
      <c r="Y546" s="8" t="s">
        <v>8574</v>
      </c>
      <c r="Z546" s="243">
        <v>40779</v>
      </c>
      <c r="AA546" s="10" t="s">
        <v>2015</v>
      </c>
      <c r="AB546" s="10" t="s">
        <v>1956</v>
      </c>
      <c r="AC546" s="10" t="s">
        <v>3139</v>
      </c>
      <c r="AD546" s="10" t="s">
        <v>2199</v>
      </c>
      <c r="AE546" s="243" t="s">
        <v>8575</v>
      </c>
      <c r="AF546" s="10" t="s">
        <v>8576</v>
      </c>
      <c r="AG546" s="10" t="s">
        <v>8577</v>
      </c>
      <c r="AH546" s="242" t="s">
        <v>8578</v>
      </c>
      <c r="AI546" s="243" t="s">
        <v>8579</v>
      </c>
      <c r="AJ546" s="10" t="s">
        <v>8580</v>
      </c>
      <c r="AK546" s="10" t="s">
        <v>7062</v>
      </c>
      <c r="AL546" s="241" t="s">
        <v>1953</v>
      </c>
      <c r="AM546" s="8" t="s">
        <v>8581</v>
      </c>
      <c r="AN546" s="8"/>
      <c r="AO546" s="8"/>
      <c r="AP546" s="8"/>
      <c r="AQ546" s="8" t="s">
        <v>3087</v>
      </c>
      <c r="AR546" s="245">
        <v>44199</v>
      </c>
      <c r="AS546" s="245">
        <v>44199</v>
      </c>
      <c r="AT546" s="246" t="s">
        <v>3087</v>
      </c>
      <c r="AU546" s="244">
        <v>44200</v>
      </c>
      <c r="AV546" s="247" t="s">
        <v>8582</v>
      </c>
      <c r="AW546" s="248" t="s">
        <v>6769</v>
      </c>
      <c r="AX546" s="249" t="s">
        <v>3087</v>
      </c>
      <c r="AY546" s="250" t="s">
        <v>8569</v>
      </c>
    </row>
    <row r="547" spans="1:51" ht="24.75" customHeight="1" x14ac:dyDescent="0.35">
      <c r="A547" s="11">
        <v>546</v>
      </c>
      <c r="B547" s="241" t="s">
        <v>8583</v>
      </c>
      <c r="C547" s="8" t="s">
        <v>8584</v>
      </c>
      <c r="D547" s="10" t="s">
        <v>3087</v>
      </c>
      <c r="E547" s="10" t="s">
        <v>14</v>
      </c>
      <c r="F547" s="9">
        <v>44152</v>
      </c>
      <c r="G547" s="9">
        <v>44211</v>
      </c>
      <c r="H547" s="9"/>
      <c r="I547" s="9"/>
      <c r="J547" s="7" t="s">
        <v>3127</v>
      </c>
      <c r="K547" s="7"/>
      <c r="L547" s="10" t="s">
        <v>218</v>
      </c>
      <c r="M547" s="242" t="s">
        <v>8585</v>
      </c>
      <c r="N547" s="243" t="s">
        <v>1990</v>
      </c>
      <c r="O547" s="243" t="s">
        <v>8586</v>
      </c>
      <c r="P547" s="10" t="s">
        <v>8587</v>
      </c>
      <c r="Q547" s="10"/>
      <c r="R547" s="10"/>
      <c r="S547" s="10"/>
      <c r="T547" s="10" t="s">
        <v>53</v>
      </c>
      <c r="U547" s="244">
        <v>34144</v>
      </c>
      <c r="V547" s="10" t="s">
        <v>255</v>
      </c>
      <c r="W547" s="10" t="s">
        <v>2205</v>
      </c>
      <c r="X547" s="241" t="s">
        <v>1936</v>
      </c>
      <c r="Y547" s="8" t="s">
        <v>8588</v>
      </c>
      <c r="Z547" s="243">
        <v>40057</v>
      </c>
      <c r="AA547" s="10" t="s">
        <v>255</v>
      </c>
      <c r="AB547" s="10" t="s">
        <v>1956</v>
      </c>
      <c r="AC547" s="10" t="s">
        <v>1974</v>
      </c>
      <c r="AD547" s="10" t="s">
        <v>2233</v>
      </c>
      <c r="AE547" s="243" t="s">
        <v>1948</v>
      </c>
      <c r="AF547" s="10" t="s">
        <v>8589</v>
      </c>
      <c r="AG547" s="10" t="s">
        <v>8590</v>
      </c>
      <c r="AH547" s="242" t="s">
        <v>8589</v>
      </c>
      <c r="AI547" s="243" t="s">
        <v>8590</v>
      </c>
      <c r="AJ547" s="10" t="s">
        <v>8591</v>
      </c>
      <c r="AK547" s="10" t="s">
        <v>8592</v>
      </c>
      <c r="AL547" s="241" t="s">
        <v>2224</v>
      </c>
      <c r="AM547" s="8" t="s">
        <v>8593</v>
      </c>
      <c r="AN547" s="8"/>
      <c r="AO547" s="8"/>
      <c r="AP547" s="8"/>
      <c r="AQ547" s="8" t="s">
        <v>3087</v>
      </c>
      <c r="AR547" s="245">
        <v>44201</v>
      </c>
      <c r="AS547" s="245">
        <v>44201</v>
      </c>
      <c r="AT547" s="246" t="s">
        <v>3087</v>
      </c>
      <c r="AU547" s="244">
        <v>44196</v>
      </c>
      <c r="AV547" s="247" t="s">
        <v>8582</v>
      </c>
      <c r="AW547" s="248" t="s">
        <v>6769</v>
      </c>
      <c r="AX547" s="249" t="s">
        <v>3087</v>
      </c>
      <c r="AY547" s="250" t="s">
        <v>8583</v>
      </c>
    </row>
    <row r="548" spans="1:51" ht="24.75" customHeight="1" x14ac:dyDescent="0.35">
      <c r="A548" s="11">
        <v>547</v>
      </c>
      <c r="B548" s="241" t="s">
        <v>8594</v>
      </c>
      <c r="C548" s="8" t="s">
        <v>8595</v>
      </c>
      <c r="D548" s="10" t="s">
        <v>8596</v>
      </c>
      <c r="E548" s="10" t="s">
        <v>14</v>
      </c>
      <c r="F548" s="9">
        <v>42779</v>
      </c>
      <c r="G548" s="9">
        <v>42838</v>
      </c>
      <c r="H548" s="9"/>
      <c r="I548" s="9"/>
      <c r="J548" s="7" t="s">
        <v>1932</v>
      </c>
      <c r="K548" s="7"/>
      <c r="L548" s="10" t="s">
        <v>789</v>
      </c>
      <c r="M548" s="242" t="s">
        <v>789</v>
      </c>
      <c r="N548" s="243" t="s">
        <v>1964</v>
      </c>
      <c r="O548" s="243" t="s">
        <v>1870</v>
      </c>
      <c r="P548" s="10" t="s">
        <v>8597</v>
      </c>
      <c r="Q548" s="10"/>
      <c r="R548" s="10"/>
      <c r="S548" s="10"/>
      <c r="T548" s="10" t="s">
        <v>53</v>
      </c>
      <c r="U548" s="244">
        <v>27625</v>
      </c>
      <c r="V548" s="10" t="s">
        <v>2007</v>
      </c>
      <c r="W548" s="10" t="s">
        <v>2007</v>
      </c>
      <c r="X548" s="241" t="s">
        <v>1936</v>
      </c>
      <c r="Y548" s="8" t="s">
        <v>8598</v>
      </c>
      <c r="Z548" s="243">
        <v>42151</v>
      </c>
      <c r="AA548" s="10" t="s">
        <v>255</v>
      </c>
      <c r="AB548" s="10" t="s">
        <v>1938</v>
      </c>
      <c r="AC548" s="10" t="s">
        <v>3139</v>
      </c>
      <c r="AD548" s="10" t="s">
        <v>2172</v>
      </c>
      <c r="AE548" s="243" t="s">
        <v>1998</v>
      </c>
      <c r="AF548" s="10" t="s">
        <v>8599</v>
      </c>
      <c r="AG548" s="10" t="s">
        <v>8600</v>
      </c>
      <c r="AH548" s="242" t="s">
        <v>8601</v>
      </c>
      <c r="AI548" s="243" t="s">
        <v>8602</v>
      </c>
      <c r="AJ548" s="10" t="s">
        <v>8603</v>
      </c>
      <c r="AK548" s="10" t="s">
        <v>8604</v>
      </c>
      <c r="AL548" s="241" t="s">
        <v>1971</v>
      </c>
      <c r="AM548" s="8" t="s">
        <v>8605</v>
      </c>
      <c r="AN548" s="8"/>
      <c r="AO548" s="8"/>
      <c r="AP548" s="8"/>
      <c r="AQ548" s="8" t="s">
        <v>3087</v>
      </c>
      <c r="AR548" s="245">
        <v>44202</v>
      </c>
      <c r="AS548" s="245">
        <v>44207</v>
      </c>
      <c r="AT548" s="246" t="s">
        <v>8606</v>
      </c>
      <c r="AU548" s="244">
        <v>44165</v>
      </c>
      <c r="AV548" s="247" t="s">
        <v>8582</v>
      </c>
      <c r="AW548" s="248" t="s">
        <v>8607</v>
      </c>
      <c r="AX548" s="249" t="s">
        <v>3087</v>
      </c>
      <c r="AY548" s="250" t="s">
        <v>8594</v>
      </c>
    </row>
    <row r="549" spans="1:51" ht="24.75" customHeight="1" x14ac:dyDescent="0.35">
      <c r="A549" s="11">
        <v>548</v>
      </c>
      <c r="B549" s="241" t="s">
        <v>8608</v>
      </c>
      <c r="C549" s="8" t="s">
        <v>8609</v>
      </c>
      <c r="D549" s="10" t="s">
        <v>3087</v>
      </c>
      <c r="E549" s="10" t="s">
        <v>14</v>
      </c>
      <c r="F549" s="9">
        <v>43136</v>
      </c>
      <c r="G549" s="9">
        <v>43195</v>
      </c>
      <c r="H549" s="9"/>
      <c r="I549" s="9"/>
      <c r="J549" s="7" t="s">
        <v>1932</v>
      </c>
      <c r="K549" s="7"/>
      <c r="L549" s="10" t="s">
        <v>751</v>
      </c>
      <c r="M549" s="242" t="s">
        <v>8259</v>
      </c>
      <c r="N549" s="243" t="s">
        <v>2050</v>
      </c>
      <c r="O549" s="243" t="s">
        <v>5084</v>
      </c>
      <c r="P549" s="10" t="s">
        <v>8610</v>
      </c>
      <c r="Q549" s="10"/>
      <c r="R549" s="10"/>
      <c r="S549" s="10"/>
      <c r="T549" s="10" t="s">
        <v>53</v>
      </c>
      <c r="U549" s="244">
        <v>33764</v>
      </c>
      <c r="V549" s="10" t="s">
        <v>1045</v>
      </c>
      <c r="W549" s="10" t="s">
        <v>79</v>
      </c>
      <c r="X549" s="241" t="s">
        <v>1936</v>
      </c>
      <c r="Y549" s="8" t="s">
        <v>8611</v>
      </c>
      <c r="Z549" s="243">
        <v>42551</v>
      </c>
      <c r="AA549" s="10" t="s">
        <v>1045</v>
      </c>
      <c r="AB549" s="10" t="s">
        <v>1938</v>
      </c>
      <c r="AC549" s="10" t="s">
        <v>3139</v>
      </c>
      <c r="AD549" s="10" t="s">
        <v>2162</v>
      </c>
      <c r="AE549" s="243" t="s">
        <v>2478</v>
      </c>
      <c r="AF549" s="10" t="s">
        <v>8612</v>
      </c>
      <c r="AG549" s="10" t="s">
        <v>8613</v>
      </c>
      <c r="AH549" s="242" t="s">
        <v>8614</v>
      </c>
      <c r="AI549" s="243" t="s">
        <v>8615</v>
      </c>
      <c r="AJ549" s="10" t="s">
        <v>8616</v>
      </c>
      <c r="AK549" s="10" t="s">
        <v>8617</v>
      </c>
      <c r="AL549" s="241" t="s">
        <v>1971</v>
      </c>
      <c r="AM549" s="8" t="s">
        <v>8616</v>
      </c>
      <c r="AN549" s="8"/>
      <c r="AO549" s="8"/>
      <c r="AP549" s="8"/>
      <c r="AQ549" s="8" t="s">
        <v>3087</v>
      </c>
      <c r="AR549" s="245">
        <v>44209</v>
      </c>
      <c r="AS549" s="245">
        <v>44209</v>
      </c>
      <c r="AT549" s="246" t="s">
        <v>8618</v>
      </c>
      <c r="AU549" s="244">
        <v>44190</v>
      </c>
      <c r="AV549" s="247" t="s">
        <v>8582</v>
      </c>
      <c r="AW549" s="248" t="s">
        <v>8607</v>
      </c>
      <c r="AX549" s="249" t="s">
        <v>3087</v>
      </c>
      <c r="AY549" s="250" t="s">
        <v>8608</v>
      </c>
    </row>
    <row r="550" spans="1:51" ht="24.75" customHeight="1" x14ac:dyDescent="0.35">
      <c r="A550" s="11">
        <v>549</v>
      </c>
      <c r="B550" s="241" t="s">
        <v>8619</v>
      </c>
      <c r="C550" s="8" t="s">
        <v>8620</v>
      </c>
      <c r="D550" s="10" t="s">
        <v>3087</v>
      </c>
      <c r="E550" s="10" t="s">
        <v>1869</v>
      </c>
      <c r="F550" s="9">
        <v>43788</v>
      </c>
      <c r="G550" s="9">
        <v>43847</v>
      </c>
      <c r="H550" s="9"/>
      <c r="I550" s="9">
        <v>44213</v>
      </c>
      <c r="J550" s="7" t="s">
        <v>3127</v>
      </c>
      <c r="K550" s="7"/>
      <c r="L550" s="10" t="s">
        <v>5937</v>
      </c>
      <c r="M550" s="242" t="s">
        <v>2298</v>
      </c>
      <c r="N550" s="243" t="s">
        <v>2017</v>
      </c>
      <c r="O550" s="243" t="s">
        <v>3186</v>
      </c>
      <c r="P550" s="10" t="s">
        <v>2061</v>
      </c>
      <c r="Q550" s="10"/>
      <c r="R550" s="10"/>
      <c r="S550" s="10"/>
      <c r="T550" s="10" t="s">
        <v>53</v>
      </c>
      <c r="U550" s="244">
        <v>30632</v>
      </c>
      <c r="V550" s="10" t="s">
        <v>1869</v>
      </c>
      <c r="W550" s="10" t="s">
        <v>1869</v>
      </c>
      <c r="X550" s="241" t="s">
        <v>1936</v>
      </c>
      <c r="Y550" s="8" t="s">
        <v>8621</v>
      </c>
      <c r="Z550" s="243">
        <v>43080</v>
      </c>
      <c r="AA550" s="10" t="s">
        <v>1869</v>
      </c>
      <c r="AB550" s="10" t="s">
        <v>1938</v>
      </c>
      <c r="AC550" s="10" t="s">
        <v>3139</v>
      </c>
      <c r="AD550" s="10" t="s">
        <v>2072</v>
      </c>
      <c r="AE550" s="243" t="s">
        <v>2069</v>
      </c>
      <c r="AF550" s="10" t="s">
        <v>8622</v>
      </c>
      <c r="AG550" s="10" t="s">
        <v>8623</v>
      </c>
      <c r="AH550" s="242" t="s">
        <v>8622</v>
      </c>
      <c r="AI550" s="243" t="s">
        <v>8623</v>
      </c>
      <c r="AJ550" s="10" t="s">
        <v>8624</v>
      </c>
      <c r="AK550" s="10" t="s">
        <v>8625</v>
      </c>
      <c r="AL550" s="241" t="s">
        <v>1971</v>
      </c>
      <c r="AM550" s="8" t="s">
        <v>8626</v>
      </c>
      <c r="AN550" s="8"/>
      <c r="AO550" s="8"/>
      <c r="AP550" s="8"/>
      <c r="AQ550" s="8" t="s">
        <v>3087</v>
      </c>
      <c r="AR550" s="245">
        <v>44213</v>
      </c>
      <c r="AS550" s="245">
        <v>44213</v>
      </c>
      <c r="AT550" s="246" t="s">
        <v>8627</v>
      </c>
      <c r="AU550" s="244">
        <v>44204</v>
      </c>
      <c r="AV550" s="247" t="s">
        <v>8582</v>
      </c>
      <c r="AW550" s="248" t="s">
        <v>8607</v>
      </c>
      <c r="AX550" s="249" t="s">
        <v>3087</v>
      </c>
      <c r="AY550" s="250" t="s">
        <v>8619</v>
      </c>
    </row>
    <row r="551" spans="1:51" ht="24.75" customHeight="1" x14ac:dyDescent="0.35">
      <c r="A551" s="11">
        <v>550</v>
      </c>
      <c r="B551" s="241" t="s">
        <v>8628</v>
      </c>
      <c r="C551" s="8" t="s">
        <v>2401</v>
      </c>
      <c r="D551" s="10" t="s">
        <v>3087</v>
      </c>
      <c r="E551" s="10" t="s">
        <v>14</v>
      </c>
      <c r="F551" s="9">
        <v>42858</v>
      </c>
      <c r="G551" s="9">
        <v>42917</v>
      </c>
      <c r="H551" s="9"/>
      <c r="I551" s="9"/>
      <c r="J551" s="7" t="s">
        <v>1932</v>
      </c>
      <c r="K551" s="7"/>
      <c r="L551" s="10" t="s">
        <v>751</v>
      </c>
      <c r="M551" s="242" t="s">
        <v>2400</v>
      </c>
      <c r="N551" s="243" t="s">
        <v>1984</v>
      </c>
      <c r="O551" s="243" t="s">
        <v>8629</v>
      </c>
      <c r="P551" s="10" t="s">
        <v>8630</v>
      </c>
      <c r="Q551" s="10"/>
      <c r="R551" s="10"/>
      <c r="S551" s="10"/>
      <c r="T551" s="10" t="s">
        <v>22</v>
      </c>
      <c r="U551" s="244">
        <v>29841</v>
      </c>
      <c r="V551" s="10" t="s">
        <v>141</v>
      </c>
      <c r="W551" s="10" t="s">
        <v>141</v>
      </c>
      <c r="X551" s="241" t="s">
        <v>1936</v>
      </c>
      <c r="Y551" s="8" t="s">
        <v>8631</v>
      </c>
      <c r="Z551" s="243">
        <v>41459</v>
      </c>
      <c r="AA551" s="10" t="s">
        <v>255</v>
      </c>
      <c r="AB551" s="10" t="s">
        <v>1938</v>
      </c>
      <c r="AC551" s="10" t="s">
        <v>3139</v>
      </c>
      <c r="AD551" s="10" t="s">
        <v>8632</v>
      </c>
      <c r="AE551" s="243" t="s">
        <v>1962</v>
      </c>
      <c r="AF551" s="10" t="s">
        <v>8633</v>
      </c>
      <c r="AG551" s="10" t="s">
        <v>8634</v>
      </c>
      <c r="AH551" s="242" t="s">
        <v>8633</v>
      </c>
      <c r="AI551" s="243" t="s">
        <v>8634</v>
      </c>
      <c r="AJ551" s="10" t="s">
        <v>8635</v>
      </c>
      <c r="AK551" s="10" t="s">
        <v>3780</v>
      </c>
      <c r="AL551" s="241" t="s">
        <v>1941</v>
      </c>
      <c r="AM551" s="8" t="s">
        <v>8636</v>
      </c>
      <c r="AN551" s="8"/>
      <c r="AO551" s="8"/>
      <c r="AP551" s="8"/>
      <c r="AQ551" s="8" t="s">
        <v>3087</v>
      </c>
      <c r="AR551" s="245">
        <v>44210</v>
      </c>
      <c r="AS551" s="245">
        <v>44214</v>
      </c>
      <c r="AT551" s="246" t="s">
        <v>8637</v>
      </c>
      <c r="AU551" s="244">
        <v>44203</v>
      </c>
      <c r="AV551" s="247" t="s">
        <v>8638</v>
      </c>
      <c r="AW551" s="248" t="s">
        <v>8639</v>
      </c>
      <c r="AX551" s="249" t="s">
        <v>3087</v>
      </c>
      <c r="AY551" s="250" t="s">
        <v>8628</v>
      </c>
    </row>
    <row r="552" spans="1:51" ht="24.75" customHeight="1" x14ac:dyDescent="0.35">
      <c r="A552" s="11">
        <v>551</v>
      </c>
      <c r="B552" s="241" t="s">
        <v>8640</v>
      </c>
      <c r="C552" s="8" t="s">
        <v>8641</v>
      </c>
      <c r="D552" s="10" t="s">
        <v>3087</v>
      </c>
      <c r="E552" s="10" t="s">
        <v>14</v>
      </c>
      <c r="F552" s="9">
        <v>43137</v>
      </c>
      <c r="G552" s="9">
        <v>43196</v>
      </c>
      <c r="H552" s="9"/>
      <c r="I552" s="9"/>
      <c r="J552" s="7" t="s">
        <v>1932</v>
      </c>
      <c r="K552" s="7"/>
      <c r="L552" s="10" t="s">
        <v>115</v>
      </c>
      <c r="M552" s="242" t="s">
        <v>2042</v>
      </c>
      <c r="N552" s="243" t="s">
        <v>2126</v>
      </c>
      <c r="O552" s="243" t="s">
        <v>4989</v>
      </c>
      <c r="P552" s="10" t="s">
        <v>4990</v>
      </c>
      <c r="Q552" s="10"/>
      <c r="R552" s="10"/>
      <c r="S552" s="10"/>
      <c r="T552" s="10" t="s">
        <v>53</v>
      </c>
      <c r="U552" s="244">
        <v>34573</v>
      </c>
      <c r="V552" s="10" t="s">
        <v>455</v>
      </c>
      <c r="W552" s="10" t="s">
        <v>141</v>
      </c>
      <c r="X552" s="241" t="s">
        <v>1936</v>
      </c>
      <c r="Y552" s="8" t="s">
        <v>8642</v>
      </c>
      <c r="Z552" s="243">
        <v>39994</v>
      </c>
      <c r="AA552" s="10" t="s">
        <v>455</v>
      </c>
      <c r="AB552" s="10" t="s">
        <v>1956</v>
      </c>
      <c r="AC552" s="10" t="s">
        <v>3139</v>
      </c>
      <c r="AD552" s="10" t="s">
        <v>8643</v>
      </c>
      <c r="AE552" s="243" t="s">
        <v>2041</v>
      </c>
      <c r="AF552" s="10" t="s">
        <v>8644</v>
      </c>
      <c r="AG552" s="10" t="s">
        <v>8645</v>
      </c>
      <c r="AH552" s="242" t="s">
        <v>8646</v>
      </c>
      <c r="AI552" s="243" t="s">
        <v>8647</v>
      </c>
      <c r="AJ552" s="10" t="s">
        <v>8648</v>
      </c>
      <c r="AK552" s="10" t="s">
        <v>8649</v>
      </c>
      <c r="AL552" s="241" t="s">
        <v>1950</v>
      </c>
      <c r="AM552" s="8" t="s">
        <v>8650</v>
      </c>
      <c r="AN552" s="8"/>
      <c r="AO552" s="8"/>
      <c r="AP552" s="8"/>
      <c r="AQ552" s="8" t="s">
        <v>3087</v>
      </c>
      <c r="AR552" s="245">
        <v>44204</v>
      </c>
      <c r="AS552" s="245">
        <v>44215</v>
      </c>
      <c r="AT552" s="246" t="s">
        <v>8651</v>
      </c>
      <c r="AU552" s="244">
        <v>44162</v>
      </c>
      <c r="AV552" s="247" t="s">
        <v>8582</v>
      </c>
      <c r="AW552" s="248" t="s">
        <v>8607</v>
      </c>
      <c r="AX552" s="249" t="s">
        <v>3087</v>
      </c>
      <c r="AY552" s="250" t="s">
        <v>8640</v>
      </c>
    </row>
    <row r="553" spans="1:51" ht="24.75" customHeight="1" x14ac:dyDescent="0.35">
      <c r="A553" s="11">
        <v>552</v>
      </c>
      <c r="B553" s="241" t="s">
        <v>8652</v>
      </c>
      <c r="C553" s="8" t="s">
        <v>8653</v>
      </c>
      <c r="D553" s="10" t="s">
        <v>3087</v>
      </c>
      <c r="E553" s="10" t="s">
        <v>878</v>
      </c>
      <c r="F553" s="9">
        <v>43794</v>
      </c>
      <c r="G553" s="9">
        <v>43853</v>
      </c>
      <c r="H553" s="9"/>
      <c r="I553" s="9">
        <v>44219</v>
      </c>
      <c r="J553" s="7" t="s">
        <v>3127</v>
      </c>
      <c r="K553" s="7"/>
      <c r="L553" s="10" t="s">
        <v>5937</v>
      </c>
      <c r="M553" s="242" t="s">
        <v>2298</v>
      </c>
      <c r="N553" s="243" t="s">
        <v>2017</v>
      </c>
      <c r="O553" s="243" t="s">
        <v>3186</v>
      </c>
      <c r="P553" s="10" t="s">
        <v>2061</v>
      </c>
      <c r="Q553" s="10"/>
      <c r="R553" s="10"/>
      <c r="S553" s="10"/>
      <c r="T553" s="10" t="s">
        <v>53</v>
      </c>
      <c r="U553" s="244">
        <v>33565</v>
      </c>
      <c r="V553" s="10" t="s">
        <v>878</v>
      </c>
      <c r="W553" s="10" t="s">
        <v>2007</v>
      </c>
      <c r="X553" s="241" t="s">
        <v>1936</v>
      </c>
      <c r="Y553" s="8" t="s">
        <v>8654</v>
      </c>
      <c r="Z553" s="243">
        <v>39811</v>
      </c>
      <c r="AA553" s="10" t="s">
        <v>878</v>
      </c>
      <c r="AB553" s="10" t="s">
        <v>1938</v>
      </c>
      <c r="AC553" s="10" t="s">
        <v>3139</v>
      </c>
      <c r="AD553" s="10" t="s">
        <v>2240</v>
      </c>
      <c r="AE553" s="243" t="s">
        <v>2041</v>
      </c>
      <c r="AF553" s="10" t="s">
        <v>8655</v>
      </c>
      <c r="AG553" s="10" t="s">
        <v>8656</v>
      </c>
      <c r="AH553" s="242" t="s">
        <v>8655</v>
      </c>
      <c r="AI553" s="243" t="s">
        <v>8656</v>
      </c>
      <c r="AJ553" s="10" t="s">
        <v>3087</v>
      </c>
      <c r="AK553" s="10" t="s">
        <v>8657</v>
      </c>
      <c r="AL553" s="241" t="s">
        <v>1971</v>
      </c>
      <c r="AM553" s="8" t="s">
        <v>8658</v>
      </c>
      <c r="AN553" s="8"/>
      <c r="AO553" s="8"/>
      <c r="AP553" s="8"/>
      <c r="AQ553" s="8"/>
      <c r="AR553" s="245">
        <v>44219</v>
      </c>
      <c r="AS553" s="245">
        <v>44219</v>
      </c>
      <c r="AT553" s="246" t="s">
        <v>3087</v>
      </c>
      <c r="AU553" s="244"/>
      <c r="AV553" s="247" t="s">
        <v>8638</v>
      </c>
      <c r="AW553" s="248" t="s">
        <v>8639</v>
      </c>
      <c r="AX553" s="249" t="s">
        <v>3087</v>
      </c>
      <c r="AY553" s="250" t="s">
        <v>8652</v>
      </c>
    </row>
    <row r="554" spans="1:51" ht="24.75" customHeight="1" x14ac:dyDescent="0.35">
      <c r="A554" s="11">
        <v>553</v>
      </c>
      <c r="B554" s="241" t="s">
        <v>8659</v>
      </c>
      <c r="C554" s="8" t="s">
        <v>8660</v>
      </c>
      <c r="D554" s="10" t="s">
        <v>3087</v>
      </c>
      <c r="E554" s="10" t="s">
        <v>699</v>
      </c>
      <c r="F554" s="9">
        <v>43467</v>
      </c>
      <c r="G554" s="9">
        <v>43526</v>
      </c>
      <c r="H554" s="9"/>
      <c r="I554" s="9"/>
      <c r="J554" s="7" t="s">
        <v>1932</v>
      </c>
      <c r="K554" s="7"/>
      <c r="L554" s="10" t="s">
        <v>35</v>
      </c>
      <c r="M554" s="242" t="s">
        <v>35</v>
      </c>
      <c r="N554" s="243" t="s">
        <v>2155</v>
      </c>
      <c r="O554" s="243" t="s">
        <v>626</v>
      </c>
      <c r="P554" s="10" t="s">
        <v>2285</v>
      </c>
      <c r="Q554" s="10"/>
      <c r="R554" s="10"/>
      <c r="S554" s="10"/>
      <c r="T554" s="10" t="s">
        <v>22</v>
      </c>
      <c r="U554" s="244">
        <v>33837</v>
      </c>
      <c r="V554" s="10" t="s">
        <v>699</v>
      </c>
      <c r="W554" s="10" t="s">
        <v>317</v>
      </c>
      <c r="X554" s="241" t="s">
        <v>1936</v>
      </c>
      <c r="Y554" s="8" t="s">
        <v>8661</v>
      </c>
      <c r="Z554" s="243">
        <v>39927</v>
      </c>
      <c r="AA554" s="10" t="s">
        <v>699</v>
      </c>
      <c r="AB554" s="10" t="s">
        <v>1938</v>
      </c>
      <c r="AC554" s="10" t="s">
        <v>3139</v>
      </c>
      <c r="AD554" s="10" t="s">
        <v>8662</v>
      </c>
      <c r="AE554" s="243" t="s">
        <v>2095</v>
      </c>
      <c r="AF554" s="10" t="s">
        <v>8663</v>
      </c>
      <c r="AG554" s="10" t="s">
        <v>8664</v>
      </c>
      <c r="AH554" s="242" t="s">
        <v>8663</v>
      </c>
      <c r="AI554" s="243" t="s">
        <v>8664</v>
      </c>
      <c r="AJ554" s="10" t="s">
        <v>8665</v>
      </c>
      <c r="AK554" s="10" t="s">
        <v>8666</v>
      </c>
      <c r="AL554" s="241" t="s">
        <v>1941</v>
      </c>
      <c r="AM554" s="8" t="s">
        <v>8667</v>
      </c>
      <c r="AN554" s="8"/>
      <c r="AO554" s="8"/>
      <c r="AP554" s="8"/>
      <c r="AQ554" s="8" t="s">
        <v>3087</v>
      </c>
      <c r="AR554" s="245">
        <v>44226</v>
      </c>
      <c r="AS554" s="245">
        <v>44226</v>
      </c>
      <c r="AT554" s="246" t="s">
        <v>8668</v>
      </c>
      <c r="AU554" s="244">
        <v>44207</v>
      </c>
      <c r="AV554" s="247" t="s">
        <v>8638</v>
      </c>
      <c r="AW554" s="248" t="s">
        <v>3255</v>
      </c>
      <c r="AX554" s="249" t="s">
        <v>3087</v>
      </c>
      <c r="AY554" s="250" t="s">
        <v>8659</v>
      </c>
    </row>
    <row r="555" spans="1:51" ht="24.75" customHeight="1" x14ac:dyDescent="0.35">
      <c r="A555" s="11">
        <v>554</v>
      </c>
      <c r="B555" s="241" t="s">
        <v>8669</v>
      </c>
      <c r="C555" s="8" t="s">
        <v>8670</v>
      </c>
      <c r="D555" s="10" t="s">
        <v>3087</v>
      </c>
      <c r="E555" s="10" t="s">
        <v>129</v>
      </c>
      <c r="F555" s="9">
        <v>43467</v>
      </c>
      <c r="G555" s="9">
        <v>43526</v>
      </c>
      <c r="H555" s="9"/>
      <c r="I555" s="9"/>
      <c r="J555" s="7" t="s">
        <v>1932</v>
      </c>
      <c r="K555" s="7"/>
      <c r="L555" s="10" t="s">
        <v>5052</v>
      </c>
      <c r="M555" s="242" t="s">
        <v>5053</v>
      </c>
      <c r="N555" s="243" t="s">
        <v>2097</v>
      </c>
      <c r="O555" s="243" t="s">
        <v>8102</v>
      </c>
      <c r="P555" s="10" t="s">
        <v>1996</v>
      </c>
      <c r="Q555" s="10"/>
      <c r="R555" s="10"/>
      <c r="S555" s="10"/>
      <c r="T555" s="10" t="s">
        <v>53</v>
      </c>
      <c r="U555" s="244">
        <v>27672</v>
      </c>
      <c r="V555" s="10" t="s">
        <v>699</v>
      </c>
      <c r="W555" s="10" t="s">
        <v>699</v>
      </c>
      <c r="X555" s="241" t="s">
        <v>1936</v>
      </c>
      <c r="Y555" s="8" t="s">
        <v>8671</v>
      </c>
      <c r="Z555" s="243">
        <v>41597</v>
      </c>
      <c r="AA555" s="10" t="s">
        <v>129</v>
      </c>
      <c r="AB555" s="10" t="s">
        <v>1938</v>
      </c>
      <c r="AC555" s="10" t="s">
        <v>1968</v>
      </c>
      <c r="AD555" s="10" t="s">
        <v>8672</v>
      </c>
      <c r="AE555" s="243" t="s">
        <v>1948</v>
      </c>
      <c r="AF555" s="10" t="s">
        <v>8673</v>
      </c>
      <c r="AG555" s="10" t="s">
        <v>8674</v>
      </c>
      <c r="AH555" s="242" t="s">
        <v>8673</v>
      </c>
      <c r="AI555" s="243" t="s">
        <v>8674</v>
      </c>
      <c r="AJ555" s="10" t="s">
        <v>8675</v>
      </c>
      <c r="AK555" s="10" t="s">
        <v>8676</v>
      </c>
      <c r="AL555" s="241" t="s">
        <v>1971</v>
      </c>
      <c r="AM555" s="8" t="s">
        <v>8677</v>
      </c>
      <c r="AN555" s="8"/>
      <c r="AO555" s="8"/>
      <c r="AP555" s="8"/>
      <c r="AQ555" s="8"/>
      <c r="AR555" s="245">
        <v>44227</v>
      </c>
      <c r="AS555" s="245">
        <v>44227</v>
      </c>
      <c r="AT555" s="246" t="s">
        <v>8678</v>
      </c>
      <c r="AU555" s="244">
        <v>44221</v>
      </c>
      <c r="AV555" s="247" t="s">
        <v>8638</v>
      </c>
      <c r="AW555" s="248" t="s">
        <v>8639</v>
      </c>
      <c r="AX555" s="249" t="s">
        <v>3087</v>
      </c>
      <c r="AY555" s="250" t="s">
        <v>8669</v>
      </c>
    </row>
    <row r="556" spans="1:51" ht="24.75" customHeight="1" x14ac:dyDescent="0.35">
      <c r="A556" s="11">
        <v>555</v>
      </c>
      <c r="B556" s="241" t="s">
        <v>8679</v>
      </c>
      <c r="C556" s="8" t="s">
        <v>8680</v>
      </c>
      <c r="D556" s="10" t="s">
        <v>8681</v>
      </c>
      <c r="E556" s="10" t="s">
        <v>14</v>
      </c>
      <c r="F556" s="9">
        <v>43185</v>
      </c>
      <c r="G556" s="9">
        <v>43244</v>
      </c>
      <c r="H556" s="9"/>
      <c r="I556" s="9"/>
      <c r="J556" s="7" t="s">
        <v>1932</v>
      </c>
      <c r="K556" s="7"/>
      <c r="L556" s="10" t="s">
        <v>8157</v>
      </c>
      <c r="M556" s="242" t="s">
        <v>8157</v>
      </c>
      <c r="N556" s="243" t="s">
        <v>1972</v>
      </c>
      <c r="O556" s="243" t="s">
        <v>4747</v>
      </c>
      <c r="P556" s="10" t="s">
        <v>4748</v>
      </c>
      <c r="Q556" s="10"/>
      <c r="R556" s="10"/>
      <c r="S556" s="10"/>
      <c r="T556" s="10" t="s">
        <v>53</v>
      </c>
      <c r="U556" s="244">
        <v>28882</v>
      </c>
      <c r="V556" s="10" t="s">
        <v>3010</v>
      </c>
      <c r="W556" s="10" t="s">
        <v>2015</v>
      </c>
      <c r="X556" s="241" t="s">
        <v>1936</v>
      </c>
      <c r="Y556" s="8" t="s">
        <v>8682</v>
      </c>
      <c r="Z556" s="243">
        <v>38996</v>
      </c>
      <c r="AA556" s="10" t="s">
        <v>255</v>
      </c>
      <c r="AB556" s="10" t="s">
        <v>1938</v>
      </c>
      <c r="AC556" s="10" t="s">
        <v>3139</v>
      </c>
      <c r="AD556" s="10" t="s">
        <v>2010</v>
      </c>
      <c r="AE556" s="243" t="s">
        <v>8683</v>
      </c>
      <c r="AF556" s="10" t="s">
        <v>8684</v>
      </c>
      <c r="AG556" s="10" t="s">
        <v>8685</v>
      </c>
      <c r="AH556" s="242" t="s">
        <v>8684</v>
      </c>
      <c r="AI556" s="243" t="s">
        <v>8685</v>
      </c>
      <c r="AJ556" s="10" t="s">
        <v>8686</v>
      </c>
      <c r="AK556" s="10" t="s">
        <v>8687</v>
      </c>
      <c r="AL556" s="241" t="s">
        <v>1971</v>
      </c>
      <c r="AM556" s="8" t="s">
        <v>8688</v>
      </c>
      <c r="AN556" s="8"/>
      <c r="AO556" s="8"/>
      <c r="AP556" s="8"/>
      <c r="AQ556" s="8" t="s">
        <v>3087</v>
      </c>
      <c r="AR556" s="245">
        <v>44227</v>
      </c>
      <c r="AS556" s="245">
        <v>44227</v>
      </c>
      <c r="AT556" s="246" t="s">
        <v>8689</v>
      </c>
      <c r="AU556" s="244">
        <v>44214</v>
      </c>
      <c r="AV556" s="247" t="s">
        <v>8582</v>
      </c>
      <c r="AW556" s="248" t="s">
        <v>8607</v>
      </c>
      <c r="AX556" s="249" t="s">
        <v>3087</v>
      </c>
      <c r="AY556" s="250" t="s">
        <v>8679</v>
      </c>
    </row>
    <row r="557" spans="1:51" ht="24.75" customHeight="1" x14ac:dyDescent="0.35">
      <c r="A557" s="11">
        <v>556</v>
      </c>
      <c r="B557" s="241" t="s">
        <v>8690</v>
      </c>
      <c r="C557" s="8" t="s">
        <v>8691</v>
      </c>
      <c r="D557" s="10" t="s">
        <v>3087</v>
      </c>
      <c r="E557" s="10" t="s">
        <v>1382</v>
      </c>
      <c r="F557" s="9">
        <v>41093</v>
      </c>
      <c r="G557" s="9">
        <v>41153</v>
      </c>
      <c r="H557" s="9"/>
      <c r="I557" s="9"/>
      <c r="J557" s="7" t="s">
        <v>1932</v>
      </c>
      <c r="K557" s="7"/>
      <c r="L557" s="10" t="s">
        <v>5789</v>
      </c>
      <c r="M557" s="242" t="s">
        <v>2122</v>
      </c>
      <c r="N557" s="243" t="s">
        <v>1964</v>
      </c>
      <c r="O557" s="243" t="s">
        <v>3186</v>
      </c>
      <c r="P557" s="10" t="s">
        <v>2061</v>
      </c>
      <c r="Q557" s="10"/>
      <c r="R557" s="10"/>
      <c r="S557" s="10"/>
      <c r="T557" s="10" t="s">
        <v>22</v>
      </c>
      <c r="U557" s="244">
        <v>25569</v>
      </c>
      <c r="V557" s="10" t="s">
        <v>145</v>
      </c>
      <c r="W557" s="10" t="s">
        <v>145</v>
      </c>
      <c r="X557" s="241" t="s">
        <v>1936</v>
      </c>
      <c r="Y557" s="8" t="s">
        <v>8692</v>
      </c>
      <c r="Z557" s="243">
        <v>39533</v>
      </c>
      <c r="AA557" s="10" t="s">
        <v>145</v>
      </c>
      <c r="AB557" s="10" t="s">
        <v>1938</v>
      </c>
      <c r="AC557" s="10" t="s">
        <v>3139</v>
      </c>
      <c r="AD557" s="10" t="s">
        <v>2309</v>
      </c>
      <c r="AE557" s="243" t="s">
        <v>1948</v>
      </c>
      <c r="AF557" s="10" t="s">
        <v>8693</v>
      </c>
      <c r="AG557" s="10" t="s">
        <v>8694</v>
      </c>
      <c r="AH557" s="242" t="s">
        <v>8693</v>
      </c>
      <c r="AI557" s="243" t="s">
        <v>8694</v>
      </c>
      <c r="AJ557" s="10" t="s">
        <v>8695</v>
      </c>
      <c r="AK557" s="10" t="s">
        <v>8696</v>
      </c>
      <c r="AL557" s="241" t="s">
        <v>1941</v>
      </c>
      <c r="AM557" s="8" t="s">
        <v>8697</v>
      </c>
      <c r="AN557" s="8"/>
      <c r="AO557" s="8"/>
      <c r="AP557" s="8"/>
      <c r="AQ557" s="8" t="s">
        <v>3087</v>
      </c>
      <c r="AR557" s="245">
        <v>44227</v>
      </c>
      <c r="AS557" s="245">
        <v>44227</v>
      </c>
      <c r="AT557" s="246" t="s">
        <v>8698</v>
      </c>
      <c r="AU557" s="244">
        <v>44223</v>
      </c>
      <c r="AV557" s="247" t="s">
        <v>8638</v>
      </c>
      <c r="AW557" s="248" t="s">
        <v>8639</v>
      </c>
      <c r="AX557" s="249" t="s">
        <v>3087</v>
      </c>
      <c r="AY557" s="250" t="s">
        <v>8690</v>
      </c>
    </row>
    <row r="558" spans="1:51" ht="24.75" customHeight="1" x14ac:dyDescent="0.35">
      <c r="A558" s="11">
        <v>557</v>
      </c>
      <c r="B558" s="241" t="s">
        <v>8699</v>
      </c>
      <c r="C558" s="8" t="s">
        <v>8700</v>
      </c>
      <c r="D558" s="10" t="s">
        <v>3087</v>
      </c>
      <c r="E558" s="10" t="s">
        <v>14</v>
      </c>
      <c r="F558" s="9">
        <v>44011</v>
      </c>
      <c r="G558" s="9">
        <v>44070</v>
      </c>
      <c r="H558" s="9"/>
      <c r="I558" s="9">
        <v>44435</v>
      </c>
      <c r="J558" s="7" t="s">
        <v>3127</v>
      </c>
      <c r="K558" s="7"/>
      <c r="L558" s="10" t="s">
        <v>2404</v>
      </c>
      <c r="M558" s="242" t="s">
        <v>27</v>
      </c>
      <c r="N558" s="243" t="s">
        <v>1984</v>
      </c>
      <c r="O558" s="243" t="s">
        <v>1140</v>
      </c>
      <c r="P558" s="10" t="s">
        <v>7136</v>
      </c>
      <c r="Q558" s="10"/>
      <c r="R558" s="10"/>
      <c r="S558" s="10"/>
      <c r="T558" s="10" t="s">
        <v>53</v>
      </c>
      <c r="U558" s="244">
        <v>32343</v>
      </c>
      <c r="V558" s="10" t="s">
        <v>2109</v>
      </c>
      <c r="W558" s="10" t="s">
        <v>2109</v>
      </c>
      <c r="X558" s="241" t="s">
        <v>1936</v>
      </c>
      <c r="Y558" s="8" t="s">
        <v>8701</v>
      </c>
      <c r="Z558" s="243">
        <v>38936</v>
      </c>
      <c r="AA558" s="10" t="s">
        <v>2109</v>
      </c>
      <c r="AB558" s="10" t="s">
        <v>1938</v>
      </c>
      <c r="AC558" s="10" t="s">
        <v>3139</v>
      </c>
      <c r="AD558" s="10" t="s">
        <v>8702</v>
      </c>
      <c r="AE558" s="243" t="s">
        <v>2183</v>
      </c>
      <c r="AF558" s="10" t="s">
        <v>8703</v>
      </c>
      <c r="AG558" s="10" t="s">
        <v>8704</v>
      </c>
      <c r="AH558" s="242" t="s">
        <v>8705</v>
      </c>
      <c r="AI558" s="243" t="s">
        <v>8706</v>
      </c>
      <c r="AJ558" s="10" t="s">
        <v>8707</v>
      </c>
      <c r="AK558" s="10" t="s">
        <v>8708</v>
      </c>
      <c r="AL558" s="241" t="s">
        <v>1971</v>
      </c>
      <c r="AM558" s="8" t="s">
        <v>8709</v>
      </c>
      <c r="AN558" s="8"/>
      <c r="AO558" s="8"/>
      <c r="AP558" s="8"/>
      <c r="AQ558" s="8" t="s">
        <v>3087</v>
      </c>
      <c r="AR558" s="245">
        <v>44228</v>
      </c>
      <c r="AS558" s="245">
        <v>44228</v>
      </c>
      <c r="AT558" s="246" t="s">
        <v>8710</v>
      </c>
      <c r="AU558" s="244">
        <v>44200</v>
      </c>
      <c r="AV558" s="247" t="s">
        <v>8582</v>
      </c>
      <c r="AW558" s="248" t="s">
        <v>8607</v>
      </c>
      <c r="AX558" s="249" t="s">
        <v>3087</v>
      </c>
      <c r="AY558" s="250" t="s">
        <v>8699</v>
      </c>
    </row>
    <row r="559" spans="1:51" ht="24.75" customHeight="1" x14ac:dyDescent="0.35">
      <c r="A559" s="11">
        <v>558</v>
      </c>
      <c r="B559" s="241" t="s">
        <v>8711</v>
      </c>
      <c r="C559" s="8" t="s">
        <v>8712</v>
      </c>
      <c r="D559" s="10" t="s">
        <v>8713</v>
      </c>
      <c r="E559" s="10" t="s">
        <v>255</v>
      </c>
      <c r="F559" s="9">
        <v>43864</v>
      </c>
      <c r="G559" s="9">
        <v>43923</v>
      </c>
      <c r="H559" s="9"/>
      <c r="I559" s="9"/>
      <c r="J559" s="7" t="s">
        <v>1932</v>
      </c>
      <c r="K559" s="7"/>
      <c r="L559" s="10" t="s">
        <v>6523</v>
      </c>
      <c r="M559" s="242" t="s">
        <v>8714</v>
      </c>
      <c r="N559" s="243" t="s">
        <v>1972</v>
      </c>
      <c r="O559" s="243" t="s">
        <v>3091</v>
      </c>
      <c r="P559" s="10" t="s">
        <v>3246</v>
      </c>
      <c r="Q559" s="10"/>
      <c r="R559" s="10"/>
      <c r="S559" s="10"/>
      <c r="T559" s="10" t="s">
        <v>53</v>
      </c>
      <c r="U559" s="244">
        <v>31852</v>
      </c>
      <c r="V559" s="10" t="s">
        <v>255</v>
      </c>
      <c r="W559" s="10" t="s">
        <v>255</v>
      </c>
      <c r="X559" s="241" t="s">
        <v>1936</v>
      </c>
      <c r="Y559" s="8" t="s">
        <v>8715</v>
      </c>
      <c r="Z559" s="243">
        <v>41349</v>
      </c>
      <c r="AA559" s="10" t="s">
        <v>255</v>
      </c>
      <c r="AB559" s="10" t="s">
        <v>1946</v>
      </c>
      <c r="AC559" s="10" t="s">
        <v>1968</v>
      </c>
      <c r="AD559" s="10" t="s">
        <v>2010</v>
      </c>
      <c r="AE559" s="243" t="s">
        <v>1948</v>
      </c>
      <c r="AF559" s="10" t="s">
        <v>8716</v>
      </c>
      <c r="AG559" s="10" t="s">
        <v>8717</v>
      </c>
      <c r="AH559" s="242" t="s">
        <v>8716</v>
      </c>
      <c r="AI559" s="243" t="s">
        <v>8717</v>
      </c>
      <c r="AJ559" s="10" t="s">
        <v>8718</v>
      </c>
      <c r="AK559" s="10" t="s">
        <v>8719</v>
      </c>
      <c r="AL559" s="241" t="s">
        <v>2107</v>
      </c>
      <c r="AM559" s="8" t="s">
        <v>8720</v>
      </c>
      <c r="AN559" s="8"/>
      <c r="AO559" s="8"/>
      <c r="AP559" s="8"/>
      <c r="AQ559" s="8" t="s">
        <v>3087</v>
      </c>
      <c r="AR559" s="245">
        <v>44227</v>
      </c>
      <c r="AS559" s="245">
        <v>44236</v>
      </c>
      <c r="AT559" s="246" t="s">
        <v>8721</v>
      </c>
      <c r="AU559" s="244">
        <v>44228</v>
      </c>
      <c r="AV559" s="247" t="s">
        <v>8638</v>
      </c>
      <c r="AW559" s="248" t="s">
        <v>8639</v>
      </c>
      <c r="AX559" s="249" t="s">
        <v>3087</v>
      </c>
      <c r="AY559" s="250" t="s">
        <v>8711</v>
      </c>
    </row>
    <row r="560" spans="1:51" ht="24.75" customHeight="1" x14ac:dyDescent="0.35">
      <c r="A560" s="11">
        <v>559</v>
      </c>
      <c r="B560" s="241" t="s">
        <v>8722</v>
      </c>
      <c r="C560" s="8" t="s">
        <v>8723</v>
      </c>
      <c r="D560" s="10" t="s">
        <v>8724</v>
      </c>
      <c r="E560" s="10" t="s">
        <v>162</v>
      </c>
      <c r="F560" s="9">
        <v>44123</v>
      </c>
      <c r="G560" s="9">
        <v>44182</v>
      </c>
      <c r="H560" s="9"/>
      <c r="I560" s="9">
        <v>44547</v>
      </c>
      <c r="J560" s="7" t="s">
        <v>3127</v>
      </c>
      <c r="K560" s="7"/>
      <c r="L560" s="10" t="s">
        <v>6081</v>
      </c>
      <c r="M560" s="242" t="s">
        <v>2038</v>
      </c>
      <c r="N560" s="243" t="s">
        <v>2017</v>
      </c>
      <c r="O560" s="243" t="s">
        <v>3186</v>
      </c>
      <c r="P560" s="10" t="s">
        <v>2061</v>
      </c>
      <c r="Q560" s="10"/>
      <c r="R560" s="10"/>
      <c r="S560" s="10"/>
      <c r="T560" s="10" t="s">
        <v>53</v>
      </c>
      <c r="U560" s="244">
        <v>34579</v>
      </c>
      <c r="V560" s="10" t="s">
        <v>2007</v>
      </c>
      <c r="W560" s="10" t="s">
        <v>79</v>
      </c>
      <c r="X560" s="241" t="s">
        <v>1936</v>
      </c>
      <c r="Y560" s="8" t="s">
        <v>8725</v>
      </c>
      <c r="Z560" s="243">
        <v>40968</v>
      </c>
      <c r="AA560" s="10" t="s">
        <v>2007</v>
      </c>
      <c r="AB560" s="10" t="s">
        <v>1938</v>
      </c>
      <c r="AC560" s="10" t="s">
        <v>3139</v>
      </c>
      <c r="AD560" s="10" t="s">
        <v>2649</v>
      </c>
      <c r="AE560" s="243" t="s">
        <v>1948</v>
      </c>
      <c r="AF560" s="10" t="s">
        <v>8726</v>
      </c>
      <c r="AG560" s="10" t="s">
        <v>8727</v>
      </c>
      <c r="AH560" s="242" t="s">
        <v>8726</v>
      </c>
      <c r="AI560" s="243" t="s">
        <v>8727</v>
      </c>
      <c r="AJ560" s="10" t="s">
        <v>8728</v>
      </c>
      <c r="AK560" s="10" t="s">
        <v>8729</v>
      </c>
      <c r="AL560" s="241" t="s">
        <v>1971</v>
      </c>
      <c r="AM560" s="8" t="s">
        <v>8730</v>
      </c>
      <c r="AN560" s="8"/>
      <c r="AO560" s="8"/>
      <c r="AP560" s="8"/>
      <c r="AQ560" s="8" t="s">
        <v>3087</v>
      </c>
      <c r="AR560" s="245">
        <v>44244</v>
      </c>
      <c r="AS560" s="245">
        <v>44244</v>
      </c>
      <c r="AT560" s="246" t="s">
        <v>8731</v>
      </c>
      <c r="AU560" s="244">
        <v>44244</v>
      </c>
      <c r="AV560" s="247" t="s">
        <v>8638</v>
      </c>
      <c r="AW560" s="248" t="s">
        <v>8639</v>
      </c>
      <c r="AX560" s="249" t="s">
        <v>3087</v>
      </c>
      <c r="AY560" s="250" t="s">
        <v>8722</v>
      </c>
    </row>
    <row r="561" spans="1:51" ht="24.75" customHeight="1" x14ac:dyDescent="0.35">
      <c r="A561" s="11">
        <v>560</v>
      </c>
      <c r="B561" s="241" t="s">
        <v>8732</v>
      </c>
      <c r="C561" s="8" t="s">
        <v>8733</v>
      </c>
      <c r="D561" s="10" t="s">
        <v>3087</v>
      </c>
      <c r="E561" s="10" t="s">
        <v>14</v>
      </c>
      <c r="F561" s="9">
        <v>43286</v>
      </c>
      <c r="G561" s="9">
        <v>43345</v>
      </c>
      <c r="H561" s="9"/>
      <c r="I561" s="9"/>
      <c r="J561" s="7" t="s">
        <v>1932</v>
      </c>
      <c r="K561" s="7"/>
      <c r="L561" s="10" t="s">
        <v>3117</v>
      </c>
      <c r="M561" s="242" t="s">
        <v>2112</v>
      </c>
      <c r="N561" s="243" t="s">
        <v>2050</v>
      </c>
      <c r="O561" s="243" t="s">
        <v>8734</v>
      </c>
      <c r="P561" s="10" t="s">
        <v>8735</v>
      </c>
      <c r="Q561" s="10"/>
      <c r="R561" s="10"/>
      <c r="S561" s="10"/>
      <c r="T561" s="10" t="s">
        <v>22</v>
      </c>
      <c r="U561" s="244">
        <v>33253</v>
      </c>
      <c r="V561" s="10" t="s">
        <v>255</v>
      </c>
      <c r="W561" s="10" t="s">
        <v>162</v>
      </c>
      <c r="X561" s="241" t="s">
        <v>1936</v>
      </c>
      <c r="Y561" s="8" t="s">
        <v>8736</v>
      </c>
      <c r="Z561" s="243">
        <v>38667</v>
      </c>
      <c r="AA561" s="10" t="s">
        <v>255</v>
      </c>
      <c r="AB561" s="10" t="s">
        <v>1956</v>
      </c>
      <c r="AC561" s="10" t="s">
        <v>3139</v>
      </c>
      <c r="AD561" s="10" t="s">
        <v>2149</v>
      </c>
      <c r="AE561" s="243" t="s">
        <v>1948</v>
      </c>
      <c r="AF561" s="10" t="s">
        <v>8737</v>
      </c>
      <c r="AG561" s="10" t="s">
        <v>8738</v>
      </c>
      <c r="AH561" s="242" t="s">
        <v>8737</v>
      </c>
      <c r="AI561" s="243" t="s">
        <v>8738</v>
      </c>
      <c r="AJ561" s="10" t="s">
        <v>8739</v>
      </c>
      <c r="AK561" s="10" t="s">
        <v>8740</v>
      </c>
      <c r="AL561" s="241" t="s">
        <v>1950</v>
      </c>
      <c r="AM561" s="8" t="s">
        <v>8741</v>
      </c>
      <c r="AN561" s="8"/>
      <c r="AO561" s="8"/>
      <c r="AP561" s="8"/>
      <c r="AQ561" s="8" t="s">
        <v>3087</v>
      </c>
      <c r="AR561" s="245">
        <v>44247</v>
      </c>
      <c r="AS561" s="245">
        <v>44247</v>
      </c>
      <c r="AT561" s="246" t="s">
        <v>8742</v>
      </c>
      <c r="AU561" s="244">
        <v>44204</v>
      </c>
      <c r="AV561" s="247" t="s">
        <v>8582</v>
      </c>
      <c r="AW561" s="248" t="s">
        <v>8607</v>
      </c>
      <c r="AX561" s="249" t="s">
        <v>4629</v>
      </c>
      <c r="AY561" s="250" t="s">
        <v>8732</v>
      </c>
    </row>
    <row r="562" spans="1:51" ht="24.75" customHeight="1" x14ac:dyDescent="0.35">
      <c r="A562" s="11">
        <v>561</v>
      </c>
      <c r="B562" s="241" t="s">
        <v>8743</v>
      </c>
      <c r="C562" s="8" t="s">
        <v>2752</v>
      </c>
      <c r="D562" s="10" t="s">
        <v>3087</v>
      </c>
      <c r="E562" s="10" t="s">
        <v>32</v>
      </c>
      <c r="F562" s="9">
        <v>44004</v>
      </c>
      <c r="G562" s="9">
        <v>44063</v>
      </c>
      <c r="H562" s="9"/>
      <c r="I562" s="9">
        <v>44428</v>
      </c>
      <c r="J562" s="7" t="s">
        <v>3127</v>
      </c>
      <c r="K562" s="7"/>
      <c r="L562" s="10" t="s">
        <v>7985</v>
      </c>
      <c r="M562" s="242" t="s">
        <v>3474</v>
      </c>
      <c r="N562" s="243" t="s">
        <v>1942</v>
      </c>
      <c r="O562" s="243" t="s">
        <v>8744</v>
      </c>
      <c r="P562" s="10" t="s">
        <v>8745</v>
      </c>
      <c r="Q562" s="10"/>
      <c r="R562" s="10"/>
      <c r="S562" s="10"/>
      <c r="T562" s="10" t="s">
        <v>53</v>
      </c>
      <c r="U562" s="244">
        <v>25937</v>
      </c>
      <c r="V562" s="10" t="s">
        <v>79</v>
      </c>
      <c r="W562" s="10" t="s">
        <v>544</v>
      </c>
      <c r="X562" s="241" t="s">
        <v>1936</v>
      </c>
      <c r="Y562" s="8" t="s">
        <v>8746</v>
      </c>
      <c r="Z562" s="243">
        <v>43914</v>
      </c>
      <c r="AA562" s="10" t="s">
        <v>79</v>
      </c>
      <c r="AB562" s="10" t="s">
        <v>1938</v>
      </c>
      <c r="AC562" s="10" t="s">
        <v>1968</v>
      </c>
      <c r="AD562" s="10" t="s">
        <v>8747</v>
      </c>
      <c r="AE562" s="243" t="s">
        <v>1948</v>
      </c>
      <c r="AF562" s="10" t="s">
        <v>8748</v>
      </c>
      <c r="AG562" s="10" t="s">
        <v>8749</v>
      </c>
      <c r="AH562" s="242" t="s">
        <v>8748</v>
      </c>
      <c r="AI562" s="243" t="s">
        <v>8749</v>
      </c>
      <c r="AJ562" s="10" t="s">
        <v>8750</v>
      </c>
      <c r="AK562" s="10" t="s">
        <v>8751</v>
      </c>
      <c r="AL562" s="241" t="s">
        <v>1971</v>
      </c>
      <c r="AM562" s="8" t="s">
        <v>8752</v>
      </c>
      <c r="AN562" s="8"/>
      <c r="AO562" s="8"/>
      <c r="AP562" s="8"/>
      <c r="AQ562" s="8" t="s">
        <v>3087</v>
      </c>
      <c r="AR562" s="245">
        <v>44253</v>
      </c>
      <c r="AS562" s="245">
        <v>44253</v>
      </c>
      <c r="AT562" s="246" t="s">
        <v>8753</v>
      </c>
      <c r="AU562" s="244">
        <v>44236</v>
      </c>
      <c r="AV562" s="247" t="s">
        <v>8638</v>
      </c>
      <c r="AW562" s="248" t="s">
        <v>8639</v>
      </c>
      <c r="AX562" s="249" t="s">
        <v>3087</v>
      </c>
      <c r="AY562" s="250" t="s">
        <v>8743</v>
      </c>
    </row>
    <row r="563" spans="1:51" ht="24.75" customHeight="1" x14ac:dyDescent="0.35">
      <c r="A563" s="11">
        <v>562</v>
      </c>
      <c r="B563" s="241" t="s">
        <v>8754</v>
      </c>
      <c r="C563" s="8" t="s">
        <v>8755</v>
      </c>
      <c r="D563" s="10" t="s">
        <v>3087</v>
      </c>
      <c r="E563" s="10" t="s">
        <v>32</v>
      </c>
      <c r="F563" s="9">
        <v>43983</v>
      </c>
      <c r="G563" s="9">
        <v>44042</v>
      </c>
      <c r="H563" s="9"/>
      <c r="I563" s="9">
        <v>44407</v>
      </c>
      <c r="J563" s="7" t="s">
        <v>3127</v>
      </c>
      <c r="K563" s="7"/>
      <c r="L563" s="10" t="s">
        <v>35</v>
      </c>
      <c r="M563" s="242" t="s">
        <v>35</v>
      </c>
      <c r="N563" s="243" t="s">
        <v>2155</v>
      </c>
      <c r="O563" s="243" t="s">
        <v>626</v>
      </c>
      <c r="P563" s="10" t="s">
        <v>2285</v>
      </c>
      <c r="Q563" s="10"/>
      <c r="R563" s="10"/>
      <c r="S563" s="10"/>
      <c r="T563" s="10" t="s">
        <v>53</v>
      </c>
      <c r="U563" s="244">
        <v>33952</v>
      </c>
      <c r="V563" s="10" t="s">
        <v>79</v>
      </c>
      <c r="W563" s="10" t="s">
        <v>79</v>
      </c>
      <c r="X563" s="241" t="s">
        <v>1936</v>
      </c>
      <c r="Y563" s="8" t="s">
        <v>8756</v>
      </c>
      <c r="Z563" s="243">
        <v>40200</v>
      </c>
      <c r="AA563" s="10" t="s">
        <v>79</v>
      </c>
      <c r="AB563" s="10" t="s">
        <v>1956</v>
      </c>
      <c r="AC563" s="10" t="s">
        <v>3139</v>
      </c>
      <c r="AD563" s="10" t="s">
        <v>7702</v>
      </c>
      <c r="AE563" s="243" t="s">
        <v>3087</v>
      </c>
      <c r="AF563" s="10" t="s">
        <v>8757</v>
      </c>
      <c r="AG563" s="10" t="s">
        <v>8758</v>
      </c>
      <c r="AH563" s="242" t="s">
        <v>8759</v>
      </c>
      <c r="AI563" s="243" t="s">
        <v>8760</v>
      </c>
      <c r="AJ563" s="10" t="s">
        <v>8761</v>
      </c>
      <c r="AK563" s="10" t="s">
        <v>8762</v>
      </c>
      <c r="AL563" s="241" t="s">
        <v>2107</v>
      </c>
      <c r="AM563" s="8" t="s">
        <v>8763</v>
      </c>
      <c r="AN563" s="8"/>
      <c r="AO563" s="8"/>
      <c r="AP563" s="8"/>
      <c r="AQ563" s="8" t="s">
        <v>3087</v>
      </c>
      <c r="AR563" s="245">
        <v>44252</v>
      </c>
      <c r="AS563" s="245">
        <v>44254</v>
      </c>
      <c r="AT563" s="246" t="s">
        <v>8764</v>
      </c>
      <c r="AU563" s="244">
        <v>44225</v>
      </c>
      <c r="AV563" s="247" t="s">
        <v>8582</v>
      </c>
      <c r="AW563" s="248" t="s">
        <v>8607</v>
      </c>
      <c r="AX563" s="249" t="s">
        <v>3087</v>
      </c>
      <c r="AY563" s="250" t="s">
        <v>8754</v>
      </c>
    </row>
    <row r="564" spans="1:51" ht="24.75" customHeight="1" x14ac:dyDescent="0.35">
      <c r="A564" s="11">
        <v>563</v>
      </c>
      <c r="B564" s="241" t="s">
        <v>8765</v>
      </c>
      <c r="C564" s="8" t="s">
        <v>8766</v>
      </c>
      <c r="D564" s="10" t="s">
        <v>3087</v>
      </c>
      <c r="E564" s="10" t="s">
        <v>1045</v>
      </c>
      <c r="F564" s="9">
        <v>42948</v>
      </c>
      <c r="G564" s="9">
        <v>43007</v>
      </c>
      <c r="H564" s="9"/>
      <c r="I564" s="9"/>
      <c r="J564" s="7" t="s">
        <v>1932</v>
      </c>
      <c r="K564" s="7"/>
      <c r="L564" s="10" t="s">
        <v>5777</v>
      </c>
      <c r="M564" s="242" t="s">
        <v>2060</v>
      </c>
      <c r="N564" s="243" t="s">
        <v>2017</v>
      </c>
      <c r="O564" s="243" t="s">
        <v>3186</v>
      </c>
      <c r="P564" s="10" t="s">
        <v>2061</v>
      </c>
      <c r="Q564" s="10"/>
      <c r="R564" s="10"/>
      <c r="S564" s="10"/>
      <c r="T564" s="10" t="s">
        <v>53</v>
      </c>
      <c r="U564" s="244">
        <v>32026</v>
      </c>
      <c r="V564" s="10" t="s">
        <v>1045</v>
      </c>
      <c r="W564" s="10" t="s">
        <v>2007</v>
      </c>
      <c r="X564" s="241" t="s">
        <v>1936</v>
      </c>
      <c r="Y564" s="8" t="s">
        <v>8767</v>
      </c>
      <c r="Z564" s="243">
        <v>39707</v>
      </c>
      <c r="AA564" s="10" t="s">
        <v>1045</v>
      </c>
      <c r="AB564" s="10" t="s">
        <v>1938</v>
      </c>
      <c r="AC564" s="10" t="s">
        <v>3139</v>
      </c>
      <c r="AD564" s="10" t="s">
        <v>8768</v>
      </c>
      <c r="AE564" s="243" t="s">
        <v>1948</v>
      </c>
      <c r="AF564" s="10" t="s">
        <v>8769</v>
      </c>
      <c r="AG564" s="10" t="s">
        <v>8770</v>
      </c>
      <c r="AH564" s="242" t="s">
        <v>8769</v>
      </c>
      <c r="AI564" s="243" t="s">
        <v>8770</v>
      </c>
      <c r="AJ564" s="10" t="s">
        <v>8771</v>
      </c>
      <c r="AK564" s="10" t="s">
        <v>2778</v>
      </c>
      <c r="AL564" s="241" t="s">
        <v>2224</v>
      </c>
      <c r="AM564" s="8" t="s">
        <v>8772</v>
      </c>
      <c r="AN564" s="8"/>
      <c r="AO564" s="8"/>
      <c r="AP564" s="8"/>
      <c r="AQ564" s="8" t="s">
        <v>3087</v>
      </c>
      <c r="AR564" s="245">
        <v>44255</v>
      </c>
      <c r="AS564" s="245">
        <v>44255</v>
      </c>
      <c r="AT564" s="246" t="s">
        <v>8773</v>
      </c>
      <c r="AU564" s="244">
        <v>44253</v>
      </c>
      <c r="AV564" s="247" t="s">
        <v>8638</v>
      </c>
      <c r="AW564" s="248" t="s">
        <v>8639</v>
      </c>
      <c r="AX564" s="249" t="s">
        <v>3087</v>
      </c>
      <c r="AY564" s="250" t="s">
        <v>8765</v>
      </c>
    </row>
    <row r="565" spans="1:51" ht="24.75" customHeight="1" x14ac:dyDescent="0.35">
      <c r="A565" s="11">
        <v>564</v>
      </c>
      <c r="B565" s="241" t="s">
        <v>8774</v>
      </c>
      <c r="C565" s="8" t="s">
        <v>8775</v>
      </c>
      <c r="D565" s="10" t="s">
        <v>7405</v>
      </c>
      <c r="E565" s="10" t="s">
        <v>334</v>
      </c>
      <c r="F565" s="9">
        <v>43727</v>
      </c>
      <c r="G565" s="9">
        <v>43786</v>
      </c>
      <c r="H565" s="9"/>
      <c r="I565" s="9">
        <v>44517</v>
      </c>
      <c r="J565" s="7" t="s">
        <v>3127</v>
      </c>
      <c r="K565" s="7"/>
      <c r="L565" s="10" t="s">
        <v>8776</v>
      </c>
      <c r="M565" s="242" t="s">
        <v>2138</v>
      </c>
      <c r="N565" s="243" t="s">
        <v>1990</v>
      </c>
      <c r="O565" s="243" t="s">
        <v>3091</v>
      </c>
      <c r="P565" s="10" t="s">
        <v>3246</v>
      </c>
      <c r="Q565" s="10"/>
      <c r="R565" s="10"/>
      <c r="S565" s="10"/>
      <c r="T565" s="10" t="s">
        <v>53</v>
      </c>
      <c r="U565" s="244">
        <v>29942</v>
      </c>
      <c r="V565" s="10" t="s">
        <v>141</v>
      </c>
      <c r="W565" s="10" t="s">
        <v>141</v>
      </c>
      <c r="X565" s="241" t="s">
        <v>1936</v>
      </c>
      <c r="Y565" s="8" t="s">
        <v>8777</v>
      </c>
      <c r="Z565" s="243">
        <v>42013</v>
      </c>
      <c r="AA565" s="10" t="s">
        <v>141</v>
      </c>
      <c r="AB565" s="10" t="s">
        <v>1938</v>
      </c>
      <c r="AC565" s="10" t="s">
        <v>3139</v>
      </c>
      <c r="AD565" s="10" t="s">
        <v>7702</v>
      </c>
      <c r="AE565" s="243" t="s">
        <v>2041</v>
      </c>
      <c r="AF565" s="10" t="s">
        <v>8778</v>
      </c>
      <c r="AG565" s="10" t="s">
        <v>8779</v>
      </c>
      <c r="AH565" s="242" t="s">
        <v>8778</v>
      </c>
      <c r="AI565" s="243" t="s">
        <v>8779</v>
      </c>
      <c r="AJ565" s="10" t="s">
        <v>8780</v>
      </c>
      <c r="AK565" s="10" t="s">
        <v>8781</v>
      </c>
      <c r="AL565" s="241" t="s">
        <v>2107</v>
      </c>
      <c r="AM565" s="8" t="s">
        <v>8782</v>
      </c>
      <c r="AN565" s="8"/>
      <c r="AO565" s="8"/>
      <c r="AP565" s="8"/>
      <c r="AQ565" s="8"/>
      <c r="AR565" s="245">
        <v>44255</v>
      </c>
      <c r="AS565" s="245">
        <v>44255</v>
      </c>
      <c r="AT565" s="246" t="s">
        <v>8783</v>
      </c>
      <c r="AU565" s="244">
        <v>44253</v>
      </c>
      <c r="AV565" s="247" t="s">
        <v>8638</v>
      </c>
      <c r="AW565" s="248" t="s">
        <v>8639</v>
      </c>
      <c r="AX565" s="249" t="s">
        <v>3087</v>
      </c>
      <c r="AY565" s="250" t="s">
        <v>8774</v>
      </c>
    </row>
    <row r="566" spans="1:51" ht="24.75" customHeight="1" x14ac:dyDescent="0.35">
      <c r="A566" s="11">
        <v>565</v>
      </c>
      <c r="B566" s="241" t="s">
        <v>8784</v>
      </c>
      <c r="C566" s="8" t="s">
        <v>8785</v>
      </c>
      <c r="D566" s="10" t="s">
        <v>3087</v>
      </c>
      <c r="E566" s="10" t="s">
        <v>14</v>
      </c>
      <c r="F566" s="9">
        <v>43738</v>
      </c>
      <c r="G566" s="9">
        <v>43797</v>
      </c>
      <c r="H566" s="9"/>
      <c r="I566" s="9">
        <v>44528</v>
      </c>
      <c r="J566" s="7" t="s">
        <v>3127</v>
      </c>
      <c r="K566" s="7"/>
      <c r="L566" s="10" t="s">
        <v>218</v>
      </c>
      <c r="M566" s="242" t="s">
        <v>2083</v>
      </c>
      <c r="N566" s="243" t="s">
        <v>2017</v>
      </c>
      <c r="O566" s="243" t="s">
        <v>385</v>
      </c>
      <c r="P566" s="10" t="s">
        <v>2481</v>
      </c>
      <c r="Q566" s="10"/>
      <c r="R566" s="10"/>
      <c r="S566" s="10"/>
      <c r="T566" s="10" t="s">
        <v>22</v>
      </c>
      <c r="U566" s="244">
        <v>33252</v>
      </c>
      <c r="V566" s="10" t="s">
        <v>79</v>
      </c>
      <c r="W566" s="10" t="s">
        <v>334</v>
      </c>
      <c r="X566" s="241" t="s">
        <v>1936</v>
      </c>
      <c r="Y566" s="8" t="s">
        <v>8786</v>
      </c>
      <c r="Z566" s="243">
        <v>38566</v>
      </c>
      <c r="AA566" s="10" t="s">
        <v>79</v>
      </c>
      <c r="AB566" s="10" t="s">
        <v>1956</v>
      </c>
      <c r="AC566" s="10" t="s">
        <v>3139</v>
      </c>
      <c r="AD566" s="10" t="s">
        <v>1952</v>
      </c>
      <c r="AE566" s="243" t="s">
        <v>8787</v>
      </c>
      <c r="AF566" s="10" t="s">
        <v>8788</v>
      </c>
      <c r="AG566" s="10" t="s">
        <v>8789</v>
      </c>
      <c r="AH566" s="242" t="s">
        <v>8790</v>
      </c>
      <c r="AI566" s="243" t="s">
        <v>8791</v>
      </c>
      <c r="AJ566" s="10" t="s">
        <v>8792</v>
      </c>
      <c r="AK566" s="10" t="s">
        <v>8793</v>
      </c>
      <c r="AL566" s="241" t="s">
        <v>1953</v>
      </c>
      <c r="AM566" s="8" t="s">
        <v>8794</v>
      </c>
      <c r="AN566" s="8"/>
      <c r="AO566" s="8"/>
      <c r="AP566" s="8"/>
      <c r="AQ566" s="8"/>
      <c r="AR566" s="245">
        <v>44255</v>
      </c>
      <c r="AS566" s="245">
        <v>44255</v>
      </c>
      <c r="AT566" s="246" t="s">
        <v>8795</v>
      </c>
      <c r="AU566" s="244">
        <v>44224</v>
      </c>
      <c r="AV566" s="247" t="s">
        <v>8582</v>
      </c>
      <c r="AW566" s="248" t="s">
        <v>3782</v>
      </c>
      <c r="AX566" s="249" t="s">
        <v>3087</v>
      </c>
      <c r="AY566" s="250" t="s">
        <v>8784</v>
      </c>
    </row>
    <row r="567" spans="1:51" ht="24.75" customHeight="1" x14ac:dyDescent="0.35">
      <c r="A567" s="11">
        <v>566</v>
      </c>
      <c r="B567" s="241" t="s">
        <v>8796</v>
      </c>
      <c r="C567" s="8" t="s">
        <v>8797</v>
      </c>
      <c r="D567" s="10" t="s">
        <v>8798</v>
      </c>
      <c r="E567" s="10" t="s">
        <v>101</v>
      </c>
      <c r="F567" s="9">
        <v>44200</v>
      </c>
      <c r="G567" s="9">
        <v>44259</v>
      </c>
      <c r="H567" s="9"/>
      <c r="I567" s="9"/>
      <c r="J567" s="7" t="s">
        <v>3127</v>
      </c>
      <c r="K567" s="7"/>
      <c r="L567" s="10" t="s">
        <v>5538</v>
      </c>
      <c r="M567" s="242" t="s">
        <v>2141</v>
      </c>
      <c r="N567" s="243" t="s">
        <v>1933</v>
      </c>
      <c r="O567" s="243" t="s">
        <v>7396</v>
      </c>
      <c r="P567" s="10" t="s">
        <v>2053</v>
      </c>
      <c r="Q567" s="10"/>
      <c r="R567" s="10"/>
      <c r="S567" s="10"/>
      <c r="T567" s="10" t="s">
        <v>53</v>
      </c>
      <c r="U567" s="244">
        <v>27610</v>
      </c>
      <c r="V567" s="10" t="s">
        <v>343</v>
      </c>
      <c r="W567" s="10" t="s">
        <v>343</v>
      </c>
      <c r="X567" s="241" t="s">
        <v>1936</v>
      </c>
      <c r="Y567" s="8" t="s">
        <v>8799</v>
      </c>
      <c r="Z567" s="243">
        <v>42226</v>
      </c>
      <c r="AA567" s="10" t="s">
        <v>343</v>
      </c>
      <c r="AB567" s="10" t="s">
        <v>1938</v>
      </c>
      <c r="AC567" s="10" t="s">
        <v>3139</v>
      </c>
      <c r="AD567" s="10" t="s">
        <v>1992</v>
      </c>
      <c r="AE567" s="243" t="s">
        <v>2620</v>
      </c>
      <c r="AF567" s="10" t="s">
        <v>8800</v>
      </c>
      <c r="AG567" s="10" t="s">
        <v>8801</v>
      </c>
      <c r="AH567" s="242" t="s">
        <v>8800</v>
      </c>
      <c r="AI567" s="243" t="s">
        <v>8801</v>
      </c>
      <c r="AJ567" s="10" t="s">
        <v>8802</v>
      </c>
      <c r="AK567" s="10" t="s">
        <v>8803</v>
      </c>
      <c r="AL567" s="241" t="s">
        <v>1971</v>
      </c>
      <c r="AM567" s="8" t="s">
        <v>8804</v>
      </c>
      <c r="AN567" s="8"/>
      <c r="AO567" s="8"/>
      <c r="AP567" s="8"/>
      <c r="AQ567" s="8" t="s">
        <v>3087</v>
      </c>
      <c r="AR567" s="245">
        <v>44259</v>
      </c>
      <c r="AS567" s="245">
        <v>44259</v>
      </c>
      <c r="AT567" s="246" t="s">
        <v>3087</v>
      </c>
      <c r="AU567" s="244">
        <v>44251</v>
      </c>
      <c r="AV567" s="247" t="s">
        <v>8638</v>
      </c>
      <c r="AW567" s="248" t="s">
        <v>8639</v>
      </c>
      <c r="AX567" s="249" t="s">
        <v>3087</v>
      </c>
      <c r="AY567" s="250" t="s">
        <v>8796</v>
      </c>
    </row>
    <row r="568" spans="1:51" ht="24.75" customHeight="1" x14ac:dyDescent="0.35">
      <c r="A568" s="11">
        <v>567</v>
      </c>
      <c r="B568" s="241" t="s">
        <v>8805</v>
      </c>
      <c r="C568" s="8" t="s">
        <v>8806</v>
      </c>
      <c r="D568" s="10" t="s">
        <v>3087</v>
      </c>
      <c r="E568" s="10" t="s">
        <v>14</v>
      </c>
      <c r="F568" s="9">
        <v>39848</v>
      </c>
      <c r="G568" s="9">
        <v>39906</v>
      </c>
      <c r="H568" s="9"/>
      <c r="I568" s="9"/>
      <c r="J568" s="7" t="s">
        <v>1932</v>
      </c>
      <c r="K568" s="7"/>
      <c r="L568" s="10" t="s">
        <v>751</v>
      </c>
      <c r="M568" s="242" t="s">
        <v>751</v>
      </c>
      <c r="N568" s="243" t="s">
        <v>2097</v>
      </c>
      <c r="O568" s="243" t="s">
        <v>1694</v>
      </c>
      <c r="P568" s="10" t="s">
        <v>2710</v>
      </c>
      <c r="Q568" s="10"/>
      <c r="R568" s="10"/>
      <c r="S568" s="10"/>
      <c r="T568" s="10" t="s">
        <v>53</v>
      </c>
      <c r="U568" s="244">
        <v>28639</v>
      </c>
      <c r="V568" s="10" t="s">
        <v>1045</v>
      </c>
      <c r="W568" s="10" t="s">
        <v>2055</v>
      </c>
      <c r="X568" s="241" t="s">
        <v>1936</v>
      </c>
      <c r="Y568" s="8" t="s">
        <v>8807</v>
      </c>
      <c r="Z568" s="243">
        <v>40345</v>
      </c>
      <c r="AA568" s="10" t="s">
        <v>1045</v>
      </c>
      <c r="AB568" s="10" t="s">
        <v>1938</v>
      </c>
      <c r="AC568" s="10" t="s">
        <v>3139</v>
      </c>
      <c r="AD568" s="10" t="s">
        <v>2004</v>
      </c>
      <c r="AE568" s="243" t="s">
        <v>1988</v>
      </c>
      <c r="AF568" s="10" t="s">
        <v>8808</v>
      </c>
      <c r="AG568" s="10" t="s">
        <v>8809</v>
      </c>
      <c r="AH568" s="242" t="s">
        <v>8808</v>
      </c>
      <c r="AI568" s="243" t="s">
        <v>8809</v>
      </c>
      <c r="AJ568" s="10" t="s">
        <v>8810</v>
      </c>
      <c r="AK568" s="10" t="s">
        <v>8811</v>
      </c>
      <c r="AL568" s="241" t="s">
        <v>1971</v>
      </c>
      <c r="AM568" s="8" t="s">
        <v>8812</v>
      </c>
      <c r="AN568" s="8"/>
      <c r="AO568" s="8"/>
      <c r="AP568" s="8"/>
      <c r="AQ568" s="8" t="s">
        <v>3087</v>
      </c>
      <c r="AR568" s="245">
        <v>44260</v>
      </c>
      <c r="AS568" s="245">
        <v>44260</v>
      </c>
      <c r="AT568" s="246" t="s">
        <v>8813</v>
      </c>
      <c r="AU568" s="244">
        <v>44221</v>
      </c>
      <c r="AV568" s="247" t="s">
        <v>8582</v>
      </c>
      <c r="AW568" s="248" t="s">
        <v>6769</v>
      </c>
      <c r="AX568" s="249" t="s">
        <v>3087</v>
      </c>
      <c r="AY568" s="250" t="s">
        <v>8805</v>
      </c>
    </row>
    <row r="569" spans="1:51" ht="24.75" customHeight="1" x14ac:dyDescent="0.35">
      <c r="A569" s="11">
        <v>568</v>
      </c>
      <c r="B569" s="241" t="s">
        <v>8814</v>
      </c>
      <c r="C569" s="8" t="s">
        <v>8815</v>
      </c>
      <c r="D569" s="10" t="s">
        <v>3087</v>
      </c>
      <c r="E569" s="10" t="s">
        <v>14</v>
      </c>
      <c r="F569" s="9">
        <v>39972</v>
      </c>
      <c r="G569" s="9">
        <v>40032</v>
      </c>
      <c r="H569" s="9"/>
      <c r="I569" s="9"/>
      <c r="J569" s="7" t="s">
        <v>1932</v>
      </c>
      <c r="K569" s="7"/>
      <c r="L569" s="10" t="s">
        <v>35</v>
      </c>
      <c r="M569" s="242" t="s">
        <v>1989</v>
      </c>
      <c r="N569" s="243" t="s">
        <v>1972</v>
      </c>
      <c r="O569" s="243" t="s">
        <v>555</v>
      </c>
      <c r="P569" s="10" t="s">
        <v>2258</v>
      </c>
      <c r="Q569" s="10"/>
      <c r="R569" s="10"/>
      <c r="S569" s="10"/>
      <c r="T569" s="10" t="s">
        <v>22</v>
      </c>
      <c r="U569" s="244">
        <v>29648</v>
      </c>
      <c r="V569" s="10" t="s">
        <v>2015</v>
      </c>
      <c r="W569" s="10" t="s">
        <v>2015</v>
      </c>
      <c r="X569" s="241" t="s">
        <v>1936</v>
      </c>
      <c r="Y569" s="8" t="s">
        <v>8816</v>
      </c>
      <c r="Z569" s="243">
        <v>41351</v>
      </c>
      <c r="AA569" s="10" t="s">
        <v>2015</v>
      </c>
      <c r="AB569" s="10" t="s">
        <v>1938</v>
      </c>
      <c r="AC569" s="10" t="s">
        <v>1974</v>
      </c>
      <c r="AD569" s="10" t="s">
        <v>2233</v>
      </c>
      <c r="AE569" s="243" t="s">
        <v>1988</v>
      </c>
      <c r="AF569" s="10" t="s">
        <v>8817</v>
      </c>
      <c r="AG569" s="10" t="s">
        <v>8818</v>
      </c>
      <c r="AH569" s="242" t="s">
        <v>8819</v>
      </c>
      <c r="AI569" s="243" t="s">
        <v>8820</v>
      </c>
      <c r="AJ569" s="10" t="s">
        <v>8821</v>
      </c>
      <c r="AK569" s="10" t="s">
        <v>8822</v>
      </c>
      <c r="AL569" s="241" t="s">
        <v>1941</v>
      </c>
      <c r="AM569" s="8" t="s">
        <v>8823</v>
      </c>
      <c r="AN569" s="8"/>
      <c r="AO569" s="8"/>
      <c r="AP569" s="8"/>
      <c r="AQ569" s="8" t="s">
        <v>3087</v>
      </c>
      <c r="AR569" s="245">
        <v>44252</v>
      </c>
      <c r="AS569" s="245">
        <v>44263</v>
      </c>
      <c r="AT569" s="246" t="s">
        <v>8824</v>
      </c>
      <c r="AU569" s="244">
        <v>44221</v>
      </c>
      <c r="AV569" s="247" t="s">
        <v>8582</v>
      </c>
      <c r="AW569" s="248" t="s">
        <v>8607</v>
      </c>
      <c r="AX569" s="249" t="s">
        <v>3087</v>
      </c>
      <c r="AY569" s="250" t="s">
        <v>8814</v>
      </c>
    </row>
    <row r="570" spans="1:51" ht="24.75" customHeight="1" x14ac:dyDescent="0.35">
      <c r="A570" s="11">
        <v>569</v>
      </c>
      <c r="B570" s="241" t="s">
        <v>8825</v>
      </c>
      <c r="C570" s="8" t="s">
        <v>8826</v>
      </c>
      <c r="D570" s="10" t="s">
        <v>3087</v>
      </c>
      <c r="E570" s="10" t="s">
        <v>14</v>
      </c>
      <c r="F570" s="9">
        <v>44060</v>
      </c>
      <c r="G570" s="9">
        <v>44119</v>
      </c>
      <c r="H570" s="9"/>
      <c r="I570" s="9">
        <v>44484</v>
      </c>
      <c r="J570" s="7" t="s">
        <v>3127</v>
      </c>
      <c r="K570" s="7"/>
      <c r="L570" s="10" t="s">
        <v>3117</v>
      </c>
      <c r="M570" s="242" t="s">
        <v>3117</v>
      </c>
      <c r="N570" s="243" t="s">
        <v>2050</v>
      </c>
      <c r="O570" s="243" t="s">
        <v>8827</v>
      </c>
      <c r="P570" s="10" t="s">
        <v>8828</v>
      </c>
      <c r="Q570" s="10"/>
      <c r="R570" s="10"/>
      <c r="S570" s="10"/>
      <c r="T570" s="10" t="s">
        <v>53</v>
      </c>
      <c r="U570" s="244">
        <v>32985</v>
      </c>
      <c r="V570" s="10" t="s">
        <v>2114</v>
      </c>
      <c r="W570" s="10" t="s">
        <v>145</v>
      </c>
      <c r="X570" s="241" t="s">
        <v>1936</v>
      </c>
      <c r="Y570" s="8" t="s">
        <v>8829</v>
      </c>
      <c r="Z570" s="243">
        <v>38861</v>
      </c>
      <c r="AA570" s="10" t="s">
        <v>255</v>
      </c>
      <c r="AB570" s="10" t="s">
        <v>1956</v>
      </c>
      <c r="AC570" s="10" t="s">
        <v>3139</v>
      </c>
      <c r="AD570" s="10" t="s">
        <v>2132</v>
      </c>
      <c r="AE570" s="243" t="s">
        <v>2041</v>
      </c>
      <c r="AF570" s="10" t="s">
        <v>8830</v>
      </c>
      <c r="AG570" s="10" t="s">
        <v>8831</v>
      </c>
      <c r="AH570" s="242" t="s">
        <v>8832</v>
      </c>
      <c r="AI570" s="243" t="s">
        <v>8833</v>
      </c>
      <c r="AJ570" s="10" t="s">
        <v>8834</v>
      </c>
      <c r="AK570" s="10" t="s">
        <v>8835</v>
      </c>
      <c r="AL570" s="241" t="s">
        <v>2107</v>
      </c>
      <c r="AM570" s="8" t="s">
        <v>8836</v>
      </c>
      <c r="AN570" s="8"/>
      <c r="AO570" s="8"/>
      <c r="AP570" s="8"/>
      <c r="AQ570" s="8" t="s">
        <v>3087</v>
      </c>
      <c r="AR570" s="245">
        <v>44268</v>
      </c>
      <c r="AS570" s="245">
        <v>44268</v>
      </c>
      <c r="AT570" s="246" t="s">
        <v>8837</v>
      </c>
      <c r="AU570" s="244">
        <v>44235</v>
      </c>
      <c r="AV570" s="247" t="s">
        <v>8582</v>
      </c>
      <c r="AW570" s="248" t="s">
        <v>8607</v>
      </c>
      <c r="AX570" s="249" t="s">
        <v>3087</v>
      </c>
      <c r="AY570" s="250" t="s">
        <v>8825</v>
      </c>
    </row>
    <row r="571" spans="1:51" ht="24.75" customHeight="1" x14ac:dyDescent="0.35">
      <c r="A571" s="11">
        <v>570</v>
      </c>
      <c r="B571" s="241" t="s">
        <v>8838</v>
      </c>
      <c r="C571" s="8" t="s">
        <v>8839</v>
      </c>
      <c r="D571" s="10" t="s">
        <v>3087</v>
      </c>
      <c r="E571" s="10" t="s">
        <v>707</v>
      </c>
      <c r="F571" s="9">
        <v>42912</v>
      </c>
      <c r="G571" s="9">
        <v>42971</v>
      </c>
      <c r="H571" s="9"/>
      <c r="I571" s="9"/>
      <c r="J571" s="7" t="s">
        <v>1932</v>
      </c>
      <c r="K571" s="7"/>
      <c r="L571" s="10" t="s">
        <v>35</v>
      </c>
      <c r="M571" s="242" t="s">
        <v>35</v>
      </c>
      <c r="N571" s="243" t="s">
        <v>2050</v>
      </c>
      <c r="O571" s="243" t="s">
        <v>271</v>
      </c>
      <c r="P571" s="10" t="s">
        <v>2127</v>
      </c>
      <c r="Q571" s="10"/>
      <c r="R571" s="10"/>
      <c r="S571" s="10"/>
      <c r="T571" s="10" t="s">
        <v>22</v>
      </c>
      <c r="U571" s="244">
        <v>33630</v>
      </c>
      <c r="V571" s="10" t="s">
        <v>334</v>
      </c>
      <c r="W571" s="10" t="s">
        <v>334</v>
      </c>
      <c r="X571" s="241" t="s">
        <v>1936</v>
      </c>
      <c r="Y571" s="8" t="s">
        <v>8840</v>
      </c>
      <c r="Z571" s="243">
        <v>39184</v>
      </c>
      <c r="AA571" s="10" t="s">
        <v>707</v>
      </c>
      <c r="AB571" s="10" t="s">
        <v>1938</v>
      </c>
      <c r="AC571" s="10" t="s">
        <v>1974</v>
      </c>
      <c r="AD571" s="10" t="s">
        <v>8841</v>
      </c>
      <c r="AE571" s="243" t="s">
        <v>2041</v>
      </c>
      <c r="AF571" s="10" t="s">
        <v>8842</v>
      </c>
      <c r="AG571" s="10" t="s">
        <v>8843</v>
      </c>
      <c r="AH571" s="242" t="s">
        <v>8844</v>
      </c>
      <c r="AI571" s="243" t="s">
        <v>8845</v>
      </c>
      <c r="AJ571" s="10" t="s">
        <v>8846</v>
      </c>
      <c r="AK571" s="10" t="s">
        <v>8847</v>
      </c>
      <c r="AL571" s="241" t="s">
        <v>1941</v>
      </c>
      <c r="AM571" s="8" t="s">
        <v>8848</v>
      </c>
      <c r="AN571" s="8"/>
      <c r="AO571" s="8"/>
      <c r="AP571" s="8"/>
      <c r="AQ571" s="8" t="s">
        <v>3087</v>
      </c>
      <c r="AR571" s="245">
        <v>44269</v>
      </c>
      <c r="AS571" s="245">
        <v>44269</v>
      </c>
      <c r="AT571" s="246" t="s">
        <v>3087</v>
      </c>
      <c r="AU571" s="244"/>
      <c r="AV571" s="247" t="s">
        <v>8638</v>
      </c>
      <c r="AW571" s="248" t="s">
        <v>3255</v>
      </c>
      <c r="AX571" s="249" t="s">
        <v>3087</v>
      </c>
      <c r="AY571" s="250" t="s">
        <v>8838</v>
      </c>
    </row>
    <row r="572" spans="1:51" ht="24.75" customHeight="1" x14ac:dyDescent="0.35">
      <c r="A572" s="11">
        <v>571</v>
      </c>
      <c r="B572" s="241" t="s">
        <v>8849</v>
      </c>
      <c r="C572" s="8" t="s">
        <v>8850</v>
      </c>
      <c r="D572" s="10" t="s">
        <v>3087</v>
      </c>
      <c r="E572" s="10" t="s">
        <v>14</v>
      </c>
      <c r="F572" s="9">
        <v>42975</v>
      </c>
      <c r="G572" s="9">
        <v>43034</v>
      </c>
      <c r="H572" s="9"/>
      <c r="I572" s="9"/>
      <c r="J572" s="7" t="s">
        <v>1932</v>
      </c>
      <c r="K572" s="7"/>
      <c r="L572" s="10" t="s">
        <v>35</v>
      </c>
      <c r="M572" s="242" t="s">
        <v>1989</v>
      </c>
      <c r="N572" s="243" t="s">
        <v>2126</v>
      </c>
      <c r="O572" s="243" t="s">
        <v>8851</v>
      </c>
      <c r="P572" s="10" t="s">
        <v>8852</v>
      </c>
      <c r="Q572" s="10"/>
      <c r="R572" s="10"/>
      <c r="S572" s="10"/>
      <c r="T572" s="10" t="s">
        <v>22</v>
      </c>
      <c r="U572" s="244">
        <v>32021</v>
      </c>
      <c r="V572" s="10" t="s">
        <v>255</v>
      </c>
      <c r="W572" s="10" t="s">
        <v>781</v>
      </c>
      <c r="X572" s="241" t="s">
        <v>1936</v>
      </c>
      <c r="Y572" s="8" t="s">
        <v>8853</v>
      </c>
      <c r="Z572" s="243">
        <v>42562</v>
      </c>
      <c r="AA572" s="10" t="s">
        <v>255</v>
      </c>
      <c r="AB572" s="10" t="s">
        <v>1938</v>
      </c>
      <c r="AC572" s="10" t="s">
        <v>3139</v>
      </c>
      <c r="AD572" s="10" t="s">
        <v>8854</v>
      </c>
      <c r="AE572" s="243" t="s">
        <v>1948</v>
      </c>
      <c r="AF572" s="10" t="s">
        <v>8855</v>
      </c>
      <c r="AG572" s="10" t="s">
        <v>8856</v>
      </c>
      <c r="AH572" s="242" t="s">
        <v>8855</v>
      </c>
      <c r="AI572" s="243" t="s">
        <v>8856</v>
      </c>
      <c r="AJ572" s="10" t="s">
        <v>8857</v>
      </c>
      <c r="AK572" s="10" t="s">
        <v>8858</v>
      </c>
      <c r="AL572" s="241" t="s">
        <v>1941</v>
      </c>
      <c r="AM572" s="8" t="s">
        <v>8859</v>
      </c>
      <c r="AN572" s="8"/>
      <c r="AO572" s="8"/>
      <c r="AP572" s="8"/>
      <c r="AQ572" s="8" t="s">
        <v>3087</v>
      </c>
      <c r="AR572" s="245">
        <v>44265</v>
      </c>
      <c r="AS572" s="245">
        <v>44269</v>
      </c>
      <c r="AT572" s="246" t="s">
        <v>8860</v>
      </c>
      <c r="AU572" s="244">
        <v>44244</v>
      </c>
      <c r="AV572" s="247" t="s">
        <v>8582</v>
      </c>
      <c r="AW572" s="248" t="s">
        <v>8607</v>
      </c>
      <c r="AX572" s="249" t="s">
        <v>3087</v>
      </c>
      <c r="AY572" s="250" t="s">
        <v>8849</v>
      </c>
    </row>
    <row r="573" spans="1:51" ht="24.75" customHeight="1" x14ac:dyDescent="0.35">
      <c r="A573" s="11">
        <v>572</v>
      </c>
      <c r="B573" s="241" t="s">
        <v>8861</v>
      </c>
      <c r="C573" s="8" t="s">
        <v>8862</v>
      </c>
      <c r="D573" s="10" t="s">
        <v>3087</v>
      </c>
      <c r="E573" s="10" t="s">
        <v>14</v>
      </c>
      <c r="F573" s="9">
        <v>40988</v>
      </c>
      <c r="G573" s="9">
        <v>41048</v>
      </c>
      <c r="H573" s="9"/>
      <c r="I573" s="9"/>
      <c r="J573" s="7" t="s">
        <v>1932</v>
      </c>
      <c r="K573" s="7"/>
      <c r="L573" s="10" t="s">
        <v>7985</v>
      </c>
      <c r="M573" s="242" t="s">
        <v>7985</v>
      </c>
      <c r="N573" s="243" t="s">
        <v>2097</v>
      </c>
      <c r="O573" s="243" t="s">
        <v>8863</v>
      </c>
      <c r="P573" s="10" t="s">
        <v>8864</v>
      </c>
      <c r="Q573" s="10"/>
      <c r="R573" s="10"/>
      <c r="S573" s="10"/>
      <c r="T573" s="10" t="s">
        <v>22</v>
      </c>
      <c r="U573" s="244">
        <v>25126</v>
      </c>
      <c r="V573" s="10" t="s">
        <v>334</v>
      </c>
      <c r="W573" s="10" t="s">
        <v>334</v>
      </c>
      <c r="X573" s="241" t="s">
        <v>1936</v>
      </c>
      <c r="Y573" s="8" t="s">
        <v>8865</v>
      </c>
      <c r="Z573" s="243">
        <v>38532</v>
      </c>
      <c r="AA573" s="10" t="s">
        <v>255</v>
      </c>
      <c r="AB573" s="10" t="s">
        <v>1938</v>
      </c>
      <c r="AC573" s="10" t="s">
        <v>1968</v>
      </c>
      <c r="AD573" s="10" t="s">
        <v>8866</v>
      </c>
      <c r="AE573" s="243" t="s">
        <v>8867</v>
      </c>
      <c r="AF573" s="10" t="s">
        <v>8868</v>
      </c>
      <c r="AG573" s="10" t="s">
        <v>8869</v>
      </c>
      <c r="AH573" s="242" t="s">
        <v>8868</v>
      </c>
      <c r="AI573" s="243" t="s">
        <v>8869</v>
      </c>
      <c r="AJ573" s="10" t="s">
        <v>8870</v>
      </c>
      <c r="AK573" s="10" t="s">
        <v>8871</v>
      </c>
      <c r="AL573" s="241" t="s">
        <v>1941</v>
      </c>
      <c r="AM573" s="8" t="s">
        <v>8872</v>
      </c>
      <c r="AN573" s="8"/>
      <c r="AO573" s="8"/>
      <c r="AP573" s="8"/>
      <c r="AQ573" s="8" t="s">
        <v>3087</v>
      </c>
      <c r="AR573" s="245">
        <v>44270</v>
      </c>
      <c r="AS573" s="245">
        <v>44270</v>
      </c>
      <c r="AT573" s="246" t="s">
        <v>8873</v>
      </c>
      <c r="AU573" s="244">
        <v>44232</v>
      </c>
      <c r="AV573" s="247" t="s">
        <v>8582</v>
      </c>
      <c r="AW573" s="248" t="s">
        <v>8874</v>
      </c>
      <c r="AX573" s="249" t="s">
        <v>3087</v>
      </c>
      <c r="AY573" s="250" t="s">
        <v>8861</v>
      </c>
    </row>
    <row r="574" spans="1:51" ht="24.75" customHeight="1" x14ac:dyDescent="0.35">
      <c r="A574" s="11">
        <v>573</v>
      </c>
      <c r="B574" s="241" t="s">
        <v>8875</v>
      </c>
      <c r="C574" s="8" t="s">
        <v>7302</v>
      </c>
      <c r="D574" s="10" t="s">
        <v>3087</v>
      </c>
      <c r="E574" s="10" t="s">
        <v>32</v>
      </c>
      <c r="F574" s="9">
        <v>43294</v>
      </c>
      <c r="G574" s="9">
        <v>43353</v>
      </c>
      <c r="H574" s="9"/>
      <c r="I574" s="9"/>
      <c r="J574" s="7" t="s">
        <v>1932</v>
      </c>
      <c r="K574" s="7"/>
      <c r="L574" s="10" t="s">
        <v>8876</v>
      </c>
      <c r="M574" s="242" t="s">
        <v>3224</v>
      </c>
      <c r="N574" s="243" t="s">
        <v>1990</v>
      </c>
      <c r="O574" s="243" t="s">
        <v>6267</v>
      </c>
      <c r="P574" s="10" t="s">
        <v>3165</v>
      </c>
      <c r="Q574" s="10"/>
      <c r="R574" s="10"/>
      <c r="S574" s="10"/>
      <c r="T574" s="10" t="s">
        <v>22</v>
      </c>
      <c r="U574" s="244">
        <v>33575</v>
      </c>
      <c r="V574" s="10" t="s">
        <v>8877</v>
      </c>
      <c r="W574" s="10" t="s">
        <v>79</v>
      </c>
      <c r="X574" s="241" t="s">
        <v>1936</v>
      </c>
      <c r="Y574" s="8" t="s">
        <v>8878</v>
      </c>
      <c r="Z574" s="243">
        <v>44096</v>
      </c>
      <c r="AA574" s="10" t="s">
        <v>8879</v>
      </c>
      <c r="AB574" s="10" t="s">
        <v>1938</v>
      </c>
      <c r="AC574" s="10" t="s">
        <v>3139</v>
      </c>
      <c r="AD574" s="10" t="s">
        <v>2072</v>
      </c>
      <c r="AE574" s="243" t="s">
        <v>2190</v>
      </c>
      <c r="AF574" s="10" t="s">
        <v>8880</v>
      </c>
      <c r="AG574" s="10" t="s">
        <v>8881</v>
      </c>
      <c r="AH574" s="242" t="s">
        <v>8882</v>
      </c>
      <c r="AI574" s="243" t="s">
        <v>8883</v>
      </c>
      <c r="AJ574" s="10" t="s">
        <v>8884</v>
      </c>
      <c r="AK574" s="10" t="s">
        <v>8885</v>
      </c>
      <c r="AL574" s="241" t="s">
        <v>1953</v>
      </c>
      <c r="AM574" s="8" t="s">
        <v>8886</v>
      </c>
      <c r="AN574" s="8"/>
      <c r="AO574" s="8"/>
      <c r="AP574" s="8"/>
      <c r="AQ574" s="8" t="s">
        <v>3087</v>
      </c>
      <c r="AR574" s="245">
        <v>44274</v>
      </c>
      <c r="AS574" s="245">
        <v>44274</v>
      </c>
      <c r="AT574" s="246" t="s">
        <v>8887</v>
      </c>
      <c r="AU574" s="244">
        <v>44272</v>
      </c>
      <c r="AV574" s="247" t="s">
        <v>8582</v>
      </c>
      <c r="AW574" s="248" t="s">
        <v>8607</v>
      </c>
      <c r="AX574" s="249" t="s">
        <v>3087</v>
      </c>
      <c r="AY574" s="250" t="s">
        <v>8875</v>
      </c>
    </row>
    <row r="575" spans="1:51" ht="24.75" customHeight="1" x14ac:dyDescent="0.35">
      <c r="A575" s="11">
        <v>574</v>
      </c>
      <c r="B575" s="241" t="s">
        <v>8888</v>
      </c>
      <c r="C575" s="8" t="s">
        <v>8889</v>
      </c>
      <c r="D575" s="10" t="s">
        <v>3087</v>
      </c>
      <c r="E575" s="10" t="s">
        <v>255</v>
      </c>
      <c r="F575" s="9">
        <v>43983</v>
      </c>
      <c r="G575" s="9">
        <v>44042</v>
      </c>
      <c r="H575" s="9"/>
      <c r="I575" s="9">
        <v>44407</v>
      </c>
      <c r="J575" s="7" t="s">
        <v>3127</v>
      </c>
      <c r="K575" s="7"/>
      <c r="L575" s="10" t="s">
        <v>6523</v>
      </c>
      <c r="M575" s="242" t="s">
        <v>7673</v>
      </c>
      <c r="N575" s="243" t="s">
        <v>2017</v>
      </c>
      <c r="O575" s="243" t="s">
        <v>5579</v>
      </c>
      <c r="P575" s="10" t="s">
        <v>6906</v>
      </c>
      <c r="Q575" s="10"/>
      <c r="R575" s="10"/>
      <c r="S575" s="10"/>
      <c r="T575" s="10" t="s">
        <v>53</v>
      </c>
      <c r="U575" s="244">
        <v>33019</v>
      </c>
      <c r="V575" s="10" t="s">
        <v>79</v>
      </c>
      <c r="W575" s="10" t="s">
        <v>334</v>
      </c>
      <c r="X575" s="241" t="s">
        <v>1936</v>
      </c>
      <c r="Y575" s="8" t="s">
        <v>8890</v>
      </c>
      <c r="Z575" s="243">
        <v>42382</v>
      </c>
      <c r="AA575" s="10" t="s">
        <v>3087</v>
      </c>
      <c r="AB575" s="10" t="s">
        <v>1938</v>
      </c>
      <c r="AC575" s="10" t="s">
        <v>3139</v>
      </c>
      <c r="AD575" s="10" t="s">
        <v>8891</v>
      </c>
      <c r="AE575" s="243" t="s">
        <v>1948</v>
      </c>
      <c r="AF575" s="10" t="s">
        <v>8892</v>
      </c>
      <c r="AG575" s="10" t="s">
        <v>8893</v>
      </c>
      <c r="AH575" s="242" t="s">
        <v>8894</v>
      </c>
      <c r="AI575" s="243" t="s">
        <v>8895</v>
      </c>
      <c r="AJ575" s="10" t="s">
        <v>8896</v>
      </c>
      <c r="AK575" s="10" t="s">
        <v>8897</v>
      </c>
      <c r="AL575" s="241" t="s">
        <v>1971</v>
      </c>
      <c r="AM575" s="8" t="s">
        <v>8898</v>
      </c>
      <c r="AN575" s="8"/>
      <c r="AO575" s="8"/>
      <c r="AP575" s="8"/>
      <c r="AQ575" s="8" t="s">
        <v>3087</v>
      </c>
      <c r="AR575" s="245">
        <v>44283</v>
      </c>
      <c r="AS575" s="245">
        <v>44283</v>
      </c>
      <c r="AT575" s="246" t="s">
        <v>8899</v>
      </c>
      <c r="AU575" s="244">
        <v>44273</v>
      </c>
      <c r="AV575" s="247" t="s">
        <v>8582</v>
      </c>
      <c r="AW575" s="248" t="s">
        <v>8607</v>
      </c>
      <c r="AX575" s="249" t="s">
        <v>3087</v>
      </c>
      <c r="AY575" s="250" t="s">
        <v>8888</v>
      </c>
    </row>
    <row r="576" spans="1:51" ht="24.75" customHeight="1" x14ac:dyDescent="0.35">
      <c r="A576" s="11">
        <v>575</v>
      </c>
      <c r="B576" s="241" t="s">
        <v>8900</v>
      </c>
      <c r="C576" s="8" t="s">
        <v>8901</v>
      </c>
      <c r="D576" s="10" t="s">
        <v>3087</v>
      </c>
      <c r="E576" s="10" t="s">
        <v>14</v>
      </c>
      <c r="F576" s="9">
        <v>44165</v>
      </c>
      <c r="G576" s="9">
        <v>44224</v>
      </c>
      <c r="H576" s="9"/>
      <c r="I576" s="9">
        <v>44589</v>
      </c>
      <c r="J576" s="7" t="s">
        <v>3127</v>
      </c>
      <c r="K576" s="7"/>
      <c r="L576" s="10" t="s">
        <v>218</v>
      </c>
      <c r="M576" s="242" t="s">
        <v>3234</v>
      </c>
      <c r="N576" s="243" t="s">
        <v>2017</v>
      </c>
      <c r="O576" s="243" t="s">
        <v>8280</v>
      </c>
      <c r="P576" s="10" t="s">
        <v>2697</v>
      </c>
      <c r="Q576" s="10"/>
      <c r="R576" s="10"/>
      <c r="S576" s="10"/>
      <c r="T576" s="10" t="s">
        <v>22</v>
      </c>
      <c r="U576" s="244">
        <v>33951</v>
      </c>
      <c r="V576" s="10" t="s">
        <v>255</v>
      </c>
      <c r="W576" s="10" t="s">
        <v>1936</v>
      </c>
      <c r="X576" s="241" t="s">
        <v>1936</v>
      </c>
      <c r="Y576" s="8" t="s">
        <v>8902</v>
      </c>
      <c r="Z576" s="243">
        <v>42800</v>
      </c>
      <c r="AA576" s="10" t="s">
        <v>255</v>
      </c>
      <c r="AB576" s="10" t="s">
        <v>1938</v>
      </c>
      <c r="AC576" s="10" t="s">
        <v>1974</v>
      </c>
      <c r="AD576" s="10" t="s">
        <v>8903</v>
      </c>
      <c r="AE576" s="243" t="s">
        <v>8904</v>
      </c>
      <c r="AF576" s="10" t="s">
        <v>8905</v>
      </c>
      <c r="AG576" s="10" t="s">
        <v>8906</v>
      </c>
      <c r="AH576" s="242" t="s">
        <v>8905</v>
      </c>
      <c r="AI576" s="243" t="s">
        <v>8906</v>
      </c>
      <c r="AJ576" s="10" t="s">
        <v>8907</v>
      </c>
      <c r="AK576" s="10" t="s">
        <v>8908</v>
      </c>
      <c r="AL576" s="241" t="s">
        <v>1941</v>
      </c>
      <c r="AM576" s="8" t="s">
        <v>8909</v>
      </c>
      <c r="AN576" s="8"/>
      <c r="AO576" s="8"/>
      <c r="AP576" s="8"/>
      <c r="AQ576" s="8" t="s">
        <v>3087</v>
      </c>
      <c r="AR576" s="245">
        <v>44286</v>
      </c>
      <c r="AS576" s="245">
        <v>44286</v>
      </c>
      <c r="AT576" s="246" t="s">
        <v>8910</v>
      </c>
      <c r="AU576" s="244">
        <v>44267</v>
      </c>
      <c r="AV576" s="247" t="s">
        <v>8582</v>
      </c>
      <c r="AW576" s="248" t="s">
        <v>8333</v>
      </c>
      <c r="AX576" s="249" t="s">
        <v>3087</v>
      </c>
      <c r="AY576" s="250" t="s">
        <v>8900</v>
      </c>
    </row>
    <row r="577" spans="1:51" ht="24.75" customHeight="1" x14ac:dyDescent="0.35">
      <c r="A577" s="11">
        <v>576</v>
      </c>
      <c r="B577" s="241" t="s">
        <v>8911</v>
      </c>
      <c r="C577" s="8" t="s">
        <v>8912</v>
      </c>
      <c r="D577" s="10" t="s">
        <v>3087</v>
      </c>
      <c r="E577" s="10" t="s">
        <v>14</v>
      </c>
      <c r="F577" s="9">
        <v>44095</v>
      </c>
      <c r="G577" s="9">
        <v>44154</v>
      </c>
      <c r="H577" s="9"/>
      <c r="I577" s="9">
        <v>44519</v>
      </c>
      <c r="J577" s="7" t="s">
        <v>3127</v>
      </c>
      <c r="K577" s="7"/>
      <c r="L577" s="10" t="s">
        <v>19</v>
      </c>
      <c r="M577" s="242" t="s">
        <v>3620</v>
      </c>
      <c r="N577" s="243" t="s">
        <v>2017</v>
      </c>
      <c r="O577" s="243" t="s">
        <v>891</v>
      </c>
      <c r="P577" s="10" t="s">
        <v>2393</v>
      </c>
      <c r="Q577" s="10"/>
      <c r="R577" s="10"/>
      <c r="S577" s="10"/>
      <c r="T577" s="10" t="s">
        <v>53</v>
      </c>
      <c r="U577" s="244">
        <v>34094</v>
      </c>
      <c r="V577" s="10" t="s">
        <v>255</v>
      </c>
      <c r="W577" s="10" t="s">
        <v>255</v>
      </c>
      <c r="X577" s="241" t="s">
        <v>1936</v>
      </c>
      <c r="Y577" s="8" t="s">
        <v>8913</v>
      </c>
      <c r="Z577" s="243">
        <v>43532</v>
      </c>
      <c r="AA577" s="10" t="s">
        <v>3087</v>
      </c>
      <c r="AB577" s="10" t="s">
        <v>1956</v>
      </c>
      <c r="AC577" s="10" t="s">
        <v>3139</v>
      </c>
      <c r="AD577" s="10" t="s">
        <v>2162</v>
      </c>
      <c r="AE577" s="243" t="s">
        <v>2478</v>
      </c>
      <c r="AF577" s="10" t="s">
        <v>8914</v>
      </c>
      <c r="AG577" s="10" t="s">
        <v>8915</v>
      </c>
      <c r="AH577" s="242" t="s">
        <v>8914</v>
      </c>
      <c r="AI577" s="243" t="s">
        <v>8915</v>
      </c>
      <c r="AJ577" s="10" t="s">
        <v>3087</v>
      </c>
      <c r="AK577" s="10" t="s">
        <v>8916</v>
      </c>
      <c r="AL577" s="241" t="s">
        <v>1950</v>
      </c>
      <c r="AM577" s="8" t="s">
        <v>8917</v>
      </c>
      <c r="AN577" s="8"/>
      <c r="AO577" s="8"/>
      <c r="AP577" s="8"/>
      <c r="AQ577" s="8" t="s">
        <v>3087</v>
      </c>
      <c r="AR577" s="245">
        <v>44286</v>
      </c>
      <c r="AS577" s="245">
        <v>44286</v>
      </c>
      <c r="AT577" s="246" t="s">
        <v>8918</v>
      </c>
      <c r="AU577" s="244">
        <v>44263</v>
      </c>
      <c r="AV577" s="247" t="s">
        <v>8582</v>
      </c>
      <c r="AW577" s="248" t="s">
        <v>8607</v>
      </c>
      <c r="AX577" s="249" t="s">
        <v>8919</v>
      </c>
      <c r="AY577" s="250" t="s">
        <v>8911</v>
      </c>
    </row>
    <row r="578" spans="1:51" ht="24.75" customHeight="1" x14ac:dyDescent="0.35">
      <c r="A578" s="11">
        <v>577</v>
      </c>
      <c r="B578" s="241" t="s">
        <v>8920</v>
      </c>
      <c r="C578" s="8" t="s">
        <v>8921</v>
      </c>
      <c r="D578" s="10" t="s">
        <v>3087</v>
      </c>
      <c r="E578" s="10" t="s">
        <v>14</v>
      </c>
      <c r="F578" s="9">
        <v>43222</v>
      </c>
      <c r="G578" s="9">
        <v>43281</v>
      </c>
      <c r="H578" s="9"/>
      <c r="I578" s="9"/>
      <c r="J578" s="7" t="s">
        <v>1932</v>
      </c>
      <c r="K578" s="7"/>
      <c r="L578" s="10" t="s">
        <v>115</v>
      </c>
      <c r="M578" s="242" t="s">
        <v>2118</v>
      </c>
      <c r="N578" s="243" t="s">
        <v>2017</v>
      </c>
      <c r="O578" s="243" t="s">
        <v>289</v>
      </c>
      <c r="P578" s="10" t="s">
        <v>2211</v>
      </c>
      <c r="Q578" s="10"/>
      <c r="R578" s="10"/>
      <c r="S578" s="10"/>
      <c r="T578" s="10" t="s">
        <v>22</v>
      </c>
      <c r="U578" s="244">
        <v>33919</v>
      </c>
      <c r="V578" s="10" t="s">
        <v>2019</v>
      </c>
      <c r="W578" s="10" t="s">
        <v>2067</v>
      </c>
      <c r="X578" s="241" t="s">
        <v>1936</v>
      </c>
      <c r="Y578" s="8" t="s">
        <v>8922</v>
      </c>
      <c r="Z578" s="243">
        <v>40180</v>
      </c>
      <c r="AA578" s="10" t="s">
        <v>2019</v>
      </c>
      <c r="AB578" s="10" t="s">
        <v>1956</v>
      </c>
      <c r="AC578" s="10" t="s">
        <v>1974</v>
      </c>
      <c r="AD578" s="10" t="s">
        <v>8923</v>
      </c>
      <c r="AE578" s="243" t="s">
        <v>8924</v>
      </c>
      <c r="AF578" s="10" t="s">
        <v>8925</v>
      </c>
      <c r="AG578" s="10" t="s">
        <v>8926</v>
      </c>
      <c r="AH578" s="242" t="s">
        <v>8927</v>
      </c>
      <c r="AI578" s="243" t="s">
        <v>8928</v>
      </c>
      <c r="AJ578" s="10" t="s">
        <v>8929</v>
      </c>
      <c r="AK578" s="10" t="s">
        <v>8930</v>
      </c>
      <c r="AL578" s="241" t="s">
        <v>2160</v>
      </c>
      <c r="AM578" s="8" t="s">
        <v>8931</v>
      </c>
      <c r="AN578" s="8"/>
      <c r="AO578" s="8"/>
      <c r="AP578" s="8"/>
      <c r="AQ578" s="8" t="s">
        <v>3087</v>
      </c>
      <c r="AR578" s="245">
        <v>44282</v>
      </c>
      <c r="AS578" s="245">
        <v>44286</v>
      </c>
      <c r="AT578" s="246" t="s">
        <v>8932</v>
      </c>
      <c r="AU578" s="244">
        <v>44267</v>
      </c>
      <c r="AV578" s="247" t="s">
        <v>8582</v>
      </c>
      <c r="AW578" s="248" t="s">
        <v>8607</v>
      </c>
      <c r="AX578" s="249" t="s">
        <v>3087</v>
      </c>
      <c r="AY578" s="250" t="s">
        <v>8920</v>
      </c>
    </row>
    <row r="579" spans="1:51" ht="24.75" customHeight="1" x14ac:dyDescent="0.35">
      <c r="A579" s="11">
        <v>578</v>
      </c>
      <c r="B579" s="241" t="s">
        <v>8933</v>
      </c>
      <c r="C579" s="8" t="s">
        <v>8934</v>
      </c>
      <c r="D579" s="10" t="s">
        <v>3087</v>
      </c>
      <c r="E579" s="10" t="s">
        <v>14</v>
      </c>
      <c r="F579" s="9">
        <v>43864</v>
      </c>
      <c r="G579" s="9">
        <v>43923</v>
      </c>
      <c r="H579" s="9"/>
      <c r="I579" s="9"/>
      <c r="J579" s="7" t="s">
        <v>1932</v>
      </c>
      <c r="K579" s="7"/>
      <c r="L579" s="10" t="s">
        <v>2404</v>
      </c>
      <c r="M579" s="242" t="s">
        <v>27</v>
      </c>
      <c r="N579" s="243" t="s">
        <v>2017</v>
      </c>
      <c r="O579" s="243" t="s">
        <v>497</v>
      </c>
      <c r="P579" s="10" t="s">
        <v>2232</v>
      </c>
      <c r="Q579" s="10"/>
      <c r="R579" s="10"/>
      <c r="S579" s="10"/>
      <c r="T579" s="10" t="s">
        <v>53</v>
      </c>
      <c r="U579" s="244">
        <v>31347</v>
      </c>
      <c r="V579" s="10" t="s">
        <v>293</v>
      </c>
      <c r="W579" s="10" t="s">
        <v>1153</v>
      </c>
      <c r="X579" s="241" t="s">
        <v>1936</v>
      </c>
      <c r="Y579" s="8" t="s">
        <v>8935</v>
      </c>
      <c r="Z579" s="243">
        <v>43047</v>
      </c>
      <c r="AA579" s="10" t="s">
        <v>255</v>
      </c>
      <c r="AB579" s="10" t="s">
        <v>1938</v>
      </c>
      <c r="AC579" s="10" t="s">
        <v>3139</v>
      </c>
      <c r="AD579" s="10" t="s">
        <v>8936</v>
      </c>
      <c r="AE579" s="243" t="s">
        <v>8061</v>
      </c>
      <c r="AF579" s="10" t="s">
        <v>8937</v>
      </c>
      <c r="AG579" s="10" t="s">
        <v>8938</v>
      </c>
      <c r="AH579" s="242" t="s">
        <v>8937</v>
      </c>
      <c r="AI579" s="243" t="s">
        <v>8938</v>
      </c>
      <c r="AJ579" s="10" t="s">
        <v>8939</v>
      </c>
      <c r="AK579" s="10" t="s">
        <v>8940</v>
      </c>
      <c r="AL579" s="241" t="s">
        <v>1971</v>
      </c>
      <c r="AM579" s="8" t="s">
        <v>8941</v>
      </c>
      <c r="AN579" s="8"/>
      <c r="AO579" s="8"/>
      <c r="AP579" s="8"/>
      <c r="AQ579" s="8" t="s">
        <v>3087</v>
      </c>
      <c r="AR579" s="245">
        <v>44291</v>
      </c>
      <c r="AS579" s="245">
        <v>44291</v>
      </c>
      <c r="AT579" s="246" t="s">
        <v>8942</v>
      </c>
      <c r="AU579" s="244"/>
      <c r="AV579" s="247" t="s">
        <v>8582</v>
      </c>
      <c r="AW579" s="248" t="s">
        <v>8607</v>
      </c>
      <c r="AX579" s="249" t="s">
        <v>3087</v>
      </c>
      <c r="AY579" s="250" t="s">
        <v>8933</v>
      </c>
    </row>
    <row r="580" spans="1:51" ht="24.75" customHeight="1" x14ac:dyDescent="0.35">
      <c r="A580" s="11">
        <v>579</v>
      </c>
      <c r="B580" s="241" t="s">
        <v>8943</v>
      </c>
      <c r="C580" s="8" t="s">
        <v>8944</v>
      </c>
      <c r="D580" s="10" t="s">
        <v>3087</v>
      </c>
      <c r="E580" s="10" t="s">
        <v>14</v>
      </c>
      <c r="F580" s="9">
        <v>42835</v>
      </c>
      <c r="G580" s="9">
        <v>42894</v>
      </c>
      <c r="H580" s="9"/>
      <c r="I580" s="9"/>
      <c r="J580" s="7" t="s">
        <v>1932</v>
      </c>
      <c r="K580" s="7"/>
      <c r="L580" s="10" t="s">
        <v>115</v>
      </c>
      <c r="M580" s="242" t="s">
        <v>2070</v>
      </c>
      <c r="N580" s="243" t="s">
        <v>2126</v>
      </c>
      <c r="O580" s="243" t="s">
        <v>373</v>
      </c>
      <c r="P580" s="10" t="s">
        <v>2159</v>
      </c>
      <c r="Q580" s="10"/>
      <c r="R580" s="10"/>
      <c r="S580" s="10"/>
      <c r="T580" s="10" t="s">
        <v>22</v>
      </c>
      <c r="U580" s="244">
        <v>33846</v>
      </c>
      <c r="V580" s="10" t="s">
        <v>2114</v>
      </c>
      <c r="W580" s="10" t="s">
        <v>2114</v>
      </c>
      <c r="X580" s="241" t="s">
        <v>1936</v>
      </c>
      <c r="Y580" s="8" t="s">
        <v>8945</v>
      </c>
      <c r="Z580" s="243">
        <v>41150</v>
      </c>
      <c r="AA580" s="10" t="s">
        <v>2114</v>
      </c>
      <c r="AB580" s="10" t="s">
        <v>1938</v>
      </c>
      <c r="AC580" s="10" t="s">
        <v>3139</v>
      </c>
      <c r="AD580" s="10" t="s">
        <v>6908</v>
      </c>
      <c r="AE580" s="243" t="s">
        <v>1948</v>
      </c>
      <c r="AF580" s="10" t="s">
        <v>8946</v>
      </c>
      <c r="AG580" s="10" t="s">
        <v>8947</v>
      </c>
      <c r="AH580" s="242" t="s">
        <v>8948</v>
      </c>
      <c r="AI580" s="243" t="s">
        <v>8949</v>
      </c>
      <c r="AJ580" s="10" t="s">
        <v>8950</v>
      </c>
      <c r="AK580" s="10" t="s">
        <v>8951</v>
      </c>
      <c r="AL580" s="241" t="s">
        <v>1941</v>
      </c>
      <c r="AM580" s="8" t="s">
        <v>8952</v>
      </c>
      <c r="AN580" s="8"/>
      <c r="AO580" s="8"/>
      <c r="AP580" s="8"/>
      <c r="AQ580" s="8" t="s">
        <v>3087</v>
      </c>
      <c r="AR580" s="245">
        <v>44294</v>
      </c>
      <c r="AS580" s="245">
        <v>44294</v>
      </c>
      <c r="AT580" s="246" t="s">
        <v>8953</v>
      </c>
      <c r="AU580" s="244">
        <v>44278</v>
      </c>
      <c r="AV580" s="247" t="s">
        <v>8582</v>
      </c>
      <c r="AW580" s="248" t="s">
        <v>8607</v>
      </c>
      <c r="AX580" s="249" t="s">
        <v>3087</v>
      </c>
      <c r="AY580" s="250" t="s">
        <v>8943</v>
      </c>
    </row>
    <row r="581" spans="1:51" ht="24.75" customHeight="1" x14ac:dyDescent="0.35">
      <c r="A581" s="11">
        <v>580</v>
      </c>
      <c r="B581" s="241" t="s">
        <v>8954</v>
      </c>
      <c r="C581" s="8" t="s">
        <v>8955</v>
      </c>
      <c r="D581" s="10" t="s">
        <v>3087</v>
      </c>
      <c r="E581" s="10" t="s">
        <v>14</v>
      </c>
      <c r="F581" s="9">
        <v>43738</v>
      </c>
      <c r="G581" s="9">
        <v>43797</v>
      </c>
      <c r="H581" s="9"/>
      <c r="I581" s="9">
        <v>44528</v>
      </c>
      <c r="J581" s="7" t="s">
        <v>3127</v>
      </c>
      <c r="K581" s="7"/>
      <c r="L581" s="10" t="s">
        <v>8956</v>
      </c>
      <c r="M581" s="242" t="s">
        <v>8957</v>
      </c>
      <c r="N581" s="243" t="s">
        <v>1990</v>
      </c>
      <c r="O581" s="243" t="s">
        <v>3186</v>
      </c>
      <c r="P581" s="10" t="s">
        <v>2061</v>
      </c>
      <c r="Q581" s="10"/>
      <c r="R581" s="10"/>
      <c r="S581" s="10"/>
      <c r="T581" s="10" t="s">
        <v>22</v>
      </c>
      <c r="U581" s="244">
        <v>32939</v>
      </c>
      <c r="V581" s="10" t="s">
        <v>2228</v>
      </c>
      <c r="W581" s="10" t="s">
        <v>781</v>
      </c>
      <c r="X581" s="241" t="s">
        <v>1936</v>
      </c>
      <c r="Y581" s="8" t="s">
        <v>8958</v>
      </c>
      <c r="Z581" s="243">
        <v>39701</v>
      </c>
      <c r="AA581" s="10" t="s">
        <v>2228</v>
      </c>
      <c r="AB581" s="10" t="s">
        <v>1946</v>
      </c>
      <c r="AC581" s="10" t="s">
        <v>3139</v>
      </c>
      <c r="AD581" s="10" t="s">
        <v>8959</v>
      </c>
      <c r="AE581" s="243" t="s">
        <v>1948</v>
      </c>
      <c r="AF581" s="10" t="s">
        <v>8960</v>
      </c>
      <c r="AG581" s="10" t="s">
        <v>8961</v>
      </c>
      <c r="AH581" s="242" t="s">
        <v>8962</v>
      </c>
      <c r="AI581" s="243" t="s">
        <v>8963</v>
      </c>
      <c r="AJ581" s="10" t="s">
        <v>8964</v>
      </c>
      <c r="AK581" s="10" t="s">
        <v>8965</v>
      </c>
      <c r="AL581" s="241" t="s">
        <v>1953</v>
      </c>
      <c r="AM581" s="8" t="s">
        <v>8966</v>
      </c>
      <c r="AN581" s="8"/>
      <c r="AO581" s="8"/>
      <c r="AP581" s="8"/>
      <c r="AQ581" s="8"/>
      <c r="AR581" s="245">
        <v>44300</v>
      </c>
      <c r="AS581" s="245">
        <v>44300</v>
      </c>
      <c r="AT581" s="246" t="s">
        <v>8967</v>
      </c>
      <c r="AU581" s="244">
        <v>44300</v>
      </c>
      <c r="AV581" s="247" t="s">
        <v>8582</v>
      </c>
      <c r="AW581" s="248" t="s">
        <v>8607</v>
      </c>
      <c r="AX581" s="249" t="s">
        <v>3087</v>
      </c>
      <c r="AY581" s="250" t="s">
        <v>8954</v>
      </c>
    </row>
    <row r="582" spans="1:51" ht="24.75" customHeight="1" x14ac:dyDescent="0.35">
      <c r="A582" s="11">
        <v>581</v>
      </c>
      <c r="B582" s="241" t="s">
        <v>8968</v>
      </c>
      <c r="C582" s="8" t="s">
        <v>8969</v>
      </c>
      <c r="D582" s="10" t="s">
        <v>3087</v>
      </c>
      <c r="E582" s="10" t="s">
        <v>14</v>
      </c>
      <c r="F582" s="9">
        <v>43976</v>
      </c>
      <c r="G582" s="9">
        <v>44035</v>
      </c>
      <c r="H582" s="9"/>
      <c r="I582" s="9">
        <v>44400</v>
      </c>
      <c r="J582" s="7" t="s">
        <v>3127</v>
      </c>
      <c r="K582" s="7"/>
      <c r="L582" s="10" t="s">
        <v>35</v>
      </c>
      <c r="M582" s="242" t="s">
        <v>2225</v>
      </c>
      <c r="N582" s="243" t="s">
        <v>2126</v>
      </c>
      <c r="O582" s="243" t="s">
        <v>762</v>
      </c>
      <c r="P582" s="10" t="s">
        <v>2347</v>
      </c>
      <c r="Q582" s="10"/>
      <c r="R582" s="10"/>
      <c r="S582" s="10"/>
      <c r="T582" s="10" t="s">
        <v>53</v>
      </c>
      <c r="U582" s="244">
        <v>34068</v>
      </c>
      <c r="V582" s="10" t="s">
        <v>2297</v>
      </c>
      <c r="W582" s="10" t="s">
        <v>255</v>
      </c>
      <c r="X582" s="241" t="s">
        <v>1936</v>
      </c>
      <c r="Y582" s="8" t="s">
        <v>8970</v>
      </c>
      <c r="Z582" s="243">
        <v>39878</v>
      </c>
      <c r="AA582" s="10" t="s">
        <v>255</v>
      </c>
      <c r="AB582" s="10" t="s">
        <v>1956</v>
      </c>
      <c r="AC582" s="10" t="s">
        <v>3139</v>
      </c>
      <c r="AD582" s="10" t="s">
        <v>2149</v>
      </c>
      <c r="AE582" s="243" t="s">
        <v>2095</v>
      </c>
      <c r="AF582" s="10" t="s">
        <v>8971</v>
      </c>
      <c r="AG582" s="10" t="s">
        <v>8972</v>
      </c>
      <c r="AH582" s="242" t="s">
        <v>8971</v>
      </c>
      <c r="AI582" s="243" t="s">
        <v>8972</v>
      </c>
      <c r="AJ582" s="10" t="s">
        <v>8973</v>
      </c>
      <c r="AK582" s="10" t="s">
        <v>8974</v>
      </c>
      <c r="AL582" s="241" t="s">
        <v>2107</v>
      </c>
      <c r="AM582" s="8" t="s">
        <v>8975</v>
      </c>
      <c r="AN582" s="8"/>
      <c r="AO582" s="8"/>
      <c r="AP582" s="8"/>
      <c r="AQ582" s="8" t="s">
        <v>3087</v>
      </c>
      <c r="AR582" s="245">
        <v>44302</v>
      </c>
      <c r="AS582" s="245">
        <v>44308</v>
      </c>
      <c r="AT582" s="246" t="s">
        <v>8976</v>
      </c>
      <c r="AU582" s="244">
        <v>44287</v>
      </c>
      <c r="AV582" s="247" t="s">
        <v>8638</v>
      </c>
      <c r="AW582" s="248" t="s">
        <v>8639</v>
      </c>
      <c r="AX582" s="249" t="s">
        <v>3087</v>
      </c>
      <c r="AY582" s="250" t="s">
        <v>8968</v>
      </c>
    </row>
    <row r="583" spans="1:51" ht="24.75" customHeight="1" x14ac:dyDescent="0.35">
      <c r="A583" s="11">
        <v>582</v>
      </c>
      <c r="B583" s="241" t="s">
        <v>8977</v>
      </c>
      <c r="C583" s="8" t="s">
        <v>8978</v>
      </c>
      <c r="D583" s="10" t="s">
        <v>3087</v>
      </c>
      <c r="E583" s="10" t="s">
        <v>311</v>
      </c>
      <c r="F583" s="9">
        <v>44018</v>
      </c>
      <c r="G583" s="9">
        <v>44077</v>
      </c>
      <c r="H583" s="9"/>
      <c r="I583" s="9">
        <v>44442</v>
      </c>
      <c r="J583" s="7" t="s">
        <v>3127</v>
      </c>
      <c r="K583" s="7"/>
      <c r="L583" s="10" t="s">
        <v>8979</v>
      </c>
      <c r="M583" s="242" t="s">
        <v>3259</v>
      </c>
      <c r="N583" s="243" t="s">
        <v>2017</v>
      </c>
      <c r="O583" s="243" t="s">
        <v>8980</v>
      </c>
      <c r="P583" s="10" t="s">
        <v>8981</v>
      </c>
      <c r="Q583" s="10"/>
      <c r="R583" s="10"/>
      <c r="S583" s="10"/>
      <c r="T583" s="10" t="s">
        <v>53</v>
      </c>
      <c r="U583" s="244">
        <v>32763</v>
      </c>
      <c r="V583" s="10" t="s">
        <v>311</v>
      </c>
      <c r="W583" s="10" t="s">
        <v>311</v>
      </c>
      <c r="X583" s="241" t="s">
        <v>1936</v>
      </c>
      <c r="Y583" s="8" t="s">
        <v>8982</v>
      </c>
      <c r="Z583" s="243">
        <v>32536</v>
      </c>
      <c r="AA583" s="10" t="s">
        <v>311</v>
      </c>
      <c r="AB583" s="10" t="s">
        <v>1938</v>
      </c>
      <c r="AC583" s="10" t="s">
        <v>3139</v>
      </c>
      <c r="AD583" s="10" t="s">
        <v>2154</v>
      </c>
      <c r="AE583" s="243" t="s">
        <v>1998</v>
      </c>
      <c r="AF583" s="10" t="s">
        <v>8983</v>
      </c>
      <c r="AG583" s="10" t="s">
        <v>8984</v>
      </c>
      <c r="AH583" s="242" t="s">
        <v>8983</v>
      </c>
      <c r="AI583" s="243" t="s">
        <v>8984</v>
      </c>
      <c r="AJ583" s="10" t="s">
        <v>8985</v>
      </c>
      <c r="AK583" s="10" t="s">
        <v>8986</v>
      </c>
      <c r="AL583" s="241" t="s">
        <v>2107</v>
      </c>
      <c r="AM583" s="8" t="s">
        <v>8987</v>
      </c>
      <c r="AN583" s="8"/>
      <c r="AO583" s="8"/>
      <c r="AP583" s="8"/>
      <c r="AQ583" s="8" t="s">
        <v>3087</v>
      </c>
      <c r="AR583" s="245">
        <v>44314</v>
      </c>
      <c r="AS583" s="245">
        <v>44314</v>
      </c>
      <c r="AT583" s="246" t="s">
        <v>8988</v>
      </c>
      <c r="AU583" s="244">
        <v>44308</v>
      </c>
      <c r="AV583" s="247" t="s">
        <v>8638</v>
      </c>
      <c r="AW583" s="248" t="s">
        <v>3255</v>
      </c>
      <c r="AX583" s="249" t="s">
        <v>3087</v>
      </c>
      <c r="AY583" s="250" t="s">
        <v>8977</v>
      </c>
    </row>
    <row r="584" spans="1:51" ht="24.75" customHeight="1" x14ac:dyDescent="0.35">
      <c r="A584" s="11">
        <v>583</v>
      </c>
      <c r="B584" s="241" t="s">
        <v>8989</v>
      </c>
      <c r="C584" s="8" t="s">
        <v>8990</v>
      </c>
      <c r="D584" s="10" t="s">
        <v>3087</v>
      </c>
      <c r="E584" s="10" t="s">
        <v>141</v>
      </c>
      <c r="F584" s="9">
        <v>43579</v>
      </c>
      <c r="G584" s="9">
        <v>43638</v>
      </c>
      <c r="H584" s="9"/>
      <c r="I584" s="9">
        <v>44369</v>
      </c>
      <c r="J584" s="7" t="s">
        <v>3127</v>
      </c>
      <c r="K584" s="7"/>
      <c r="L584" s="10" t="s">
        <v>8991</v>
      </c>
      <c r="M584" s="242" t="s">
        <v>8992</v>
      </c>
      <c r="N584" s="243" t="s">
        <v>1990</v>
      </c>
      <c r="O584" s="243" t="s">
        <v>3186</v>
      </c>
      <c r="P584" s="10" t="s">
        <v>2061</v>
      </c>
      <c r="Q584" s="10"/>
      <c r="R584" s="10"/>
      <c r="S584" s="10"/>
      <c r="T584" s="10" t="s">
        <v>53</v>
      </c>
      <c r="U584" s="244">
        <v>30196</v>
      </c>
      <c r="V584" s="10" t="s">
        <v>141</v>
      </c>
      <c r="W584" s="10" t="s">
        <v>141</v>
      </c>
      <c r="X584" s="241" t="s">
        <v>1936</v>
      </c>
      <c r="Y584" s="8" t="s">
        <v>8993</v>
      </c>
      <c r="Z584" s="243">
        <v>41814</v>
      </c>
      <c r="AA584" s="10" t="s">
        <v>141</v>
      </c>
      <c r="AB584" s="10" t="s">
        <v>1938</v>
      </c>
      <c r="AC584" s="10" t="s">
        <v>3139</v>
      </c>
      <c r="AD584" s="10" t="s">
        <v>2139</v>
      </c>
      <c r="AE584" s="243" t="s">
        <v>2579</v>
      </c>
      <c r="AF584" s="10" t="s">
        <v>8994</v>
      </c>
      <c r="AG584" s="10" t="s">
        <v>8995</v>
      </c>
      <c r="AH584" s="242" t="s">
        <v>8996</v>
      </c>
      <c r="AI584" s="243" t="s">
        <v>8997</v>
      </c>
      <c r="AJ584" s="10" t="s">
        <v>411</v>
      </c>
      <c r="AK584" s="10" t="s">
        <v>409</v>
      </c>
      <c r="AL584" s="241" t="s">
        <v>1971</v>
      </c>
      <c r="AM584" s="8" t="s">
        <v>8998</v>
      </c>
      <c r="AN584" s="8"/>
      <c r="AO584" s="8"/>
      <c r="AP584" s="8"/>
      <c r="AQ584" s="8"/>
      <c r="AR584" s="245">
        <v>44315</v>
      </c>
      <c r="AS584" s="245">
        <v>44315</v>
      </c>
      <c r="AT584" s="246" t="s">
        <v>8999</v>
      </c>
      <c r="AU584" s="244">
        <v>44306</v>
      </c>
      <c r="AV584" s="247" t="s">
        <v>8582</v>
      </c>
      <c r="AW584" s="248" t="s">
        <v>8607</v>
      </c>
      <c r="AX584" s="249" t="s">
        <v>9000</v>
      </c>
      <c r="AY584" s="250" t="s">
        <v>8989</v>
      </c>
    </row>
    <row r="585" spans="1:51" ht="24.75" customHeight="1" x14ac:dyDescent="0.35">
      <c r="A585" s="11">
        <v>584</v>
      </c>
      <c r="B585" s="241" t="s">
        <v>9001</v>
      </c>
      <c r="C585" s="8" t="s">
        <v>9002</v>
      </c>
      <c r="D585" s="10" t="s">
        <v>3087</v>
      </c>
      <c r="E585" s="10" t="s">
        <v>141</v>
      </c>
      <c r="F585" s="9">
        <v>43770</v>
      </c>
      <c r="G585" s="9">
        <v>43829</v>
      </c>
      <c r="H585" s="9"/>
      <c r="I585" s="9">
        <v>44560</v>
      </c>
      <c r="J585" s="7" t="s">
        <v>3127</v>
      </c>
      <c r="K585" s="7"/>
      <c r="L585" s="10" t="s">
        <v>8991</v>
      </c>
      <c r="M585" s="242" t="s">
        <v>8992</v>
      </c>
      <c r="N585" s="243" t="s">
        <v>1990</v>
      </c>
      <c r="O585" s="243" t="s">
        <v>3186</v>
      </c>
      <c r="P585" s="10" t="s">
        <v>2061</v>
      </c>
      <c r="Q585" s="10"/>
      <c r="R585" s="10"/>
      <c r="S585" s="10"/>
      <c r="T585" s="10" t="s">
        <v>53</v>
      </c>
      <c r="U585" s="244">
        <v>31708</v>
      </c>
      <c r="V585" s="10" t="s">
        <v>141</v>
      </c>
      <c r="W585" s="10" t="s">
        <v>334</v>
      </c>
      <c r="X585" s="241" t="s">
        <v>1936</v>
      </c>
      <c r="Y585" s="8" t="s">
        <v>9003</v>
      </c>
      <c r="Z585" s="243">
        <v>41989</v>
      </c>
      <c r="AA585" s="10" t="s">
        <v>141</v>
      </c>
      <c r="AB585" s="10" t="s">
        <v>1938</v>
      </c>
      <c r="AC585" s="10" t="s">
        <v>3139</v>
      </c>
      <c r="AD585" s="10" t="s">
        <v>2049</v>
      </c>
      <c r="AE585" s="243" t="s">
        <v>9004</v>
      </c>
      <c r="AF585" s="10" t="s">
        <v>9005</v>
      </c>
      <c r="AG585" s="10" t="s">
        <v>9006</v>
      </c>
      <c r="AH585" s="242" t="s">
        <v>9005</v>
      </c>
      <c r="AI585" s="243" t="s">
        <v>9006</v>
      </c>
      <c r="AJ585" s="10" t="s">
        <v>9007</v>
      </c>
      <c r="AK585" s="10" t="s">
        <v>9008</v>
      </c>
      <c r="AL585" s="241" t="s">
        <v>1971</v>
      </c>
      <c r="AM585" s="8" t="s">
        <v>9007</v>
      </c>
      <c r="AN585" s="8"/>
      <c r="AO585" s="8"/>
      <c r="AP585" s="8"/>
      <c r="AQ585" s="8"/>
      <c r="AR585" s="245">
        <v>44315</v>
      </c>
      <c r="AS585" s="245">
        <v>44316</v>
      </c>
      <c r="AT585" s="246" t="s">
        <v>9009</v>
      </c>
      <c r="AU585" s="244">
        <v>44306</v>
      </c>
      <c r="AV585" s="247" t="s">
        <v>8582</v>
      </c>
      <c r="AW585" s="248" t="s">
        <v>8607</v>
      </c>
      <c r="AX585" s="249" t="s">
        <v>8919</v>
      </c>
      <c r="AY585" s="250" t="s">
        <v>9001</v>
      </c>
    </row>
    <row r="586" spans="1:51" ht="24.75" customHeight="1" x14ac:dyDescent="0.35">
      <c r="A586" s="11">
        <v>585</v>
      </c>
      <c r="B586" s="241" t="s">
        <v>9010</v>
      </c>
      <c r="C586" s="8" t="s">
        <v>274</v>
      </c>
      <c r="D586" s="10" t="s">
        <v>3087</v>
      </c>
      <c r="E586" s="10" t="s">
        <v>14</v>
      </c>
      <c r="F586" s="9">
        <v>44194</v>
      </c>
      <c r="G586" s="9">
        <v>44253</v>
      </c>
      <c r="H586" s="9"/>
      <c r="I586" s="9">
        <v>44618</v>
      </c>
      <c r="J586" s="7" t="s">
        <v>3127</v>
      </c>
      <c r="K586" s="7"/>
      <c r="L586" s="10" t="s">
        <v>8979</v>
      </c>
      <c r="M586" s="242" t="s">
        <v>8979</v>
      </c>
      <c r="N586" s="243" t="s">
        <v>2126</v>
      </c>
      <c r="O586" s="243" t="s">
        <v>9011</v>
      </c>
      <c r="P586" s="10" t="s">
        <v>9012</v>
      </c>
      <c r="Q586" s="10"/>
      <c r="R586" s="10"/>
      <c r="S586" s="10"/>
      <c r="T586" s="10" t="s">
        <v>22</v>
      </c>
      <c r="U586" s="244">
        <v>33531</v>
      </c>
      <c r="V586" s="10" t="s">
        <v>548</v>
      </c>
      <c r="W586" s="10" t="s">
        <v>2228</v>
      </c>
      <c r="X586" s="241" t="s">
        <v>1936</v>
      </c>
      <c r="Y586" s="8" t="s">
        <v>9013</v>
      </c>
      <c r="Z586" s="243">
        <v>44020</v>
      </c>
      <c r="AA586" s="10" t="s">
        <v>548</v>
      </c>
      <c r="AB586" s="10" t="s">
        <v>1956</v>
      </c>
      <c r="AC586" s="10" t="s">
        <v>3139</v>
      </c>
      <c r="AD586" s="10" t="s">
        <v>2010</v>
      </c>
      <c r="AE586" s="243" t="s">
        <v>2095</v>
      </c>
      <c r="AF586" s="10" t="s">
        <v>9014</v>
      </c>
      <c r="AG586" s="10" t="s">
        <v>9015</v>
      </c>
      <c r="AH586" s="242" t="s">
        <v>9016</v>
      </c>
      <c r="AI586" s="243" t="s">
        <v>9017</v>
      </c>
      <c r="AJ586" s="10" t="s">
        <v>9018</v>
      </c>
      <c r="AK586" s="10" t="s">
        <v>9019</v>
      </c>
      <c r="AL586" s="241" t="s">
        <v>2160</v>
      </c>
      <c r="AM586" s="8" t="s">
        <v>9020</v>
      </c>
      <c r="AN586" s="8"/>
      <c r="AO586" s="8"/>
      <c r="AP586" s="8"/>
      <c r="AQ586" s="8" t="s">
        <v>3087</v>
      </c>
      <c r="AR586" s="245">
        <v>44321</v>
      </c>
      <c r="AS586" s="245">
        <v>44321</v>
      </c>
      <c r="AT586" s="246" t="s">
        <v>9021</v>
      </c>
      <c r="AU586" s="244">
        <v>44288</v>
      </c>
      <c r="AV586" s="247" t="s">
        <v>8582</v>
      </c>
      <c r="AW586" s="248" t="s">
        <v>8607</v>
      </c>
      <c r="AX586" s="249" t="s">
        <v>3087</v>
      </c>
      <c r="AY586" s="250" t="s">
        <v>9010</v>
      </c>
    </row>
    <row r="587" spans="1:51" ht="24.75" customHeight="1" x14ac:dyDescent="0.35">
      <c r="A587" s="11">
        <v>586</v>
      </c>
      <c r="B587" s="241" t="s">
        <v>9022</v>
      </c>
      <c r="C587" s="8" t="s">
        <v>1143</v>
      </c>
      <c r="D587" s="10" t="s">
        <v>3087</v>
      </c>
      <c r="E587" s="10" t="s">
        <v>14</v>
      </c>
      <c r="F587" s="9">
        <v>42738</v>
      </c>
      <c r="G587" s="9">
        <v>42797</v>
      </c>
      <c r="H587" s="9"/>
      <c r="I587" s="9"/>
      <c r="J587" s="7" t="s">
        <v>1932</v>
      </c>
      <c r="K587" s="7"/>
      <c r="L587" s="10" t="s">
        <v>19</v>
      </c>
      <c r="M587" s="242" t="s">
        <v>6925</v>
      </c>
      <c r="N587" s="243" t="s">
        <v>2050</v>
      </c>
      <c r="O587" s="243" t="s">
        <v>321</v>
      </c>
      <c r="P587" s="10" t="s">
        <v>2134</v>
      </c>
      <c r="Q587" s="10"/>
      <c r="R587" s="10"/>
      <c r="S587" s="10"/>
      <c r="T587" s="10" t="s">
        <v>53</v>
      </c>
      <c r="U587" s="244">
        <v>34452</v>
      </c>
      <c r="V587" s="10" t="s">
        <v>255</v>
      </c>
      <c r="W587" s="10" t="s">
        <v>255</v>
      </c>
      <c r="X587" s="241" t="s">
        <v>1936</v>
      </c>
      <c r="Y587" s="8" t="s">
        <v>9023</v>
      </c>
      <c r="Z587" s="243">
        <v>39752</v>
      </c>
      <c r="AA587" s="10" t="s">
        <v>255</v>
      </c>
      <c r="AB587" s="10" t="s">
        <v>1956</v>
      </c>
      <c r="AC587" s="10" t="s">
        <v>3139</v>
      </c>
      <c r="AD587" s="10" t="s">
        <v>2149</v>
      </c>
      <c r="AE587" s="243" t="s">
        <v>1948</v>
      </c>
      <c r="AF587" s="10" t="s">
        <v>9024</v>
      </c>
      <c r="AG587" s="10" t="s">
        <v>9025</v>
      </c>
      <c r="AH587" s="242" t="s">
        <v>9024</v>
      </c>
      <c r="AI587" s="243" t="s">
        <v>9025</v>
      </c>
      <c r="AJ587" s="10" t="s">
        <v>2493</v>
      </c>
      <c r="AK587" s="10" t="s">
        <v>2494</v>
      </c>
      <c r="AL587" s="241" t="s">
        <v>1953</v>
      </c>
      <c r="AM587" s="8" t="s">
        <v>9026</v>
      </c>
      <c r="AN587" s="8"/>
      <c r="AO587" s="8"/>
      <c r="AP587" s="8"/>
      <c r="AQ587" s="8" t="s">
        <v>3087</v>
      </c>
      <c r="AR587" s="245">
        <v>44330</v>
      </c>
      <c r="AS587" s="245">
        <v>44330</v>
      </c>
      <c r="AT587" s="246" t="s">
        <v>9027</v>
      </c>
      <c r="AU587" s="244">
        <v>44287</v>
      </c>
      <c r="AV587" s="247" t="s">
        <v>8582</v>
      </c>
      <c r="AW587" s="248" t="s">
        <v>8607</v>
      </c>
      <c r="AX587" s="249" t="s">
        <v>8296</v>
      </c>
      <c r="AY587" s="250" t="s">
        <v>9022</v>
      </c>
    </row>
    <row r="588" spans="1:51" ht="24.75" customHeight="1" x14ac:dyDescent="0.35">
      <c r="A588" s="11">
        <v>587</v>
      </c>
      <c r="B588" s="241" t="s">
        <v>9028</v>
      </c>
      <c r="C588" s="8" t="s">
        <v>9029</v>
      </c>
      <c r="D588" s="10" t="s">
        <v>3087</v>
      </c>
      <c r="E588" s="10" t="s">
        <v>14</v>
      </c>
      <c r="F588" s="9">
        <v>41901</v>
      </c>
      <c r="G588" s="9">
        <v>41961</v>
      </c>
      <c r="H588" s="9"/>
      <c r="I588" s="9"/>
      <c r="J588" s="7" t="s">
        <v>1932</v>
      </c>
      <c r="K588" s="7"/>
      <c r="L588" s="10" t="s">
        <v>115</v>
      </c>
      <c r="M588" s="242" t="s">
        <v>2070</v>
      </c>
      <c r="N588" s="243" t="s">
        <v>1990</v>
      </c>
      <c r="O588" s="243" t="s">
        <v>484</v>
      </c>
      <c r="P588" s="10" t="s">
        <v>2220</v>
      </c>
      <c r="Q588" s="10"/>
      <c r="R588" s="10"/>
      <c r="S588" s="10"/>
      <c r="T588" s="10" t="s">
        <v>22</v>
      </c>
      <c r="U588" s="244">
        <v>28436</v>
      </c>
      <c r="V588" s="10" t="s">
        <v>255</v>
      </c>
      <c r="W588" s="10" t="s">
        <v>2064</v>
      </c>
      <c r="X588" s="241" t="s">
        <v>1936</v>
      </c>
      <c r="Y588" s="8" t="s">
        <v>9030</v>
      </c>
      <c r="Z588" s="243">
        <v>38051</v>
      </c>
      <c r="AA588" s="10" t="s">
        <v>255</v>
      </c>
      <c r="AB588" s="10" t="s">
        <v>1946</v>
      </c>
      <c r="AC588" s="10" t="s">
        <v>3139</v>
      </c>
      <c r="AD588" s="10" t="s">
        <v>2199</v>
      </c>
      <c r="AE588" s="243" t="s">
        <v>3897</v>
      </c>
      <c r="AF588" s="10" t="s">
        <v>9031</v>
      </c>
      <c r="AG588" s="10" t="s">
        <v>9032</v>
      </c>
      <c r="AH588" s="242" t="s">
        <v>9033</v>
      </c>
      <c r="AI588" s="243" t="s">
        <v>9034</v>
      </c>
      <c r="AJ588" s="10" t="s">
        <v>9035</v>
      </c>
      <c r="AK588" s="10" t="s">
        <v>9036</v>
      </c>
      <c r="AL588" s="241" t="s">
        <v>1953</v>
      </c>
      <c r="AM588" s="8" t="s">
        <v>9037</v>
      </c>
      <c r="AN588" s="8"/>
      <c r="AO588" s="8"/>
      <c r="AP588" s="8"/>
      <c r="AQ588" s="8" t="s">
        <v>3087</v>
      </c>
      <c r="AR588" s="245">
        <v>44331</v>
      </c>
      <c r="AS588" s="245">
        <v>44331</v>
      </c>
      <c r="AT588" s="246" t="s">
        <v>9038</v>
      </c>
      <c r="AU588" s="244">
        <v>44292</v>
      </c>
      <c r="AV588" s="247" t="s">
        <v>8582</v>
      </c>
      <c r="AW588" s="248" t="s">
        <v>3782</v>
      </c>
      <c r="AX588" s="249" t="s">
        <v>3087</v>
      </c>
      <c r="AY588" s="250" t="s">
        <v>9028</v>
      </c>
    </row>
    <row r="589" spans="1:51" ht="24.75" customHeight="1" x14ac:dyDescent="0.35">
      <c r="A589" s="11">
        <v>588</v>
      </c>
      <c r="B589" s="241" t="s">
        <v>9039</v>
      </c>
      <c r="C589" s="8" t="s">
        <v>868</v>
      </c>
      <c r="D589" s="10" t="s">
        <v>3087</v>
      </c>
      <c r="E589" s="10" t="s">
        <v>14</v>
      </c>
      <c r="F589" s="9">
        <v>44165</v>
      </c>
      <c r="G589" s="9">
        <v>44224</v>
      </c>
      <c r="H589" s="9"/>
      <c r="I589" s="9">
        <v>44589</v>
      </c>
      <c r="J589" s="7" t="s">
        <v>3127</v>
      </c>
      <c r="K589" s="7"/>
      <c r="L589" s="10" t="s">
        <v>70</v>
      </c>
      <c r="M589" s="242" t="s">
        <v>2147</v>
      </c>
      <c r="N589" s="243" t="s">
        <v>1990</v>
      </c>
      <c r="O589" s="243" t="s">
        <v>505</v>
      </c>
      <c r="P589" s="10" t="s">
        <v>2236</v>
      </c>
      <c r="Q589" s="10"/>
      <c r="R589" s="10"/>
      <c r="S589" s="10"/>
      <c r="T589" s="10" t="s">
        <v>53</v>
      </c>
      <c r="U589" s="244">
        <v>32124</v>
      </c>
      <c r="V589" s="10" t="s">
        <v>255</v>
      </c>
      <c r="W589" s="10" t="s">
        <v>2416</v>
      </c>
      <c r="X589" s="241" t="s">
        <v>1936</v>
      </c>
      <c r="Y589" s="8" t="s">
        <v>9040</v>
      </c>
      <c r="Z589" s="243">
        <v>42045</v>
      </c>
      <c r="AA589" s="10" t="s">
        <v>3087</v>
      </c>
      <c r="AB589" s="10" t="s">
        <v>1956</v>
      </c>
      <c r="AC589" s="10" t="s">
        <v>3139</v>
      </c>
      <c r="AD589" s="10" t="s">
        <v>2098</v>
      </c>
      <c r="AE589" s="243" t="s">
        <v>2579</v>
      </c>
      <c r="AF589" s="10" t="s">
        <v>9041</v>
      </c>
      <c r="AG589" s="10" t="s">
        <v>9042</v>
      </c>
      <c r="AH589" s="242" t="s">
        <v>9041</v>
      </c>
      <c r="AI589" s="243" t="s">
        <v>9042</v>
      </c>
      <c r="AJ589" s="10" t="s">
        <v>2387</v>
      </c>
      <c r="AK589" s="10" t="s">
        <v>2388</v>
      </c>
      <c r="AL589" s="241" t="s">
        <v>2107</v>
      </c>
      <c r="AM589" s="8" t="s">
        <v>869</v>
      </c>
      <c r="AN589" s="8"/>
      <c r="AO589" s="8"/>
      <c r="AP589" s="8"/>
      <c r="AQ589" s="8" t="s">
        <v>3087</v>
      </c>
      <c r="AR589" s="245">
        <v>44331</v>
      </c>
      <c r="AS589" s="245">
        <v>44331</v>
      </c>
      <c r="AT589" s="246" t="s">
        <v>9043</v>
      </c>
      <c r="AU589" s="244">
        <v>44320</v>
      </c>
      <c r="AV589" s="247" t="s">
        <v>8582</v>
      </c>
      <c r="AW589" s="248" t="s">
        <v>3782</v>
      </c>
      <c r="AX589" s="249" t="s">
        <v>3087</v>
      </c>
      <c r="AY589" s="250" t="s">
        <v>9039</v>
      </c>
    </row>
    <row r="590" spans="1:51" ht="24.75" customHeight="1" x14ac:dyDescent="0.35">
      <c r="A590" s="11">
        <v>589</v>
      </c>
      <c r="B590" s="241" t="s">
        <v>9044</v>
      </c>
      <c r="C590" s="8" t="s">
        <v>9045</v>
      </c>
      <c r="D590" s="10" t="s">
        <v>3087</v>
      </c>
      <c r="E590" s="10" t="s">
        <v>14</v>
      </c>
      <c r="F590" s="9">
        <v>44284</v>
      </c>
      <c r="G590" s="9">
        <v>44343</v>
      </c>
      <c r="H590" s="9"/>
      <c r="I590" s="9"/>
      <c r="J590" s="7" t="s">
        <v>1932</v>
      </c>
      <c r="K590" s="7"/>
      <c r="L590" s="10" t="s">
        <v>751</v>
      </c>
      <c r="M590" s="242" t="s">
        <v>2400</v>
      </c>
      <c r="N590" s="243" t="s">
        <v>1933</v>
      </c>
      <c r="O590" s="243" t="s">
        <v>9046</v>
      </c>
      <c r="P590" s="10" t="s">
        <v>9047</v>
      </c>
      <c r="Q590" s="10"/>
      <c r="R590" s="10"/>
      <c r="S590" s="10"/>
      <c r="T590" s="10" t="s">
        <v>22</v>
      </c>
      <c r="U590" s="244">
        <v>31445</v>
      </c>
      <c r="V590" s="10" t="s">
        <v>1045</v>
      </c>
      <c r="W590" s="10" t="s">
        <v>9048</v>
      </c>
      <c r="X590" s="241" t="s">
        <v>7442</v>
      </c>
      <c r="Y590" s="8" t="s">
        <v>9049</v>
      </c>
      <c r="Z590" s="243">
        <v>44208</v>
      </c>
      <c r="AA590" s="10" t="s">
        <v>255</v>
      </c>
      <c r="AB590" s="10" t="s">
        <v>1938</v>
      </c>
      <c r="AC590" s="10" t="s">
        <v>1968</v>
      </c>
      <c r="AD590" s="10" t="s">
        <v>9050</v>
      </c>
      <c r="AE590" s="243" t="s">
        <v>9051</v>
      </c>
      <c r="AF590" s="10" t="s">
        <v>9052</v>
      </c>
      <c r="AG590" s="10" t="s">
        <v>9053</v>
      </c>
      <c r="AH590" s="242" t="s">
        <v>9052</v>
      </c>
      <c r="AI590" s="243" t="s">
        <v>9053</v>
      </c>
      <c r="AJ590" s="10" t="s">
        <v>9054</v>
      </c>
      <c r="AK590" s="10" t="s">
        <v>3992</v>
      </c>
      <c r="AL590" s="241" t="s">
        <v>1941</v>
      </c>
      <c r="AM590" s="8" t="s">
        <v>9055</v>
      </c>
      <c r="AN590" s="8"/>
      <c r="AO590" s="8"/>
      <c r="AP590" s="8"/>
      <c r="AQ590" s="8" t="s">
        <v>3087</v>
      </c>
      <c r="AR590" s="245">
        <v>44331</v>
      </c>
      <c r="AS590" s="245">
        <v>44331</v>
      </c>
      <c r="AT590" s="246" t="s">
        <v>3087</v>
      </c>
      <c r="AU590" s="244"/>
      <c r="AV590" s="247" t="s">
        <v>8582</v>
      </c>
      <c r="AW590" s="248" t="s">
        <v>6769</v>
      </c>
      <c r="AX590" s="249" t="s">
        <v>3087</v>
      </c>
      <c r="AY590" s="250" t="s">
        <v>9044</v>
      </c>
    </row>
    <row r="591" spans="1:51" ht="24.75" customHeight="1" x14ac:dyDescent="0.35">
      <c r="A591" s="11">
        <v>590</v>
      </c>
      <c r="B591" s="241" t="s">
        <v>9056</v>
      </c>
      <c r="C591" s="8" t="s">
        <v>9057</v>
      </c>
      <c r="D591" s="10" t="s">
        <v>3087</v>
      </c>
      <c r="E591" s="10" t="s">
        <v>14</v>
      </c>
      <c r="F591" s="9">
        <v>39815</v>
      </c>
      <c r="G591" s="9">
        <v>39873</v>
      </c>
      <c r="H591" s="9"/>
      <c r="I591" s="9"/>
      <c r="J591" s="7" t="s">
        <v>1932</v>
      </c>
      <c r="K591" s="7"/>
      <c r="L591" s="10" t="s">
        <v>1440</v>
      </c>
      <c r="M591" s="242" t="s">
        <v>1440</v>
      </c>
      <c r="N591" s="243" t="s">
        <v>1942</v>
      </c>
      <c r="O591" s="243" t="s">
        <v>9058</v>
      </c>
      <c r="P591" s="10" t="s">
        <v>9059</v>
      </c>
      <c r="Q591" s="10"/>
      <c r="R591" s="10"/>
      <c r="S591" s="10"/>
      <c r="T591" s="10" t="s">
        <v>53</v>
      </c>
      <c r="U591" s="244">
        <v>27338</v>
      </c>
      <c r="V591" s="10" t="s">
        <v>79</v>
      </c>
      <c r="W591" s="10" t="s">
        <v>79</v>
      </c>
      <c r="X591" s="241" t="s">
        <v>1936</v>
      </c>
      <c r="Y591" s="8" t="s">
        <v>9060</v>
      </c>
      <c r="Z591" s="243">
        <v>42704</v>
      </c>
      <c r="AA591" s="10" t="s">
        <v>2076</v>
      </c>
      <c r="AB591" s="10" t="s">
        <v>1938</v>
      </c>
      <c r="AC591" s="10" t="s">
        <v>1968</v>
      </c>
      <c r="AD591" s="10" t="s">
        <v>3198</v>
      </c>
      <c r="AE591" s="243" t="s">
        <v>7021</v>
      </c>
      <c r="AF591" s="10" t="s">
        <v>9061</v>
      </c>
      <c r="AG591" s="10" t="s">
        <v>9062</v>
      </c>
      <c r="AH591" s="242" t="s">
        <v>9061</v>
      </c>
      <c r="AI591" s="243" t="s">
        <v>9062</v>
      </c>
      <c r="AJ591" s="10" t="s">
        <v>9063</v>
      </c>
      <c r="AK591" s="10" t="s">
        <v>9064</v>
      </c>
      <c r="AL591" s="241" t="s">
        <v>1971</v>
      </c>
      <c r="AM591" s="8" t="s">
        <v>9065</v>
      </c>
      <c r="AN591" s="8"/>
      <c r="AO591" s="8"/>
      <c r="AP591" s="8"/>
      <c r="AQ591" s="8" t="s">
        <v>3087</v>
      </c>
      <c r="AR591" s="245">
        <v>44330</v>
      </c>
      <c r="AS591" s="245">
        <v>44331</v>
      </c>
      <c r="AT591" s="246" t="s">
        <v>9066</v>
      </c>
      <c r="AU591" s="244">
        <v>44288</v>
      </c>
      <c r="AV591" s="247" t="s">
        <v>8582</v>
      </c>
      <c r="AW591" s="248" t="s">
        <v>8333</v>
      </c>
      <c r="AX591" s="249" t="s">
        <v>3087</v>
      </c>
      <c r="AY591" s="250" t="s">
        <v>9056</v>
      </c>
    </row>
    <row r="592" spans="1:51" ht="24.75" customHeight="1" x14ac:dyDescent="0.35">
      <c r="A592" s="11">
        <v>591</v>
      </c>
      <c r="B592" s="241" t="s">
        <v>9067</v>
      </c>
      <c r="C592" s="8" t="s">
        <v>9068</v>
      </c>
      <c r="D592" s="10" t="s">
        <v>3087</v>
      </c>
      <c r="E592" s="10" t="s">
        <v>14</v>
      </c>
      <c r="F592" s="9">
        <v>43983</v>
      </c>
      <c r="G592" s="9">
        <v>44042</v>
      </c>
      <c r="H592" s="9"/>
      <c r="I592" s="9">
        <v>44407</v>
      </c>
      <c r="J592" s="7" t="s">
        <v>3127</v>
      </c>
      <c r="K592" s="7"/>
      <c r="L592" s="10" t="s">
        <v>41</v>
      </c>
      <c r="M592" s="242" t="s">
        <v>9069</v>
      </c>
      <c r="N592" s="243" t="s">
        <v>2050</v>
      </c>
      <c r="O592" s="243" t="s">
        <v>9070</v>
      </c>
      <c r="P592" s="10" t="s">
        <v>9071</v>
      </c>
      <c r="Q592" s="10"/>
      <c r="R592" s="10"/>
      <c r="S592" s="10"/>
      <c r="T592" s="10" t="s">
        <v>22</v>
      </c>
      <c r="U592" s="244">
        <v>33894</v>
      </c>
      <c r="V592" s="10" t="s">
        <v>255</v>
      </c>
      <c r="W592" s="10" t="s">
        <v>311</v>
      </c>
      <c r="X592" s="241" t="s">
        <v>1936</v>
      </c>
      <c r="Y592" s="8" t="s">
        <v>9072</v>
      </c>
      <c r="Z592" s="243">
        <v>43222</v>
      </c>
      <c r="AA592" s="10" t="s">
        <v>3087</v>
      </c>
      <c r="AB592" s="10" t="s">
        <v>1956</v>
      </c>
      <c r="AC592" s="10" t="s">
        <v>3139</v>
      </c>
      <c r="AD592" s="10" t="s">
        <v>2010</v>
      </c>
      <c r="AE592" s="243" t="s">
        <v>2304</v>
      </c>
      <c r="AF592" s="10" t="s">
        <v>9073</v>
      </c>
      <c r="AG592" s="10" t="s">
        <v>9074</v>
      </c>
      <c r="AH592" s="242" t="s">
        <v>9073</v>
      </c>
      <c r="AI592" s="243" t="s">
        <v>9074</v>
      </c>
      <c r="AJ592" s="10" t="s">
        <v>9075</v>
      </c>
      <c r="AK592" s="10" t="s">
        <v>9076</v>
      </c>
      <c r="AL592" s="241" t="s">
        <v>1953</v>
      </c>
      <c r="AM592" s="8" t="s">
        <v>9077</v>
      </c>
      <c r="AN592" s="8"/>
      <c r="AO592" s="8"/>
      <c r="AP592" s="8"/>
      <c r="AQ592" s="8" t="s">
        <v>3087</v>
      </c>
      <c r="AR592" s="245">
        <v>44332</v>
      </c>
      <c r="AS592" s="245">
        <v>44332</v>
      </c>
      <c r="AT592" s="246" t="s">
        <v>9078</v>
      </c>
      <c r="AU592" s="244">
        <v>44322</v>
      </c>
      <c r="AV592" s="247" t="s">
        <v>8638</v>
      </c>
      <c r="AW592" s="248" t="s">
        <v>8639</v>
      </c>
      <c r="AX592" s="249" t="s">
        <v>3087</v>
      </c>
      <c r="AY592" s="250" t="s">
        <v>9067</v>
      </c>
    </row>
    <row r="593" spans="1:51" ht="24.75" customHeight="1" x14ac:dyDescent="0.35">
      <c r="A593" s="11">
        <v>592</v>
      </c>
      <c r="B593" s="241" t="s">
        <v>9079</v>
      </c>
      <c r="C593" s="8" t="s">
        <v>9080</v>
      </c>
      <c r="D593" s="10" t="s">
        <v>9081</v>
      </c>
      <c r="E593" s="10" t="s">
        <v>14</v>
      </c>
      <c r="F593" s="9">
        <v>43313</v>
      </c>
      <c r="G593" s="9">
        <v>43372</v>
      </c>
      <c r="H593" s="9"/>
      <c r="I593" s="9"/>
      <c r="J593" s="7" t="s">
        <v>1932</v>
      </c>
      <c r="K593" s="7"/>
      <c r="L593" s="10" t="s">
        <v>41</v>
      </c>
      <c r="M593" s="242" t="s">
        <v>1954</v>
      </c>
      <c r="N593" s="243" t="s">
        <v>2050</v>
      </c>
      <c r="O593" s="243" t="s">
        <v>9082</v>
      </c>
      <c r="P593" s="10" t="s">
        <v>9083</v>
      </c>
      <c r="Q593" s="10"/>
      <c r="R593" s="10"/>
      <c r="S593" s="10"/>
      <c r="T593" s="10" t="s">
        <v>22</v>
      </c>
      <c r="U593" s="244">
        <v>35001</v>
      </c>
      <c r="V593" s="10" t="s">
        <v>255</v>
      </c>
      <c r="W593" s="10" t="s">
        <v>2015</v>
      </c>
      <c r="X593" s="241" t="s">
        <v>1936</v>
      </c>
      <c r="Y593" s="8" t="s">
        <v>9084</v>
      </c>
      <c r="Z593" s="243">
        <v>40555</v>
      </c>
      <c r="AA593" s="10" t="s">
        <v>2015</v>
      </c>
      <c r="AB593" s="10" t="s">
        <v>1956</v>
      </c>
      <c r="AC593" s="10" t="s">
        <v>3139</v>
      </c>
      <c r="AD593" s="10" t="s">
        <v>2303</v>
      </c>
      <c r="AE593" s="243" t="s">
        <v>9085</v>
      </c>
      <c r="AF593" s="10" t="s">
        <v>9086</v>
      </c>
      <c r="AG593" s="10" t="s">
        <v>9087</v>
      </c>
      <c r="AH593" s="242" t="s">
        <v>9088</v>
      </c>
      <c r="AI593" s="243" t="s">
        <v>9089</v>
      </c>
      <c r="AJ593" s="10" t="s">
        <v>9090</v>
      </c>
      <c r="AK593" s="10" t="s">
        <v>9091</v>
      </c>
      <c r="AL593" s="241" t="s">
        <v>2107</v>
      </c>
      <c r="AM593" s="8" t="s">
        <v>9092</v>
      </c>
      <c r="AN593" s="8"/>
      <c r="AO593" s="8"/>
      <c r="AP593" s="8"/>
      <c r="AQ593" s="8" t="s">
        <v>3087</v>
      </c>
      <c r="AR593" s="245">
        <v>44332</v>
      </c>
      <c r="AS593" s="245">
        <v>44332</v>
      </c>
      <c r="AT593" s="246" t="s">
        <v>9093</v>
      </c>
      <c r="AU593" s="244">
        <v>44295</v>
      </c>
      <c r="AV593" s="247" t="s">
        <v>8582</v>
      </c>
      <c r="AW593" s="248" t="s">
        <v>3782</v>
      </c>
      <c r="AX593" s="249" t="s">
        <v>3087</v>
      </c>
      <c r="AY593" s="250" t="s">
        <v>9079</v>
      </c>
    </row>
    <row r="594" spans="1:51" ht="24.75" customHeight="1" x14ac:dyDescent="0.35">
      <c r="A594" s="11">
        <v>593</v>
      </c>
      <c r="B594" s="241" t="s">
        <v>9094</v>
      </c>
      <c r="C594" s="8" t="s">
        <v>9095</v>
      </c>
      <c r="D594" s="10" t="s">
        <v>3087</v>
      </c>
      <c r="E594" s="10" t="s">
        <v>2114</v>
      </c>
      <c r="F594" s="9">
        <v>44081</v>
      </c>
      <c r="G594" s="9">
        <v>44140</v>
      </c>
      <c r="H594" s="9"/>
      <c r="I594" s="9">
        <v>44505</v>
      </c>
      <c r="J594" s="7" t="s">
        <v>3127</v>
      </c>
      <c r="K594" s="7"/>
      <c r="L594" s="10" t="s">
        <v>3883</v>
      </c>
      <c r="M594" s="242" t="s">
        <v>2129</v>
      </c>
      <c r="N594" s="243" t="s">
        <v>2050</v>
      </c>
      <c r="O594" s="243" t="s">
        <v>3186</v>
      </c>
      <c r="P594" s="10" t="s">
        <v>2061</v>
      </c>
      <c r="Q594" s="10"/>
      <c r="R594" s="10"/>
      <c r="S594" s="10"/>
      <c r="T594" s="10" t="s">
        <v>53</v>
      </c>
      <c r="U594" s="244">
        <v>33759</v>
      </c>
      <c r="V594" s="10" t="s">
        <v>1008</v>
      </c>
      <c r="W594" s="10" t="s">
        <v>1008</v>
      </c>
      <c r="X594" s="241" t="s">
        <v>1936</v>
      </c>
      <c r="Y594" s="8" t="s">
        <v>9096</v>
      </c>
      <c r="Z594" s="243">
        <v>43601</v>
      </c>
      <c r="AA594" s="10" t="s">
        <v>1008</v>
      </c>
      <c r="AB594" s="10" t="s">
        <v>1956</v>
      </c>
      <c r="AC594" s="10" t="s">
        <v>3139</v>
      </c>
      <c r="AD594" s="10" t="s">
        <v>9097</v>
      </c>
      <c r="AE594" s="243" t="s">
        <v>9098</v>
      </c>
      <c r="AF594" s="10" t="s">
        <v>9099</v>
      </c>
      <c r="AG594" s="10" t="s">
        <v>9100</v>
      </c>
      <c r="AH594" s="242" t="s">
        <v>9099</v>
      </c>
      <c r="AI594" s="243" t="s">
        <v>9100</v>
      </c>
      <c r="AJ594" s="10" t="s">
        <v>9101</v>
      </c>
      <c r="AK594" s="10" t="s">
        <v>9102</v>
      </c>
      <c r="AL594" s="241" t="s">
        <v>2107</v>
      </c>
      <c r="AM594" s="8" t="s">
        <v>9101</v>
      </c>
      <c r="AN594" s="8"/>
      <c r="AO594" s="8"/>
      <c r="AP594" s="8"/>
      <c r="AQ594" s="8" t="s">
        <v>3087</v>
      </c>
      <c r="AR594" s="245">
        <v>44332</v>
      </c>
      <c r="AS594" s="245">
        <v>44332</v>
      </c>
      <c r="AT594" s="246" t="s">
        <v>9103</v>
      </c>
      <c r="AU594" s="244"/>
      <c r="AV594" s="247" t="s">
        <v>8638</v>
      </c>
      <c r="AW594" s="248" t="s">
        <v>8639</v>
      </c>
      <c r="AX594" s="249" t="s">
        <v>3087</v>
      </c>
      <c r="AY594" s="250" t="s">
        <v>9094</v>
      </c>
    </row>
    <row r="595" spans="1:51" ht="24.75" customHeight="1" x14ac:dyDescent="0.35">
      <c r="A595" s="11">
        <v>594</v>
      </c>
      <c r="B595" s="241" t="s">
        <v>9104</v>
      </c>
      <c r="C595" s="8" t="s">
        <v>9105</v>
      </c>
      <c r="D595" s="10" t="s">
        <v>3087</v>
      </c>
      <c r="E595" s="10" t="s">
        <v>351</v>
      </c>
      <c r="F595" s="9">
        <v>44095</v>
      </c>
      <c r="G595" s="9">
        <v>44154</v>
      </c>
      <c r="H595" s="9"/>
      <c r="I595" s="9">
        <v>44519</v>
      </c>
      <c r="J595" s="7" t="s">
        <v>3127</v>
      </c>
      <c r="K595" s="7"/>
      <c r="L595" s="10" t="s">
        <v>8979</v>
      </c>
      <c r="M595" s="242" t="s">
        <v>3259</v>
      </c>
      <c r="N595" s="243" t="s">
        <v>1990</v>
      </c>
      <c r="O595" s="243" t="s">
        <v>315</v>
      </c>
      <c r="P595" s="10" t="s">
        <v>2131</v>
      </c>
      <c r="Q595" s="10"/>
      <c r="R595" s="10"/>
      <c r="S595" s="10"/>
      <c r="T595" s="10" t="s">
        <v>22</v>
      </c>
      <c r="U595" s="244">
        <v>30865</v>
      </c>
      <c r="V595" s="10" t="s">
        <v>79</v>
      </c>
      <c r="W595" s="10" t="s">
        <v>79</v>
      </c>
      <c r="X595" s="241" t="s">
        <v>1936</v>
      </c>
      <c r="Y595" s="8" t="s">
        <v>9106</v>
      </c>
      <c r="Z595" s="243">
        <v>41115</v>
      </c>
      <c r="AA595" s="10" t="s">
        <v>351</v>
      </c>
      <c r="AB595" s="10" t="s">
        <v>1938</v>
      </c>
      <c r="AC595" s="10" t="s">
        <v>3139</v>
      </c>
      <c r="AD595" s="10" t="s">
        <v>2229</v>
      </c>
      <c r="AE595" s="243" t="s">
        <v>2041</v>
      </c>
      <c r="AF595" s="10" t="s">
        <v>9107</v>
      </c>
      <c r="AG595" s="10" t="s">
        <v>9108</v>
      </c>
      <c r="AH595" s="242" t="s">
        <v>9107</v>
      </c>
      <c r="AI595" s="243" t="s">
        <v>9108</v>
      </c>
      <c r="AJ595" s="10" t="s">
        <v>9109</v>
      </c>
      <c r="AK595" s="10" t="s">
        <v>9110</v>
      </c>
      <c r="AL595" s="241" t="s">
        <v>1941</v>
      </c>
      <c r="AM595" s="8" t="s">
        <v>9111</v>
      </c>
      <c r="AN595" s="8"/>
      <c r="AO595" s="8"/>
      <c r="AP595" s="8"/>
      <c r="AQ595" s="8" t="s">
        <v>3087</v>
      </c>
      <c r="AR595" s="245">
        <v>44332</v>
      </c>
      <c r="AS595" s="245">
        <v>44332</v>
      </c>
      <c r="AT595" s="246" t="s">
        <v>9112</v>
      </c>
      <c r="AU595" s="244">
        <v>44315</v>
      </c>
      <c r="AV595" s="247" t="s">
        <v>8582</v>
      </c>
      <c r="AW595" s="248" t="s">
        <v>3782</v>
      </c>
      <c r="AX595" s="249" t="s">
        <v>3087</v>
      </c>
      <c r="AY595" s="250" t="s">
        <v>9104</v>
      </c>
    </row>
    <row r="596" spans="1:51" ht="24.75" customHeight="1" x14ac:dyDescent="0.35">
      <c r="A596" s="11">
        <v>595</v>
      </c>
      <c r="B596" s="241" t="s">
        <v>9113</v>
      </c>
      <c r="C596" s="8" t="s">
        <v>9114</v>
      </c>
      <c r="D596" s="10" t="s">
        <v>3087</v>
      </c>
      <c r="E596" s="10" t="s">
        <v>14</v>
      </c>
      <c r="F596" s="9">
        <v>42562</v>
      </c>
      <c r="G596" s="9">
        <v>42622</v>
      </c>
      <c r="H596" s="9"/>
      <c r="I596" s="9"/>
      <c r="J596" s="7" t="s">
        <v>1932</v>
      </c>
      <c r="K596" s="7"/>
      <c r="L596" s="10" t="s">
        <v>8979</v>
      </c>
      <c r="M596" s="242" t="s">
        <v>7985</v>
      </c>
      <c r="N596" s="243" t="s">
        <v>2017</v>
      </c>
      <c r="O596" s="243" t="s">
        <v>9115</v>
      </c>
      <c r="P596" s="10" t="s">
        <v>9116</v>
      </c>
      <c r="Q596" s="10"/>
      <c r="R596" s="10"/>
      <c r="S596" s="10"/>
      <c r="T596" s="10" t="s">
        <v>22</v>
      </c>
      <c r="U596" s="244">
        <v>32671</v>
      </c>
      <c r="V596" s="10" t="s">
        <v>255</v>
      </c>
      <c r="W596" s="10" t="s">
        <v>2007</v>
      </c>
      <c r="X596" s="241" t="s">
        <v>1936</v>
      </c>
      <c r="Y596" s="8" t="s">
        <v>9117</v>
      </c>
      <c r="Z596" s="243">
        <v>38884</v>
      </c>
      <c r="AA596" s="10" t="s">
        <v>255</v>
      </c>
      <c r="AB596" s="10" t="s">
        <v>1956</v>
      </c>
      <c r="AC596" s="10" t="s">
        <v>1974</v>
      </c>
      <c r="AD596" s="10" t="s">
        <v>9118</v>
      </c>
      <c r="AE596" s="243" t="s">
        <v>2041</v>
      </c>
      <c r="AF596" s="10" t="s">
        <v>9119</v>
      </c>
      <c r="AG596" s="10" t="s">
        <v>9120</v>
      </c>
      <c r="AH596" s="242" t="s">
        <v>9119</v>
      </c>
      <c r="AI596" s="243" t="s">
        <v>9120</v>
      </c>
      <c r="AJ596" s="10" t="s">
        <v>9121</v>
      </c>
      <c r="AK596" s="10" t="s">
        <v>9122</v>
      </c>
      <c r="AL596" s="241" t="s">
        <v>2107</v>
      </c>
      <c r="AM596" s="8" t="s">
        <v>9123</v>
      </c>
      <c r="AN596" s="8"/>
      <c r="AO596" s="8"/>
      <c r="AP596" s="8"/>
      <c r="AQ596" s="8" t="s">
        <v>3087</v>
      </c>
      <c r="AR596" s="245">
        <v>44329</v>
      </c>
      <c r="AS596" s="245">
        <v>44332</v>
      </c>
      <c r="AT596" s="246" t="s">
        <v>9124</v>
      </c>
      <c r="AU596" s="244">
        <v>44309</v>
      </c>
      <c r="AV596" s="247" t="s">
        <v>8582</v>
      </c>
      <c r="AW596" s="248" t="s">
        <v>8607</v>
      </c>
      <c r="AX596" s="249" t="s">
        <v>3087</v>
      </c>
      <c r="AY596" s="250" t="s">
        <v>9113</v>
      </c>
    </row>
    <row r="597" spans="1:51" ht="24.75" customHeight="1" x14ac:dyDescent="0.35">
      <c r="A597" s="11">
        <v>596</v>
      </c>
      <c r="B597" s="241" t="s">
        <v>9125</v>
      </c>
      <c r="C597" s="8" t="s">
        <v>5968</v>
      </c>
      <c r="D597" s="10" t="s">
        <v>3087</v>
      </c>
      <c r="E597" s="10" t="s">
        <v>14</v>
      </c>
      <c r="F597" s="9">
        <v>43269</v>
      </c>
      <c r="G597" s="9">
        <v>43328</v>
      </c>
      <c r="H597" s="9"/>
      <c r="I597" s="9"/>
      <c r="J597" s="7" t="s">
        <v>1932</v>
      </c>
      <c r="K597" s="7"/>
      <c r="L597" s="10" t="s">
        <v>35</v>
      </c>
      <c r="M597" s="242" t="s">
        <v>1989</v>
      </c>
      <c r="N597" s="243" t="s">
        <v>1990</v>
      </c>
      <c r="O597" s="243" t="s">
        <v>75</v>
      </c>
      <c r="P597" s="10" t="s">
        <v>1991</v>
      </c>
      <c r="Q597" s="10"/>
      <c r="R597" s="10"/>
      <c r="S597" s="10"/>
      <c r="T597" s="10" t="s">
        <v>22</v>
      </c>
      <c r="U597" s="244">
        <v>30433</v>
      </c>
      <c r="V597" s="10" t="s">
        <v>255</v>
      </c>
      <c r="W597" s="10" t="s">
        <v>2114</v>
      </c>
      <c r="X597" s="241" t="s">
        <v>1936</v>
      </c>
      <c r="Y597" s="8" t="s">
        <v>5969</v>
      </c>
      <c r="Z597" s="243">
        <v>39662</v>
      </c>
      <c r="AA597" s="10" t="s">
        <v>255</v>
      </c>
      <c r="AB597" s="10" t="s">
        <v>1946</v>
      </c>
      <c r="AC597" s="10" t="s">
        <v>3139</v>
      </c>
      <c r="AD597" s="10" t="s">
        <v>9126</v>
      </c>
      <c r="AE597" s="243" t="s">
        <v>9127</v>
      </c>
      <c r="AF597" s="10" t="s">
        <v>9128</v>
      </c>
      <c r="AG597" s="10" t="s">
        <v>9129</v>
      </c>
      <c r="AH597" s="242" t="s">
        <v>9128</v>
      </c>
      <c r="AI597" s="243" t="s">
        <v>9129</v>
      </c>
      <c r="AJ597" s="10" t="s">
        <v>9130</v>
      </c>
      <c r="AK597" s="10" t="s">
        <v>9131</v>
      </c>
      <c r="AL597" s="241" t="s">
        <v>2107</v>
      </c>
      <c r="AM597" s="8" t="s">
        <v>9132</v>
      </c>
      <c r="AN597" s="8"/>
      <c r="AO597" s="8"/>
      <c r="AP597" s="8"/>
      <c r="AQ597" s="8" t="s">
        <v>3087</v>
      </c>
      <c r="AR597" s="245">
        <v>44315</v>
      </c>
      <c r="AS597" s="245">
        <v>44332</v>
      </c>
      <c r="AT597" s="246" t="s">
        <v>9133</v>
      </c>
      <c r="AU597" s="244">
        <v>44288</v>
      </c>
      <c r="AV597" s="247" t="s">
        <v>8582</v>
      </c>
      <c r="AW597" s="248" t="s">
        <v>8607</v>
      </c>
      <c r="AX597" s="249" t="s">
        <v>3087</v>
      </c>
      <c r="AY597" s="250" t="s">
        <v>9125</v>
      </c>
    </row>
    <row r="598" spans="1:51" ht="24.75" customHeight="1" x14ac:dyDescent="0.35">
      <c r="A598" s="11">
        <v>597</v>
      </c>
      <c r="B598" s="241" t="s">
        <v>9134</v>
      </c>
      <c r="C598" s="8" t="s">
        <v>9135</v>
      </c>
      <c r="D598" s="10" t="s">
        <v>3087</v>
      </c>
      <c r="E598" s="10" t="s">
        <v>14</v>
      </c>
      <c r="F598" s="9">
        <v>40269</v>
      </c>
      <c r="G598" s="9">
        <v>40329</v>
      </c>
      <c r="H598" s="9"/>
      <c r="I598" s="9"/>
      <c r="J598" s="7" t="s">
        <v>1932</v>
      </c>
      <c r="K598" s="7"/>
      <c r="L598" s="10" t="s">
        <v>115</v>
      </c>
      <c r="M598" s="242" t="s">
        <v>2070</v>
      </c>
      <c r="N598" s="243" t="s">
        <v>1972</v>
      </c>
      <c r="O598" s="243" t="s">
        <v>801</v>
      </c>
      <c r="P598" s="10" t="s">
        <v>2362</v>
      </c>
      <c r="Q598" s="10"/>
      <c r="R598" s="10"/>
      <c r="S598" s="10"/>
      <c r="T598" s="10" t="s">
        <v>53</v>
      </c>
      <c r="U598" s="244">
        <v>29625</v>
      </c>
      <c r="V598" s="10" t="s">
        <v>124</v>
      </c>
      <c r="W598" s="10" t="s">
        <v>343</v>
      </c>
      <c r="X598" s="241" t="s">
        <v>1936</v>
      </c>
      <c r="Y598" s="8" t="s">
        <v>9136</v>
      </c>
      <c r="Z598" s="243">
        <v>42473</v>
      </c>
      <c r="AA598" s="10" t="s">
        <v>16</v>
      </c>
      <c r="AB598" s="10" t="s">
        <v>1938</v>
      </c>
      <c r="AC598" s="10" t="s">
        <v>3139</v>
      </c>
      <c r="AD598" s="10" t="s">
        <v>2010</v>
      </c>
      <c r="AE598" s="243" t="s">
        <v>2421</v>
      </c>
      <c r="AF598" s="10" t="s">
        <v>9137</v>
      </c>
      <c r="AG598" s="10" t="s">
        <v>9138</v>
      </c>
      <c r="AH598" s="242" t="s">
        <v>9137</v>
      </c>
      <c r="AI598" s="243" t="s">
        <v>9138</v>
      </c>
      <c r="AJ598" s="10" t="s">
        <v>9139</v>
      </c>
      <c r="AK598" s="10" t="s">
        <v>9140</v>
      </c>
      <c r="AL598" s="241" t="s">
        <v>1971</v>
      </c>
      <c r="AM598" s="8" t="s">
        <v>9141</v>
      </c>
      <c r="AN598" s="8"/>
      <c r="AO598" s="8"/>
      <c r="AP598" s="8"/>
      <c r="AQ598" s="8" t="s">
        <v>3087</v>
      </c>
      <c r="AR598" s="245">
        <v>44334</v>
      </c>
      <c r="AS598" s="245">
        <v>44334</v>
      </c>
      <c r="AT598" s="246" t="s">
        <v>9142</v>
      </c>
      <c r="AU598" s="244">
        <v>44300</v>
      </c>
      <c r="AV598" s="247" t="s">
        <v>8582</v>
      </c>
      <c r="AW598" s="248" t="s">
        <v>8607</v>
      </c>
      <c r="AX598" s="249" t="s">
        <v>3101</v>
      </c>
      <c r="AY598" s="250" t="s">
        <v>9134</v>
      </c>
    </row>
    <row r="599" spans="1:51" ht="24.75" customHeight="1" x14ac:dyDescent="0.35">
      <c r="A599" s="11">
        <v>598</v>
      </c>
      <c r="B599" s="241" t="s">
        <v>9143</v>
      </c>
      <c r="C599" s="8" t="s">
        <v>5091</v>
      </c>
      <c r="D599" s="10" t="s">
        <v>9144</v>
      </c>
      <c r="E599" s="10" t="s">
        <v>255</v>
      </c>
      <c r="F599" s="9">
        <v>43794</v>
      </c>
      <c r="G599" s="9">
        <v>43853</v>
      </c>
      <c r="H599" s="9"/>
      <c r="I599" s="9"/>
      <c r="J599" s="7" t="s">
        <v>1932</v>
      </c>
      <c r="K599" s="7"/>
      <c r="L599" s="10" t="s">
        <v>8956</v>
      </c>
      <c r="M599" s="242" t="s">
        <v>9145</v>
      </c>
      <c r="N599" s="243" t="s">
        <v>1933</v>
      </c>
      <c r="O599" s="243" t="s">
        <v>7396</v>
      </c>
      <c r="P599" s="10" t="s">
        <v>2053</v>
      </c>
      <c r="Q599" s="10"/>
      <c r="R599" s="10"/>
      <c r="S599" s="10"/>
      <c r="T599" s="10" t="s">
        <v>53</v>
      </c>
      <c r="U599" s="244">
        <v>30196</v>
      </c>
      <c r="V599" s="10" t="s">
        <v>255</v>
      </c>
      <c r="W599" s="10" t="s">
        <v>501</v>
      </c>
      <c r="X599" s="241" t="s">
        <v>1936</v>
      </c>
      <c r="Y599" s="8" t="s">
        <v>5094</v>
      </c>
      <c r="Z599" s="243">
        <v>41557</v>
      </c>
      <c r="AA599" s="10" t="s">
        <v>255</v>
      </c>
      <c r="AB599" s="10" t="s">
        <v>1938</v>
      </c>
      <c r="AC599" s="10" t="s">
        <v>3139</v>
      </c>
      <c r="AD599" s="10" t="s">
        <v>2162</v>
      </c>
      <c r="AE599" s="243" t="s">
        <v>1948</v>
      </c>
      <c r="AF599" s="10" t="s">
        <v>9146</v>
      </c>
      <c r="AG599" s="10" t="s">
        <v>9147</v>
      </c>
      <c r="AH599" s="242" t="s">
        <v>9146</v>
      </c>
      <c r="AI599" s="243" t="s">
        <v>9147</v>
      </c>
      <c r="AJ599" s="10" t="s">
        <v>5099</v>
      </c>
      <c r="AK599" s="10" t="s">
        <v>9148</v>
      </c>
      <c r="AL599" s="241" t="s">
        <v>1971</v>
      </c>
      <c r="AM599" s="8" t="s">
        <v>9149</v>
      </c>
      <c r="AN599" s="8"/>
      <c r="AO599" s="8"/>
      <c r="AP599" s="8"/>
      <c r="AQ599" s="8" t="s">
        <v>3087</v>
      </c>
      <c r="AR599" s="245">
        <v>44334</v>
      </c>
      <c r="AS599" s="245">
        <v>44334</v>
      </c>
      <c r="AT599" s="246" t="s">
        <v>9150</v>
      </c>
      <c r="AU599" s="244">
        <v>44315</v>
      </c>
      <c r="AV599" s="247" t="s">
        <v>8638</v>
      </c>
      <c r="AW599" s="248" t="s">
        <v>8639</v>
      </c>
      <c r="AX599" s="249" t="s">
        <v>3087</v>
      </c>
      <c r="AY599" s="250" t="s">
        <v>9143</v>
      </c>
    </row>
    <row r="600" spans="1:51" ht="24.75" customHeight="1" x14ac:dyDescent="0.35">
      <c r="A600" s="11">
        <v>599</v>
      </c>
      <c r="B600" s="241" t="s">
        <v>9151</v>
      </c>
      <c r="C600" s="8" t="s">
        <v>9152</v>
      </c>
      <c r="D600" s="10" t="s">
        <v>3087</v>
      </c>
      <c r="E600" s="10" t="s">
        <v>14</v>
      </c>
      <c r="F600" s="9">
        <v>43262</v>
      </c>
      <c r="G600" s="9">
        <v>43321</v>
      </c>
      <c r="H600" s="9"/>
      <c r="I600" s="9"/>
      <c r="J600" s="7" t="s">
        <v>1932</v>
      </c>
      <c r="K600" s="7"/>
      <c r="L600" s="10" t="s">
        <v>218</v>
      </c>
      <c r="M600" s="242" t="s">
        <v>2200</v>
      </c>
      <c r="N600" s="243" t="s">
        <v>2126</v>
      </c>
      <c r="O600" s="243" t="s">
        <v>9153</v>
      </c>
      <c r="P600" s="10" t="s">
        <v>9154</v>
      </c>
      <c r="Q600" s="10"/>
      <c r="R600" s="10"/>
      <c r="S600" s="10"/>
      <c r="T600" s="10" t="s">
        <v>22</v>
      </c>
      <c r="U600" s="244">
        <v>33283</v>
      </c>
      <c r="V600" s="10" t="s">
        <v>255</v>
      </c>
      <c r="W600" s="10" t="s">
        <v>255</v>
      </c>
      <c r="X600" s="241" t="s">
        <v>1936</v>
      </c>
      <c r="Y600" s="8" t="s">
        <v>9155</v>
      </c>
      <c r="Z600" s="243">
        <v>42296</v>
      </c>
      <c r="AA600" s="10" t="s">
        <v>255</v>
      </c>
      <c r="AB600" s="10" t="s">
        <v>1938</v>
      </c>
      <c r="AC600" s="10" t="s">
        <v>3139</v>
      </c>
      <c r="AD600" s="10" t="s">
        <v>7557</v>
      </c>
      <c r="AE600" s="243" t="s">
        <v>1948</v>
      </c>
      <c r="AF600" s="10" t="s">
        <v>9156</v>
      </c>
      <c r="AG600" s="10" t="s">
        <v>9157</v>
      </c>
      <c r="AH600" s="242" t="s">
        <v>9158</v>
      </c>
      <c r="AI600" s="243" t="s">
        <v>9159</v>
      </c>
      <c r="AJ600" s="10" t="s">
        <v>9160</v>
      </c>
      <c r="AK600" s="10" t="s">
        <v>9161</v>
      </c>
      <c r="AL600" s="241" t="s">
        <v>1953</v>
      </c>
      <c r="AM600" s="8" t="s">
        <v>9162</v>
      </c>
      <c r="AN600" s="8"/>
      <c r="AO600" s="8"/>
      <c r="AP600" s="8"/>
      <c r="AQ600" s="8" t="s">
        <v>3087</v>
      </c>
      <c r="AR600" s="245">
        <v>44335</v>
      </c>
      <c r="AS600" s="245">
        <v>44335</v>
      </c>
      <c r="AT600" s="246" t="s">
        <v>9163</v>
      </c>
      <c r="AU600" s="244">
        <v>44334</v>
      </c>
      <c r="AV600" s="247" t="s">
        <v>8638</v>
      </c>
      <c r="AW600" s="248" t="s">
        <v>8639</v>
      </c>
      <c r="AX600" s="249" t="s">
        <v>3087</v>
      </c>
      <c r="AY600" s="250" t="s">
        <v>9151</v>
      </c>
    </row>
    <row r="601" spans="1:51" ht="24.75" customHeight="1" x14ac:dyDescent="0.35">
      <c r="A601" s="11">
        <v>600</v>
      </c>
      <c r="B601" s="241" t="s">
        <v>9164</v>
      </c>
      <c r="C601" s="8" t="s">
        <v>9165</v>
      </c>
      <c r="D601" s="10" t="s">
        <v>3087</v>
      </c>
      <c r="E601" s="10" t="s">
        <v>14</v>
      </c>
      <c r="F601" s="9">
        <v>43160</v>
      </c>
      <c r="G601" s="9">
        <v>43219</v>
      </c>
      <c r="H601" s="9"/>
      <c r="I601" s="9"/>
      <c r="J601" s="7" t="s">
        <v>1932</v>
      </c>
      <c r="K601" s="7"/>
      <c r="L601" s="10" t="s">
        <v>8979</v>
      </c>
      <c r="M601" s="242" t="s">
        <v>9166</v>
      </c>
      <c r="N601" s="243" t="s">
        <v>1972</v>
      </c>
      <c r="O601" s="243" t="s">
        <v>9167</v>
      </c>
      <c r="P601" s="10" t="s">
        <v>9168</v>
      </c>
      <c r="Q601" s="10"/>
      <c r="R601" s="10"/>
      <c r="S601" s="10"/>
      <c r="T601" s="10" t="s">
        <v>22</v>
      </c>
      <c r="U601" s="244">
        <v>30773</v>
      </c>
      <c r="V601" s="10" t="s">
        <v>343</v>
      </c>
      <c r="W601" s="10" t="s">
        <v>145</v>
      </c>
      <c r="X601" s="241" t="s">
        <v>1936</v>
      </c>
      <c r="Y601" s="8" t="s">
        <v>9169</v>
      </c>
      <c r="Z601" s="243">
        <v>37088</v>
      </c>
      <c r="AA601" s="10" t="s">
        <v>255</v>
      </c>
      <c r="AB601" s="10" t="s">
        <v>1938</v>
      </c>
      <c r="AC601" s="10" t="s">
        <v>1968</v>
      </c>
      <c r="AD601" s="10" t="s">
        <v>9170</v>
      </c>
      <c r="AE601" s="243" t="s">
        <v>1948</v>
      </c>
      <c r="AF601" s="10" t="s">
        <v>9171</v>
      </c>
      <c r="AG601" s="10" t="s">
        <v>9172</v>
      </c>
      <c r="AH601" s="242" t="s">
        <v>9171</v>
      </c>
      <c r="AI601" s="243" t="s">
        <v>9173</v>
      </c>
      <c r="AJ601" s="10" t="s">
        <v>9174</v>
      </c>
      <c r="AK601" s="10" t="s">
        <v>9175</v>
      </c>
      <c r="AL601" s="241" t="s">
        <v>1941</v>
      </c>
      <c r="AM601" s="8" t="s">
        <v>9176</v>
      </c>
      <c r="AN601" s="8"/>
      <c r="AO601" s="8"/>
      <c r="AP601" s="8"/>
      <c r="AQ601" s="8" t="s">
        <v>3087</v>
      </c>
      <c r="AR601" s="245">
        <v>44336</v>
      </c>
      <c r="AS601" s="245">
        <v>44336</v>
      </c>
      <c r="AT601" s="246" t="s">
        <v>9177</v>
      </c>
      <c r="AU601" s="244">
        <v>44329</v>
      </c>
      <c r="AV601" s="247" t="s">
        <v>8582</v>
      </c>
      <c r="AW601" s="248" t="s">
        <v>8607</v>
      </c>
      <c r="AX601" s="249" t="s">
        <v>3087</v>
      </c>
      <c r="AY601" s="250" t="s">
        <v>9164</v>
      </c>
    </row>
    <row r="602" spans="1:51" ht="24.75" customHeight="1" x14ac:dyDescent="0.35">
      <c r="A602" s="11">
        <v>601</v>
      </c>
      <c r="B602" s="241" t="s">
        <v>9178</v>
      </c>
      <c r="C602" s="8" t="s">
        <v>9179</v>
      </c>
      <c r="D602" s="10" t="s">
        <v>3087</v>
      </c>
      <c r="E602" s="10" t="s">
        <v>14</v>
      </c>
      <c r="F602" s="9">
        <v>44284</v>
      </c>
      <c r="G602" s="9">
        <v>44343</v>
      </c>
      <c r="H602" s="9"/>
      <c r="I602" s="9"/>
      <c r="J602" s="7" t="s">
        <v>3127</v>
      </c>
      <c r="K602" s="7"/>
      <c r="L602" s="10" t="s">
        <v>218</v>
      </c>
      <c r="M602" s="242" t="s">
        <v>2083</v>
      </c>
      <c r="N602" s="243" t="s">
        <v>1990</v>
      </c>
      <c r="O602" s="243" t="s">
        <v>794</v>
      </c>
      <c r="P602" s="10" t="s">
        <v>2361</v>
      </c>
      <c r="Q602" s="10"/>
      <c r="R602" s="10"/>
      <c r="S602" s="10"/>
      <c r="T602" s="10" t="s">
        <v>22</v>
      </c>
      <c r="U602" s="244">
        <v>33536</v>
      </c>
      <c r="V602" s="10" t="s">
        <v>255</v>
      </c>
      <c r="W602" s="10" t="s">
        <v>2024</v>
      </c>
      <c r="X602" s="241" t="s">
        <v>1936</v>
      </c>
      <c r="Y602" s="8" t="s">
        <v>9180</v>
      </c>
      <c r="Z602" s="243">
        <v>42523</v>
      </c>
      <c r="AA602" s="10" t="s">
        <v>3087</v>
      </c>
      <c r="AB602" s="10" t="s">
        <v>1956</v>
      </c>
      <c r="AC602" s="10" t="s">
        <v>3139</v>
      </c>
      <c r="AD602" s="10" t="s">
        <v>9181</v>
      </c>
      <c r="AE602" s="243" t="s">
        <v>9182</v>
      </c>
      <c r="AF602" s="10" t="s">
        <v>9183</v>
      </c>
      <c r="AG602" s="10" t="s">
        <v>9184</v>
      </c>
      <c r="AH602" s="242" t="s">
        <v>9183</v>
      </c>
      <c r="AI602" s="243" t="s">
        <v>9184</v>
      </c>
      <c r="AJ602" s="10" t="s">
        <v>9185</v>
      </c>
      <c r="AK602" s="10" t="s">
        <v>9186</v>
      </c>
      <c r="AL602" s="241" t="s">
        <v>1953</v>
      </c>
      <c r="AM602" s="8" t="s">
        <v>9187</v>
      </c>
      <c r="AN602" s="8"/>
      <c r="AO602" s="8"/>
      <c r="AP602" s="8"/>
      <c r="AQ602" s="8" t="s">
        <v>3087</v>
      </c>
      <c r="AR602" s="245">
        <v>44343</v>
      </c>
      <c r="AS602" s="245">
        <v>44343</v>
      </c>
      <c r="AT602" s="246" t="s">
        <v>3087</v>
      </c>
      <c r="AU602" s="244"/>
      <c r="AV602" s="247" t="s">
        <v>8638</v>
      </c>
      <c r="AW602" s="248" t="s">
        <v>8639</v>
      </c>
      <c r="AX602" s="249" t="s">
        <v>3087</v>
      </c>
      <c r="AY602" s="250" t="s">
        <v>9178</v>
      </c>
    </row>
    <row r="603" spans="1:51" ht="24.75" customHeight="1" x14ac:dyDescent="0.35">
      <c r="A603" s="11">
        <v>602</v>
      </c>
      <c r="B603" s="241" t="s">
        <v>9188</v>
      </c>
      <c r="C603" s="8" t="s">
        <v>9189</v>
      </c>
      <c r="D603" s="10" t="s">
        <v>3087</v>
      </c>
      <c r="E603" s="10" t="s">
        <v>141</v>
      </c>
      <c r="F603" s="9">
        <v>41127</v>
      </c>
      <c r="G603" s="9">
        <v>41187</v>
      </c>
      <c r="H603" s="9"/>
      <c r="I603" s="9"/>
      <c r="J603" s="7" t="s">
        <v>1932</v>
      </c>
      <c r="K603" s="7"/>
      <c r="L603" s="10" t="s">
        <v>8979</v>
      </c>
      <c r="M603" s="242" t="s">
        <v>3474</v>
      </c>
      <c r="N603" s="243" t="s">
        <v>1933</v>
      </c>
      <c r="O603" s="243" t="s">
        <v>3684</v>
      </c>
      <c r="P603" s="10" t="s">
        <v>9190</v>
      </c>
      <c r="Q603" s="10"/>
      <c r="R603" s="10"/>
      <c r="S603" s="10"/>
      <c r="T603" s="10" t="s">
        <v>53</v>
      </c>
      <c r="U603" s="244">
        <v>30128</v>
      </c>
      <c r="V603" s="10" t="s">
        <v>141</v>
      </c>
      <c r="W603" s="10" t="s">
        <v>141</v>
      </c>
      <c r="X603" s="241" t="s">
        <v>1936</v>
      </c>
      <c r="Y603" s="8" t="s">
        <v>9191</v>
      </c>
      <c r="Z603" s="243">
        <v>36600</v>
      </c>
      <c r="AA603" s="10" t="s">
        <v>141</v>
      </c>
      <c r="AB603" s="10" t="s">
        <v>1938</v>
      </c>
      <c r="AC603" s="10" t="s">
        <v>1968</v>
      </c>
      <c r="AD603" s="10" t="s">
        <v>2139</v>
      </c>
      <c r="AE603" s="243" t="s">
        <v>9192</v>
      </c>
      <c r="AF603" s="10" t="s">
        <v>9193</v>
      </c>
      <c r="AG603" s="10" t="s">
        <v>9194</v>
      </c>
      <c r="AH603" s="242" t="s">
        <v>9193</v>
      </c>
      <c r="AI603" s="243" t="s">
        <v>9194</v>
      </c>
      <c r="AJ603" s="10" t="s">
        <v>9195</v>
      </c>
      <c r="AK603" s="10" t="s">
        <v>1532</v>
      </c>
      <c r="AL603" s="241" t="s">
        <v>1971</v>
      </c>
      <c r="AM603" s="8" t="s">
        <v>9196</v>
      </c>
      <c r="AN603" s="8"/>
      <c r="AO603" s="8"/>
      <c r="AP603" s="8"/>
      <c r="AQ603" s="8" t="s">
        <v>3087</v>
      </c>
      <c r="AR603" s="245">
        <v>44344</v>
      </c>
      <c r="AS603" s="245">
        <v>44344</v>
      </c>
      <c r="AT603" s="246" t="s">
        <v>9197</v>
      </c>
      <c r="AU603" s="244">
        <v>44315</v>
      </c>
      <c r="AV603" s="247" t="s">
        <v>8582</v>
      </c>
      <c r="AW603" s="248" t="s">
        <v>8607</v>
      </c>
      <c r="AX603" s="249" t="s">
        <v>4503</v>
      </c>
      <c r="AY603" s="250" t="s">
        <v>9188</v>
      </c>
    </row>
    <row r="604" spans="1:51" ht="24.75" customHeight="1" x14ac:dyDescent="0.35">
      <c r="A604" s="11">
        <v>603</v>
      </c>
      <c r="B604" s="241" t="s">
        <v>9198</v>
      </c>
      <c r="C604" s="8" t="s">
        <v>9199</v>
      </c>
      <c r="D604" s="10" t="s">
        <v>3087</v>
      </c>
      <c r="E604" s="10" t="s">
        <v>14</v>
      </c>
      <c r="F604" s="9">
        <v>41927</v>
      </c>
      <c r="G604" s="9">
        <v>41987</v>
      </c>
      <c r="H604" s="9"/>
      <c r="I604" s="9"/>
      <c r="J604" s="7" t="s">
        <v>1932</v>
      </c>
      <c r="K604" s="7"/>
      <c r="L604" s="10" t="s">
        <v>19</v>
      </c>
      <c r="M604" s="242" t="s">
        <v>3620</v>
      </c>
      <c r="N604" s="243" t="s">
        <v>1990</v>
      </c>
      <c r="O604" s="243" t="s">
        <v>9200</v>
      </c>
      <c r="P604" s="10" t="s">
        <v>5516</v>
      </c>
      <c r="Q604" s="10"/>
      <c r="R604" s="10"/>
      <c r="S604" s="10"/>
      <c r="T604" s="10" t="s">
        <v>53</v>
      </c>
      <c r="U604" s="244">
        <v>33632</v>
      </c>
      <c r="V604" s="10" t="s">
        <v>2228</v>
      </c>
      <c r="W604" s="10" t="s">
        <v>2228</v>
      </c>
      <c r="X604" s="241" t="s">
        <v>1936</v>
      </c>
      <c r="Y604" s="8" t="s">
        <v>9201</v>
      </c>
      <c r="Z604" s="243">
        <v>40732</v>
      </c>
      <c r="AA604" s="10" t="s">
        <v>2228</v>
      </c>
      <c r="AB604" s="10" t="s">
        <v>1956</v>
      </c>
      <c r="AC604" s="10" t="s">
        <v>3139</v>
      </c>
      <c r="AD604" s="10" t="s">
        <v>3973</v>
      </c>
      <c r="AE604" s="243" t="s">
        <v>4290</v>
      </c>
      <c r="AF604" s="10" t="s">
        <v>9202</v>
      </c>
      <c r="AG604" s="10" t="s">
        <v>9203</v>
      </c>
      <c r="AH604" s="242" t="s">
        <v>9204</v>
      </c>
      <c r="AI604" s="243" t="s">
        <v>9205</v>
      </c>
      <c r="AJ604" s="10" t="s">
        <v>9206</v>
      </c>
      <c r="AK604" s="10" t="s">
        <v>9207</v>
      </c>
      <c r="AL604" s="241" t="s">
        <v>2107</v>
      </c>
      <c r="AM604" s="8" t="s">
        <v>9208</v>
      </c>
      <c r="AN604" s="8"/>
      <c r="AO604" s="8"/>
      <c r="AP604" s="8"/>
      <c r="AQ604" s="8" t="s">
        <v>3087</v>
      </c>
      <c r="AR604" s="245">
        <v>44342</v>
      </c>
      <c r="AS604" s="245">
        <v>44344</v>
      </c>
      <c r="AT604" s="246" t="s">
        <v>9209</v>
      </c>
      <c r="AU604" s="244">
        <v>44301</v>
      </c>
      <c r="AV604" s="247" t="s">
        <v>8582</v>
      </c>
      <c r="AW604" s="248" t="s">
        <v>8607</v>
      </c>
      <c r="AX604" s="249" t="s">
        <v>3087</v>
      </c>
      <c r="AY604" s="250" t="s">
        <v>9198</v>
      </c>
    </row>
    <row r="605" spans="1:51" ht="24.75" customHeight="1" x14ac:dyDescent="0.35">
      <c r="A605" s="11">
        <v>604</v>
      </c>
      <c r="B605" s="241" t="s">
        <v>9210</v>
      </c>
      <c r="C605" s="8" t="s">
        <v>9211</v>
      </c>
      <c r="D605" s="10" t="s">
        <v>3087</v>
      </c>
      <c r="E605" s="10" t="s">
        <v>14</v>
      </c>
      <c r="F605" s="9">
        <v>43955</v>
      </c>
      <c r="G605" s="9">
        <v>44014</v>
      </c>
      <c r="H605" s="9"/>
      <c r="I605" s="9">
        <v>44379</v>
      </c>
      <c r="J605" s="7" t="s">
        <v>3127</v>
      </c>
      <c r="K605" s="7"/>
      <c r="L605" s="10" t="s">
        <v>115</v>
      </c>
      <c r="M605" s="242" t="s">
        <v>2118</v>
      </c>
      <c r="N605" s="243" t="s">
        <v>2017</v>
      </c>
      <c r="O605" s="243" t="s">
        <v>289</v>
      </c>
      <c r="P605" s="10" t="s">
        <v>2211</v>
      </c>
      <c r="Q605" s="10"/>
      <c r="R605" s="10"/>
      <c r="S605" s="10"/>
      <c r="T605" s="10" t="s">
        <v>22</v>
      </c>
      <c r="U605" s="244">
        <v>34010</v>
      </c>
      <c r="V605" s="10" t="s">
        <v>747</v>
      </c>
      <c r="W605" s="10" t="s">
        <v>747</v>
      </c>
      <c r="X605" s="241" t="s">
        <v>1936</v>
      </c>
      <c r="Y605" s="8" t="s">
        <v>9212</v>
      </c>
      <c r="Z605" s="243">
        <v>43011</v>
      </c>
      <c r="AA605" s="10" t="s">
        <v>747</v>
      </c>
      <c r="AB605" s="10" t="s">
        <v>1956</v>
      </c>
      <c r="AC605" s="10" t="s">
        <v>3139</v>
      </c>
      <c r="AD605" s="10" t="s">
        <v>2120</v>
      </c>
      <c r="AE605" s="243" t="s">
        <v>2590</v>
      </c>
      <c r="AF605" s="10" t="s">
        <v>9213</v>
      </c>
      <c r="AG605" s="10" t="s">
        <v>9214</v>
      </c>
      <c r="AH605" s="242" t="s">
        <v>9215</v>
      </c>
      <c r="AI605" s="243" t="s">
        <v>9216</v>
      </c>
      <c r="AJ605" s="10" t="s">
        <v>9217</v>
      </c>
      <c r="AK605" s="10" t="s">
        <v>6112</v>
      </c>
      <c r="AL605" s="241" t="s">
        <v>1950</v>
      </c>
      <c r="AM605" s="8" t="s">
        <v>9218</v>
      </c>
      <c r="AN605" s="8"/>
      <c r="AO605" s="8"/>
      <c r="AP605" s="8"/>
      <c r="AQ605" s="8" t="s">
        <v>3087</v>
      </c>
      <c r="AR605" s="245">
        <v>44337</v>
      </c>
      <c r="AS605" s="245">
        <v>44344</v>
      </c>
      <c r="AT605" s="246" t="s">
        <v>9219</v>
      </c>
      <c r="AU605" s="244">
        <v>44314</v>
      </c>
      <c r="AV605" s="247" t="s">
        <v>8582</v>
      </c>
      <c r="AW605" s="248" t="s">
        <v>8607</v>
      </c>
      <c r="AX605" s="249" t="s">
        <v>3087</v>
      </c>
      <c r="AY605" s="250" t="s">
        <v>9210</v>
      </c>
    </row>
    <row r="606" spans="1:51" ht="24.75" customHeight="1" x14ac:dyDescent="0.35">
      <c r="A606" s="11">
        <v>605</v>
      </c>
      <c r="B606" s="241" t="s">
        <v>9220</v>
      </c>
      <c r="C606" s="8" t="s">
        <v>9221</v>
      </c>
      <c r="D606" s="10" t="s">
        <v>3087</v>
      </c>
      <c r="E606" s="10" t="s">
        <v>781</v>
      </c>
      <c r="F606" s="9">
        <v>44032</v>
      </c>
      <c r="G606" s="9">
        <v>44091</v>
      </c>
      <c r="H606" s="9"/>
      <c r="I606" s="9">
        <v>44456</v>
      </c>
      <c r="J606" s="7" t="s">
        <v>3127</v>
      </c>
      <c r="K606" s="7"/>
      <c r="L606" s="10" t="s">
        <v>8979</v>
      </c>
      <c r="M606" s="242" t="s">
        <v>3474</v>
      </c>
      <c r="N606" s="243" t="s">
        <v>2050</v>
      </c>
      <c r="O606" s="243" t="s">
        <v>9222</v>
      </c>
      <c r="P606" s="10" t="s">
        <v>9223</v>
      </c>
      <c r="Q606" s="10"/>
      <c r="R606" s="10"/>
      <c r="S606" s="10"/>
      <c r="T606" s="10" t="s">
        <v>53</v>
      </c>
      <c r="U606" s="244">
        <v>30718</v>
      </c>
      <c r="V606" s="10" t="s">
        <v>781</v>
      </c>
      <c r="W606" s="10" t="s">
        <v>781</v>
      </c>
      <c r="X606" s="241" t="s">
        <v>1936</v>
      </c>
      <c r="Y606" s="8" t="s">
        <v>9224</v>
      </c>
      <c r="Z606" s="243">
        <v>39652</v>
      </c>
      <c r="AA606" s="10" t="s">
        <v>781</v>
      </c>
      <c r="AB606" s="10" t="s">
        <v>1938</v>
      </c>
      <c r="AC606" s="10" t="s">
        <v>3139</v>
      </c>
      <c r="AD606" s="10" t="s">
        <v>9225</v>
      </c>
      <c r="AE606" s="243" t="s">
        <v>2637</v>
      </c>
      <c r="AF606" s="10" t="s">
        <v>9226</v>
      </c>
      <c r="AG606" s="10" t="s">
        <v>9227</v>
      </c>
      <c r="AH606" s="242" t="s">
        <v>9228</v>
      </c>
      <c r="AI606" s="243" t="s">
        <v>9229</v>
      </c>
      <c r="AJ606" s="10" t="s">
        <v>9230</v>
      </c>
      <c r="AK606" s="10" t="s">
        <v>9231</v>
      </c>
      <c r="AL606" s="241" t="s">
        <v>1971</v>
      </c>
      <c r="AM606" s="8" t="s">
        <v>9232</v>
      </c>
      <c r="AN606" s="8"/>
      <c r="AO606" s="8"/>
      <c r="AP606" s="8"/>
      <c r="AQ606" s="8" t="s">
        <v>3087</v>
      </c>
      <c r="AR606" s="245">
        <v>44346</v>
      </c>
      <c r="AS606" s="245">
        <v>44346</v>
      </c>
      <c r="AT606" s="246" t="s">
        <v>9233</v>
      </c>
      <c r="AU606" s="244">
        <v>44333</v>
      </c>
      <c r="AV606" s="247" t="s">
        <v>8582</v>
      </c>
      <c r="AW606" s="248" t="s">
        <v>8607</v>
      </c>
      <c r="AX606" s="249" t="s">
        <v>4629</v>
      </c>
      <c r="AY606" s="250" t="s">
        <v>9220</v>
      </c>
    </row>
    <row r="607" spans="1:51" ht="24.75" customHeight="1" x14ac:dyDescent="0.35">
      <c r="A607" s="11">
        <v>606</v>
      </c>
      <c r="B607" s="241" t="s">
        <v>9234</v>
      </c>
      <c r="C607" s="8" t="s">
        <v>9235</v>
      </c>
      <c r="D607" s="10" t="s">
        <v>3087</v>
      </c>
      <c r="E607" s="10" t="s">
        <v>14</v>
      </c>
      <c r="F607" s="9">
        <v>43521</v>
      </c>
      <c r="G607" s="9">
        <v>43580</v>
      </c>
      <c r="H607" s="9"/>
      <c r="I607" s="9"/>
      <c r="J607" s="7" t="s">
        <v>1932</v>
      </c>
      <c r="K607" s="7"/>
      <c r="L607" s="10" t="s">
        <v>35</v>
      </c>
      <c r="M607" s="242" t="s">
        <v>2225</v>
      </c>
      <c r="N607" s="243" t="s">
        <v>2155</v>
      </c>
      <c r="O607" s="243" t="s">
        <v>1231</v>
      </c>
      <c r="P607" s="10" t="s">
        <v>2543</v>
      </c>
      <c r="Q607" s="10"/>
      <c r="R607" s="10"/>
      <c r="S607" s="10"/>
      <c r="T607" s="10" t="s">
        <v>22</v>
      </c>
      <c r="U607" s="244">
        <v>34209</v>
      </c>
      <c r="V607" s="10" t="s">
        <v>255</v>
      </c>
      <c r="W607" s="10" t="s">
        <v>2109</v>
      </c>
      <c r="X607" s="241" t="s">
        <v>1936</v>
      </c>
      <c r="Y607" s="8" t="s">
        <v>9236</v>
      </c>
      <c r="Z607" s="243">
        <v>42885</v>
      </c>
      <c r="AA607" s="10" t="s">
        <v>255</v>
      </c>
      <c r="AB607" s="10" t="s">
        <v>1956</v>
      </c>
      <c r="AC607" s="10" t="s">
        <v>3139</v>
      </c>
      <c r="AD607" s="10" t="s">
        <v>2233</v>
      </c>
      <c r="AE607" s="243" t="s">
        <v>2208</v>
      </c>
      <c r="AF607" s="10" t="s">
        <v>9237</v>
      </c>
      <c r="AG607" s="10" t="s">
        <v>9238</v>
      </c>
      <c r="AH607" s="242" t="s">
        <v>9237</v>
      </c>
      <c r="AI607" s="243" t="s">
        <v>9238</v>
      </c>
      <c r="AJ607" s="10" t="s">
        <v>9239</v>
      </c>
      <c r="AK607" s="10" t="s">
        <v>9240</v>
      </c>
      <c r="AL607" s="241" t="s">
        <v>1953</v>
      </c>
      <c r="AM607" s="8" t="s">
        <v>9241</v>
      </c>
      <c r="AN607" s="8"/>
      <c r="AO607" s="8"/>
      <c r="AP607" s="8"/>
      <c r="AQ607" s="8"/>
      <c r="AR607" s="245">
        <v>44346</v>
      </c>
      <c r="AS607" s="245">
        <v>44346</v>
      </c>
      <c r="AT607" s="246" t="s">
        <v>9242</v>
      </c>
      <c r="AU607" s="244">
        <v>44299</v>
      </c>
      <c r="AV607" s="247" t="s">
        <v>8582</v>
      </c>
      <c r="AW607" s="248" t="s">
        <v>6769</v>
      </c>
      <c r="AX607" s="249" t="s">
        <v>3087</v>
      </c>
      <c r="AY607" s="250" t="s">
        <v>9234</v>
      </c>
    </row>
    <row r="608" spans="1:51" ht="24.75" customHeight="1" x14ac:dyDescent="0.35">
      <c r="A608" s="11">
        <v>607</v>
      </c>
      <c r="B608" s="241" t="s">
        <v>9243</v>
      </c>
      <c r="C608" s="8" t="s">
        <v>9244</v>
      </c>
      <c r="D608" s="10" t="s">
        <v>3087</v>
      </c>
      <c r="E608" s="10" t="s">
        <v>14</v>
      </c>
      <c r="F608" s="9">
        <v>43136</v>
      </c>
      <c r="G608" s="9">
        <v>43195</v>
      </c>
      <c r="H608" s="9"/>
      <c r="I608" s="9"/>
      <c r="J608" s="7" t="s">
        <v>1932</v>
      </c>
      <c r="K608" s="7"/>
      <c r="L608" s="10" t="s">
        <v>8876</v>
      </c>
      <c r="M608" s="242" t="s">
        <v>9245</v>
      </c>
      <c r="N608" s="243" t="s">
        <v>1990</v>
      </c>
      <c r="O608" s="243" t="s">
        <v>9246</v>
      </c>
      <c r="P608" s="10" t="s">
        <v>9247</v>
      </c>
      <c r="Q608" s="10"/>
      <c r="R608" s="10"/>
      <c r="S608" s="10"/>
      <c r="T608" s="10" t="s">
        <v>22</v>
      </c>
      <c r="U608" s="244">
        <v>30380</v>
      </c>
      <c r="V608" s="10" t="s">
        <v>255</v>
      </c>
      <c r="W608" s="10" t="s">
        <v>255</v>
      </c>
      <c r="X608" s="241" t="s">
        <v>1936</v>
      </c>
      <c r="Y608" s="8" t="s">
        <v>9248</v>
      </c>
      <c r="Z608" s="243">
        <v>42817</v>
      </c>
      <c r="AA608" s="10" t="s">
        <v>255</v>
      </c>
      <c r="AB608" s="10" t="s">
        <v>1938</v>
      </c>
      <c r="AC608" s="10" t="s">
        <v>3139</v>
      </c>
      <c r="AD608" s="10" t="s">
        <v>2149</v>
      </c>
      <c r="AE608" s="243" t="s">
        <v>1988</v>
      </c>
      <c r="AF608" s="10" t="s">
        <v>9249</v>
      </c>
      <c r="AG608" s="10" t="s">
        <v>9250</v>
      </c>
      <c r="AH608" s="242" t="s">
        <v>9251</v>
      </c>
      <c r="AI608" s="243" t="s">
        <v>9252</v>
      </c>
      <c r="AJ608" s="10" t="s">
        <v>9253</v>
      </c>
      <c r="AK608" s="10" t="s">
        <v>9254</v>
      </c>
      <c r="AL608" s="241" t="s">
        <v>1941</v>
      </c>
      <c r="AM608" s="8" t="s">
        <v>9255</v>
      </c>
      <c r="AN608" s="8"/>
      <c r="AO608" s="8"/>
      <c r="AP608" s="8"/>
      <c r="AQ608" s="8" t="s">
        <v>3087</v>
      </c>
      <c r="AR608" s="245">
        <v>44346</v>
      </c>
      <c r="AS608" s="245">
        <v>44346</v>
      </c>
      <c r="AT608" s="246" t="s">
        <v>9256</v>
      </c>
      <c r="AU608" s="244">
        <v>44320</v>
      </c>
      <c r="AV608" s="247" t="s">
        <v>8582</v>
      </c>
      <c r="AW608" s="248" t="s">
        <v>8333</v>
      </c>
      <c r="AX608" s="249" t="s">
        <v>3087</v>
      </c>
      <c r="AY608" s="250" t="s">
        <v>9243</v>
      </c>
    </row>
    <row r="609" spans="1:51" ht="24.75" customHeight="1" x14ac:dyDescent="0.35">
      <c r="A609" s="11">
        <v>608</v>
      </c>
      <c r="B609" s="241" t="s">
        <v>9257</v>
      </c>
      <c r="C609" s="8" t="s">
        <v>9258</v>
      </c>
      <c r="D609" s="10" t="s">
        <v>3087</v>
      </c>
      <c r="E609" s="10" t="s">
        <v>14</v>
      </c>
      <c r="F609" s="9">
        <v>43711</v>
      </c>
      <c r="G609" s="9">
        <v>43770</v>
      </c>
      <c r="H609" s="9"/>
      <c r="I609" s="9"/>
      <c r="J609" s="7" t="s">
        <v>1932</v>
      </c>
      <c r="K609" s="7"/>
      <c r="L609" s="10" t="s">
        <v>35</v>
      </c>
      <c r="M609" s="242" t="s">
        <v>2225</v>
      </c>
      <c r="N609" s="243" t="s">
        <v>2126</v>
      </c>
      <c r="O609" s="243" t="s">
        <v>762</v>
      </c>
      <c r="P609" s="10" t="s">
        <v>2347</v>
      </c>
      <c r="Q609" s="10"/>
      <c r="R609" s="10"/>
      <c r="S609" s="10"/>
      <c r="T609" s="10" t="s">
        <v>22</v>
      </c>
      <c r="U609" s="244">
        <v>34176</v>
      </c>
      <c r="V609" s="10" t="s">
        <v>351</v>
      </c>
      <c r="W609" s="10" t="s">
        <v>351</v>
      </c>
      <c r="X609" s="241" t="s">
        <v>1936</v>
      </c>
      <c r="Y609" s="8" t="s">
        <v>9259</v>
      </c>
      <c r="Z609" s="243">
        <v>39559</v>
      </c>
      <c r="AA609" s="10" t="s">
        <v>351</v>
      </c>
      <c r="AB609" s="10" t="s">
        <v>1956</v>
      </c>
      <c r="AC609" s="10" t="s">
        <v>3139</v>
      </c>
      <c r="AD609" s="10" t="s">
        <v>9260</v>
      </c>
      <c r="AE609" s="243" t="s">
        <v>2041</v>
      </c>
      <c r="AF609" s="10" t="s">
        <v>9261</v>
      </c>
      <c r="AG609" s="10" t="s">
        <v>9262</v>
      </c>
      <c r="AH609" s="242" t="s">
        <v>9263</v>
      </c>
      <c r="AI609" s="243" t="s">
        <v>9264</v>
      </c>
      <c r="AJ609" s="10" t="s">
        <v>9265</v>
      </c>
      <c r="AK609" s="10" t="s">
        <v>9266</v>
      </c>
      <c r="AL609" s="241" t="s">
        <v>1950</v>
      </c>
      <c r="AM609" s="8" t="s">
        <v>9267</v>
      </c>
      <c r="AN609" s="8"/>
      <c r="AO609" s="8"/>
      <c r="AP609" s="8"/>
      <c r="AQ609" s="8"/>
      <c r="AR609" s="245">
        <v>44340</v>
      </c>
      <c r="AS609" s="245">
        <v>44346</v>
      </c>
      <c r="AT609" s="246" t="s">
        <v>9268</v>
      </c>
      <c r="AU609" s="244">
        <v>44299</v>
      </c>
      <c r="AV609" s="247" t="s">
        <v>8582</v>
      </c>
      <c r="AW609" s="248" t="s">
        <v>6769</v>
      </c>
      <c r="AX609" s="249" t="s">
        <v>3087</v>
      </c>
      <c r="AY609" s="250" t="s">
        <v>9257</v>
      </c>
    </row>
    <row r="610" spans="1:51" ht="24.75" customHeight="1" x14ac:dyDescent="0.35">
      <c r="A610" s="11">
        <v>609</v>
      </c>
      <c r="B610" s="241" t="s">
        <v>9269</v>
      </c>
      <c r="C610" s="8" t="s">
        <v>9270</v>
      </c>
      <c r="D610" s="10" t="s">
        <v>3087</v>
      </c>
      <c r="E610" s="10" t="s">
        <v>141</v>
      </c>
      <c r="F610" s="9">
        <v>43132</v>
      </c>
      <c r="G610" s="9">
        <v>43191</v>
      </c>
      <c r="H610" s="9"/>
      <c r="I610" s="9"/>
      <c r="J610" s="7" t="s">
        <v>1932</v>
      </c>
      <c r="K610" s="7"/>
      <c r="L610" s="10" t="s">
        <v>7116</v>
      </c>
      <c r="M610" s="242" t="s">
        <v>2052</v>
      </c>
      <c r="N610" s="243" t="s">
        <v>1990</v>
      </c>
      <c r="O610" s="243" t="s">
        <v>3186</v>
      </c>
      <c r="P610" s="10" t="s">
        <v>2061</v>
      </c>
      <c r="Q610" s="10"/>
      <c r="R610" s="10"/>
      <c r="S610" s="10"/>
      <c r="T610" s="10" t="s">
        <v>53</v>
      </c>
      <c r="U610" s="244">
        <v>30970</v>
      </c>
      <c r="V610" s="10" t="s">
        <v>334</v>
      </c>
      <c r="W610" s="10" t="s">
        <v>334</v>
      </c>
      <c r="X610" s="241" t="s">
        <v>1936</v>
      </c>
      <c r="Y610" s="8" t="s">
        <v>9271</v>
      </c>
      <c r="Z610" s="243">
        <v>40341</v>
      </c>
      <c r="AA610" s="10" t="s">
        <v>79</v>
      </c>
      <c r="AB610" s="10" t="s">
        <v>1938</v>
      </c>
      <c r="AC610" s="10" t="s">
        <v>3139</v>
      </c>
      <c r="AD610" s="10" t="s">
        <v>7157</v>
      </c>
      <c r="AE610" s="243" t="s">
        <v>9272</v>
      </c>
      <c r="AF610" s="10" t="s">
        <v>9273</v>
      </c>
      <c r="AG610" s="10" t="s">
        <v>9274</v>
      </c>
      <c r="AH610" s="242" t="s">
        <v>9275</v>
      </c>
      <c r="AI610" s="243" t="s">
        <v>9276</v>
      </c>
      <c r="AJ610" s="10" t="s">
        <v>9277</v>
      </c>
      <c r="AK610" s="10" t="s">
        <v>8343</v>
      </c>
      <c r="AL610" s="241" t="s">
        <v>1953</v>
      </c>
      <c r="AM610" s="8" t="s">
        <v>9278</v>
      </c>
      <c r="AN610" s="8"/>
      <c r="AO610" s="8"/>
      <c r="AP610" s="8"/>
      <c r="AQ610" s="8" t="s">
        <v>3087</v>
      </c>
      <c r="AR610" s="245">
        <v>44347</v>
      </c>
      <c r="AS610" s="245">
        <v>44347</v>
      </c>
      <c r="AT610" s="246" t="s">
        <v>9279</v>
      </c>
      <c r="AU610" s="244">
        <v>44334</v>
      </c>
      <c r="AV610" s="247" t="s">
        <v>8582</v>
      </c>
      <c r="AW610" s="248" t="s">
        <v>8607</v>
      </c>
      <c r="AX610" s="249" t="s">
        <v>3087</v>
      </c>
      <c r="AY610" s="250" t="s">
        <v>9269</v>
      </c>
    </row>
    <row r="611" spans="1:51" ht="24.75" customHeight="1" x14ac:dyDescent="0.35">
      <c r="A611" s="11">
        <v>610</v>
      </c>
      <c r="B611" s="241" t="s">
        <v>9280</v>
      </c>
      <c r="C611" s="8" t="s">
        <v>1743</v>
      </c>
      <c r="D611" s="10" t="s">
        <v>9281</v>
      </c>
      <c r="E611" s="10" t="s">
        <v>32</v>
      </c>
      <c r="F611" s="9">
        <v>42461</v>
      </c>
      <c r="G611" s="9">
        <v>42521</v>
      </c>
      <c r="H611" s="9"/>
      <c r="I611" s="9"/>
      <c r="J611" s="7" t="s">
        <v>1932</v>
      </c>
      <c r="K611" s="7"/>
      <c r="L611" s="10" t="s">
        <v>5681</v>
      </c>
      <c r="M611" s="242" t="s">
        <v>2151</v>
      </c>
      <c r="N611" s="243" t="s">
        <v>1972</v>
      </c>
      <c r="O611" s="243" t="s">
        <v>3186</v>
      </c>
      <c r="P611" s="10" t="s">
        <v>2438</v>
      </c>
      <c r="Q611" s="10"/>
      <c r="R611" s="10"/>
      <c r="S611" s="10"/>
      <c r="T611" s="10" t="s">
        <v>53</v>
      </c>
      <c r="U611" s="244">
        <v>28090</v>
      </c>
      <c r="V611" s="10" t="s">
        <v>79</v>
      </c>
      <c r="W611" s="10" t="s">
        <v>141</v>
      </c>
      <c r="X611" s="241" t="s">
        <v>1936</v>
      </c>
      <c r="Y611" s="8" t="s">
        <v>9282</v>
      </c>
      <c r="Z611" s="243">
        <v>41569</v>
      </c>
      <c r="AA611" s="10" t="s">
        <v>79</v>
      </c>
      <c r="AB611" s="10" t="s">
        <v>1938</v>
      </c>
      <c r="AC611" s="10" t="s">
        <v>3139</v>
      </c>
      <c r="AD611" s="10" t="s">
        <v>2272</v>
      </c>
      <c r="AE611" s="243" t="s">
        <v>1962</v>
      </c>
      <c r="AF611" s="10" t="s">
        <v>9283</v>
      </c>
      <c r="AG611" s="10" t="s">
        <v>9284</v>
      </c>
      <c r="AH611" s="242" t="s">
        <v>9285</v>
      </c>
      <c r="AI611" s="243" t="s">
        <v>9286</v>
      </c>
      <c r="AJ611" s="10" t="s">
        <v>9287</v>
      </c>
      <c r="AK611" s="10" t="s">
        <v>9288</v>
      </c>
      <c r="AL611" s="241" t="s">
        <v>1953</v>
      </c>
      <c r="AM611" s="8" t="s">
        <v>9289</v>
      </c>
      <c r="AN611" s="8"/>
      <c r="AO611" s="8"/>
      <c r="AP611" s="8"/>
      <c r="AQ611" s="8" t="s">
        <v>3087</v>
      </c>
      <c r="AR611" s="245">
        <v>44347</v>
      </c>
      <c r="AS611" s="245">
        <v>44347</v>
      </c>
      <c r="AT611" s="246" t="s">
        <v>9290</v>
      </c>
      <c r="AU611" s="244">
        <v>44326</v>
      </c>
      <c r="AV611" s="247" t="s">
        <v>8582</v>
      </c>
      <c r="AW611" s="248" t="s">
        <v>8607</v>
      </c>
      <c r="AX611" s="249" t="s">
        <v>9291</v>
      </c>
      <c r="AY611" s="250" t="s">
        <v>9280</v>
      </c>
    </row>
    <row r="612" spans="1:51" ht="24.75" customHeight="1" x14ac:dyDescent="0.35">
      <c r="A612" s="11">
        <v>611</v>
      </c>
      <c r="B612" s="241" t="s">
        <v>9292</v>
      </c>
      <c r="C612" s="8" t="s">
        <v>9293</v>
      </c>
      <c r="D612" s="10" t="s">
        <v>3087</v>
      </c>
      <c r="E612" s="10" t="s">
        <v>544</v>
      </c>
      <c r="F612" s="9">
        <v>43927</v>
      </c>
      <c r="G612" s="9">
        <v>43986</v>
      </c>
      <c r="H612" s="9"/>
      <c r="I612" s="9">
        <v>44351</v>
      </c>
      <c r="J612" s="7" t="s">
        <v>3127</v>
      </c>
      <c r="K612" s="7"/>
      <c r="L612" s="10" t="s">
        <v>9294</v>
      </c>
      <c r="M612" s="242" t="s">
        <v>9295</v>
      </c>
      <c r="N612" s="243" t="s">
        <v>2017</v>
      </c>
      <c r="O612" s="243" t="s">
        <v>3186</v>
      </c>
      <c r="P612" s="10" t="s">
        <v>2061</v>
      </c>
      <c r="Q612" s="10"/>
      <c r="R612" s="10"/>
      <c r="S612" s="10"/>
      <c r="T612" s="10" t="s">
        <v>53</v>
      </c>
      <c r="U612" s="244">
        <v>31647</v>
      </c>
      <c r="V612" s="10" t="s">
        <v>544</v>
      </c>
      <c r="W612" s="10" t="s">
        <v>544</v>
      </c>
      <c r="X612" s="241" t="s">
        <v>1936</v>
      </c>
      <c r="Y612" s="8" t="s">
        <v>9296</v>
      </c>
      <c r="Z612" s="243">
        <v>41262</v>
      </c>
      <c r="AA612" s="10" t="s">
        <v>544</v>
      </c>
      <c r="AB612" s="10" t="s">
        <v>1938</v>
      </c>
      <c r="AC612" s="10" t="s">
        <v>3139</v>
      </c>
      <c r="AD612" s="10" t="s">
        <v>9297</v>
      </c>
      <c r="AE612" s="243" t="s">
        <v>2300</v>
      </c>
      <c r="AF612" s="10" t="s">
        <v>9298</v>
      </c>
      <c r="AG612" s="10" t="s">
        <v>9299</v>
      </c>
      <c r="AH612" s="242" t="s">
        <v>9298</v>
      </c>
      <c r="AI612" s="243" t="s">
        <v>9299</v>
      </c>
      <c r="AJ612" s="10" t="s">
        <v>9300</v>
      </c>
      <c r="AK612" s="10" t="s">
        <v>9301</v>
      </c>
      <c r="AL612" s="241" t="s">
        <v>1953</v>
      </c>
      <c r="AM612" s="8" t="s">
        <v>9302</v>
      </c>
      <c r="AN612" s="8"/>
      <c r="AO612" s="8"/>
      <c r="AP612" s="8"/>
      <c r="AQ612" s="8" t="s">
        <v>3087</v>
      </c>
      <c r="AR612" s="245">
        <v>44347</v>
      </c>
      <c r="AS612" s="245">
        <v>44347</v>
      </c>
      <c r="AT612" s="246" t="s">
        <v>9303</v>
      </c>
      <c r="AU612" s="244">
        <v>44326</v>
      </c>
      <c r="AV612" s="247" t="s">
        <v>8638</v>
      </c>
      <c r="AW612" s="248" t="s">
        <v>8639</v>
      </c>
      <c r="AX612" s="249" t="s">
        <v>3087</v>
      </c>
      <c r="AY612" s="250" t="s">
        <v>9292</v>
      </c>
    </row>
    <row r="613" spans="1:51" ht="24.75" customHeight="1" x14ac:dyDescent="0.35">
      <c r="A613" s="11">
        <v>612</v>
      </c>
      <c r="B613" s="241" t="s">
        <v>9304</v>
      </c>
      <c r="C613" s="8" t="s">
        <v>622</v>
      </c>
      <c r="D613" s="10" t="s">
        <v>3087</v>
      </c>
      <c r="E613" s="10" t="s">
        <v>334</v>
      </c>
      <c r="F613" s="9">
        <v>43252</v>
      </c>
      <c r="G613" s="9">
        <v>43311</v>
      </c>
      <c r="H613" s="9"/>
      <c r="I613" s="9"/>
      <c r="J613" s="7" t="s">
        <v>1932</v>
      </c>
      <c r="K613" s="7"/>
      <c r="L613" s="10" t="s">
        <v>8776</v>
      </c>
      <c r="M613" s="242" t="s">
        <v>2138</v>
      </c>
      <c r="N613" s="243" t="s">
        <v>1972</v>
      </c>
      <c r="O613" s="243" t="s">
        <v>3186</v>
      </c>
      <c r="P613" s="10" t="s">
        <v>2061</v>
      </c>
      <c r="Q613" s="10"/>
      <c r="R613" s="10"/>
      <c r="S613" s="10"/>
      <c r="T613" s="10" t="s">
        <v>53</v>
      </c>
      <c r="U613" s="244">
        <v>32750</v>
      </c>
      <c r="V613" s="10" t="s">
        <v>334</v>
      </c>
      <c r="W613" s="10" t="s">
        <v>334</v>
      </c>
      <c r="X613" s="241" t="s">
        <v>1936</v>
      </c>
      <c r="Y613" s="8" t="s">
        <v>9305</v>
      </c>
      <c r="Z613" s="243">
        <v>43172</v>
      </c>
      <c r="AA613" s="10" t="s">
        <v>334</v>
      </c>
      <c r="AB613" s="10" t="s">
        <v>1938</v>
      </c>
      <c r="AC613" s="10" t="s">
        <v>3139</v>
      </c>
      <c r="AD613" s="10" t="s">
        <v>7712</v>
      </c>
      <c r="AE613" s="243" t="s">
        <v>1948</v>
      </c>
      <c r="AF613" s="10" t="s">
        <v>9306</v>
      </c>
      <c r="AG613" s="10" t="s">
        <v>9307</v>
      </c>
      <c r="AH613" s="242" t="s">
        <v>9306</v>
      </c>
      <c r="AI613" s="243" t="s">
        <v>9307</v>
      </c>
      <c r="AJ613" s="10" t="s">
        <v>9308</v>
      </c>
      <c r="AK613" s="10" t="s">
        <v>9309</v>
      </c>
      <c r="AL613" s="241" t="s">
        <v>1971</v>
      </c>
      <c r="AM613" s="8" t="s">
        <v>9310</v>
      </c>
      <c r="AN613" s="8"/>
      <c r="AO613" s="8"/>
      <c r="AP613" s="8"/>
      <c r="AQ613" s="8" t="s">
        <v>3087</v>
      </c>
      <c r="AR613" s="245">
        <v>44347</v>
      </c>
      <c r="AS613" s="245">
        <v>44347</v>
      </c>
      <c r="AT613" s="246" t="s">
        <v>9311</v>
      </c>
      <c r="AU613" s="244">
        <v>44329</v>
      </c>
      <c r="AV613" s="247" t="s">
        <v>8582</v>
      </c>
      <c r="AW613" s="248" t="s">
        <v>3782</v>
      </c>
      <c r="AX613" s="249" t="s">
        <v>3087</v>
      </c>
      <c r="AY613" s="250" t="s">
        <v>9304</v>
      </c>
    </row>
    <row r="614" spans="1:51" ht="24.75" customHeight="1" x14ac:dyDescent="0.35">
      <c r="A614" s="11">
        <v>613</v>
      </c>
      <c r="B614" s="241" t="s">
        <v>9312</v>
      </c>
      <c r="C614" s="8" t="s">
        <v>9313</v>
      </c>
      <c r="D614" s="10" t="s">
        <v>3087</v>
      </c>
      <c r="E614" s="10" t="s">
        <v>14</v>
      </c>
      <c r="F614" s="9">
        <v>44088</v>
      </c>
      <c r="G614" s="9">
        <v>44147</v>
      </c>
      <c r="H614" s="9"/>
      <c r="I614" s="9">
        <v>44512</v>
      </c>
      <c r="J614" s="7" t="s">
        <v>3127</v>
      </c>
      <c r="K614" s="7"/>
      <c r="L614" s="10" t="s">
        <v>19</v>
      </c>
      <c r="M614" s="242" t="s">
        <v>19</v>
      </c>
      <c r="N614" s="243" t="s">
        <v>2155</v>
      </c>
      <c r="O614" s="243" t="s">
        <v>6454</v>
      </c>
      <c r="P614" s="10" t="s">
        <v>6455</v>
      </c>
      <c r="Q614" s="10"/>
      <c r="R614" s="10"/>
      <c r="S614" s="10"/>
      <c r="T614" s="10" t="s">
        <v>22</v>
      </c>
      <c r="U614" s="244">
        <v>35489</v>
      </c>
      <c r="V614" s="10" t="s">
        <v>124</v>
      </c>
      <c r="W614" s="10" t="s">
        <v>1382</v>
      </c>
      <c r="X614" s="241" t="s">
        <v>1936</v>
      </c>
      <c r="Y614" s="8" t="s">
        <v>9314</v>
      </c>
      <c r="Z614" s="243">
        <v>43705</v>
      </c>
      <c r="AA614" s="10" t="s">
        <v>124</v>
      </c>
      <c r="AB614" s="10" t="s">
        <v>1956</v>
      </c>
      <c r="AC614" s="10" t="s">
        <v>3139</v>
      </c>
      <c r="AD614" s="10" t="s">
        <v>2199</v>
      </c>
      <c r="AE614" s="243" t="s">
        <v>1962</v>
      </c>
      <c r="AF614" s="10" t="s">
        <v>9315</v>
      </c>
      <c r="AG614" s="10" t="s">
        <v>9316</v>
      </c>
      <c r="AH614" s="242" t="s">
        <v>9317</v>
      </c>
      <c r="AI614" s="243" t="s">
        <v>9318</v>
      </c>
      <c r="AJ614" s="10" t="s">
        <v>9319</v>
      </c>
      <c r="AK614" s="10" t="s">
        <v>9320</v>
      </c>
      <c r="AL614" s="241" t="s">
        <v>2107</v>
      </c>
      <c r="AM614" s="8" t="s">
        <v>9321</v>
      </c>
      <c r="AN614" s="8"/>
      <c r="AO614" s="8"/>
      <c r="AP614" s="8"/>
      <c r="AQ614" s="8" t="s">
        <v>3087</v>
      </c>
      <c r="AR614" s="245">
        <v>44347</v>
      </c>
      <c r="AS614" s="245">
        <v>44347</v>
      </c>
      <c r="AT614" s="246" t="s">
        <v>9322</v>
      </c>
      <c r="AU614" s="244">
        <v>44315</v>
      </c>
      <c r="AV614" s="247" t="s">
        <v>8582</v>
      </c>
      <c r="AW614" s="248" t="s">
        <v>8607</v>
      </c>
      <c r="AX614" s="249" t="s">
        <v>3087</v>
      </c>
      <c r="AY614" s="250" t="s">
        <v>9312</v>
      </c>
    </row>
    <row r="615" spans="1:51" ht="24.75" customHeight="1" x14ac:dyDescent="0.35">
      <c r="A615" s="11">
        <v>614</v>
      </c>
      <c r="B615" s="241" t="s">
        <v>9323</v>
      </c>
      <c r="C615" s="8" t="s">
        <v>9324</v>
      </c>
      <c r="D615" s="10" t="s">
        <v>3087</v>
      </c>
      <c r="E615" s="10" t="s">
        <v>14</v>
      </c>
      <c r="F615" s="9">
        <v>44333</v>
      </c>
      <c r="G615" s="9">
        <v>44392</v>
      </c>
      <c r="H615" s="9"/>
      <c r="I615" s="9"/>
      <c r="J615" s="7" t="s">
        <v>3127</v>
      </c>
      <c r="K615" s="7"/>
      <c r="L615" s="10" t="s">
        <v>35</v>
      </c>
      <c r="M615" s="242" t="s">
        <v>2225</v>
      </c>
      <c r="N615" s="243" t="s">
        <v>2126</v>
      </c>
      <c r="O615" s="243" t="s">
        <v>762</v>
      </c>
      <c r="P615" s="10" t="s">
        <v>2347</v>
      </c>
      <c r="Q615" s="10"/>
      <c r="R615" s="10"/>
      <c r="S615" s="10"/>
      <c r="T615" s="10" t="s">
        <v>53</v>
      </c>
      <c r="U615" s="244">
        <v>32438</v>
      </c>
      <c r="V615" s="10" t="s">
        <v>1658</v>
      </c>
      <c r="W615" s="10" t="s">
        <v>1658</v>
      </c>
      <c r="X615" s="241" t="s">
        <v>1936</v>
      </c>
      <c r="Y615" s="8" t="s">
        <v>9325</v>
      </c>
      <c r="Z615" s="243">
        <v>43682</v>
      </c>
      <c r="AA615" s="10" t="s">
        <v>255</v>
      </c>
      <c r="AB615" s="10" t="s">
        <v>1938</v>
      </c>
      <c r="AC615" s="10" t="s">
        <v>3139</v>
      </c>
      <c r="AD615" s="10" t="s">
        <v>3087</v>
      </c>
      <c r="AE615" s="243" t="s">
        <v>3087</v>
      </c>
      <c r="AF615" s="10" t="s">
        <v>9326</v>
      </c>
      <c r="AG615" s="10" t="s">
        <v>9327</v>
      </c>
      <c r="AH615" s="242" t="s">
        <v>9326</v>
      </c>
      <c r="AI615" s="243" t="s">
        <v>9327</v>
      </c>
      <c r="AJ615" s="10" t="s">
        <v>9328</v>
      </c>
      <c r="AK615" s="10" t="s">
        <v>3340</v>
      </c>
      <c r="AL615" s="241" t="s">
        <v>1971</v>
      </c>
      <c r="AM615" s="8" t="s">
        <v>9328</v>
      </c>
      <c r="AN615" s="8"/>
      <c r="AO615" s="8"/>
      <c r="AP615" s="8"/>
      <c r="AQ615" s="8" t="s">
        <v>3087</v>
      </c>
      <c r="AR615" s="245">
        <v>44347</v>
      </c>
      <c r="AS615" s="245">
        <v>44347</v>
      </c>
      <c r="AT615" s="246" t="s">
        <v>3087</v>
      </c>
      <c r="AU615" s="244">
        <v>44344</v>
      </c>
      <c r="AV615" s="247" t="s">
        <v>8582</v>
      </c>
      <c r="AW615" s="248" t="s">
        <v>8607</v>
      </c>
      <c r="AX615" s="249" t="s">
        <v>3087</v>
      </c>
      <c r="AY615" s="250" t="s">
        <v>9323</v>
      </c>
    </row>
    <row r="616" spans="1:51" ht="24.75" customHeight="1" x14ac:dyDescent="0.35">
      <c r="A616" s="11">
        <v>615</v>
      </c>
      <c r="B616" s="241" t="s">
        <v>9329</v>
      </c>
      <c r="C616" s="8" t="s">
        <v>9330</v>
      </c>
      <c r="D616" s="10" t="s">
        <v>9331</v>
      </c>
      <c r="E616" s="10" t="s">
        <v>747</v>
      </c>
      <c r="F616" s="9">
        <v>43507</v>
      </c>
      <c r="G616" s="9">
        <v>43566</v>
      </c>
      <c r="H616" s="9"/>
      <c r="I616" s="9"/>
      <c r="J616" s="7" t="s">
        <v>1932</v>
      </c>
      <c r="K616" s="7"/>
      <c r="L616" s="10" t="s">
        <v>8979</v>
      </c>
      <c r="M616" s="242" t="s">
        <v>3383</v>
      </c>
      <c r="N616" s="243" t="s">
        <v>2050</v>
      </c>
      <c r="O616" s="243" t="s">
        <v>9222</v>
      </c>
      <c r="P616" s="10" t="s">
        <v>9223</v>
      </c>
      <c r="Q616" s="10"/>
      <c r="R616" s="10"/>
      <c r="S616" s="10"/>
      <c r="T616" s="10" t="s">
        <v>53</v>
      </c>
      <c r="U616" s="244">
        <v>33263</v>
      </c>
      <c r="V616" s="10" t="s">
        <v>343</v>
      </c>
      <c r="W616" s="10" t="s">
        <v>343</v>
      </c>
      <c r="X616" s="241" t="s">
        <v>1936</v>
      </c>
      <c r="Y616" s="8" t="s">
        <v>9332</v>
      </c>
      <c r="Z616" s="243">
        <v>40742</v>
      </c>
      <c r="AA616" s="10" t="s">
        <v>343</v>
      </c>
      <c r="AB616" s="10" t="s">
        <v>1956</v>
      </c>
      <c r="AC616" s="10" t="s">
        <v>3139</v>
      </c>
      <c r="AD616" s="10" t="s">
        <v>9333</v>
      </c>
      <c r="AE616" s="243" t="s">
        <v>9334</v>
      </c>
      <c r="AF616" s="10" t="s">
        <v>9335</v>
      </c>
      <c r="AG616" s="10" t="s">
        <v>9336</v>
      </c>
      <c r="AH616" s="242" t="s">
        <v>9337</v>
      </c>
      <c r="AI616" s="243" t="s">
        <v>9338</v>
      </c>
      <c r="AJ616" s="10" t="s">
        <v>9339</v>
      </c>
      <c r="AK616" s="10" t="s">
        <v>9340</v>
      </c>
      <c r="AL616" s="241" t="s">
        <v>2107</v>
      </c>
      <c r="AM616" s="8" t="s">
        <v>9341</v>
      </c>
      <c r="AN616" s="8"/>
      <c r="AO616" s="8"/>
      <c r="AP616" s="8"/>
      <c r="AQ616" s="8"/>
      <c r="AR616" s="245">
        <v>44344</v>
      </c>
      <c r="AS616" s="245">
        <v>44347</v>
      </c>
      <c r="AT616" s="246" t="s">
        <v>9342</v>
      </c>
      <c r="AU616" s="244">
        <v>44336</v>
      </c>
      <c r="AV616" s="247" t="s">
        <v>8582</v>
      </c>
      <c r="AW616" s="248" t="s">
        <v>8607</v>
      </c>
      <c r="AX616" s="249" t="s">
        <v>4919</v>
      </c>
      <c r="AY616" s="250" t="s">
        <v>9329</v>
      </c>
    </row>
    <row r="617" spans="1:51" ht="24.75" customHeight="1" x14ac:dyDescent="0.35">
      <c r="A617" s="11">
        <v>616</v>
      </c>
      <c r="B617" s="241" t="s">
        <v>9343</v>
      </c>
      <c r="C617" s="8" t="s">
        <v>9344</v>
      </c>
      <c r="D617" s="10" t="s">
        <v>3087</v>
      </c>
      <c r="E617" s="10" t="s">
        <v>14</v>
      </c>
      <c r="F617" s="9">
        <v>44039</v>
      </c>
      <c r="G617" s="9">
        <v>44098</v>
      </c>
      <c r="H617" s="9"/>
      <c r="I617" s="9">
        <v>44463</v>
      </c>
      <c r="J617" s="7" t="s">
        <v>3127</v>
      </c>
      <c r="K617" s="7"/>
      <c r="L617" s="10" t="s">
        <v>41</v>
      </c>
      <c r="M617" s="242" t="s">
        <v>1954</v>
      </c>
      <c r="N617" s="243" t="s">
        <v>2155</v>
      </c>
      <c r="O617" s="243" t="s">
        <v>9345</v>
      </c>
      <c r="P617" s="10" t="s">
        <v>9346</v>
      </c>
      <c r="Q617" s="10"/>
      <c r="R617" s="10"/>
      <c r="S617" s="10"/>
      <c r="T617" s="10" t="s">
        <v>22</v>
      </c>
      <c r="U617" s="244">
        <v>34875</v>
      </c>
      <c r="V617" s="10" t="s">
        <v>1658</v>
      </c>
      <c r="W617" s="10" t="s">
        <v>1658</v>
      </c>
      <c r="X617" s="241" t="s">
        <v>1936</v>
      </c>
      <c r="Y617" s="8" t="s">
        <v>9347</v>
      </c>
      <c r="Z617" s="243">
        <v>44015</v>
      </c>
      <c r="AA617" s="10" t="s">
        <v>3087</v>
      </c>
      <c r="AB617" s="10" t="s">
        <v>1956</v>
      </c>
      <c r="AC617" s="10" t="s">
        <v>3139</v>
      </c>
      <c r="AD617" s="10" t="s">
        <v>2233</v>
      </c>
      <c r="AE617" s="243" t="s">
        <v>6722</v>
      </c>
      <c r="AF617" s="10" t="s">
        <v>9348</v>
      </c>
      <c r="AG617" s="10" t="s">
        <v>9349</v>
      </c>
      <c r="AH617" s="242" t="s">
        <v>9348</v>
      </c>
      <c r="AI617" s="243" t="s">
        <v>9349</v>
      </c>
      <c r="AJ617" s="10" t="s">
        <v>9350</v>
      </c>
      <c r="AK617" s="10" t="s">
        <v>9351</v>
      </c>
      <c r="AL617" s="241" t="s">
        <v>1953</v>
      </c>
      <c r="AM617" s="8" t="s">
        <v>9352</v>
      </c>
      <c r="AN617" s="8"/>
      <c r="AO617" s="8"/>
      <c r="AP617" s="8"/>
      <c r="AQ617" s="8" t="s">
        <v>3087</v>
      </c>
      <c r="AR617" s="245">
        <v>44352</v>
      </c>
      <c r="AS617" s="245">
        <v>44352</v>
      </c>
      <c r="AT617" s="246" t="s">
        <v>9353</v>
      </c>
      <c r="AU617" s="244">
        <v>44323</v>
      </c>
      <c r="AV617" s="247" t="s">
        <v>8582</v>
      </c>
      <c r="AW617" s="248" t="s">
        <v>8607</v>
      </c>
      <c r="AX617" s="249" t="s">
        <v>3087</v>
      </c>
      <c r="AY617" s="250" t="s">
        <v>9343</v>
      </c>
    </row>
    <row r="618" spans="1:51" ht="24.75" customHeight="1" x14ac:dyDescent="0.35">
      <c r="A618" s="11">
        <v>617</v>
      </c>
      <c r="B618" s="241" t="s">
        <v>9354</v>
      </c>
      <c r="C618" s="8" t="s">
        <v>9355</v>
      </c>
      <c r="D618" s="10" t="s">
        <v>3087</v>
      </c>
      <c r="E618" s="10" t="s">
        <v>79</v>
      </c>
      <c r="F618" s="9">
        <v>43892</v>
      </c>
      <c r="G618" s="9">
        <v>43951</v>
      </c>
      <c r="H618" s="9"/>
      <c r="I618" s="9"/>
      <c r="J618" s="7" t="s">
        <v>1932</v>
      </c>
      <c r="K618" s="7"/>
      <c r="L618" s="10" t="s">
        <v>8979</v>
      </c>
      <c r="M618" s="242" t="s">
        <v>3474</v>
      </c>
      <c r="N618" s="243" t="s">
        <v>2017</v>
      </c>
      <c r="O618" s="243" t="s">
        <v>8980</v>
      </c>
      <c r="P618" s="10" t="s">
        <v>8981</v>
      </c>
      <c r="Q618" s="10"/>
      <c r="R618" s="10"/>
      <c r="S618" s="10"/>
      <c r="T618" s="10" t="s">
        <v>53</v>
      </c>
      <c r="U618" s="244">
        <v>30605</v>
      </c>
      <c r="V618" s="10" t="s">
        <v>79</v>
      </c>
      <c r="W618" s="10" t="s">
        <v>79</v>
      </c>
      <c r="X618" s="241" t="s">
        <v>1936</v>
      </c>
      <c r="Y618" s="8" t="s">
        <v>9356</v>
      </c>
      <c r="Z618" s="243">
        <v>42997</v>
      </c>
      <c r="AA618" s="10" t="s">
        <v>79</v>
      </c>
      <c r="AB618" s="10" t="s">
        <v>1938</v>
      </c>
      <c r="AC618" s="10" t="s">
        <v>3139</v>
      </c>
      <c r="AD618" s="10" t="s">
        <v>2260</v>
      </c>
      <c r="AE618" s="243" t="s">
        <v>2377</v>
      </c>
      <c r="AF618" s="10" t="s">
        <v>9357</v>
      </c>
      <c r="AG618" s="10" t="s">
        <v>9358</v>
      </c>
      <c r="AH618" s="242" t="s">
        <v>9359</v>
      </c>
      <c r="AI618" s="243" t="s">
        <v>9360</v>
      </c>
      <c r="AJ618" s="10" t="s">
        <v>9361</v>
      </c>
      <c r="AK618" s="10" t="s">
        <v>9362</v>
      </c>
      <c r="AL618" s="241" t="s">
        <v>1971</v>
      </c>
      <c r="AM618" s="8" t="s">
        <v>9363</v>
      </c>
      <c r="AN618" s="8"/>
      <c r="AO618" s="8"/>
      <c r="AP618" s="8"/>
      <c r="AQ618" s="8" t="s">
        <v>3087</v>
      </c>
      <c r="AR618" s="245">
        <v>44352</v>
      </c>
      <c r="AS618" s="245">
        <v>44352</v>
      </c>
      <c r="AT618" s="246" t="s">
        <v>9364</v>
      </c>
      <c r="AU618" s="244">
        <v>44337</v>
      </c>
      <c r="AV618" s="247" t="s">
        <v>8582</v>
      </c>
      <c r="AW618" s="248" t="s">
        <v>3782</v>
      </c>
      <c r="AX618" s="249" t="s">
        <v>3087</v>
      </c>
      <c r="AY618" s="250" t="s">
        <v>9354</v>
      </c>
    </row>
    <row r="619" spans="1:51" ht="24.75" customHeight="1" x14ac:dyDescent="0.35">
      <c r="A619" s="11">
        <v>618</v>
      </c>
      <c r="B619" s="241" t="s">
        <v>9365</v>
      </c>
      <c r="C619" s="8" t="s">
        <v>9366</v>
      </c>
      <c r="D619" s="10" t="s">
        <v>3087</v>
      </c>
      <c r="E619" s="10" t="s">
        <v>79</v>
      </c>
      <c r="F619" s="9">
        <v>43662</v>
      </c>
      <c r="G619" s="9">
        <v>43721</v>
      </c>
      <c r="H619" s="9"/>
      <c r="I619" s="9"/>
      <c r="J619" s="7" t="s">
        <v>1932</v>
      </c>
      <c r="K619" s="7"/>
      <c r="L619" s="10" t="s">
        <v>8979</v>
      </c>
      <c r="M619" s="242" t="s">
        <v>3474</v>
      </c>
      <c r="N619" s="243" t="s">
        <v>2017</v>
      </c>
      <c r="O619" s="243" t="s">
        <v>8980</v>
      </c>
      <c r="P619" s="10" t="s">
        <v>8981</v>
      </c>
      <c r="Q619" s="10"/>
      <c r="R619" s="10"/>
      <c r="S619" s="10"/>
      <c r="T619" s="10" t="s">
        <v>53</v>
      </c>
      <c r="U619" s="244">
        <v>34753</v>
      </c>
      <c r="V619" s="10" t="s">
        <v>1725</v>
      </c>
      <c r="W619" s="10" t="s">
        <v>1725</v>
      </c>
      <c r="X619" s="241" t="s">
        <v>1936</v>
      </c>
      <c r="Y619" s="8" t="s">
        <v>9367</v>
      </c>
      <c r="Z619" s="243">
        <v>42677</v>
      </c>
      <c r="AA619" s="10" t="s">
        <v>5393</v>
      </c>
      <c r="AB619" s="10" t="s">
        <v>1938</v>
      </c>
      <c r="AC619" s="10" t="s">
        <v>3139</v>
      </c>
      <c r="AD619" s="10" t="s">
        <v>9368</v>
      </c>
      <c r="AE619" s="243" t="s">
        <v>2421</v>
      </c>
      <c r="AF619" s="10" t="s">
        <v>9369</v>
      </c>
      <c r="AG619" s="10" t="s">
        <v>9370</v>
      </c>
      <c r="AH619" s="242" t="s">
        <v>9371</v>
      </c>
      <c r="AI619" s="243" t="s">
        <v>9372</v>
      </c>
      <c r="AJ619" s="10" t="s">
        <v>9373</v>
      </c>
      <c r="AK619" s="10" t="s">
        <v>9374</v>
      </c>
      <c r="AL619" s="241" t="s">
        <v>1953</v>
      </c>
      <c r="AM619" s="8" t="s">
        <v>9375</v>
      </c>
      <c r="AN619" s="8"/>
      <c r="AO619" s="8"/>
      <c r="AP619" s="8"/>
      <c r="AQ619" s="8" t="s">
        <v>3087</v>
      </c>
      <c r="AR619" s="245">
        <v>44352</v>
      </c>
      <c r="AS619" s="245">
        <v>44352</v>
      </c>
      <c r="AT619" s="246" t="s">
        <v>9376</v>
      </c>
      <c r="AU619" s="244">
        <v>44337</v>
      </c>
      <c r="AV619" s="247" t="s">
        <v>8582</v>
      </c>
      <c r="AW619" s="248" t="s">
        <v>8607</v>
      </c>
      <c r="AX619" s="249" t="s">
        <v>3087</v>
      </c>
      <c r="AY619" s="250" t="s">
        <v>9365</v>
      </c>
    </row>
    <row r="620" spans="1:51" ht="24.75" customHeight="1" x14ac:dyDescent="0.35">
      <c r="A620" s="11">
        <v>619</v>
      </c>
      <c r="B620" s="241" t="s">
        <v>9377</v>
      </c>
      <c r="C620" s="8" t="s">
        <v>9378</v>
      </c>
      <c r="D620" s="10" t="s">
        <v>3087</v>
      </c>
      <c r="E620" s="10" t="s">
        <v>14</v>
      </c>
      <c r="F620" s="9">
        <v>44340</v>
      </c>
      <c r="G620" s="9">
        <v>44399</v>
      </c>
      <c r="H620" s="9"/>
      <c r="I620" s="9"/>
      <c r="J620" s="7" t="s">
        <v>3127</v>
      </c>
      <c r="K620" s="7"/>
      <c r="L620" s="10" t="s">
        <v>8979</v>
      </c>
      <c r="M620" s="242" t="s">
        <v>8979</v>
      </c>
      <c r="N620" s="243" t="s">
        <v>2126</v>
      </c>
      <c r="O620" s="243" t="s">
        <v>9379</v>
      </c>
      <c r="P620" s="10" t="s">
        <v>9380</v>
      </c>
      <c r="Q620" s="10"/>
      <c r="R620" s="10"/>
      <c r="S620" s="10"/>
      <c r="T620" s="10" t="s">
        <v>22</v>
      </c>
      <c r="U620" s="244">
        <v>32982</v>
      </c>
      <c r="V620" s="10" t="s">
        <v>343</v>
      </c>
      <c r="W620" s="10" t="s">
        <v>343</v>
      </c>
      <c r="X620" s="241" t="s">
        <v>1936</v>
      </c>
      <c r="Y620" s="8" t="s">
        <v>9381</v>
      </c>
      <c r="Z620" s="243">
        <v>39399</v>
      </c>
      <c r="AA620" s="10" t="s">
        <v>343</v>
      </c>
      <c r="AB620" s="10" t="s">
        <v>1946</v>
      </c>
      <c r="AC620" s="10" t="s">
        <v>1974</v>
      </c>
      <c r="AD620" s="10" t="s">
        <v>9118</v>
      </c>
      <c r="AE620" s="243" t="s">
        <v>2041</v>
      </c>
      <c r="AF620" s="10" t="s">
        <v>9382</v>
      </c>
      <c r="AG620" s="10" t="s">
        <v>9383</v>
      </c>
      <c r="AH620" s="242" t="s">
        <v>9384</v>
      </c>
      <c r="AI620" s="243" t="s">
        <v>9385</v>
      </c>
      <c r="AJ620" s="10" t="s">
        <v>9386</v>
      </c>
      <c r="AK620" s="10" t="s">
        <v>9387</v>
      </c>
      <c r="AL620" s="241" t="s">
        <v>1950</v>
      </c>
      <c r="AM620" s="8" t="s">
        <v>9388</v>
      </c>
      <c r="AN620" s="8"/>
      <c r="AO620" s="8"/>
      <c r="AP620" s="8"/>
      <c r="AQ620" s="8" t="s">
        <v>3087</v>
      </c>
      <c r="AR620" s="245">
        <v>44355</v>
      </c>
      <c r="AS620" s="245">
        <v>44355</v>
      </c>
      <c r="AT620" s="246" t="s">
        <v>3087</v>
      </c>
      <c r="AU620" s="244">
        <v>44355</v>
      </c>
      <c r="AV620" s="247" t="s">
        <v>8582</v>
      </c>
      <c r="AW620" s="248" t="s">
        <v>8333</v>
      </c>
      <c r="AX620" s="249" t="s">
        <v>3087</v>
      </c>
      <c r="AY620" s="250" t="s">
        <v>9377</v>
      </c>
    </row>
    <row r="621" spans="1:51" ht="24.75" customHeight="1" x14ac:dyDescent="0.35">
      <c r="A621" s="11">
        <v>620</v>
      </c>
      <c r="B621" s="241" t="s">
        <v>9389</v>
      </c>
      <c r="C621" s="8" t="s">
        <v>9390</v>
      </c>
      <c r="D621" s="10" t="s">
        <v>3087</v>
      </c>
      <c r="E621" s="10" t="s">
        <v>14</v>
      </c>
      <c r="F621" s="9">
        <v>43774</v>
      </c>
      <c r="G621" s="9">
        <v>43833</v>
      </c>
      <c r="H621" s="9"/>
      <c r="I621" s="9"/>
      <c r="J621" s="7" t="s">
        <v>1932</v>
      </c>
      <c r="K621" s="7"/>
      <c r="L621" s="10" t="s">
        <v>115</v>
      </c>
      <c r="M621" s="242" t="s">
        <v>2070</v>
      </c>
      <c r="N621" s="243" t="s">
        <v>2050</v>
      </c>
      <c r="O621" s="243" t="s">
        <v>247</v>
      </c>
      <c r="P621" s="10" t="s">
        <v>2091</v>
      </c>
      <c r="Q621" s="10"/>
      <c r="R621" s="10"/>
      <c r="S621" s="10"/>
      <c r="T621" s="10" t="s">
        <v>53</v>
      </c>
      <c r="U621" s="244">
        <v>34270</v>
      </c>
      <c r="V621" s="10" t="s">
        <v>162</v>
      </c>
      <c r="W621" s="10" t="s">
        <v>162</v>
      </c>
      <c r="X621" s="241" t="s">
        <v>1936</v>
      </c>
      <c r="Y621" s="8" t="s">
        <v>9391</v>
      </c>
      <c r="Z621" s="243">
        <v>40149</v>
      </c>
      <c r="AA621" s="10" t="s">
        <v>255</v>
      </c>
      <c r="AB621" s="10" t="s">
        <v>1938</v>
      </c>
      <c r="AC621" s="10" t="s">
        <v>3139</v>
      </c>
      <c r="AD621" s="10" t="s">
        <v>2010</v>
      </c>
      <c r="AE621" s="243" t="s">
        <v>2095</v>
      </c>
      <c r="AF621" s="10" t="s">
        <v>9392</v>
      </c>
      <c r="AG621" s="10" t="s">
        <v>9393</v>
      </c>
      <c r="AH621" s="242" t="s">
        <v>9394</v>
      </c>
      <c r="AI621" s="243" t="s">
        <v>9395</v>
      </c>
      <c r="AJ621" s="10" t="s">
        <v>9396</v>
      </c>
      <c r="AK621" s="10" t="s">
        <v>9397</v>
      </c>
      <c r="AL621" s="241" t="s">
        <v>1953</v>
      </c>
      <c r="AM621" s="8" t="s">
        <v>9398</v>
      </c>
      <c r="AN621" s="8"/>
      <c r="AO621" s="8"/>
      <c r="AP621" s="8"/>
      <c r="AQ621" s="8"/>
      <c r="AR621" s="245">
        <v>44355</v>
      </c>
      <c r="AS621" s="245">
        <v>44355</v>
      </c>
      <c r="AT621" s="246" t="s">
        <v>9399</v>
      </c>
      <c r="AU621" s="244">
        <v>44314</v>
      </c>
      <c r="AV621" s="247" t="s">
        <v>8582</v>
      </c>
      <c r="AW621" s="248" t="s">
        <v>8607</v>
      </c>
      <c r="AX621" s="249" t="s">
        <v>3087</v>
      </c>
      <c r="AY621" s="250" t="s">
        <v>9389</v>
      </c>
    </row>
    <row r="622" spans="1:51" ht="24.75" customHeight="1" x14ac:dyDescent="0.35">
      <c r="A622" s="11">
        <v>621</v>
      </c>
      <c r="B622" s="241" t="s">
        <v>9400</v>
      </c>
      <c r="C622" s="8" t="s">
        <v>6307</v>
      </c>
      <c r="D622" s="10" t="s">
        <v>3087</v>
      </c>
      <c r="E622" s="10" t="s">
        <v>14</v>
      </c>
      <c r="F622" s="9">
        <v>44326</v>
      </c>
      <c r="G622" s="9">
        <v>44385</v>
      </c>
      <c r="H622" s="9"/>
      <c r="I622" s="9"/>
      <c r="J622" s="7" t="s">
        <v>3127</v>
      </c>
      <c r="K622" s="7"/>
      <c r="L622" s="10" t="s">
        <v>41</v>
      </c>
      <c r="M622" s="242" t="s">
        <v>1954</v>
      </c>
      <c r="N622" s="243" t="s">
        <v>2050</v>
      </c>
      <c r="O622" s="243" t="s">
        <v>9082</v>
      </c>
      <c r="P622" s="10" t="s">
        <v>9083</v>
      </c>
      <c r="Q622" s="10"/>
      <c r="R622" s="10"/>
      <c r="S622" s="10"/>
      <c r="T622" s="10" t="s">
        <v>22</v>
      </c>
      <c r="U622" s="244">
        <v>32666</v>
      </c>
      <c r="V622" s="10" t="s">
        <v>255</v>
      </c>
      <c r="W622" s="10" t="s">
        <v>255</v>
      </c>
      <c r="X622" s="241" t="s">
        <v>1936</v>
      </c>
      <c r="Y622" s="8" t="s">
        <v>7762</v>
      </c>
      <c r="Z622" s="243">
        <v>42808</v>
      </c>
      <c r="AA622" s="10" t="s">
        <v>3087</v>
      </c>
      <c r="AB622" s="10" t="s">
        <v>1938</v>
      </c>
      <c r="AC622" s="10" t="s">
        <v>3139</v>
      </c>
      <c r="AD622" s="10" t="s">
        <v>2098</v>
      </c>
      <c r="AE622" s="243" t="s">
        <v>1948</v>
      </c>
      <c r="AF622" s="10" t="s">
        <v>7763</v>
      </c>
      <c r="AG622" s="10" t="s">
        <v>7764</v>
      </c>
      <c r="AH622" s="242" t="s">
        <v>7763</v>
      </c>
      <c r="AI622" s="243" t="s">
        <v>7764</v>
      </c>
      <c r="AJ622" s="10" t="s">
        <v>7765</v>
      </c>
      <c r="AK622" s="10" t="s">
        <v>7766</v>
      </c>
      <c r="AL622" s="241" t="s">
        <v>2107</v>
      </c>
      <c r="AM622" s="8" t="s">
        <v>7767</v>
      </c>
      <c r="AN622" s="8"/>
      <c r="AO622" s="8"/>
      <c r="AP622" s="8"/>
      <c r="AQ622" s="8" t="s">
        <v>3087</v>
      </c>
      <c r="AR622" s="245">
        <v>44356</v>
      </c>
      <c r="AS622" s="245">
        <v>44356</v>
      </c>
      <c r="AT622" s="246" t="s">
        <v>3087</v>
      </c>
      <c r="AU622" s="244">
        <v>44356</v>
      </c>
      <c r="AV622" s="247" t="s">
        <v>8638</v>
      </c>
      <c r="AW622" s="248" t="s">
        <v>8639</v>
      </c>
      <c r="AX622" s="249" t="s">
        <v>3087</v>
      </c>
      <c r="AY622" s="250" t="s">
        <v>9400</v>
      </c>
    </row>
    <row r="623" spans="1:51" ht="24.75" customHeight="1" x14ac:dyDescent="0.35">
      <c r="A623" s="11">
        <v>622</v>
      </c>
      <c r="B623" s="241" t="s">
        <v>9401</v>
      </c>
      <c r="C623" s="8" t="s">
        <v>9402</v>
      </c>
      <c r="D623" s="10" t="s">
        <v>3087</v>
      </c>
      <c r="E623" s="10" t="s">
        <v>501</v>
      </c>
      <c r="F623" s="9">
        <v>44046</v>
      </c>
      <c r="G623" s="9">
        <v>44105</v>
      </c>
      <c r="H623" s="9"/>
      <c r="I623" s="9">
        <v>44470</v>
      </c>
      <c r="J623" s="7" t="s">
        <v>3127</v>
      </c>
      <c r="K623" s="7"/>
      <c r="L623" s="10" t="s">
        <v>7461</v>
      </c>
      <c r="M623" s="242" t="s">
        <v>7462</v>
      </c>
      <c r="N623" s="243" t="s">
        <v>2017</v>
      </c>
      <c r="O623" s="243" t="s">
        <v>3186</v>
      </c>
      <c r="P623" s="10" t="s">
        <v>2061</v>
      </c>
      <c r="Q623" s="10"/>
      <c r="R623" s="10"/>
      <c r="S623" s="10"/>
      <c r="T623" s="10" t="s">
        <v>53</v>
      </c>
      <c r="U623" s="244">
        <v>32212</v>
      </c>
      <c r="V623" s="10" t="s">
        <v>501</v>
      </c>
      <c r="W623" s="10" t="s">
        <v>501</v>
      </c>
      <c r="X623" s="241" t="s">
        <v>1936</v>
      </c>
      <c r="Y623" s="8" t="s">
        <v>9403</v>
      </c>
      <c r="Z623" s="243">
        <v>41326</v>
      </c>
      <c r="AA623" s="10" t="s">
        <v>501</v>
      </c>
      <c r="AB623" s="10" t="s">
        <v>1956</v>
      </c>
      <c r="AC623" s="10" t="s">
        <v>3139</v>
      </c>
      <c r="AD623" s="10" t="s">
        <v>2004</v>
      </c>
      <c r="AE623" s="243" t="s">
        <v>2439</v>
      </c>
      <c r="AF623" s="10" t="s">
        <v>9404</v>
      </c>
      <c r="AG623" s="10" t="s">
        <v>9405</v>
      </c>
      <c r="AH623" s="242" t="s">
        <v>9404</v>
      </c>
      <c r="AI623" s="243" t="s">
        <v>9405</v>
      </c>
      <c r="AJ623" s="10" t="s">
        <v>9406</v>
      </c>
      <c r="AK623" s="10" t="s">
        <v>9407</v>
      </c>
      <c r="AL623" s="241" t="s">
        <v>1953</v>
      </c>
      <c r="AM623" s="8" t="s">
        <v>9408</v>
      </c>
      <c r="AN623" s="8"/>
      <c r="AO623" s="8"/>
      <c r="AP623" s="8"/>
      <c r="AQ623" s="8" t="s">
        <v>3087</v>
      </c>
      <c r="AR623" s="245">
        <v>44356</v>
      </c>
      <c r="AS623" s="245">
        <v>44356</v>
      </c>
      <c r="AT623" s="246" t="s">
        <v>9409</v>
      </c>
      <c r="AU623" s="244">
        <v>43980</v>
      </c>
      <c r="AV623" s="247" t="s">
        <v>8638</v>
      </c>
      <c r="AW623" s="248" t="s">
        <v>8639</v>
      </c>
      <c r="AX623" s="249" t="s">
        <v>3087</v>
      </c>
      <c r="AY623" s="250" t="s">
        <v>9401</v>
      </c>
    </row>
    <row r="624" spans="1:51" ht="24.75" customHeight="1" x14ac:dyDescent="0.35">
      <c r="A624" s="11">
        <v>623</v>
      </c>
      <c r="B624" s="241" t="s">
        <v>9410</v>
      </c>
      <c r="C624" s="8" t="s">
        <v>9411</v>
      </c>
      <c r="D624" s="10" t="s">
        <v>3087</v>
      </c>
      <c r="E624" s="10" t="s">
        <v>14</v>
      </c>
      <c r="F624" s="9">
        <v>44348</v>
      </c>
      <c r="G624" s="9">
        <v>44407</v>
      </c>
      <c r="H624" s="9"/>
      <c r="I624" s="9"/>
      <c r="J624" s="7" t="s">
        <v>3127</v>
      </c>
      <c r="K624" s="7"/>
      <c r="L624" s="10" t="s">
        <v>115</v>
      </c>
      <c r="M624" s="242" t="s">
        <v>2070</v>
      </c>
      <c r="N624" s="243" t="s">
        <v>1990</v>
      </c>
      <c r="O624" s="243" t="s">
        <v>484</v>
      </c>
      <c r="P624" s="10" t="s">
        <v>2220</v>
      </c>
      <c r="Q624" s="10"/>
      <c r="R624" s="10"/>
      <c r="S624" s="10"/>
      <c r="T624" s="10" t="s">
        <v>53</v>
      </c>
      <c r="U624" s="244">
        <v>32006</v>
      </c>
      <c r="V624" s="10" t="s">
        <v>2202</v>
      </c>
      <c r="W624" s="10" t="s">
        <v>2202</v>
      </c>
      <c r="X624" s="241" t="s">
        <v>1936</v>
      </c>
      <c r="Y624" s="8" t="s">
        <v>9412</v>
      </c>
      <c r="Z624" s="243">
        <v>41312</v>
      </c>
      <c r="AA624" s="10" t="s">
        <v>2202</v>
      </c>
      <c r="AB624" s="10" t="s">
        <v>1938</v>
      </c>
      <c r="AC624" s="10" t="s">
        <v>1974</v>
      </c>
      <c r="AD624" s="10" t="s">
        <v>9413</v>
      </c>
      <c r="AE624" s="243" t="s">
        <v>2350</v>
      </c>
      <c r="AF624" s="10" t="s">
        <v>9414</v>
      </c>
      <c r="AG624" s="10" t="s">
        <v>9415</v>
      </c>
      <c r="AH624" s="242" t="s">
        <v>9416</v>
      </c>
      <c r="AI624" s="243" t="s">
        <v>9417</v>
      </c>
      <c r="AJ624" s="10" t="s">
        <v>9418</v>
      </c>
      <c r="AK624" s="10" t="s">
        <v>9419</v>
      </c>
      <c r="AL624" s="241" t="s">
        <v>1971</v>
      </c>
      <c r="AM624" s="8" t="s">
        <v>9420</v>
      </c>
      <c r="AN624" s="8"/>
      <c r="AO624" s="8"/>
      <c r="AP624" s="8"/>
      <c r="AQ624" s="8" t="s">
        <v>3087</v>
      </c>
      <c r="AR624" s="245">
        <v>44356</v>
      </c>
      <c r="AS624" s="245">
        <v>44356</v>
      </c>
      <c r="AT624" s="246" t="s">
        <v>3087</v>
      </c>
      <c r="AU624" s="244">
        <v>44357</v>
      </c>
      <c r="AV624" s="247" t="s">
        <v>8582</v>
      </c>
      <c r="AW624" s="248" t="s">
        <v>8333</v>
      </c>
      <c r="AX624" s="249" t="s">
        <v>3087</v>
      </c>
      <c r="AY624" s="250" t="s">
        <v>9410</v>
      </c>
    </row>
    <row r="625" spans="1:51" ht="24.75" customHeight="1" x14ac:dyDescent="0.35">
      <c r="A625" s="11">
        <v>624</v>
      </c>
      <c r="B625" s="241" t="s">
        <v>9421</v>
      </c>
      <c r="C625" s="8" t="s">
        <v>9422</v>
      </c>
      <c r="D625" s="10" t="s">
        <v>3087</v>
      </c>
      <c r="E625" s="10" t="s">
        <v>14</v>
      </c>
      <c r="F625" s="9">
        <v>43055</v>
      </c>
      <c r="G625" s="9">
        <v>43114</v>
      </c>
      <c r="H625" s="9"/>
      <c r="I625" s="9"/>
      <c r="J625" s="7" t="s">
        <v>1932</v>
      </c>
      <c r="K625" s="7"/>
      <c r="L625" s="10" t="s">
        <v>35</v>
      </c>
      <c r="M625" s="242" t="s">
        <v>1989</v>
      </c>
      <c r="N625" s="243" t="s">
        <v>1972</v>
      </c>
      <c r="O625" s="243" t="s">
        <v>555</v>
      </c>
      <c r="P625" s="10" t="s">
        <v>2258</v>
      </c>
      <c r="Q625" s="10"/>
      <c r="R625" s="10"/>
      <c r="S625" s="10"/>
      <c r="T625" s="10" t="s">
        <v>22</v>
      </c>
      <c r="U625" s="244">
        <v>30541</v>
      </c>
      <c r="V625" s="10" t="s">
        <v>255</v>
      </c>
      <c r="W625" s="10" t="s">
        <v>255</v>
      </c>
      <c r="X625" s="241" t="s">
        <v>1936</v>
      </c>
      <c r="Y625" s="8" t="s">
        <v>9423</v>
      </c>
      <c r="Z625" s="243">
        <v>41838</v>
      </c>
      <c r="AA625" s="10" t="s">
        <v>255</v>
      </c>
      <c r="AB625" s="10" t="s">
        <v>1938</v>
      </c>
      <c r="AC625" s="10" t="s">
        <v>3139</v>
      </c>
      <c r="AD625" s="10" t="s">
        <v>2010</v>
      </c>
      <c r="AE625" s="243" t="s">
        <v>9424</v>
      </c>
      <c r="AF625" s="10" t="s">
        <v>9425</v>
      </c>
      <c r="AG625" s="10" t="s">
        <v>9426</v>
      </c>
      <c r="AH625" s="242" t="s">
        <v>9427</v>
      </c>
      <c r="AI625" s="243" t="s">
        <v>9426</v>
      </c>
      <c r="AJ625" s="10" t="s">
        <v>9428</v>
      </c>
      <c r="AK625" s="10" t="s">
        <v>9429</v>
      </c>
      <c r="AL625" s="241" t="s">
        <v>1941</v>
      </c>
      <c r="AM625" s="8" t="s">
        <v>9430</v>
      </c>
      <c r="AN625" s="8"/>
      <c r="AO625" s="8"/>
      <c r="AP625" s="8"/>
      <c r="AQ625" s="8" t="s">
        <v>3087</v>
      </c>
      <c r="AR625" s="245">
        <v>44342</v>
      </c>
      <c r="AS625" s="245">
        <v>44357</v>
      </c>
      <c r="AT625" s="246" t="s">
        <v>9431</v>
      </c>
      <c r="AU625" s="244">
        <v>44315</v>
      </c>
      <c r="AV625" s="247" t="s">
        <v>8582</v>
      </c>
      <c r="AW625" s="248" t="s">
        <v>8607</v>
      </c>
      <c r="AX625" s="249" t="s">
        <v>3087</v>
      </c>
      <c r="AY625" s="250" t="s">
        <v>9421</v>
      </c>
    </row>
    <row r="626" spans="1:51" ht="24.75" customHeight="1" x14ac:dyDescent="0.35">
      <c r="A626" s="11">
        <v>625</v>
      </c>
      <c r="B626" s="241" t="s">
        <v>9432</v>
      </c>
      <c r="C626" s="8" t="s">
        <v>9433</v>
      </c>
      <c r="D626" s="10" t="s">
        <v>3087</v>
      </c>
      <c r="E626" s="10" t="s">
        <v>255</v>
      </c>
      <c r="F626" s="9">
        <v>41122</v>
      </c>
      <c r="G626" s="9">
        <v>41182</v>
      </c>
      <c r="H626" s="9"/>
      <c r="I626" s="9"/>
      <c r="J626" s="7" t="s">
        <v>1932</v>
      </c>
      <c r="K626" s="7"/>
      <c r="L626" s="10" t="s">
        <v>8956</v>
      </c>
      <c r="M626" s="242" t="s">
        <v>8957</v>
      </c>
      <c r="N626" s="243" t="s">
        <v>1972</v>
      </c>
      <c r="O626" s="243" t="s">
        <v>3186</v>
      </c>
      <c r="P626" s="10" t="s">
        <v>2061</v>
      </c>
      <c r="Q626" s="10"/>
      <c r="R626" s="10"/>
      <c r="S626" s="10"/>
      <c r="T626" s="10" t="s">
        <v>22</v>
      </c>
      <c r="U626" s="244">
        <v>32956</v>
      </c>
      <c r="V626" s="10" t="s">
        <v>2048</v>
      </c>
      <c r="W626" s="10" t="s">
        <v>2048</v>
      </c>
      <c r="X626" s="241" t="s">
        <v>1936</v>
      </c>
      <c r="Y626" s="8" t="s">
        <v>9434</v>
      </c>
      <c r="Z626" s="243">
        <v>43518</v>
      </c>
      <c r="AA626" s="10" t="s">
        <v>2048</v>
      </c>
      <c r="AB626" s="10" t="s">
        <v>1938</v>
      </c>
      <c r="AC626" s="10" t="s">
        <v>3139</v>
      </c>
      <c r="AD626" s="10" t="s">
        <v>1992</v>
      </c>
      <c r="AE626" s="243" t="s">
        <v>3158</v>
      </c>
      <c r="AF626" s="10" t="s">
        <v>9435</v>
      </c>
      <c r="AG626" s="10" t="s">
        <v>9436</v>
      </c>
      <c r="AH626" s="242" t="s">
        <v>9437</v>
      </c>
      <c r="AI626" s="243" t="s">
        <v>9438</v>
      </c>
      <c r="AJ626" s="10" t="s">
        <v>9439</v>
      </c>
      <c r="AK626" s="10" t="s">
        <v>9440</v>
      </c>
      <c r="AL626" s="241" t="s">
        <v>2107</v>
      </c>
      <c r="AM626" s="8" t="s">
        <v>9441</v>
      </c>
      <c r="AN626" s="8"/>
      <c r="AO626" s="8"/>
      <c r="AP626" s="8"/>
      <c r="AQ626" s="8" t="s">
        <v>3087</v>
      </c>
      <c r="AR626" s="245">
        <v>44358</v>
      </c>
      <c r="AS626" s="245">
        <v>44358</v>
      </c>
      <c r="AT626" s="246" t="s">
        <v>9442</v>
      </c>
      <c r="AU626" s="244">
        <v>44336</v>
      </c>
      <c r="AV626" s="247" t="s">
        <v>8582</v>
      </c>
      <c r="AW626" s="248" t="s">
        <v>8607</v>
      </c>
      <c r="AX626" s="249" t="s">
        <v>3087</v>
      </c>
      <c r="AY626" s="250" t="s">
        <v>9432</v>
      </c>
    </row>
    <row r="627" spans="1:51" ht="24.75" customHeight="1" x14ac:dyDescent="0.35">
      <c r="A627" s="11">
        <v>626</v>
      </c>
      <c r="B627" s="241" t="s">
        <v>9443</v>
      </c>
      <c r="C627" s="8" t="s">
        <v>9444</v>
      </c>
      <c r="D627" s="10" t="s">
        <v>9445</v>
      </c>
      <c r="E627" s="10" t="s">
        <v>14</v>
      </c>
      <c r="F627" s="9">
        <v>42983</v>
      </c>
      <c r="G627" s="9"/>
      <c r="H627" s="9"/>
      <c r="I627" s="9"/>
      <c r="J627" s="7" t="s">
        <v>1932</v>
      </c>
      <c r="K627" s="7"/>
      <c r="L627" s="10" t="s">
        <v>96</v>
      </c>
      <c r="M627" s="242" t="s">
        <v>96</v>
      </c>
      <c r="N627" s="243" t="s">
        <v>2050</v>
      </c>
      <c r="O627" s="243" t="s">
        <v>9446</v>
      </c>
      <c r="P627" s="10" t="s">
        <v>6653</v>
      </c>
      <c r="Q627" s="10"/>
      <c r="R627" s="10"/>
      <c r="S627" s="10"/>
      <c r="T627" s="10" t="s">
        <v>53</v>
      </c>
      <c r="U627" s="244">
        <v>33849</v>
      </c>
      <c r="V627" s="10" t="s">
        <v>255</v>
      </c>
      <c r="W627" s="10" t="s">
        <v>255</v>
      </c>
      <c r="X627" s="241" t="s">
        <v>1936</v>
      </c>
      <c r="Y627" s="8" t="s">
        <v>9447</v>
      </c>
      <c r="Z627" s="243">
        <v>43759</v>
      </c>
      <c r="AA627" s="10" t="s">
        <v>3087</v>
      </c>
      <c r="AB627" s="10" t="s">
        <v>1938</v>
      </c>
      <c r="AC627" s="10" t="s">
        <v>1968</v>
      </c>
      <c r="AD627" s="10" t="s">
        <v>2686</v>
      </c>
      <c r="AE627" s="243" t="s">
        <v>9448</v>
      </c>
      <c r="AF627" s="10" t="s">
        <v>9449</v>
      </c>
      <c r="AG627" s="10" t="s">
        <v>9450</v>
      </c>
      <c r="AH627" s="242" t="s">
        <v>9449</v>
      </c>
      <c r="AI627" s="243" t="s">
        <v>9450</v>
      </c>
      <c r="AJ627" s="10" t="s">
        <v>9451</v>
      </c>
      <c r="AK627" s="10" t="s">
        <v>9452</v>
      </c>
      <c r="AL627" s="241" t="s">
        <v>2107</v>
      </c>
      <c r="AM627" s="8" t="s">
        <v>9453</v>
      </c>
      <c r="AN627" s="8"/>
      <c r="AO627" s="8"/>
      <c r="AP627" s="8"/>
      <c r="AQ627" s="8" t="s">
        <v>3087</v>
      </c>
      <c r="AR627" s="245">
        <v>44358</v>
      </c>
      <c r="AS627" s="245">
        <v>44358</v>
      </c>
      <c r="AT627" s="246" t="s">
        <v>9454</v>
      </c>
      <c r="AU627" s="244">
        <v>44327</v>
      </c>
      <c r="AV627" s="247" t="s">
        <v>8582</v>
      </c>
      <c r="AW627" s="248" t="s">
        <v>8607</v>
      </c>
      <c r="AX627" s="249" t="s">
        <v>3087</v>
      </c>
      <c r="AY627" s="250" t="s">
        <v>9443</v>
      </c>
    </row>
    <row r="628" spans="1:51" ht="24.75" customHeight="1" x14ac:dyDescent="0.35">
      <c r="A628" s="11">
        <v>627</v>
      </c>
      <c r="B628" s="241" t="s">
        <v>9455</v>
      </c>
      <c r="C628" s="8" t="s">
        <v>9456</v>
      </c>
      <c r="D628" s="10" t="s">
        <v>3087</v>
      </c>
      <c r="E628" s="10" t="s">
        <v>14</v>
      </c>
      <c r="F628" s="9">
        <v>44354</v>
      </c>
      <c r="G628" s="9">
        <v>44413</v>
      </c>
      <c r="H628" s="9"/>
      <c r="I628" s="9"/>
      <c r="J628" s="7" t="s">
        <v>3127</v>
      </c>
      <c r="K628" s="7"/>
      <c r="L628" s="10" t="s">
        <v>35</v>
      </c>
      <c r="M628" s="242" t="s">
        <v>2013</v>
      </c>
      <c r="N628" s="243" t="s">
        <v>1972</v>
      </c>
      <c r="O628" s="243" t="s">
        <v>9457</v>
      </c>
      <c r="P628" s="10" t="s">
        <v>9458</v>
      </c>
      <c r="Q628" s="10"/>
      <c r="R628" s="10"/>
      <c r="S628" s="10"/>
      <c r="T628" s="10" t="s">
        <v>22</v>
      </c>
      <c r="U628" s="244">
        <v>32592</v>
      </c>
      <c r="V628" s="10" t="s">
        <v>255</v>
      </c>
      <c r="W628" s="10" t="s">
        <v>2015</v>
      </c>
      <c r="X628" s="241" t="s">
        <v>1936</v>
      </c>
      <c r="Y628" s="8" t="s">
        <v>9459</v>
      </c>
      <c r="Z628" s="243">
        <v>43949</v>
      </c>
      <c r="AA628" s="10" t="s">
        <v>255</v>
      </c>
      <c r="AB628" s="10" t="s">
        <v>1938</v>
      </c>
      <c r="AC628" s="10" t="s">
        <v>3139</v>
      </c>
      <c r="AD628" s="10" t="s">
        <v>2146</v>
      </c>
      <c r="AE628" s="243" t="s">
        <v>9460</v>
      </c>
      <c r="AF628" s="10" t="s">
        <v>9461</v>
      </c>
      <c r="AG628" s="10" t="s">
        <v>9462</v>
      </c>
      <c r="AH628" s="242" t="s">
        <v>9461</v>
      </c>
      <c r="AI628" s="243" t="s">
        <v>9462</v>
      </c>
      <c r="AJ628" s="10" t="s">
        <v>9463</v>
      </c>
      <c r="AK628" s="10" t="s">
        <v>9464</v>
      </c>
      <c r="AL628" s="241" t="s">
        <v>1953</v>
      </c>
      <c r="AM628" s="8" t="s">
        <v>9465</v>
      </c>
      <c r="AN628" s="8"/>
      <c r="AO628" s="8"/>
      <c r="AP628" s="8"/>
      <c r="AQ628" s="8" t="s">
        <v>3087</v>
      </c>
      <c r="AR628" s="245">
        <v>44360</v>
      </c>
      <c r="AS628" s="245">
        <v>44360</v>
      </c>
      <c r="AT628" s="246" t="s">
        <v>3087</v>
      </c>
      <c r="AU628" s="244">
        <v>44361</v>
      </c>
      <c r="AV628" s="247" t="s">
        <v>8582</v>
      </c>
      <c r="AW628" s="248" t="s">
        <v>8607</v>
      </c>
      <c r="AX628" s="249" t="s">
        <v>3087</v>
      </c>
      <c r="AY628" s="250" t="s">
        <v>9455</v>
      </c>
    </row>
    <row r="629" spans="1:51" ht="24.75" customHeight="1" x14ac:dyDescent="0.35">
      <c r="A629" s="11">
        <v>628</v>
      </c>
      <c r="B629" s="241" t="s">
        <v>9466</v>
      </c>
      <c r="C629" s="8" t="s">
        <v>9467</v>
      </c>
      <c r="D629" s="10" t="s">
        <v>3087</v>
      </c>
      <c r="E629" s="10" t="s">
        <v>527</v>
      </c>
      <c r="F629" s="9">
        <v>44348</v>
      </c>
      <c r="G629" s="9">
        <v>44407</v>
      </c>
      <c r="H629" s="9"/>
      <c r="I629" s="9"/>
      <c r="J629" s="7" t="s">
        <v>3127</v>
      </c>
      <c r="K629" s="7"/>
      <c r="L629" s="10" t="s">
        <v>8979</v>
      </c>
      <c r="M629" s="242" t="s">
        <v>3474</v>
      </c>
      <c r="N629" s="243" t="s">
        <v>2017</v>
      </c>
      <c r="O629" s="243" t="s">
        <v>8980</v>
      </c>
      <c r="P629" s="10" t="s">
        <v>8981</v>
      </c>
      <c r="Q629" s="10"/>
      <c r="R629" s="10"/>
      <c r="S629" s="10"/>
      <c r="T629" s="10" t="s">
        <v>53</v>
      </c>
      <c r="U629" s="244">
        <v>33118</v>
      </c>
      <c r="V629" s="10" t="s">
        <v>527</v>
      </c>
      <c r="W629" s="10" t="s">
        <v>527</v>
      </c>
      <c r="X629" s="241" t="s">
        <v>1936</v>
      </c>
      <c r="Y629" s="8" t="s">
        <v>9468</v>
      </c>
      <c r="Z629" s="243">
        <v>41555</v>
      </c>
      <c r="AA629" s="10" t="s">
        <v>527</v>
      </c>
      <c r="AB629" s="10" t="s">
        <v>1938</v>
      </c>
      <c r="AC629" s="10" t="s">
        <v>3139</v>
      </c>
      <c r="AD629" s="10" t="s">
        <v>2253</v>
      </c>
      <c r="AE629" s="243" t="s">
        <v>5802</v>
      </c>
      <c r="AF629" s="10" t="s">
        <v>9469</v>
      </c>
      <c r="AG629" s="10" t="s">
        <v>9470</v>
      </c>
      <c r="AH629" s="242" t="s">
        <v>9469</v>
      </c>
      <c r="AI629" s="243" t="s">
        <v>9470</v>
      </c>
      <c r="AJ629" s="10" t="s">
        <v>9471</v>
      </c>
      <c r="AK629" s="10" t="s">
        <v>9472</v>
      </c>
      <c r="AL629" s="241" t="s">
        <v>2107</v>
      </c>
      <c r="AM629" s="8" t="s">
        <v>9473</v>
      </c>
      <c r="AN629" s="8"/>
      <c r="AO629" s="8"/>
      <c r="AP629" s="8"/>
      <c r="AQ629" s="8" t="s">
        <v>3087</v>
      </c>
      <c r="AR629" s="245">
        <v>44361</v>
      </c>
      <c r="AS629" s="245">
        <v>44361</v>
      </c>
      <c r="AT629" s="246" t="s">
        <v>3087</v>
      </c>
      <c r="AU629" s="244">
        <v>44362</v>
      </c>
      <c r="AV629" s="247" t="s">
        <v>8638</v>
      </c>
      <c r="AW629" s="248" t="s">
        <v>9474</v>
      </c>
      <c r="AX629" s="249" t="s">
        <v>3087</v>
      </c>
      <c r="AY629" s="250" t="s">
        <v>9466</v>
      </c>
    </row>
    <row r="630" spans="1:51" ht="24.75" customHeight="1" x14ac:dyDescent="0.35">
      <c r="A630" s="11">
        <v>629</v>
      </c>
      <c r="B630" s="241" t="s">
        <v>9475</v>
      </c>
      <c r="C630" s="8" t="s">
        <v>9476</v>
      </c>
      <c r="D630" s="10" t="s">
        <v>3087</v>
      </c>
      <c r="E630" s="10" t="s">
        <v>14</v>
      </c>
      <c r="F630" s="9">
        <v>43739</v>
      </c>
      <c r="G630" s="9">
        <v>43798</v>
      </c>
      <c r="H630" s="9"/>
      <c r="I630" s="9"/>
      <c r="J630" s="7" t="s">
        <v>1932</v>
      </c>
      <c r="K630" s="7"/>
      <c r="L630" s="10" t="s">
        <v>751</v>
      </c>
      <c r="M630" s="242" t="s">
        <v>9477</v>
      </c>
      <c r="N630" s="243" t="s">
        <v>1972</v>
      </c>
      <c r="O630" s="243" t="s">
        <v>9478</v>
      </c>
      <c r="P630" s="10" t="s">
        <v>9479</v>
      </c>
      <c r="Q630" s="10"/>
      <c r="R630" s="10"/>
      <c r="S630" s="10"/>
      <c r="T630" s="10" t="s">
        <v>53</v>
      </c>
      <c r="U630" s="244">
        <v>32030</v>
      </c>
      <c r="V630" s="10" t="s">
        <v>79</v>
      </c>
      <c r="W630" s="10" t="s">
        <v>79</v>
      </c>
      <c r="X630" s="241" t="s">
        <v>1936</v>
      </c>
      <c r="Y630" s="8" t="s">
        <v>9480</v>
      </c>
      <c r="Z630" s="243">
        <v>40023</v>
      </c>
      <c r="AA630" s="10" t="s">
        <v>79</v>
      </c>
      <c r="AB630" s="10" t="s">
        <v>1938</v>
      </c>
      <c r="AC630" s="10" t="s">
        <v>1968</v>
      </c>
      <c r="AD630" s="10" t="s">
        <v>7081</v>
      </c>
      <c r="AE630" s="243" t="s">
        <v>9481</v>
      </c>
      <c r="AF630" s="10" t="s">
        <v>9482</v>
      </c>
      <c r="AG630" s="10" t="s">
        <v>9483</v>
      </c>
      <c r="AH630" s="242" t="s">
        <v>9484</v>
      </c>
      <c r="AI630" s="243" t="s">
        <v>9485</v>
      </c>
      <c r="AJ630" s="10" t="s">
        <v>9486</v>
      </c>
      <c r="AK630" s="10" t="s">
        <v>9487</v>
      </c>
      <c r="AL630" s="241" t="s">
        <v>1971</v>
      </c>
      <c r="AM630" s="8" t="s">
        <v>9486</v>
      </c>
      <c r="AN630" s="8"/>
      <c r="AO630" s="8"/>
      <c r="AP630" s="8"/>
      <c r="AQ630" s="8"/>
      <c r="AR630" s="245">
        <v>44362</v>
      </c>
      <c r="AS630" s="245">
        <v>44365</v>
      </c>
      <c r="AT630" s="246" t="s">
        <v>9488</v>
      </c>
      <c r="AU630" s="244">
        <v>44322</v>
      </c>
      <c r="AV630" s="247" t="s">
        <v>8582</v>
      </c>
      <c r="AW630" s="248" t="s">
        <v>8607</v>
      </c>
      <c r="AX630" s="249" t="s">
        <v>3087</v>
      </c>
      <c r="AY630" s="250" t="s">
        <v>9475</v>
      </c>
    </row>
    <row r="631" spans="1:51" ht="24.75" customHeight="1" x14ac:dyDescent="0.35">
      <c r="A631" s="11">
        <v>630</v>
      </c>
      <c r="B631" s="241" t="s">
        <v>9489</v>
      </c>
      <c r="C631" s="8" t="s">
        <v>9490</v>
      </c>
      <c r="D631" s="10" t="s">
        <v>3087</v>
      </c>
      <c r="E631" s="10" t="s">
        <v>14</v>
      </c>
      <c r="F631" s="9">
        <v>44340</v>
      </c>
      <c r="G631" s="9">
        <v>44399</v>
      </c>
      <c r="H631" s="9"/>
      <c r="I631" s="9"/>
      <c r="J631" s="7" t="s">
        <v>3127</v>
      </c>
      <c r="K631" s="7"/>
      <c r="L631" s="10" t="s">
        <v>41</v>
      </c>
      <c r="M631" s="242" t="s">
        <v>2412</v>
      </c>
      <c r="N631" s="243" t="s">
        <v>1933</v>
      </c>
      <c r="O631" s="243" t="s">
        <v>1754</v>
      </c>
      <c r="P631" s="10" t="s">
        <v>9491</v>
      </c>
      <c r="Q631" s="10"/>
      <c r="R631" s="10"/>
      <c r="S631" s="10"/>
      <c r="T631" s="10" t="s">
        <v>22</v>
      </c>
      <c r="U631" s="244">
        <v>31413</v>
      </c>
      <c r="V631" s="10" t="s">
        <v>255</v>
      </c>
      <c r="W631" s="10" t="s">
        <v>145</v>
      </c>
      <c r="X631" s="241" t="s">
        <v>1936</v>
      </c>
      <c r="Y631" s="8" t="s">
        <v>9492</v>
      </c>
      <c r="Z631" s="243">
        <v>43171</v>
      </c>
      <c r="AA631" s="10" t="s">
        <v>3087</v>
      </c>
      <c r="AB631" s="10" t="s">
        <v>1938</v>
      </c>
      <c r="AC631" s="10" t="s">
        <v>3139</v>
      </c>
      <c r="AD631" s="10" t="s">
        <v>2132</v>
      </c>
      <c r="AE631" s="243" t="s">
        <v>6722</v>
      </c>
      <c r="AF631" s="10" t="s">
        <v>9493</v>
      </c>
      <c r="AG631" s="10" t="s">
        <v>9494</v>
      </c>
      <c r="AH631" s="242" t="s">
        <v>9493</v>
      </c>
      <c r="AI631" s="243" t="s">
        <v>9494</v>
      </c>
      <c r="AJ631" s="10" t="s">
        <v>9495</v>
      </c>
      <c r="AK631" s="10" t="s">
        <v>9496</v>
      </c>
      <c r="AL631" s="241" t="s">
        <v>1941</v>
      </c>
      <c r="AM631" s="8" t="s">
        <v>9497</v>
      </c>
      <c r="AN631" s="8"/>
      <c r="AO631" s="8"/>
      <c r="AP631" s="8"/>
      <c r="AQ631" s="8" t="s">
        <v>3087</v>
      </c>
      <c r="AR631" s="245">
        <v>44368</v>
      </c>
      <c r="AS631" s="245">
        <v>44368</v>
      </c>
      <c r="AT631" s="246" t="s">
        <v>3087</v>
      </c>
      <c r="AU631" s="244">
        <v>44368</v>
      </c>
      <c r="AV631" s="247" t="s">
        <v>8582</v>
      </c>
      <c r="AW631" s="248" t="s">
        <v>6769</v>
      </c>
      <c r="AX631" s="249" t="s">
        <v>3087</v>
      </c>
      <c r="AY631" s="250" t="s">
        <v>9489</v>
      </c>
    </row>
    <row r="632" spans="1:51" ht="24.75" customHeight="1" x14ac:dyDescent="0.35">
      <c r="A632" s="11">
        <v>631</v>
      </c>
      <c r="B632" s="241" t="s">
        <v>9498</v>
      </c>
      <c r="C632" s="8" t="s">
        <v>9499</v>
      </c>
      <c r="D632" s="10" t="s">
        <v>3087</v>
      </c>
      <c r="E632" s="10" t="s">
        <v>14</v>
      </c>
      <c r="F632" s="9">
        <v>44312</v>
      </c>
      <c r="G632" s="9">
        <v>44371</v>
      </c>
      <c r="H632" s="9"/>
      <c r="I632" s="9"/>
      <c r="J632" s="7" t="s">
        <v>3127</v>
      </c>
      <c r="K632" s="7"/>
      <c r="L632" s="10" t="s">
        <v>35</v>
      </c>
      <c r="M632" s="242" t="s">
        <v>1989</v>
      </c>
      <c r="N632" s="243" t="s">
        <v>1972</v>
      </c>
      <c r="O632" s="243" t="s">
        <v>555</v>
      </c>
      <c r="P632" s="10" t="s">
        <v>2258</v>
      </c>
      <c r="Q632" s="10"/>
      <c r="R632" s="10"/>
      <c r="S632" s="10"/>
      <c r="T632" s="10" t="s">
        <v>22</v>
      </c>
      <c r="U632" s="244">
        <v>33037</v>
      </c>
      <c r="V632" s="10" t="s">
        <v>255</v>
      </c>
      <c r="W632" s="10" t="s">
        <v>2114</v>
      </c>
      <c r="X632" s="241" t="s">
        <v>1936</v>
      </c>
      <c r="Y632" s="8" t="s">
        <v>9500</v>
      </c>
      <c r="Z632" s="243">
        <v>43287</v>
      </c>
      <c r="AA632" s="10" t="s">
        <v>3087</v>
      </c>
      <c r="AB632" s="10" t="s">
        <v>1938</v>
      </c>
      <c r="AC632" s="10" t="s">
        <v>3139</v>
      </c>
      <c r="AD632" s="10" t="s">
        <v>2146</v>
      </c>
      <c r="AE632" s="243" t="s">
        <v>9460</v>
      </c>
      <c r="AF632" s="10" t="s">
        <v>9501</v>
      </c>
      <c r="AG632" s="10" t="s">
        <v>9502</v>
      </c>
      <c r="AH632" s="242" t="s">
        <v>9501</v>
      </c>
      <c r="AI632" s="243" t="s">
        <v>9502</v>
      </c>
      <c r="AJ632" s="10" t="s">
        <v>9503</v>
      </c>
      <c r="AK632" s="10" t="s">
        <v>9504</v>
      </c>
      <c r="AL632" s="241" t="s">
        <v>1941</v>
      </c>
      <c r="AM632" s="8" t="s">
        <v>9505</v>
      </c>
      <c r="AN632" s="8"/>
      <c r="AO632" s="8"/>
      <c r="AP632" s="8"/>
      <c r="AQ632" s="8" t="s">
        <v>3087</v>
      </c>
      <c r="AR632" s="245">
        <v>44371</v>
      </c>
      <c r="AS632" s="245">
        <v>44371</v>
      </c>
      <c r="AT632" s="246" t="s">
        <v>3087</v>
      </c>
      <c r="AU632" s="244">
        <v>44363</v>
      </c>
      <c r="AV632" s="247" t="s">
        <v>8582</v>
      </c>
      <c r="AW632" s="248" t="s">
        <v>8607</v>
      </c>
      <c r="AX632" s="249" t="s">
        <v>3087</v>
      </c>
      <c r="AY632" s="250" t="s">
        <v>9498</v>
      </c>
    </row>
    <row r="633" spans="1:51" ht="24.75" customHeight="1" x14ac:dyDescent="0.35">
      <c r="A633" s="11">
        <v>632</v>
      </c>
      <c r="B633" s="241" t="s">
        <v>9506</v>
      </c>
      <c r="C633" s="8" t="s">
        <v>6989</v>
      </c>
      <c r="D633" s="10" t="s">
        <v>3087</v>
      </c>
      <c r="E633" s="10" t="s">
        <v>79</v>
      </c>
      <c r="F633" s="9">
        <v>43684</v>
      </c>
      <c r="G633" s="9">
        <v>43743</v>
      </c>
      <c r="H633" s="9"/>
      <c r="I633" s="9">
        <v>44474</v>
      </c>
      <c r="J633" s="7" t="s">
        <v>3127</v>
      </c>
      <c r="K633" s="7"/>
      <c r="L633" s="10" t="s">
        <v>5681</v>
      </c>
      <c r="M633" s="242" t="s">
        <v>2151</v>
      </c>
      <c r="N633" s="243" t="s">
        <v>2017</v>
      </c>
      <c r="O633" s="243" t="s">
        <v>3186</v>
      </c>
      <c r="P633" s="10" t="s">
        <v>2061</v>
      </c>
      <c r="Q633" s="10"/>
      <c r="R633" s="10"/>
      <c r="S633" s="10"/>
      <c r="T633" s="10" t="s">
        <v>22</v>
      </c>
      <c r="U633" s="244">
        <v>29074</v>
      </c>
      <c r="V633" s="10" t="s">
        <v>2024</v>
      </c>
      <c r="W633" s="10" t="s">
        <v>2024</v>
      </c>
      <c r="X633" s="241" t="s">
        <v>1936</v>
      </c>
      <c r="Y633" s="8" t="s">
        <v>9507</v>
      </c>
      <c r="Z633" s="243">
        <v>41737</v>
      </c>
      <c r="AA633" s="10" t="s">
        <v>79</v>
      </c>
      <c r="AB633" s="10" t="s">
        <v>1938</v>
      </c>
      <c r="AC633" s="10" t="s">
        <v>3139</v>
      </c>
      <c r="AD633" s="10" t="s">
        <v>2239</v>
      </c>
      <c r="AE633" s="243" t="s">
        <v>2041</v>
      </c>
      <c r="AF633" s="10" t="s">
        <v>9508</v>
      </c>
      <c r="AG633" s="10" t="s">
        <v>9509</v>
      </c>
      <c r="AH633" s="242" t="s">
        <v>9510</v>
      </c>
      <c r="AI633" s="243" t="s">
        <v>9511</v>
      </c>
      <c r="AJ633" s="10" t="s">
        <v>9512</v>
      </c>
      <c r="AK633" s="10" t="s">
        <v>2717</v>
      </c>
      <c r="AL633" s="241" t="s">
        <v>1950</v>
      </c>
      <c r="AM633" s="8" t="s">
        <v>9513</v>
      </c>
      <c r="AN633" s="8"/>
      <c r="AO633" s="8"/>
      <c r="AP633" s="8"/>
      <c r="AQ633" s="8" t="s">
        <v>3087</v>
      </c>
      <c r="AR633" s="245">
        <v>44376</v>
      </c>
      <c r="AS633" s="245">
        <v>44376</v>
      </c>
      <c r="AT633" s="246" t="s">
        <v>9514</v>
      </c>
      <c r="AU633" s="244">
        <v>44348</v>
      </c>
      <c r="AV633" s="247" t="s">
        <v>8638</v>
      </c>
      <c r="AW633" s="248" t="s">
        <v>8639</v>
      </c>
      <c r="AX633" s="249" t="s">
        <v>3087</v>
      </c>
      <c r="AY633" s="250" t="s">
        <v>9506</v>
      </c>
    </row>
    <row r="634" spans="1:51" ht="24.75" customHeight="1" x14ac:dyDescent="0.35">
      <c r="A634" s="11">
        <v>633</v>
      </c>
      <c r="B634" s="241" t="s">
        <v>9515</v>
      </c>
      <c r="C634" s="8" t="s">
        <v>9516</v>
      </c>
      <c r="D634" s="10" t="s">
        <v>7405</v>
      </c>
      <c r="E634" s="10" t="s">
        <v>293</v>
      </c>
      <c r="F634" s="9">
        <v>43942</v>
      </c>
      <c r="G634" s="9">
        <v>44001</v>
      </c>
      <c r="H634" s="9"/>
      <c r="I634" s="9">
        <v>45462</v>
      </c>
      <c r="J634" s="7" t="s">
        <v>3127</v>
      </c>
      <c r="K634" s="7"/>
      <c r="L634" s="10" t="s">
        <v>9517</v>
      </c>
      <c r="M634" s="242" t="s">
        <v>9518</v>
      </c>
      <c r="N634" s="243" t="s">
        <v>1972</v>
      </c>
      <c r="O634" s="243" t="s">
        <v>3091</v>
      </c>
      <c r="P634" s="10" t="s">
        <v>3246</v>
      </c>
      <c r="Q634" s="10"/>
      <c r="R634" s="10"/>
      <c r="S634" s="10"/>
      <c r="T634" s="10" t="s">
        <v>53</v>
      </c>
      <c r="U634" s="244">
        <v>28962</v>
      </c>
      <c r="V634" s="10" t="s">
        <v>1967</v>
      </c>
      <c r="W634" s="10" t="s">
        <v>1967</v>
      </c>
      <c r="X634" s="241" t="s">
        <v>1936</v>
      </c>
      <c r="Y634" s="8" t="s">
        <v>9519</v>
      </c>
      <c r="Z634" s="243">
        <v>43607</v>
      </c>
      <c r="AA634" s="10" t="s">
        <v>7384</v>
      </c>
      <c r="AB634" s="10" t="s">
        <v>1938</v>
      </c>
      <c r="AC634" s="10" t="s">
        <v>3139</v>
      </c>
      <c r="AD634" s="10" t="s">
        <v>1952</v>
      </c>
      <c r="AE634" s="243" t="s">
        <v>2256</v>
      </c>
      <c r="AF634" s="10" t="s">
        <v>9520</v>
      </c>
      <c r="AG634" s="10" t="s">
        <v>9521</v>
      </c>
      <c r="AH634" s="242" t="s">
        <v>9520</v>
      </c>
      <c r="AI634" s="243" t="s">
        <v>9521</v>
      </c>
      <c r="AJ634" s="10" t="s">
        <v>9522</v>
      </c>
      <c r="AK634" s="10" t="s">
        <v>9523</v>
      </c>
      <c r="AL634" s="241" t="s">
        <v>1971</v>
      </c>
      <c r="AM634" s="8" t="s">
        <v>9524</v>
      </c>
      <c r="AN634" s="8"/>
      <c r="AO634" s="8"/>
      <c r="AP634" s="8"/>
      <c r="AQ634" s="8" t="s">
        <v>3087</v>
      </c>
      <c r="AR634" s="245">
        <v>44377</v>
      </c>
      <c r="AS634" s="245">
        <v>44377</v>
      </c>
      <c r="AT634" s="246" t="s">
        <v>9525</v>
      </c>
      <c r="AU634" s="244">
        <v>44363</v>
      </c>
      <c r="AV634" s="247" t="s">
        <v>8582</v>
      </c>
      <c r="AW634" s="248" t="s">
        <v>8607</v>
      </c>
      <c r="AX634" s="249" t="s">
        <v>3087</v>
      </c>
      <c r="AY634" s="250" t="s">
        <v>9515</v>
      </c>
    </row>
    <row r="635" spans="1:51" ht="24.75" customHeight="1" x14ac:dyDescent="0.35">
      <c r="A635" s="11">
        <v>634</v>
      </c>
      <c r="B635" s="241" t="s">
        <v>9526</v>
      </c>
      <c r="C635" s="8" t="s">
        <v>9527</v>
      </c>
      <c r="D635" s="10" t="s">
        <v>3087</v>
      </c>
      <c r="E635" s="10" t="s">
        <v>14</v>
      </c>
      <c r="F635" s="9">
        <v>43619</v>
      </c>
      <c r="G635" s="9">
        <v>43678</v>
      </c>
      <c r="H635" s="9"/>
      <c r="I635" s="9"/>
      <c r="J635" s="7" t="s">
        <v>1932</v>
      </c>
      <c r="K635" s="7"/>
      <c r="L635" s="10" t="s">
        <v>789</v>
      </c>
      <c r="M635" s="242" t="s">
        <v>2383</v>
      </c>
      <c r="N635" s="243" t="s">
        <v>1933</v>
      </c>
      <c r="O635" s="243" t="s">
        <v>5551</v>
      </c>
      <c r="P635" s="10" t="s">
        <v>9528</v>
      </c>
      <c r="Q635" s="10"/>
      <c r="R635" s="10"/>
      <c r="S635" s="10"/>
      <c r="T635" s="10" t="s">
        <v>53</v>
      </c>
      <c r="U635" s="244">
        <v>31687</v>
      </c>
      <c r="V635" s="10" t="s">
        <v>2441</v>
      </c>
      <c r="W635" s="10" t="s">
        <v>2441</v>
      </c>
      <c r="X635" s="241" t="s">
        <v>1936</v>
      </c>
      <c r="Y635" s="8" t="s">
        <v>9529</v>
      </c>
      <c r="Z635" s="243">
        <v>42297</v>
      </c>
      <c r="AA635" s="10" t="s">
        <v>2441</v>
      </c>
      <c r="AB635" s="10" t="s">
        <v>1956</v>
      </c>
      <c r="AC635" s="10" t="s">
        <v>3139</v>
      </c>
      <c r="AD635" s="10" t="s">
        <v>2010</v>
      </c>
      <c r="AE635" s="243" t="s">
        <v>2041</v>
      </c>
      <c r="AF635" s="10" t="s">
        <v>9530</v>
      </c>
      <c r="AG635" s="10" t="s">
        <v>9531</v>
      </c>
      <c r="AH635" s="242" t="s">
        <v>9532</v>
      </c>
      <c r="AI635" s="243" t="s">
        <v>9533</v>
      </c>
      <c r="AJ635" s="10" t="s">
        <v>9534</v>
      </c>
      <c r="AK635" s="10" t="s">
        <v>6337</v>
      </c>
      <c r="AL635" s="241" t="s">
        <v>3842</v>
      </c>
      <c r="AM635" s="8" t="s">
        <v>9535</v>
      </c>
      <c r="AN635" s="8"/>
      <c r="AO635" s="8"/>
      <c r="AP635" s="8"/>
      <c r="AQ635" s="8"/>
      <c r="AR635" s="245">
        <v>44377</v>
      </c>
      <c r="AS635" s="245">
        <v>44377</v>
      </c>
      <c r="AT635" s="246" t="s">
        <v>9536</v>
      </c>
      <c r="AU635" s="244">
        <v>44322</v>
      </c>
      <c r="AV635" s="247" t="s">
        <v>8582</v>
      </c>
      <c r="AW635" s="248" t="s">
        <v>3782</v>
      </c>
      <c r="AX635" s="249" t="s">
        <v>3087</v>
      </c>
      <c r="AY635" s="250" t="s">
        <v>9526</v>
      </c>
    </row>
    <row r="636" spans="1:51" ht="24.75" customHeight="1" x14ac:dyDescent="0.35">
      <c r="A636" s="11">
        <v>635</v>
      </c>
      <c r="B636" s="241" t="s">
        <v>9537</v>
      </c>
      <c r="C636" s="8" t="s">
        <v>9538</v>
      </c>
      <c r="D636" s="10" t="s">
        <v>3087</v>
      </c>
      <c r="E636" s="10" t="s">
        <v>32</v>
      </c>
      <c r="F636" s="9">
        <v>43244</v>
      </c>
      <c r="G636" s="9">
        <v>43303</v>
      </c>
      <c r="H636" s="9"/>
      <c r="I636" s="9"/>
      <c r="J636" s="7" t="s">
        <v>1932</v>
      </c>
      <c r="K636" s="7"/>
      <c r="L636" s="10" t="s">
        <v>9539</v>
      </c>
      <c r="M636" s="242" t="s">
        <v>9539</v>
      </c>
      <c r="N636" s="243" t="s">
        <v>2126</v>
      </c>
      <c r="O636" s="243" t="s">
        <v>6279</v>
      </c>
      <c r="P636" s="10" t="s">
        <v>6280</v>
      </c>
      <c r="Q636" s="10"/>
      <c r="R636" s="10"/>
      <c r="S636" s="10"/>
      <c r="T636" s="10" t="s">
        <v>53</v>
      </c>
      <c r="U636" s="244">
        <v>33409</v>
      </c>
      <c r="V636" s="10" t="s">
        <v>79</v>
      </c>
      <c r="W636" s="10" t="s">
        <v>79</v>
      </c>
      <c r="X636" s="241" t="s">
        <v>1936</v>
      </c>
      <c r="Y636" s="8" t="s">
        <v>9540</v>
      </c>
      <c r="Z636" s="243">
        <v>42305</v>
      </c>
      <c r="AA636" s="10" t="s">
        <v>79</v>
      </c>
      <c r="AB636" s="10" t="s">
        <v>1938</v>
      </c>
      <c r="AC636" s="10" t="s">
        <v>3139</v>
      </c>
      <c r="AD636" s="10" t="s">
        <v>3592</v>
      </c>
      <c r="AE636" s="243" t="s">
        <v>1948</v>
      </c>
      <c r="AF636" s="10" t="s">
        <v>9541</v>
      </c>
      <c r="AG636" s="10" t="s">
        <v>9542</v>
      </c>
      <c r="AH636" s="242" t="s">
        <v>9543</v>
      </c>
      <c r="AI636" s="243" t="s">
        <v>9544</v>
      </c>
      <c r="AJ636" s="10" t="s">
        <v>9545</v>
      </c>
      <c r="AK636" s="10" t="s">
        <v>9546</v>
      </c>
      <c r="AL636" s="241" t="s">
        <v>2107</v>
      </c>
      <c r="AM636" s="8" t="s">
        <v>9547</v>
      </c>
      <c r="AN636" s="8"/>
      <c r="AO636" s="8"/>
      <c r="AP636" s="8"/>
      <c r="AQ636" s="8" t="s">
        <v>3087</v>
      </c>
      <c r="AR636" s="245">
        <v>44377</v>
      </c>
      <c r="AS636" s="245">
        <v>44377</v>
      </c>
      <c r="AT636" s="246" t="s">
        <v>9548</v>
      </c>
      <c r="AU636" s="244">
        <v>44347</v>
      </c>
      <c r="AV636" s="247" t="s">
        <v>8582</v>
      </c>
      <c r="AW636" s="248" t="s">
        <v>8607</v>
      </c>
      <c r="AX636" s="249" t="s">
        <v>3087</v>
      </c>
      <c r="AY636" s="250" t="s">
        <v>9537</v>
      </c>
    </row>
    <row r="637" spans="1:51" ht="24.75" customHeight="1" x14ac:dyDescent="0.35">
      <c r="A637" s="11">
        <v>636</v>
      </c>
      <c r="B637" s="241" t="s">
        <v>9549</v>
      </c>
      <c r="C637" s="8" t="s">
        <v>9550</v>
      </c>
      <c r="D637" s="10" t="s">
        <v>3087</v>
      </c>
      <c r="E637" s="10" t="s">
        <v>14</v>
      </c>
      <c r="F637" s="9">
        <v>40252</v>
      </c>
      <c r="G637" s="9">
        <v>40312</v>
      </c>
      <c r="H637" s="9"/>
      <c r="I637" s="9"/>
      <c r="J637" s="7" t="s">
        <v>1932</v>
      </c>
      <c r="K637" s="7"/>
      <c r="L637" s="10" t="s">
        <v>618</v>
      </c>
      <c r="M637" s="242" t="s">
        <v>618</v>
      </c>
      <c r="N637" s="243" t="s">
        <v>1990</v>
      </c>
      <c r="O637" s="243" t="s">
        <v>1353</v>
      </c>
      <c r="P637" s="10" t="s">
        <v>9551</v>
      </c>
      <c r="Q637" s="10"/>
      <c r="R637" s="10"/>
      <c r="S637" s="10"/>
      <c r="T637" s="10" t="s">
        <v>53</v>
      </c>
      <c r="U637" s="244">
        <v>30667</v>
      </c>
      <c r="V637" s="10" t="s">
        <v>255</v>
      </c>
      <c r="W637" s="10" t="s">
        <v>781</v>
      </c>
      <c r="X637" s="241" t="s">
        <v>1936</v>
      </c>
      <c r="Y637" s="8" t="s">
        <v>9552</v>
      </c>
      <c r="Z637" s="243">
        <v>39210</v>
      </c>
      <c r="AA637" s="10" t="s">
        <v>255</v>
      </c>
      <c r="AB637" s="10" t="s">
        <v>1938</v>
      </c>
      <c r="AC637" s="10" t="s">
        <v>1968</v>
      </c>
      <c r="AD637" s="10" t="s">
        <v>9553</v>
      </c>
      <c r="AE637" s="243" t="s">
        <v>1948</v>
      </c>
      <c r="AF637" s="10" t="s">
        <v>9554</v>
      </c>
      <c r="AG637" s="10" t="s">
        <v>9555</v>
      </c>
      <c r="AH637" s="242" t="s">
        <v>9556</v>
      </c>
      <c r="AI637" s="243" t="s">
        <v>9557</v>
      </c>
      <c r="AJ637" s="10" t="s">
        <v>9558</v>
      </c>
      <c r="AK637" s="10" t="s">
        <v>9559</v>
      </c>
      <c r="AL637" s="241" t="s">
        <v>1971</v>
      </c>
      <c r="AM637" s="8" t="s">
        <v>9560</v>
      </c>
      <c r="AN637" s="8"/>
      <c r="AO637" s="8"/>
      <c r="AP637" s="8"/>
      <c r="AQ637" s="8" t="s">
        <v>3087</v>
      </c>
      <c r="AR637" s="245">
        <v>44377</v>
      </c>
      <c r="AS637" s="245">
        <v>44377</v>
      </c>
      <c r="AT637" s="246" t="s">
        <v>9561</v>
      </c>
      <c r="AU637" s="244">
        <v>44341</v>
      </c>
      <c r="AV637" s="247" t="s">
        <v>8582</v>
      </c>
      <c r="AW637" s="248" t="s">
        <v>3782</v>
      </c>
      <c r="AX637" s="249" t="s">
        <v>3087</v>
      </c>
      <c r="AY637" s="250" t="s">
        <v>9549</v>
      </c>
    </row>
    <row r="638" spans="1:51" ht="24.75" customHeight="1" x14ac:dyDescent="0.35">
      <c r="A638" s="11">
        <v>637</v>
      </c>
      <c r="B638" s="241" t="s">
        <v>9562</v>
      </c>
      <c r="C638" s="8" t="s">
        <v>9563</v>
      </c>
      <c r="D638" s="10" t="s">
        <v>3087</v>
      </c>
      <c r="E638" s="10" t="s">
        <v>334</v>
      </c>
      <c r="F638" s="9">
        <v>43587</v>
      </c>
      <c r="G638" s="9">
        <v>43646</v>
      </c>
      <c r="H638" s="9"/>
      <c r="I638" s="9">
        <v>44377</v>
      </c>
      <c r="J638" s="7" t="s">
        <v>3127</v>
      </c>
      <c r="K638" s="7"/>
      <c r="L638" s="10" t="s">
        <v>7116</v>
      </c>
      <c r="M638" s="242" t="s">
        <v>2052</v>
      </c>
      <c r="N638" s="243" t="s">
        <v>1990</v>
      </c>
      <c r="O638" s="243" t="s">
        <v>3186</v>
      </c>
      <c r="P638" s="10" t="s">
        <v>2061</v>
      </c>
      <c r="Q638" s="10"/>
      <c r="R638" s="10"/>
      <c r="S638" s="10"/>
      <c r="T638" s="10" t="s">
        <v>53</v>
      </c>
      <c r="U638" s="244">
        <v>26250</v>
      </c>
      <c r="V638" s="10" t="s">
        <v>334</v>
      </c>
      <c r="W638" s="10" t="s">
        <v>334</v>
      </c>
      <c r="X638" s="241" t="s">
        <v>1936</v>
      </c>
      <c r="Y638" s="8" t="s">
        <v>9564</v>
      </c>
      <c r="Z638" s="243">
        <v>41016</v>
      </c>
      <c r="AA638" s="10" t="s">
        <v>334</v>
      </c>
      <c r="AB638" s="10" t="s">
        <v>1938</v>
      </c>
      <c r="AC638" s="10" t="s">
        <v>3139</v>
      </c>
      <c r="AD638" s="10" t="s">
        <v>2239</v>
      </c>
      <c r="AE638" s="243" t="s">
        <v>2208</v>
      </c>
      <c r="AF638" s="10" t="s">
        <v>9565</v>
      </c>
      <c r="AG638" s="10" t="s">
        <v>9566</v>
      </c>
      <c r="AH638" s="242" t="s">
        <v>9565</v>
      </c>
      <c r="AI638" s="243" t="s">
        <v>9566</v>
      </c>
      <c r="AJ638" s="10" t="s">
        <v>9567</v>
      </c>
      <c r="AK638" s="10" t="s">
        <v>9568</v>
      </c>
      <c r="AL638" s="241" t="s">
        <v>1971</v>
      </c>
      <c r="AM638" s="8" t="s">
        <v>9569</v>
      </c>
      <c r="AN638" s="8"/>
      <c r="AO638" s="8"/>
      <c r="AP638" s="8"/>
      <c r="AQ638" s="8"/>
      <c r="AR638" s="245">
        <v>44377</v>
      </c>
      <c r="AS638" s="245">
        <v>44377</v>
      </c>
      <c r="AT638" s="246" t="s">
        <v>9570</v>
      </c>
      <c r="AU638" s="244">
        <v>44356</v>
      </c>
      <c r="AV638" s="247" t="s">
        <v>8638</v>
      </c>
      <c r="AW638" s="248" t="s">
        <v>8639</v>
      </c>
      <c r="AX638" s="249" t="s">
        <v>3087</v>
      </c>
      <c r="AY638" s="250" t="s">
        <v>9562</v>
      </c>
    </row>
    <row r="639" spans="1:51" ht="24.75" customHeight="1" x14ac:dyDescent="0.35">
      <c r="A639" s="11">
        <v>638</v>
      </c>
      <c r="B639" s="241" t="s">
        <v>9571</v>
      </c>
      <c r="C639" s="8" t="s">
        <v>9572</v>
      </c>
      <c r="D639" s="10" t="s">
        <v>3087</v>
      </c>
      <c r="E639" s="10" t="s">
        <v>14</v>
      </c>
      <c r="F639" s="9">
        <v>44340</v>
      </c>
      <c r="G639" s="9">
        <v>44399</v>
      </c>
      <c r="H639" s="9"/>
      <c r="I639" s="9"/>
      <c r="J639" s="7" t="s">
        <v>3127</v>
      </c>
      <c r="K639" s="7"/>
      <c r="L639" s="10" t="s">
        <v>19</v>
      </c>
      <c r="M639" s="242" t="s">
        <v>6925</v>
      </c>
      <c r="N639" s="243" t="s">
        <v>2050</v>
      </c>
      <c r="O639" s="243" t="s">
        <v>321</v>
      </c>
      <c r="P639" s="10" t="s">
        <v>2134</v>
      </c>
      <c r="Q639" s="10"/>
      <c r="R639" s="10"/>
      <c r="S639" s="10"/>
      <c r="T639" s="10" t="s">
        <v>53</v>
      </c>
      <c r="U639" s="244">
        <v>33780</v>
      </c>
      <c r="V639" s="10" t="s">
        <v>255</v>
      </c>
      <c r="W639" s="10" t="s">
        <v>255</v>
      </c>
      <c r="X639" s="241" t="s">
        <v>1936</v>
      </c>
      <c r="Y639" s="8" t="s">
        <v>9573</v>
      </c>
      <c r="Z639" s="243">
        <v>39988</v>
      </c>
      <c r="AA639" s="10" t="s">
        <v>255</v>
      </c>
      <c r="AB639" s="10" t="s">
        <v>1956</v>
      </c>
      <c r="AC639" s="10" t="s">
        <v>3139</v>
      </c>
      <c r="AD639" s="10" t="s">
        <v>2422</v>
      </c>
      <c r="AE639" s="243" t="s">
        <v>1998</v>
      </c>
      <c r="AF639" s="10" t="s">
        <v>9574</v>
      </c>
      <c r="AG639" s="10" t="s">
        <v>9575</v>
      </c>
      <c r="AH639" s="242" t="s">
        <v>9574</v>
      </c>
      <c r="AI639" s="243" t="s">
        <v>9575</v>
      </c>
      <c r="AJ639" s="10" t="s">
        <v>9576</v>
      </c>
      <c r="AK639" s="10" t="s">
        <v>9577</v>
      </c>
      <c r="AL639" s="241" t="s">
        <v>1950</v>
      </c>
      <c r="AM639" s="8" t="s">
        <v>9578</v>
      </c>
      <c r="AN639" s="8"/>
      <c r="AO639" s="8"/>
      <c r="AP639" s="8"/>
      <c r="AQ639" s="8" t="s">
        <v>3087</v>
      </c>
      <c r="AR639" s="245">
        <v>44377</v>
      </c>
      <c r="AS639" s="245">
        <v>44377</v>
      </c>
      <c r="AT639" s="246" t="s">
        <v>3087</v>
      </c>
      <c r="AU639" s="244">
        <v>44376</v>
      </c>
      <c r="AV639" s="247" t="s">
        <v>8582</v>
      </c>
      <c r="AW639" s="248" t="s">
        <v>3782</v>
      </c>
      <c r="AX639" s="249" t="s">
        <v>3087</v>
      </c>
      <c r="AY639" s="250" t="s">
        <v>9571</v>
      </c>
    </row>
    <row r="640" spans="1:51" ht="24.75" customHeight="1" x14ac:dyDescent="0.35">
      <c r="A640" s="11">
        <v>639</v>
      </c>
      <c r="B640" s="241" t="s">
        <v>9579</v>
      </c>
      <c r="C640" s="8" t="s">
        <v>9580</v>
      </c>
      <c r="D640" s="10" t="s">
        <v>3087</v>
      </c>
      <c r="E640" s="10" t="s">
        <v>544</v>
      </c>
      <c r="F640" s="9">
        <v>43703</v>
      </c>
      <c r="G640" s="9">
        <v>43762</v>
      </c>
      <c r="H640" s="9"/>
      <c r="I640" s="9">
        <v>44493</v>
      </c>
      <c r="J640" s="7" t="s">
        <v>3127</v>
      </c>
      <c r="K640" s="7"/>
      <c r="L640" s="10" t="s">
        <v>9294</v>
      </c>
      <c r="M640" s="242" t="s">
        <v>9295</v>
      </c>
      <c r="N640" s="243" t="s">
        <v>2017</v>
      </c>
      <c r="O640" s="243" t="s">
        <v>3186</v>
      </c>
      <c r="P640" s="10" t="s">
        <v>2061</v>
      </c>
      <c r="Q640" s="10"/>
      <c r="R640" s="10"/>
      <c r="S640" s="10"/>
      <c r="T640" s="10" t="s">
        <v>53</v>
      </c>
      <c r="U640" s="244">
        <v>31525</v>
      </c>
      <c r="V640" s="10" t="s">
        <v>544</v>
      </c>
      <c r="W640" s="10" t="s">
        <v>544</v>
      </c>
      <c r="X640" s="241" t="s">
        <v>1936</v>
      </c>
      <c r="Y640" s="8" t="s">
        <v>9581</v>
      </c>
      <c r="Z640" s="243">
        <v>43003</v>
      </c>
      <c r="AA640" s="10" t="s">
        <v>544</v>
      </c>
      <c r="AB640" s="10" t="s">
        <v>1938</v>
      </c>
      <c r="AC640" s="10" t="s">
        <v>1974</v>
      </c>
      <c r="AD640" s="10" t="s">
        <v>9582</v>
      </c>
      <c r="AE640" s="243" t="s">
        <v>9583</v>
      </c>
      <c r="AF640" s="10" t="s">
        <v>9584</v>
      </c>
      <c r="AG640" s="10" t="s">
        <v>9585</v>
      </c>
      <c r="AH640" s="242" t="s">
        <v>9584</v>
      </c>
      <c r="AI640" s="243" t="s">
        <v>9585</v>
      </c>
      <c r="AJ640" s="10" t="s">
        <v>3087</v>
      </c>
      <c r="AK640" s="10" t="s">
        <v>9586</v>
      </c>
      <c r="AL640" s="241" t="s">
        <v>1971</v>
      </c>
      <c r="AM640" s="8" t="s">
        <v>9587</v>
      </c>
      <c r="AN640" s="8"/>
      <c r="AO640" s="8"/>
      <c r="AP640" s="8"/>
      <c r="AQ640" s="8"/>
      <c r="AR640" s="245">
        <v>44377</v>
      </c>
      <c r="AS640" s="245">
        <v>44377</v>
      </c>
      <c r="AT640" s="246" t="s">
        <v>9588</v>
      </c>
      <c r="AU640" s="244">
        <v>44362</v>
      </c>
      <c r="AV640" s="247" t="s">
        <v>8582</v>
      </c>
      <c r="AW640" s="248" t="s">
        <v>8607</v>
      </c>
      <c r="AX640" s="249" t="s">
        <v>3087</v>
      </c>
      <c r="AY640" s="250" t="s">
        <v>9579</v>
      </c>
    </row>
    <row r="641" spans="1:51" ht="24.75" customHeight="1" x14ac:dyDescent="0.35">
      <c r="A641" s="11">
        <v>640</v>
      </c>
      <c r="B641" s="241" t="s">
        <v>9589</v>
      </c>
      <c r="C641" s="8" t="s">
        <v>9590</v>
      </c>
      <c r="D641" s="10" t="s">
        <v>3087</v>
      </c>
      <c r="E641" s="10" t="s">
        <v>14</v>
      </c>
      <c r="F641" s="9">
        <v>43955</v>
      </c>
      <c r="G641" s="9">
        <v>44014</v>
      </c>
      <c r="H641" s="9"/>
      <c r="I641" s="9">
        <v>44379</v>
      </c>
      <c r="J641" s="7" t="s">
        <v>3127</v>
      </c>
      <c r="K641" s="7"/>
      <c r="L641" s="10" t="s">
        <v>218</v>
      </c>
      <c r="M641" s="242" t="s">
        <v>2083</v>
      </c>
      <c r="N641" s="243" t="s">
        <v>2050</v>
      </c>
      <c r="O641" s="243" t="s">
        <v>1113</v>
      </c>
      <c r="P641" s="10" t="s">
        <v>2481</v>
      </c>
      <c r="Q641" s="10"/>
      <c r="R641" s="10"/>
      <c r="S641" s="10"/>
      <c r="T641" s="10" t="s">
        <v>22</v>
      </c>
      <c r="U641" s="244">
        <v>33682</v>
      </c>
      <c r="V641" s="10" t="s">
        <v>79</v>
      </c>
      <c r="W641" s="10" t="s">
        <v>79</v>
      </c>
      <c r="X641" s="241" t="s">
        <v>1936</v>
      </c>
      <c r="Y641" s="8" t="s">
        <v>9591</v>
      </c>
      <c r="Z641" s="243">
        <v>40030</v>
      </c>
      <c r="AA641" s="10" t="s">
        <v>9592</v>
      </c>
      <c r="AB641" s="10" t="s">
        <v>1956</v>
      </c>
      <c r="AC641" s="10" t="s">
        <v>3139</v>
      </c>
      <c r="AD641" s="10" t="s">
        <v>4025</v>
      </c>
      <c r="AE641" s="243" t="s">
        <v>9593</v>
      </c>
      <c r="AF641" s="10" t="s">
        <v>9594</v>
      </c>
      <c r="AG641" s="10" t="s">
        <v>9595</v>
      </c>
      <c r="AH641" s="242" t="s">
        <v>9594</v>
      </c>
      <c r="AI641" s="243" t="s">
        <v>9595</v>
      </c>
      <c r="AJ641" s="10" t="s">
        <v>3087</v>
      </c>
      <c r="AK641" s="10" t="s">
        <v>9596</v>
      </c>
      <c r="AL641" s="241" t="s">
        <v>1950</v>
      </c>
      <c r="AM641" s="8" t="s">
        <v>9597</v>
      </c>
      <c r="AN641" s="8"/>
      <c r="AO641" s="8"/>
      <c r="AP641" s="8"/>
      <c r="AQ641" s="8" t="s">
        <v>3087</v>
      </c>
      <c r="AR641" s="245">
        <v>44379</v>
      </c>
      <c r="AS641" s="245">
        <v>44379</v>
      </c>
      <c r="AT641" s="246" t="s">
        <v>9598</v>
      </c>
      <c r="AU641" s="244">
        <v>44354</v>
      </c>
      <c r="AV641" s="247" t="s">
        <v>8582</v>
      </c>
      <c r="AW641" s="248" t="s">
        <v>6769</v>
      </c>
      <c r="AX641" s="249" t="s">
        <v>3087</v>
      </c>
      <c r="AY641" s="250" t="s">
        <v>9589</v>
      </c>
    </row>
    <row r="642" spans="1:51" ht="24.75" customHeight="1" x14ac:dyDescent="0.35">
      <c r="A642" s="11">
        <v>641</v>
      </c>
      <c r="B642" s="241" t="s">
        <v>9599</v>
      </c>
      <c r="C642" s="8" t="s">
        <v>9600</v>
      </c>
      <c r="D642" s="10" t="s">
        <v>3087</v>
      </c>
      <c r="E642" s="10" t="s">
        <v>32</v>
      </c>
      <c r="F642" s="9">
        <v>39755</v>
      </c>
      <c r="G642" s="9">
        <v>39815</v>
      </c>
      <c r="H642" s="9"/>
      <c r="I642" s="9"/>
      <c r="J642" s="7" t="s">
        <v>1932</v>
      </c>
      <c r="K642" s="7"/>
      <c r="L642" s="10" t="s">
        <v>9539</v>
      </c>
      <c r="M642" s="242" t="s">
        <v>9539</v>
      </c>
      <c r="N642" s="243" t="s">
        <v>1995</v>
      </c>
      <c r="O642" s="243" t="s">
        <v>9601</v>
      </c>
      <c r="P642" s="10" t="s">
        <v>9602</v>
      </c>
      <c r="Q642" s="10"/>
      <c r="R642" s="10"/>
      <c r="S642" s="10"/>
      <c r="T642" s="10" t="s">
        <v>53</v>
      </c>
      <c r="U642" s="244">
        <v>26130</v>
      </c>
      <c r="V642" s="10" t="s">
        <v>1997</v>
      </c>
      <c r="W642" s="10" t="s">
        <v>1997</v>
      </c>
      <c r="X642" s="241" t="s">
        <v>1936</v>
      </c>
      <c r="Y642" s="8" t="s">
        <v>9603</v>
      </c>
      <c r="Z642" s="243">
        <v>41579</v>
      </c>
      <c r="AA642" s="10" t="s">
        <v>3087</v>
      </c>
      <c r="AB642" s="10" t="s">
        <v>1938</v>
      </c>
      <c r="AC642" s="10" t="s">
        <v>1968</v>
      </c>
      <c r="AD642" s="10" t="s">
        <v>2577</v>
      </c>
      <c r="AE642" s="243" t="s">
        <v>1970</v>
      </c>
      <c r="AF642" s="10" t="s">
        <v>9604</v>
      </c>
      <c r="AG642" s="10" t="s">
        <v>9605</v>
      </c>
      <c r="AH642" s="242" t="s">
        <v>9606</v>
      </c>
      <c r="AI642" s="243" t="s">
        <v>9607</v>
      </c>
      <c r="AJ642" s="10" t="s">
        <v>9608</v>
      </c>
      <c r="AK642" s="10" t="s">
        <v>9609</v>
      </c>
      <c r="AL642" s="241" t="s">
        <v>1971</v>
      </c>
      <c r="AM642" s="8" t="s">
        <v>9610</v>
      </c>
      <c r="AN642" s="8"/>
      <c r="AO642" s="8"/>
      <c r="AP642" s="8"/>
      <c r="AQ642" s="8" t="s">
        <v>3087</v>
      </c>
      <c r="AR642" s="245">
        <v>44352</v>
      </c>
      <c r="AS642" s="245">
        <v>44379</v>
      </c>
      <c r="AT642" s="246" t="s">
        <v>9611</v>
      </c>
      <c r="AU642" s="244">
        <v>44334</v>
      </c>
      <c r="AV642" s="247" t="s">
        <v>8582</v>
      </c>
      <c r="AW642" s="248" t="s">
        <v>3782</v>
      </c>
      <c r="AX642" s="249" t="s">
        <v>3087</v>
      </c>
      <c r="AY642" s="250" t="s">
        <v>9599</v>
      </c>
    </row>
    <row r="643" spans="1:51" ht="24.75" customHeight="1" x14ac:dyDescent="0.35">
      <c r="A643" s="11">
        <v>642</v>
      </c>
      <c r="B643" s="241" t="s">
        <v>9612</v>
      </c>
      <c r="C643" s="8" t="s">
        <v>9613</v>
      </c>
      <c r="D643" s="10" t="s">
        <v>3087</v>
      </c>
      <c r="E643" s="10" t="s">
        <v>14</v>
      </c>
      <c r="F643" s="9">
        <v>44321</v>
      </c>
      <c r="G643" s="9">
        <v>44380</v>
      </c>
      <c r="H643" s="9"/>
      <c r="I643" s="9"/>
      <c r="J643" s="7" t="s">
        <v>3127</v>
      </c>
      <c r="K643" s="7"/>
      <c r="L643" s="10" t="s">
        <v>35</v>
      </c>
      <c r="M643" s="242" t="s">
        <v>2225</v>
      </c>
      <c r="N643" s="243" t="s">
        <v>2126</v>
      </c>
      <c r="O643" s="243" t="s">
        <v>762</v>
      </c>
      <c r="P643" s="10" t="s">
        <v>2347</v>
      </c>
      <c r="Q643" s="10"/>
      <c r="R643" s="10"/>
      <c r="S643" s="10"/>
      <c r="T643" s="10" t="s">
        <v>22</v>
      </c>
      <c r="U643" s="244">
        <v>33001</v>
      </c>
      <c r="V643" s="10" t="s">
        <v>1658</v>
      </c>
      <c r="W643" s="10" t="s">
        <v>1658</v>
      </c>
      <c r="X643" s="241" t="s">
        <v>1936</v>
      </c>
      <c r="Y643" s="8" t="s">
        <v>9614</v>
      </c>
      <c r="Z643" s="243">
        <v>43378</v>
      </c>
      <c r="AA643" s="10" t="s">
        <v>1658</v>
      </c>
      <c r="AB643" s="10" t="s">
        <v>1956</v>
      </c>
      <c r="AC643" s="10" t="s">
        <v>3139</v>
      </c>
      <c r="AD643" s="10" t="s">
        <v>2010</v>
      </c>
      <c r="AE643" s="243" t="s">
        <v>751</v>
      </c>
      <c r="AF643" s="10" t="s">
        <v>9615</v>
      </c>
      <c r="AG643" s="10" t="s">
        <v>9616</v>
      </c>
      <c r="AH643" s="242" t="s">
        <v>9617</v>
      </c>
      <c r="AI643" s="243" t="s">
        <v>9618</v>
      </c>
      <c r="AJ643" s="10" t="s">
        <v>9619</v>
      </c>
      <c r="AK643" s="10" t="s">
        <v>9620</v>
      </c>
      <c r="AL643" s="241" t="s">
        <v>2107</v>
      </c>
      <c r="AM643" s="8" t="s">
        <v>9621</v>
      </c>
      <c r="AN643" s="8"/>
      <c r="AO643" s="8"/>
      <c r="AP643" s="8"/>
      <c r="AQ643" s="8" t="s">
        <v>3087</v>
      </c>
      <c r="AR643" s="245">
        <v>44377</v>
      </c>
      <c r="AS643" s="245">
        <v>44380</v>
      </c>
      <c r="AT643" s="246" t="s">
        <v>3087</v>
      </c>
      <c r="AU643" s="244">
        <v>44366</v>
      </c>
      <c r="AV643" s="247" t="s">
        <v>8582</v>
      </c>
      <c r="AW643" s="248" t="s">
        <v>6769</v>
      </c>
      <c r="AX643" s="249" t="s">
        <v>3087</v>
      </c>
      <c r="AY643" s="250" t="s">
        <v>9612</v>
      </c>
    </row>
    <row r="644" spans="1:51" ht="24.75" customHeight="1" x14ac:dyDescent="0.35">
      <c r="A644" s="11">
        <v>643</v>
      </c>
      <c r="B644" s="241" t="s">
        <v>9622</v>
      </c>
      <c r="C644" s="8" t="s">
        <v>9623</v>
      </c>
      <c r="D644" s="10" t="s">
        <v>3087</v>
      </c>
      <c r="E644" s="10" t="s">
        <v>14</v>
      </c>
      <c r="F644" s="9">
        <v>44256</v>
      </c>
      <c r="G644" s="9">
        <v>44315</v>
      </c>
      <c r="H644" s="9"/>
      <c r="I644" s="9">
        <v>44680</v>
      </c>
      <c r="J644" s="7" t="s">
        <v>3127</v>
      </c>
      <c r="K644" s="7"/>
      <c r="L644" s="10" t="s">
        <v>751</v>
      </c>
      <c r="M644" s="242" t="s">
        <v>2495</v>
      </c>
      <c r="N644" s="243" t="s">
        <v>2050</v>
      </c>
      <c r="O644" s="243" t="s">
        <v>9624</v>
      </c>
      <c r="P644" s="10" t="s">
        <v>9625</v>
      </c>
      <c r="Q644" s="10"/>
      <c r="R644" s="10"/>
      <c r="S644" s="10"/>
      <c r="T644" s="10" t="s">
        <v>22</v>
      </c>
      <c r="U644" s="244">
        <v>35071</v>
      </c>
      <c r="V644" s="10" t="s">
        <v>2015</v>
      </c>
      <c r="W644" s="10" t="s">
        <v>2015</v>
      </c>
      <c r="X644" s="241" t="s">
        <v>1936</v>
      </c>
      <c r="Y644" s="8" t="s">
        <v>9626</v>
      </c>
      <c r="Z644" s="243">
        <v>40822</v>
      </c>
      <c r="AA644" s="10" t="s">
        <v>2015</v>
      </c>
      <c r="AB644" s="10" t="s">
        <v>1956</v>
      </c>
      <c r="AC644" s="10" t="s">
        <v>3139</v>
      </c>
      <c r="AD644" s="10" t="s">
        <v>1992</v>
      </c>
      <c r="AE644" s="243" t="s">
        <v>2080</v>
      </c>
      <c r="AF644" s="10" t="s">
        <v>9627</v>
      </c>
      <c r="AG644" s="10" t="s">
        <v>9628</v>
      </c>
      <c r="AH644" s="242" t="s">
        <v>9629</v>
      </c>
      <c r="AI644" s="243" t="s">
        <v>9630</v>
      </c>
      <c r="AJ644" s="10" t="s">
        <v>9631</v>
      </c>
      <c r="AK644" s="10" t="s">
        <v>8343</v>
      </c>
      <c r="AL644" s="241" t="s">
        <v>1953</v>
      </c>
      <c r="AM644" s="8" t="s">
        <v>9632</v>
      </c>
      <c r="AN644" s="8"/>
      <c r="AO644" s="8"/>
      <c r="AP644" s="8"/>
      <c r="AQ644" s="8" t="s">
        <v>3087</v>
      </c>
      <c r="AR644" s="245">
        <v>44382</v>
      </c>
      <c r="AS644" s="245">
        <v>44382</v>
      </c>
      <c r="AT644" s="246" t="s">
        <v>9633</v>
      </c>
      <c r="AU644" s="244">
        <v>44354</v>
      </c>
      <c r="AV644" s="247" t="s">
        <v>8582</v>
      </c>
      <c r="AW644" s="248" t="s">
        <v>3782</v>
      </c>
      <c r="AX644" s="249" t="s">
        <v>3087</v>
      </c>
      <c r="AY644" s="250" t="s">
        <v>9622</v>
      </c>
    </row>
    <row r="645" spans="1:51" ht="24.75" customHeight="1" x14ac:dyDescent="0.35">
      <c r="A645" s="11">
        <v>644</v>
      </c>
      <c r="B645" s="241" t="s">
        <v>9634</v>
      </c>
      <c r="C645" s="8" t="s">
        <v>9635</v>
      </c>
      <c r="D645" s="10" t="s">
        <v>3087</v>
      </c>
      <c r="E645" s="10" t="s">
        <v>2247</v>
      </c>
      <c r="F645" s="9">
        <v>44053</v>
      </c>
      <c r="G645" s="9">
        <v>44112</v>
      </c>
      <c r="H645" s="9"/>
      <c r="I645" s="9">
        <v>44477</v>
      </c>
      <c r="J645" s="7" t="s">
        <v>3127</v>
      </c>
      <c r="K645" s="7"/>
      <c r="L645" s="10" t="s">
        <v>5937</v>
      </c>
      <c r="M645" s="242" t="s">
        <v>2298</v>
      </c>
      <c r="N645" s="243" t="s">
        <v>2017</v>
      </c>
      <c r="O645" s="243" t="s">
        <v>3186</v>
      </c>
      <c r="P645" s="10" t="s">
        <v>2061</v>
      </c>
      <c r="Q645" s="10"/>
      <c r="R645" s="10"/>
      <c r="S645" s="10"/>
      <c r="T645" s="10" t="s">
        <v>53</v>
      </c>
      <c r="U645" s="244">
        <v>32343</v>
      </c>
      <c r="V645" s="10" t="s">
        <v>1869</v>
      </c>
      <c r="W645" s="10" t="s">
        <v>527</v>
      </c>
      <c r="X645" s="241" t="s">
        <v>1936</v>
      </c>
      <c r="Y645" s="8" t="s">
        <v>9636</v>
      </c>
      <c r="Z645" s="243">
        <v>43913</v>
      </c>
      <c r="AA645" s="10" t="s">
        <v>1869</v>
      </c>
      <c r="AB645" s="10" t="s">
        <v>1956</v>
      </c>
      <c r="AC645" s="10" t="s">
        <v>3139</v>
      </c>
      <c r="AD645" s="10" t="s">
        <v>9637</v>
      </c>
      <c r="AE645" s="243" t="s">
        <v>9638</v>
      </c>
      <c r="AF645" s="10" t="s">
        <v>9639</v>
      </c>
      <c r="AG645" s="10" t="s">
        <v>9640</v>
      </c>
      <c r="AH645" s="242" t="s">
        <v>9639</v>
      </c>
      <c r="AI645" s="243" t="s">
        <v>9640</v>
      </c>
      <c r="AJ645" s="10" t="s">
        <v>9641</v>
      </c>
      <c r="AK645" s="10" t="s">
        <v>9642</v>
      </c>
      <c r="AL645" s="241" t="s">
        <v>1971</v>
      </c>
      <c r="AM645" s="8" t="s">
        <v>9643</v>
      </c>
      <c r="AN645" s="8"/>
      <c r="AO645" s="8"/>
      <c r="AP645" s="8"/>
      <c r="AQ645" s="8" t="s">
        <v>3087</v>
      </c>
      <c r="AR645" s="245">
        <v>44384</v>
      </c>
      <c r="AS645" s="245">
        <v>44384</v>
      </c>
      <c r="AT645" s="246" t="s">
        <v>9644</v>
      </c>
      <c r="AU645" s="244">
        <v>44373</v>
      </c>
      <c r="AV645" s="247" t="s">
        <v>8582</v>
      </c>
      <c r="AW645" s="248" t="s">
        <v>8607</v>
      </c>
      <c r="AX645" s="249" t="s">
        <v>3087</v>
      </c>
      <c r="AY645" s="250" t="s">
        <v>9634</v>
      </c>
    </row>
    <row r="646" spans="1:51" ht="24.75" customHeight="1" x14ac:dyDescent="0.35">
      <c r="A646" s="11">
        <v>645</v>
      </c>
      <c r="B646" s="241" t="s">
        <v>9645</v>
      </c>
      <c r="C646" s="8" t="s">
        <v>9646</v>
      </c>
      <c r="D646" s="10" t="s">
        <v>3087</v>
      </c>
      <c r="E646" s="10" t="s">
        <v>14</v>
      </c>
      <c r="F646" s="9">
        <v>42079</v>
      </c>
      <c r="G646" s="9">
        <v>42139</v>
      </c>
      <c r="H646" s="9"/>
      <c r="I646" s="9"/>
      <c r="J646" s="7" t="s">
        <v>1932</v>
      </c>
      <c r="K646" s="7"/>
      <c r="L646" s="10" t="s">
        <v>96</v>
      </c>
      <c r="M646" s="242" t="s">
        <v>96</v>
      </c>
      <c r="N646" s="243" t="s">
        <v>2050</v>
      </c>
      <c r="O646" s="243" t="s">
        <v>4115</v>
      </c>
      <c r="P646" s="10" t="s">
        <v>6653</v>
      </c>
      <c r="Q646" s="10"/>
      <c r="R646" s="10"/>
      <c r="S646" s="10"/>
      <c r="T646" s="10" t="s">
        <v>53</v>
      </c>
      <c r="U646" s="244">
        <v>32647</v>
      </c>
      <c r="V646" s="10" t="s">
        <v>9647</v>
      </c>
      <c r="W646" s="10" t="s">
        <v>527</v>
      </c>
      <c r="X646" s="241" t="s">
        <v>1936</v>
      </c>
      <c r="Y646" s="8" t="s">
        <v>9648</v>
      </c>
      <c r="Z646" s="243">
        <v>40995</v>
      </c>
      <c r="AA646" s="10" t="s">
        <v>255</v>
      </c>
      <c r="AB646" s="10" t="s">
        <v>1938</v>
      </c>
      <c r="AC646" s="10" t="s">
        <v>1968</v>
      </c>
      <c r="AD646" s="10" t="s">
        <v>9649</v>
      </c>
      <c r="AE646" s="243" t="s">
        <v>9650</v>
      </c>
      <c r="AF646" s="10" t="s">
        <v>9651</v>
      </c>
      <c r="AG646" s="10" t="s">
        <v>9652</v>
      </c>
      <c r="AH646" s="242" t="s">
        <v>9651</v>
      </c>
      <c r="AI646" s="243" t="s">
        <v>9652</v>
      </c>
      <c r="AJ646" s="10" t="s">
        <v>9653</v>
      </c>
      <c r="AK646" s="10" t="s">
        <v>9654</v>
      </c>
      <c r="AL646" s="241" t="s">
        <v>2107</v>
      </c>
      <c r="AM646" s="8" t="s">
        <v>9655</v>
      </c>
      <c r="AN646" s="8"/>
      <c r="AO646" s="8"/>
      <c r="AP646" s="8"/>
      <c r="AQ646" s="8" t="s">
        <v>3087</v>
      </c>
      <c r="AR646" s="245">
        <v>44386</v>
      </c>
      <c r="AS646" s="245">
        <v>44386</v>
      </c>
      <c r="AT646" s="246" t="s">
        <v>9656</v>
      </c>
      <c r="AU646" s="244">
        <v>44349</v>
      </c>
      <c r="AV646" s="247" t="s">
        <v>8582</v>
      </c>
      <c r="AW646" s="248" t="s">
        <v>3782</v>
      </c>
      <c r="AX646" s="249" t="s">
        <v>3087</v>
      </c>
      <c r="AY646" s="250" t="s">
        <v>9645</v>
      </c>
    </row>
    <row r="647" spans="1:51" ht="24.75" customHeight="1" x14ac:dyDescent="0.35">
      <c r="A647" s="11">
        <v>646</v>
      </c>
      <c r="B647" s="241" t="s">
        <v>9657</v>
      </c>
      <c r="C647" s="8" t="s">
        <v>9658</v>
      </c>
      <c r="D647" s="10" t="s">
        <v>3087</v>
      </c>
      <c r="E647" s="10" t="s">
        <v>9659</v>
      </c>
      <c r="F647" s="9">
        <v>44382</v>
      </c>
      <c r="G647" s="9">
        <v>44441</v>
      </c>
      <c r="H647" s="9"/>
      <c r="I647" s="9"/>
      <c r="J647" s="7" t="s">
        <v>3127</v>
      </c>
      <c r="K647" s="7"/>
      <c r="L647" s="10" t="s">
        <v>8876</v>
      </c>
      <c r="M647" s="242" t="s">
        <v>9660</v>
      </c>
      <c r="N647" s="243" t="s">
        <v>1933</v>
      </c>
      <c r="O647" s="243" t="s">
        <v>9661</v>
      </c>
      <c r="P647" s="10" t="s">
        <v>9662</v>
      </c>
      <c r="Q647" s="10"/>
      <c r="R647" s="10"/>
      <c r="S647" s="10"/>
      <c r="T647" s="10" t="s">
        <v>22</v>
      </c>
      <c r="U647" s="244">
        <v>32447</v>
      </c>
      <c r="V647" s="10" t="s">
        <v>255</v>
      </c>
      <c r="W647" s="10" t="s">
        <v>2205</v>
      </c>
      <c r="X647" s="241" t="s">
        <v>1936</v>
      </c>
      <c r="Y647" s="8" t="s">
        <v>9663</v>
      </c>
      <c r="Z647" s="243">
        <v>38414</v>
      </c>
      <c r="AA647" s="10" t="s">
        <v>255</v>
      </c>
      <c r="AB647" s="10" t="s">
        <v>1956</v>
      </c>
      <c r="AC647" s="10" t="s">
        <v>3139</v>
      </c>
      <c r="AD647" s="10" t="s">
        <v>2162</v>
      </c>
      <c r="AE647" s="243" t="s">
        <v>2069</v>
      </c>
      <c r="AF647" s="10" t="s">
        <v>9664</v>
      </c>
      <c r="AG647" s="10" t="s">
        <v>9665</v>
      </c>
      <c r="AH647" s="242" t="s">
        <v>9664</v>
      </c>
      <c r="AI647" s="243" t="s">
        <v>9665</v>
      </c>
      <c r="AJ647" s="10" t="s">
        <v>9666</v>
      </c>
      <c r="AK647" s="10" t="s">
        <v>9667</v>
      </c>
      <c r="AL647" s="241" t="s">
        <v>2107</v>
      </c>
      <c r="AM647" s="8" t="s">
        <v>9668</v>
      </c>
      <c r="AN647" s="8"/>
      <c r="AO647" s="8"/>
      <c r="AP647" s="8"/>
      <c r="AQ647" s="8" t="s">
        <v>3087</v>
      </c>
      <c r="AR647" s="245">
        <v>44389</v>
      </c>
      <c r="AS647" s="245">
        <v>44389</v>
      </c>
      <c r="AT647" s="246" t="s">
        <v>3087</v>
      </c>
      <c r="AU647" s="244">
        <v>44389</v>
      </c>
      <c r="AV647" s="247" t="s">
        <v>8582</v>
      </c>
      <c r="AW647" s="248" t="s">
        <v>8607</v>
      </c>
      <c r="AX647" s="249" t="s">
        <v>3087</v>
      </c>
      <c r="AY647" s="250" t="s">
        <v>9657</v>
      </c>
    </row>
    <row r="648" spans="1:51" ht="24.75" customHeight="1" x14ac:dyDescent="0.35">
      <c r="A648" s="11">
        <v>647</v>
      </c>
      <c r="B648" s="241" t="s">
        <v>9669</v>
      </c>
      <c r="C648" s="8" t="s">
        <v>9670</v>
      </c>
      <c r="D648" s="10" t="s">
        <v>3087</v>
      </c>
      <c r="E648" s="10" t="s">
        <v>79</v>
      </c>
      <c r="F648" s="9">
        <v>43654</v>
      </c>
      <c r="G648" s="9">
        <v>43713</v>
      </c>
      <c r="H648" s="9"/>
      <c r="I648" s="9"/>
      <c r="J648" s="7" t="s">
        <v>1932</v>
      </c>
      <c r="K648" s="7"/>
      <c r="L648" s="10" t="s">
        <v>8979</v>
      </c>
      <c r="M648" s="242" t="s">
        <v>3474</v>
      </c>
      <c r="N648" s="243" t="s">
        <v>2050</v>
      </c>
      <c r="O648" s="243" t="s">
        <v>9222</v>
      </c>
      <c r="P648" s="10" t="s">
        <v>9223</v>
      </c>
      <c r="Q648" s="10"/>
      <c r="R648" s="10"/>
      <c r="S648" s="10"/>
      <c r="T648" s="10" t="s">
        <v>53</v>
      </c>
      <c r="U648" s="244">
        <v>33662</v>
      </c>
      <c r="V648" s="10" t="s">
        <v>669</v>
      </c>
      <c r="W648" s="10" t="s">
        <v>669</v>
      </c>
      <c r="X648" s="241" t="s">
        <v>1936</v>
      </c>
      <c r="Y648" s="8" t="s">
        <v>9671</v>
      </c>
      <c r="Z648" s="243">
        <v>40186</v>
      </c>
      <c r="AA648" s="10" t="s">
        <v>669</v>
      </c>
      <c r="AB648" s="10" t="s">
        <v>1956</v>
      </c>
      <c r="AC648" s="10" t="s">
        <v>3139</v>
      </c>
      <c r="AD648" s="10" t="s">
        <v>2253</v>
      </c>
      <c r="AE648" s="243" t="s">
        <v>2579</v>
      </c>
      <c r="AF648" s="10" t="s">
        <v>9672</v>
      </c>
      <c r="AG648" s="10" t="s">
        <v>9673</v>
      </c>
      <c r="AH648" s="242" t="s">
        <v>9672</v>
      </c>
      <c r="AI648" s="243" t="s">
        <v>9673</v>
      </c>
      <c r="AJ648" s="10" t="s">
        <v>9674</v>
      </c>
      <c r="AK648" s="10" t="s">
        <v>9675</v>
      </c>
      <c r="AL648" s="241" t="s">
        <v>2107</v>
      </c>
      <c r="AM648" s="8" t="s">
        <v>9676</v>
      </c>
      <c r="AN648" s="8"/>
      <c r="AO648" s="8"/>
      <c r="AP648" s="8"/>
      <c r="AQ648" s="8"/>
      <c r="AR648" s="245">
        <v>44389</v>
      </c>
      <c r="AS648" s="245">
        <v>44389</v>
      </c>
      <c r="AT648" s="246" t="s">
        <v>9677</v>
      </c>
      <c r="AU648" s="244">
        <v>44356</v>
      </c>
      <c r="AV648" s="247" t="s">
        <v>8582</v>
      </c>
      <c r="AW648" s="248" t="s">
        <v>8607</v>
      </c>
      <c r="AX648" s="249" t="s">
        <v>3087</v>
      </c>
      <c r="AY648" s="250" t="s">
        <v>9669</v>
      </c>
    </row>
    <row r="649" spans="1:51" ht="24.75" customHeight="1" x14ac:dyDescent="0.35">
      <c r="A649" s="11">
        <v>648</v>
      </c>
      <c r="B649" s="241" t="s">
        <v>9678</v>
      </c>
      <c r="C649" s="8" t="s">
        <v>8897</v>
      </c>
      <c r="D649" s="10" t="s">
        <v>3087</v>
      </c>
      <c r="E649" s="10" t="s">
        <v>14</v>
      </c>
      <c r="F649" s="9">
        <v>44354</v>
      </c>
      <c r="G649" s="9">
        <v>44413</v>
      </c>
      <c r="H649" s="9"/>
      <c r="I649" s="9"/>
      <c r="J649" s="7" t="s">
        <v>3127</v>
      </c>
      <c r="K649" s="7"/>
      <c r="L649" s="10" t="s">
        <v>35</v>
      </c>
      <c r="M649" s="242" t="s">
        <v>2013</v>
      </c>
      <c r="N649" s="243" t="s">
        <v>1990</v>
      </c>
      <c r="O649" s="243" t="s">
        <v>805</v>
      </c>
      <c r="P649" s="10" t="s">
        <v>2364</v>
      </c>
      <c r="Q649" s="10"/>
      <c r="R649" s="10"/>
      <c r="S649" s="10"/>
      <c r="T649" s="10" t="s">
        <v>22</v>
      </c>
      <c r="U649" s="244">
        <v>30125</v>
      </c>
      <c r="V649" s="10" t="s">
        <v>2562</v>
      </c>
      <c r="W649" s="10" t="s">
        <v>2562</v>
      </c>
      <c r="X649" s="241" t="s">
        <v>1936</v>
      </c>
      <c r="Y649" s="8" t="s">
        <v>9679</v>
      </c>
      <c r="Z649" s="243">
        <v>41619</v>
      </c>
      <c r="AA649" s="10" t="s">
        <v>255</v>
      </c>
      <c r="AB649" s="10" t="s">
        <v>1938</v>
      </c>
      <c r="AC649" s="10" t="s">
        <v>3139</v>
      </c>
      <c r="AD649" s="10" t="s">
        <v>2272</v>
      </c>
      <c r="AE649" s="243" t="s">
        <v>2095</v>
      </c>
      <c r="AF649" s="10" t="s">
        <v>9680</v>
      </c>
      <c r="AG649" s="10" t="s">
        <v>9681</v>
      </c>
      <c r="AH649" s="242" t="s">
        <v>9680</v>
      </c>
      <c r="AI649" s="243" t="s">
        <v>9681</v>
      </c>
      <c r="AJ649" s="10" t="s">
        <v>9682</v>
      </c>
      <c r="AK649" s="10" t="s">
        <v>9683</v>
      </c>
      <c r="AL649" s="241" t="s">
        <v>1941</v>
      </c>
      <c r="AM649" s="8" t="s">
        <v>9684</v>
      </c>
      <c r="AN649" s="8"/>
      <c r="AO649" s="8"/>
      <c r="AP649" s="8"/>
      <c r="AQ649" s="8" t="s">
        <v>3087</v>
      </c>
      <c r="AR649" s="245">
        <v>44390</v>
      </c>
      <c r="AS649" s="245">
        <v>44390</v>
      </c>
      <c r="AT649" s="246" t="s">
        <v>3087</v>
      </c>
      <c r="AU649" s="244">
        <v>44390</v>
      </c>
      <c r="AV649" s="247" t="s">
        <v>8638</v>
      </c>
      <c r="AW649" s="248" t="s">
        <v>8639</v>
      </c>
      <c r="AX649" s="249" t="s">
        <v>3087</v>
      </c>
      <c r="AY649" s="250" t="s">
        <v>9678</v>
      </c>
    </row>
    <row r="650" spans="1:51" ht="24.75" customHeight="1" x14ac:dyDescent="0.35">
      <c r="A650" s="11">
        <v>649</v>
      </c>
      <c r="B650" s="241" t="s">
        <v>9685</v>
      </c>
      <c r="C650" s="8" t="s">
        <v>9686</v>
      </c>
      <c r="D650" s="10" t="s">
        <v>9687</v>
      </c>
      <c r="E650" s="10" t="s">
        <v>1071</v>
      </c>
      <c r="F650" s="9">
        <v>43601</v>
      </c>
      <c r="G650" s="9">
        <v>43660</v>
      </c>
      <c r="H650" s="9"/>
      <c r="I650" s="9">
        <v>44391</v>
      </c>
      <c r="J650" s="7" t="s">
        <v>3127</v>
      </c>
      <c r="K650" s="7"/>
      <c r="L650" s="10" t="s">
        <v>8979</v>
      </c>
      <c r="M650" s="242" t="s">
        <v>3259</v>
      </c>
      <c r="N650" s="243" t="s">
        <v>2050</v>
      </c>
      <c r="O650" s="243" t="s">
        <v>9222</v>
      </c>
      <c r="P650" s="10" t="s">
        <v>9223</v>
      </c>
      <c r="Q650" s="10"/>
      <c r="R650" s="10"/>
      <c r="S650" s="10"/>
      <c r="T650" s="10" t="s">
        <v>22</v>
      </c>
      <c r="U650" s="244">
        <v>32283</v>
      </c>
      <c r="V650" s="10" t="s">
        <v>2202</v>
      </c>
      <c r="W650" s="10" t="s">
        <v>2202</v>
      </c>
      <c r="X650" s="241" t="s">
        <v>1936</v>
      </c>
      <c r="Y650" s="8" t="s">
        <v>9688</v>
      </c>
      <c r="Z650" s="243">
        <v>40373</v>
      </c>
      <c r="AA650" s="10" t="s">
        <v>2202</v>
      </c>
      <c r="AB650" s="10" t="s">
        <v>1956</v>
      </c>
      <c r="AC650" s="10" t="s">
        <v>1974</v>
      </c>
      <c r="AD650" s="10" t="s">
        <v>2422</v>
      </c>
      <c r="AE650" s="243" t="s">
        <v>9689</v>
      </c>
      <c r="AF650" s="10" t="s">
        <v>9690</v>
      </c>
      <c r="AG650" s="10" t="s">
        <v>9691</v>
      </c>
      <c r="AH650" s="242" t="s">
        <v>9690</v>
      </c>
      <c r="AI650" s="243" t="s">
        <v>9691</v>
      </c>
      <c r="AJ650" s="10" t="s">
        <v>9692</v>
      </c>
      <c r="AK650" s="10" t="s">
        <v>9693</v>
      </c>
      <c r="AL650" s="241" t="s">
        <v>2160</v>
      </c>
      <c r="AM650" s="8" t="s">
        <v>9694</v>
      </c>
      <c r="AN650" s="8"/>
      <c r="AO650" s="8"/>
      <c r="AP650" s="8"/>
      <c r="AQ650" s="8"/>
      <c r="AR650" s="245">
        <v>44391</v>
      </c>
      <c r="AS650" s="245">
        <v>44391</v>
      </c>
      <c r="AT650" s="246" t="s">
        <v>3087</v>
      </c>
      <c r="AU650" s="244"/>
      <c r="AV650" s="247" t="s">
        <v>8638</v>
      </c>
      <c r="AW650" s="248" t="s">
        <v>9695</v>
      </c>
      <c r="AX650" s="249" t="s">
        <v>3087</v>
      </c>
      <c r="AY650" s="250" t="s">
        <v>9685</v>
      </c>
    </row>
    <row r="651" spans="1:51" ht="24.75" customHeight="1" x14ac:dyDescent="0.35">
      <c r="A651" s="11">
        <v>650</v>
      </c>
      <c r="B651" s="241" t="s">
        <v>9696</v>
      </c>
      <c r="C651" s="8" t="s">
        <v>9697</v>
      </c>
      <c r="D651" s="10" t="s">
        <v>3087</v>
      </c>
      <c r="E651" s="10" t="s">
        <v>14</v>
      </c>
      <c r="F651" s="9">
        <v>42506</v>
      </c>
      <c r="G651" s="9">
        <v>42566</v>
      </c>
      <c r="H651" s="9"/>
      <c r="I651" s="9"/>
      <c r="J651" s="7" t="s">
        <v>1932</v>
      </c>
      <c r="K651" s="7"/>
      <c r="L651" s="10" t="s">
        <v>3117</v>
      </c>
      <c r="M651" s="242" t="s">
        <v>2112</v>
      </c>
      <c r="N651" s="243" t="s">
        <v>1942</v>
      </c>
      <c r="O651" s="243" t="s">
        <v>9698</v>
      </c>
      <c r="P651" s="10" t="s">
        <v>9699</v>
      </c>
      <c r="Q651" s="10"/>
      <c r="R651" s="10"/>
      <c r="S651" s="10"/>
      <c r="T651" s="10" t="s">
        <v>22</v>
      </c>
      <c r="U651" s="244">
        <v>31925</v>
      </c>
      <c r="V651" s="10" t="s">
        <v>255</v>
      </c>
      <c r="W651" s="10" t="s">
        <v>79</v>
      </c>
      <c r="X651" s="241" t="s">
        <v>1936</v>
      </c>
      <c r="Y651" s="8" t="s">
        <v>9700</v>
      </c>
      <c r="Z651" s="243">
        <v>41513</v>
      </c>
      <c r="AA651" s="10" t="s">
        <v>255</v>
      </c>
      <c r="AB651" s="10" t="s">
        <v>1938</v>
      </c>
      <c r="AC651" s="10" t="s">
        <v>3139</v>
      </c>
      <c r="AD651" s="10" t="s">
        <v>2363</v>
      </c>
      <c r="AE651" s="243" t="s">
        <v>2104</v>
      </c>
      <c r="AF651" s="10" t="s">
        <v>9701</v>
      </c>
      <c r="AG651" s="10" t="s">
        <v>9702</v>
      </c>
      <c r="AH651" s="242" t="s">
        <v>9703</v>
      </c>
      <c r="AI651" s="243" t="s">
        <v>9704</v>
      </c>
      <c r="AJ651" s="10" t="s">
        <v>9705</v>
      </c>
      <c r="AK651" s="10" t="s">
        <v>9706</v>
      </c>
      <c r="AL651" s="241" t="s">
        <v>1941</v>
      </c>
      <c r="AM651" s="8" t="s">
        <v>9707</v>
      </c>
      <c r="AN651" s="8"/>
      <c r="AO651" s="8"/>
      <c r="AP651" s="8"/>
      <c r="AQ651" s="8" t="s">
        <v>3087</v>
      </c>
      <c r="AR651" s="245">
        <v>44392</v>
      </c>
      <c r="AS651" s="245">
        <v>44392</v>
      </c>
      <c r="AT651" s="246" t="s">
        <v>9708</v>
      </c>
      <c r="AU651" s="244">
        <v>44344</v>
      </c>
      <c r="AV651" s="247" t="s">
        <v>8582</v>
      </c>
      <c r="AW651" s="248" t="s">
        <v>8874</v>
      </c>
      <c r="AX651" s="249" t="s">
        <v>3087</v>
      </c>
      <c r="AY651" s="250" t="s">
        <v>9696</v>
      </c>
    </row>
    <row r="652" spans="1:51" ht="24.75" customHeight="1" x14ac:dyDescent="0.35">
      <c r="A652" s="11">
        <v>651</v>
      </c>
      <c r="B652" s="241" t="s">
        <v>9709</v>
      </c>
      <c r="C652" s="8" t="s">
        <v>9710</v>
      </c>
      <c r="D652" s="10" t="s">
        <v>3087</v>
      </c>
      <c r="E652" s="10" t="s">
        <v>14</v>
      </c>
      <c r="F652" s="9">
        <v>41988</v>
      </c>
      <c r="G652" s="9">
        <v>42048</v>
      </c>
      <c r="H652" s="9"/>
      <c r="I652" s="9"/>
      <c r="J652" s="7" t="s">
        <v>1932</v>
      </c>
      <c r="K652" s="7"/>
      <c r="L652" s="10" t="s">
        <v>618</v>
      </c>
      <c r="M652" s="242" t="s">
        <v>618</v>
      </c>
      <c r="N652" s="243" t="s">
        <v>2017</v>
      </c>
      <c r="O652" s="243" t="s">
        <v>1309</v>
      </c>
      <c r="P652" s="10" t="s">
        <v>2578</v>
      </c>
      <c r="Q652" s="10"/>
      <c r="R652" s="10"/>
      <c r="S652" s="10"/>
      <c r="T652" s="10" t="s">
        <v>22</v>
      </c>
      <c r="U652" s="244">
        <v>32591</v>
      </c>
      <c r="V652" s="10" t="s">
        <v>2228</v>
      </c>
      <c r="W652" s="10" t="s">
        <v>2228</v>
      </c>
      <c r="X652" s="241" t="s">
        <v>1936</v>
      </c>
      <c r="Y652" s="8" t="s">
        <v>9711</v>
      </c>
      <c r="Z652" s="243">
        <v>42237</v>
      </c>
      <c r="AA652" s="10" t="s">
        <v>2228</v>
      </c>
      <c r="AB652" s="10" t="s">
        <v>1938</v>
      </c>
      <c r="AC652" s="10" t="s">
        <v>3139</v>
      </c>
      <c r="AD652" s="10" t="s">
        <v>2010</v>
      </c>
      <c r="AE652" s="243" t="s">
        <v>2527</v>
      </c>
      <c r="AF652" s="10" t="s">
        <v>9712</v>
      </c>
      <c r="AG652" s="10" t="s">
        <v>9713</v>
      </c>
      <c r="AH652" s="242" t="s">
        <v>9714</v>
      </c>
      <c r="AI652" s="243" t="s">
        <v>9715</v>
      </c>
      <c r="AJ652" s="10" t="s">
        <v>9716</v>
      </c>
      <c r="AK652" s="10" t="s">
        <v>9717</v>
      </c>
      <c r="AL652" s="241" t="s">
        <v>1950</v>
      </c>
      <c r="AM652" s="8" t="s">
        <v>9718</v>
      </c>
      <c r="AN652" s="8"/>
      <c r="AO652" s="8"/>
      <c r="AP652" s="8"/>
      <c r="AQ652" s="8" t="s">
        <v>3087</v>
      </c>
      <c r="AR652" s="245">
        <v>44392</v>
      </c>
      <c r="AS652" s="245">
        <v>44392</v>
      </c>
      <c r="AT652" s="246" t="s">
        <v>9719</v>
      </c>
      <c r="AU652" s="244">
        <v>44362</v>
      </c>
      <c r="AV652" s="247" t="s">
        <v>8582</v>
      </c>
      <c r="AW652" s="248" t="s">
        <v>8607</v>
      </c>
      <c r="AX652" s="249" t="s">
        <v>3087</v>
      </c>
      <c r="AY652" s="250" t="s">
        <v>9709</v>
      </c>
    </row>
    <row r="653" spans="1:51" ht="24.75" customHeight="1" x14ac:dyDescent="0.35">
      <c r="A653" s="11">
        <v>652</v>
      </c>
      <c r="B653" s="241" t="s">
        <v>9720</v>
      </c>
      <c r="C653" s="8" t="s">
        <v>9721</v>
      </c>
      <c r="D653" s="10" t="s">
        <v>3087</v>
      </c>
      <c r="E653" s="10" t="s">
        <v>14</v>
      </c>
      <c r="F653" s="9">
        <v>44348</v>
      </c>
      <c r="G653" s="9">
        <v>44407</v>
      </c>
      <c r="H653" s="9"/>
      <c r="I653" s="9"/>
      <c r="J653" s="7" t="s">
        <v>3127</v>
      </c>
      <c r="K653" s="7"/>
      <c r="L653" s="10" t="s">
        <v>41</v>
      </c>
      <c r="M653" s="242" t="s">
        <v>1954</v>
      </c>
      <c r="N653" s="243" t="s">
        <v>2155</v>
      </c>
      <c r="O653" s="243" t="s">
        <v>9345</v>
      </c>
      <c r="P653" s="10" t="s">
        <v>9346</v>
      </c>
      <c r="Q653" s="10"/>
      <c r="R653" s="10"/>
      <c r="S653" s="10"/>
      <c r="T653" s="10" t="s">
        <v>22</v>
      </c>
      <c r="U653" s="244">
        <v>36195</v>
      </c>
      <c r="V653" s="10" t="s">
        <v>455</v>
      </c>
      <c r="W653" s="10" t="s">
        <v>455</v>
      </c>
      <c r="X653" s="241" t="s">
        <v>1936</v>
      </c>
      <c r="Y653" s="8" t="s">
        <v>9722</v>
      </c>
      <c r="Z653" s="243">
        <v>41628</v>
      </c>
      <c r="AA653" s="10" t="s">
        <v>455</v>
      </c>
      <c r="AB653" s="10" t="s">
        <v>1956</v>
      </c>
      <c r="AC653" s="10" t="s">
        <v>3139</v>
      </c>
      <c r="AD653" s="10" t="s">
        <v>2010</v>
      </c>
      <c r="AE653" s="243" t="s">
        <v>9723</v>
      </c>
      <c r="AF653" s="10" t="s">
        <v>9724</v>
      </c>
      <c r="AG653" s="10" t="s">
        <v>9725</v>
      </c>
      <c r="AH653" s="242" t="s">
        <v>9726</v>
      </c>
      <c r="AI653" s="243" t="s">
        <v>9727</v>
      </c>
      <c r="AJ653" s="10" t="s">
        <v>9728</v>
      </c>
      <c r="AK653" s="10" t="s">
        <v>9729</v>
      </c>
      <c r="AL653" s="241" t="s">
        <v>2160</v>
      </c>
      <c r="AM653" s="8" t="s">
        <v>9730</v>
      </c>
      <c r="AN653" s="8"/>
      <c r="AO653" s="8"/>
      <c r="AP653" s="8"/>
      <c r="AQ653" s="8"/>
      <c r="AR653" s="245">
        <v>44397</v>
      </c>
      <c r="AS653" s="245">
        <v>44397</v>
      </c>
      <c r="AT653" s="246"/>
      <c r="AU653" s="244">
        <v>44397</v>
      </c>
      <c r="AV653" s="247" t="s">
        <v>8582</v>
      </c>
      <c r="AW653" s="248" t="s">
        <v>6769</v>
      </c>
      <c r="AX653" s="249"/>
      <c r="AY653" s="250" t="s">
        <v>9720</v>
      </c>
    </row>
    <row r="654" spans="1:51" ht="24.75" customHeight="1" x14ac:dyDescent="0.35">
      <c r="A654" s="11">
        <v>653</v>
      </c>
      <c r="B654" s="241" t="s">
        <v>9731</v>
      </c>
      <c r="C654" s="8" t="s">
        <v>9732</v>
      </c>
      <c r="D654" s="10" t="s">
        <v>3087</v>
      </c>
      <c r="E654" s="10" t="s">
        <v>14</v>
      </c>
      <c r="F654" s="9">
        <v>43665</v>
      </c>
      <c r="G654" s="9">
        <v>43724</v>
      </c>
      <c r="H654" s="9"/>
      <c r="I654" s="9"/>
      <c r="J654" s="7" t="s">
        <v>1932</v>
      </c>
      <c r="K654" s="7"/>
      <c r="L654" s="10" t="s">
        <v>8979</v>
      </c>
      <c r="M654" s="242" t="s">
        <v>8979</v>
      </c>
      <c r="N654" s="243" t="s">
        <v>1942</v>
      </c>
      <c r="O654" s="243" t="s">
        <v>9733</v>
      </c>
      <c r="P654" s="10" t="s">
        <v>9734</v>
      </c>
      <c r="Q654" s="10"/>
      <c r="R654" s="10"/>
      <c r="S654" s="10"/>
      <c r="T654" s="10" t="s">
        <v>22</v>
      </c>
      <c r="U654" s="244">
        <v>29101</v>
      </c>
      <c r="V654" s="10" t="s">
        <v>255</v>
      </c>
      <c r="W654" s="10" t="s">
        <v>707</v>
      </c>
      <c r="X654" s="241" t="s">
        <v>1936</v>
      </c>
      <c r="Y654" s="8" t="s">
        <v>9735</v>
      </c>
      <c r="Z654" s="243">
        <v>39974</v>
      </c>
      <c r="AA654" s="10" t="s">
        <v>255</v>
      </c>
      <c r="AB654" s="10" t="s">
        <v>1938</v>
      </c>
      <c r="AC654" s="10" t="s">
        <v>3139</v>
      </c>
      <c r="AD654" s="10" t="s">
        <v>2199</v>
      </c>
      <c r="AE654" s="243" t="s">
        <v>9736</v>
      </c>
      <c r="AF654" s="10" t="s">
        <v>9737</v>
      </c>
      <c r="AG654" s="10" t="s">
        <v>9738</v>
      </c>
      <c r="AH654" s="242" t="s">
        <v>9737</v>
      </c>
      <c r="AI654" s="243" t="s">
        <v>9738</v>
      </c>
      <c r="AJ654" s="10" t="s">
        <v>9739</v>
      </c>
      <c r="AK654" s="10" t="s">
        <v>9740</v>
      </c>
      <c r="AL654" s="241" t="s">
        <v>1941</v>
      </c>
      <c r="AM654" s="8" t="s">
        <v>9741</v>
      </c>
      <c r="AN654" s="8"/>
      <c r="AO654" s="8"/>
      <c r="AP654" s="8"/>
      <c r="AQ654" s="8"/>
      <c r="AR654" s="245">
        <v>44399</v>
      </c>
      <c r="AS654" s="245">
        <v>44399</v>
      </c>
      <c r="AT654" s="246"/>
      <c r="AU654" s="244" t="s">
        <v>9742</v>
      </c>
      <c r="AV654" s="247" t="s">
        <v>8582</v>
      </c>
      <c r="AW654" s="248" t="s">
        <v>8874</v>
      </c>
      <c r="AX654" s="249"/>
      <c r="AY654" s="250" t="s">
        <v>9731</v>
      </c>
    </row>
    <row r="655" spans="1:51" ht="24.75" customHeight="1" x14ac:dyDescent="0.35">
      <c r="A655" s="11">
        <v>654</v>
      </c>
      <c r="B655" s="241" t="s">
        <v>9743</v>
      </c>
      <c r="C655" s="8" t="s">
        <v>9744</v>
      </c>
      <c r="D655" s="10" t="s">
        <v>3087</v>
      </c>
      <c r="E655" s="10" t="s">
        <v>14</v>
      </c>
      <c r="F655" s="9">
        <v>43132</v>
      </c>
      <c r="G655" s="9">
        <v>43191</v>
      </c>
      <c r="H655" s="9"/>
      <c r="I655" s="9"/>
      <c r="J655" s="7" t="s">
        <v>1932</v>
      </c>
      <c r="K655" s="7"/>
      <c r="L655" s="10" t="s">
        <v>41</v>
      </c>
      <c r="M655" s="242" t="s">
        <v>2412</v>
      </c>
      <c r="N655" s="243" t="s">
        <v>1990</v>
      </c>
      <c r="O655" s="243" t="s">
        <v>9745</v>
      </c>
      <c r="P655" s="10" t="s">
        <v>9746</v>
      </c>
      <c r="Q655" s="10"/>
      <c r="R655" s="10"/>
      <c r="S655" s="10"/>
      <c r="T655" s="10" t="s">
        <v>53</v>
      </c>
      <c r="U655" s="244">
        <v>34305</v>
      </c>
      <c r="V655" s="10" t="s">
        <v>2109</v>
      </c>
      <c r="W655" s="10" t="s">
        <v>2109</v>
      </c>
      <c r="X655" s="241" t="s">
        <v>1936</v>
      </c>
      <c r="Y655" s="8" t="s">
        <v>9747</v>
      </c>
      <c r="Z655" s="243">
        <v>39979</v>
      </c>
      <c r="AA655" s="10" t="s">
        <v>2109</v>
      </c>
      <c r="AB655" s="10" t="s">
        <v>1956</v>
      </c>
      <c r="AC655" s="10" t="s">
        <v>3139</v>
      </c>
      <c r="AD655" s="10" t="s">
        <v>2162</v>
      </c>
      <c r="AE655" s="243" t="s">
        <v>2478</v>
      </c>
      <c r="AF655" s="10" t="s">
        <v>9748</v>
      </c>
      <c r="AG655" s="10" t="s">
        <v>9749</v>
      </c>
      <c r="AH655" s="242" t="s">
        <v>9750</v>
      </c>
      <c r="AI655" s="243" t="s">
        <v>9751</v>
      </c>
      <c r="AJ655" s="10" t="s">
        <v>9752</v>
      </c>
      <c r="AK655" s="10" t="s">
        <v>9753</v>
      </c>
      <c r="AL655" s="241" t="s">
        <v>1953</v>
      </c>
      <c r="AM655" s="8" t="s">
        <v>9754</v>
      </c>
      <c r="AN655" s="8"/>
      <c r="AO655" s="8"/>
      <c r="AP655" s="8"/>
      <c r="AQ655" s="8"/>
      <c r="AR655" s="245">
        <v>44400</v>
      </c>
      <c r="AS655" s="245">
        <v>44400</v>
      </c>
      <c r="AT655" s="246"/>
      <c r="AU655" s="244" t="s">
        <v>9755</v>
      </c>
      <c r="AV655" s="247" t="s">
        <v>8582</v>
      </c>
      <c r="AW655" s="248" t="s">
        <v>8607</v>
      </c>
      <c r="AX655" s="249"/>
      <c r="AY655" s="250" t="s">
        <v>9743</v>
      </c>
    </row>
    <row r="656" spans="1:51" ht="24.75" customHeight="1" x14ac:dyDescent="0.35">
      <c r="A656" s="11">
        <v>655</v>
      </c>
      <c r="B656" s="241" t="s">
        <v>9756</v>
      </c>
      <c r="C656" s="8" t="s">
        <v>9757</v>
      </c>
      <c r="D656" s="10" t="s">
        <v>3087</v>
      </c>
      <c r="E656" s="10" t="s">
        <v>14</v>
      </c>
      <c r="F656" s="9">
        <v>44025</v>
      </c>
      <c r="G656" s="9">
        <v>44084</v>
      </c>
      <c r="H656" s="9"/>
      <c r="I656" s="9">
        <v>44449</v>
      </c>
      <c r="J656" s="7" t="s">
        <v>3127</v>
      </c>
      <c r="K656" s="7"/>
      <c r="L656" s="10" t="s">
        <v>70</v>
      </c>
      <c r="M656" s="242" t="s">
        <v>1983</v>
      </c>
      <c r="N656" s="243" t="s">
        <v>2017</v>
      </c>
      <c r="O656" s="243" t="s">
        <v>1402</v>
      </c>
      <c r="P656" s="10" t="s">
        <v>9758</v>
      </c>
      <c r="Q656" s="10"/>
      <c r="R656" s="10"/>
      <c r="S656" s="10"/>
      <c r="T656" s="10" t="s">
        <v>53</v>
      </c>
      <c r="U656" s="244">
        <v>30982</v>
      </c>
      <c r="V656" s="10" t="s">
        <v>1045</v>
      </c>
      <c r="W656" s="10" t="s">
        <v>141</v>
      </c>
      <c r="X656" s="241" t="s">
        <v>1936</v>
      </c>
      <c r="Y656" s="8" t="s">
        <v>9759</v>
      </c>
      <c r="Z656" s="243">
        <v>42175</v>
      </c>
      <c r="AA656" s="10" t="s">
        <v>1045</v>
      </c>
      <c r="AB656" s="10" t="s">
        <v>1956</v>
      </c>
      <c r="AC656" s="10" t="s">
        <v>3139</v>
      </c>
      <c r="AD656" s="10" t="s">
        <v>2149</v>
      </c>
      <c r="AE656" s="243" t="s">
        <v>2579</v>
      </c>
      <c r="AF656" s="10" t="s">
        <v>9760</v>
      </c>
      <c r="AG656" s="10" t="s">
        <v>9761</v>
      </c>
      <c r="AH656" s="242" t="s">
        <v>9762</v>
      </c>
      <c r="AI656" s="243" t="s">
        <v>9763</v>
      </c>
      <c r="AJ656" s="10" t="s">
        <v>9764</v>
      </c>
      <c r="AK656" s="10" t="s">
        <v>9765</v>
      </c>
      <c r="AL656" s="241" t="s">
        <v>1950</v>
      </c>
      <c r="AM656" s="8" t="s">
        <v>9766</v>
      </c>
      <c r="AN656" s="8"/>
      <c r="AO656" s="8"/>
      <c r="AP656" s="8"/>
      <c r="AQ656" s="8"/>
      <c r="AR656" s="245">
        <v>44400</v>
      </c>
      <c r="AS656" s="245">
        <v>44400</v>
      </c>
      <c r="AT656" s="246"/>
      <c r="AU656" s="244" t="s">
        <v>9767</v>
      </c>
      <c r="AV656" s="247" t="s">
        <v>8582</v>
      </c>
      <c r="AW656" s="248" t="s">
        <v>3782</v>
      </c>
      <c r="AX656" s="249"/>
      <c r="AY656" s="250" t="s">
        <v>9756</v>
      </c>
    </row>
    <row r="657" spans="1:51" ht="24.75" customHeight="1" x14ac:dyDescent="0.35">
      <c r="A657" s="11">
        <v>656</v>
      </c>
      <c r="B657" s="241" t="s">
        <v>9768</v>
      </c>
      <c r="C657" s="8" t="s">
        <v>9769</v>
      </c>
      <c r="D657" s="10" t="s">
        <v>3087</v>
      </c>
      <c r="E657" s="10" t="s">
        <v>141</v>
      </c>
      <c r="F657" s="9">
        <v>44025</v>
      </c>
      <c r="G657" s="9">
        <v>44084</v>
      </c>
      <c r="H657" s="9"/>
      <c r="I657" s="9">
        <v>44449</v>
      </c>
      <c r="J657" s="7" t="s">
        <v>3127</v>
      </c>
      <c r="K657" s="7"/>
      <c r="L657" s="10" t="s">
        <v>8979</v>
      </c>
      <c r="M657" s="242" t="s">
        <v>3474</v>
      </c>
      <c r="N657" s="243" t="s">
        <v>2050</v>
      </c>
      <c r="O657" s="243" t="s">
        <v>9222</v>
      </c>
      <c r="P657" s="10" t="s">
        <v>9223</v>
      </c>
      <c r="Q657" s="10"/>
      <c r="R657" s="10"/>
      <c r="S657" s="10"/>
      <c r="T657" s="10" t="s">
        <v>53</v>
      </c>
      <c r="U657" s="244">
        <v>32406</v>
      </c>
      <c r="V657" s="10" t="s">
        <v>141</v>
      </c>
      <c r="W657" s="10" t="s">
        <v>141</v>
      </c>
      <c r="X657" s="241" t="s">
        <v>1936</v>
      </c>
      <c r="Y657" s="8" t="s">
        <v>9770</v>
      </c>
      <c r="Z657" s="243">
        <v>42222</v>
      </c>
      <c r="AA657" s="10" t="s">
        <v>141</v>
      </c>
      <c r="AB657" s="10" t="s">
        <v>1938</v>
      </c>
      <c r="AC657" s="10" t="s">
        <v>3139</v>
      </c>
      <c r="AD657" s="10" t="s">
        <v>9771</v>
      </c>
      <c r="AE657" s="243" t="s">
        <v>5169</v>
      </c>
      <c r="AF657" s="10" t="s">
        <v>9772</v>
      </c>
      <c r="AG657" s="10" t="s">
        <v>9773</v>
      </c>
      <c r="AH657" s="242" t="s">
        <v>9774</v>
      </c>
      <c r="AI657" s="243" t="s">
        <v>9775</v>
      </c>
      <c r="AJ657" s="10" t="s">
        <v>7707</v>
      </c>
      <c r="AK657" s="10" t="s">
        <v>7700</v>
      </c>
      <c r="AL657" s="241" t="s">
        <v>2224</v>
      </c>
      <c r="AM657" s="8" t="s">
        <v>9776</v>
      </c>
      <c r="AN657" s="8"/>
      <c r="AO657" s="8"/>
      <c r="AP657" s="8"/>
      <c r="AQ657" s="8"/>
      <c r="AR657" s="245">
        <v>44406</v>
      </c>
      <c r="AS657" s="245">
        <v>44406</v>
      </c>
      <c r="AT657" s="246"/>
      <c r="AU657" s="244" t="s">
        <v>9777</v>
      </c>
      <c r="AV657" s="247" t="s">
        <v>8582</v>
      </c>
      <c r="AW657" s="248" t="s">
        <v>8607</v>
      </c>
      <c r="AX657" s="249"/>
      <c r="AY657" s="250" t="s">
        <v>9768</v>
      </c>
    </row>
    <row r="658" spans="1:51" ht="24.75" customHeight="1" x14ac:dyDescent="0.35">
      <c r="A658" s="11">
        <v>657</v>
      </c>
      <c r="B658" s="241" t="s">
        <v>9778</v>
      </c>
      <c r="C658" s="8" t="s">
        <v>9779</v>
      </c>
      <c r="D658" s="10" t="s">
        <v>3087</v>
      </c>
      <c r="E658" s="10" t="s">
        <v>79</v>
      </c>
      <c r="F658" s="9">
        <v>43731</v>
      </c>
      <c r="G658" s="9">
        <v>43790</v>
      </c>
      <c r="H658" s="9"/>
      <c r="I658" s="9">
        <v>44521</v>
      </c>
      <c r="J658" s="7" t="s">
        <v>3127</v>
      </c>
      <c r="K658" s="7"/>
      <c r="L658" s="10" t="s">
        <v>5681</v>
      </c>
      <c r="M658" s="242" t="s">
        <v>2151</v>
      </c>
      <c r="N658" s="243" t="s">
        <v>2017</v>
      </c>
      <c r="O658" s="243" t="s">
        <v>3186</v>
      </c>
      <c r="P658" s="10" t="s">
        <v>2061</v>
      </c>
      <c r="Q658" s="10"/>
      <c r="R658" s="10"/>
      <c r="S658" s="10"/>
      <c r="T658" s="10" t="s">
        <v>53</v>
      </c>
      <c r="U658" s="244">
        <v>31970</v>
      </c>
      <c r="V658" s="10" t="s">
        <v>2007</v>
      </c>
      <c r="W658" s="10" t="s">
        <v>2007</v>
      </c>
      <c r="X658" s="241" t="s">
        <v>1936</v>
      </c>
      <c r="Y658" s="8" t="s">
        <v>9780</v>
      </c>
      <c r="Z658" s="243">
        <v>40417</v>
      </c>
      <c r="AA658" s="10" t="s">
        <v>2007</v>
      </c>
      <c r="AB658" s="10" t="s">
        <v>1938</v>
      </c>
      <c r="AC658" s="10" t="s">
        <v>3139</v>
      </c>
      <c r="AD658" s="10" t="s">
        <v>2123</v>
      </c>
      <c r="AE658" s="243" t="s">
        <v>1948</v>
      </c>
      <c r="AF658" s="10" t="s">
        <v>9781</v>
      </c>
      <c r="AG658" s="10" t="s">
        <v>9782</v>
      </c>
      <c r="AH658" s="242" t="s">
        <v>9783</v>
      </c>
      <c r="AI658" s="243" t="s">
        <v>9784</v>
      </c>
      <c r="AJ658" s="10" t="s">
        <v>9785</v>
      </c>
      <c r="AK658" s="10" t="s">
        <v>9786</v>
      </c>
      <c r="AL658" s="241" t="s">
        <v>2107</v>
      </c>
      <c r="AM658" s="8" t="s">
        <v>9787</v>
      </c>
      <c r="AN658" s="8"/>
      <c r="AO658" s="8"/>
      <c r="AP658" s="8"/>
      <c r="AQ658" s="8"/>
      <c r="AR658" s="245">
        <v>44407</v>
      </c>
      <c r="AS658" s="245">
        <v>44407</v>
      </c>
      <c r="AT658" s="246"/>
      <c r="AU658" s="244" t="s">
        <v>9788</v>
      </c>
      <c r="AV658" s="247" t="s">
        <v>8582</v>
      </c>
      <c r="AW658" s="248" t="s">
        <v>8607</v>
      </c>
      <c r="AX658" s="249"/>
      <c r="AY658" s="250" t="s">
        <v>9778</v>
      </c>
    </row>
    <row r="659" spans="1:51" ht="24.75" customHeight="1" x14ac:dyDescent="0.35">
      <c r="A659" s="11">
        <v>658</v>
      </c>
      <c r="B659" s="241" t="s">
        <v>9789</v>
      </c>
      <c r="C659" s="8" t="s">
        <v>2709</v>
      </c>
      <c r="D659" s="10" t="s">
        <v>3087</v>
      </c>
      <c r="E659" s="10" t="s">
        <v>141</v>
      </c>
      <c r="F659" s="9">
        <v>42795</v>
      </c>
      <c r="G659" s="9">
        <v>42854</v>
      </c>
      <c r="H659" s="9"/>
      <c r="I659" s="9"/>
      <c r="J659" s="7" t="s">
        <v>1932</v>
      </c>
      <c r="K659" s="7"/>
      <c r="L659" s="10" t="s">
        <v>8979</v>
      </c>
      <c r="M659" s="242" t="s">
        <v>3474</v>
      </c>
      <c r="N659" s="243" t="s">
        <v>2017</v>
      </c>
      <c r="O659" s="243" t="s">
        <v>8980</v>
      </c>
      <c r="P659" s="10" t="s">
        <v>8981</v>
      </c>
      <c r="Q659" s="10"/>
      <c r="R659" s="10"/>
      <c r="S659" s="10"/>
      <c r="T659" s="10" t="s">
        <v>22</v>
      </c>
      <c r="U659" s="244">
        <v>31224</v>
      </c>
      <c r="V659" s="10" t="s">
        <v>141</v>
      </c>
      <c r="W659" s="10" t="s">
        <v>141</v>
      </c>
      <c r="X659" s="241" t="s">
        <v>1936</v>
      </c>
      <c r="Y659" s="8" t="s">
        <v>9790</v>
      </c>
      <c r="Z659" s="243">
        <v>37966</v>
      </c>
      <c r="AA659" s="10" t="s">
        <v>141</v>
      </c>
      <c r="AB659" s="10" t="s">
        <v>1938</v>
      </c>
      <c r="AC659" s="10" t="s">
        <v>3139</v>
      </c>
      <c r="AD659" s="10" t="s">
        <v>2139</v>
      </c>
      <c r="AE659" s="243" t="s">
        <v>2680</v>
      </c>
      <c r="AF659" s="10" t="s">
        <v>9791</v>
      </c>
      <c r="AG659" s="10" t="s">
        <v>9792</v>
      </c>
      <c r="AH659" s="242" t="s">
        <v>9791</v>
      </c>
      <c r="AI659" s="243" t="s">
        <v>9792</v>
      </c>
      <c r="AJ659" s="10" t="s">
        <v>9793</v>
      </c>
      <c r="AK659" s="10" t="s">
        <v>9794</v>
      </c>
      <c r="AL659" s="241" t="s">
        <v>1941</v>
      </c>
      <c r="AM659" s="8" t="s">
        <v>9795</v>
      </c>
      <c r="AN659" s="8"/>
      <c r="AO659" s="8"/>
      <c r="AP659" s="8"/>
      <c r="AQ659" s="8"/>
      <c r="AR659" s="245">
        <v>44408</v>
      </c>
      <c r="AS659" s="245">
        <v>44408</v>
      </c>
      <c r="AT659" s="246"/>
      <c r="AU659" s="244" t="s">
        <v>9742</v>
      </c>
      <c r="AV659" s="247" t="s">
        <v>8582</v>
      </c>
      <c r="AW659" s="248" t="s">
        <v>8607</v>
      </c>
      <c r="AX659" s="249"/>
      <c r="AY659" s="250" t="s">
        <v>9789</v>
      </c>
    </row>
    <row r="660" spans="1:51" ht="24.75" customHeight="1" x14ac:dyDescent="0.35">
      <c r="A660" s="11">
        <v>659</v>
      </c>
      <c r="B660" s="241" t="s">
        <v>9796</v>
      </c>
      <c r="C660" s="8" t="s">
        <v>9797</v>
      </c>
      <c r="D660" s="10" t="s">
        <v>3087</v>
      </c>
      <c r="E660" s="10" t="s">
        <v>14</v>
      </c>
      <c r="F660" s="9">
        <v>44382</v>
      </c>
      <c r="G660" s="9">
        <v>44441</v>
      </c>
      <c r="H660" s="9"/>
      <c r="I660" s="9"/>
      <c r="J660" s="7" t="s">
        <v>3127</v>
      </c>
      <c r="K660" s="7"/>
      <c r="L660" s="10" t="s">
        <v>8979</v>
      </c>
      <c r="M660" s="242" t="s">
        <v>8979</v>
      </c>
      <c r="N660" s="243" t="s">
        <v>2126</v>
      </c>
      <c r="O660" s="243" t="s">
        <v>9798</v>
      </c>
      <c r="P660" s="10" t="s">
        <v>9380</v>
      </c>
      <c r="Q660" s="10"/>
      <c r="R660" s="10"/>
      <c r="S660" s="10"/>
      <c r="T660" s="10" t="s">
        <v>22</v>
      </c>
      <c r="U660" s="244">
        <v>35486</v>
      </c>
      <c r="V660" s="10" t="s">
        <v>747</v>
      </c>
      <c r="W660" s="10" t="s">
        <v>747</v>
      </c>
      <c r="X660" s="241" t="s">
        <v>1936</v>
      </c>
      <c r="Y660" s="8" t="s">
        <v>9799</v>
      </c>
      <c r="Z660" s="243">
        <v>41897</v>
      </c>
      <c r="AA660" s="10" t="s">
        <v>747</v>
      </c>
      <c r="AB660" s="10" t="s">
        <v>1938</v>
      </c>
      <c r="AC660" s="10" t="s">
        <v>3139</v>
      </c>
      <c r="AD660" s="10" t="s">
        <v>2539</v>
      </c>
      <c r="AE660" s="243" t="s">
        <v>3087</v>
      </c>
      <c r="AF660" s="10" t="s">
        <v>9800</v>
      </c>
      <c r="AG660" s="10" t="s">
        <v>9801</v>
      </c>
      <c r="AH660" s="242" t="s">
        <v>9802</v>
      </c>
      <c r="AI660" s="243" t="s">
        <v>9803</v>
      </c>
      <c r="AJ660" s="10" t="s">
        <v>9804</v>
      </c>
      <c r="AK660" s="10" t="s">
        <v>9805</v>
      </c>
      <c r="AL660" s="241" t="s">
        <v>1941</v>
      </c>
      <c r="AM660" s="8" t="s">
        <v>9806</v>
      </c>
      <c r="AN660" s="8"/>
      <c r="AO660" s="8"/>
      <c r="AP660" s="8"/>
      <c r="AQ660" s="8"/>
      <c r="AR660" s="245">
        <v>44408</v>
      </c>
      <c r="AS660" s="245">
        <v>44408</v>
      </c>
      <c r="AT660" s="246"/>
      <c r="AU660" s="244" t="s">
        <v>9807</v>
      </c>
      <c r="AV660" s="247" t="s">
        <v>8582</v>
      </c>
      <c r="AW660" s="248" t="s">
        <v>8607</v>
      </c>
      <c r="AX660" s="249"/>
      <c r="AY660" s="250" t="s">
        <v>9796</v>
      </c>
    </row>
    <row r="661" spans="1:51" ht="24.75" customHeight="1" x14ac:dyDescent="0.35">
      <c r="A661" s="11">
        <v>660</v>
      </c>
      <c r="B661" s="241" t="s">
        <v>9808</v>
      </c>
      <c r="C661" s="8" t="s">
        <v>9809</v>
      </c>
      <c r="D661" s="10" t="s">
        <v>3087</v>
      </c>
      <c r="E661" s="10" t="s">
        <v>14</v>
      </c>
      <c r="F661" s="9">
        <v>42768</v>
      </c>
      <c r="G661" s="9">
        <v>42827</v>
      </c>
      <c r="H661" s="9"/>
      <c r="I661" s="9"/>
      <c r="J661" s="7" t="s">
        <v>1932</v>
      </c>
      <c r="K661" s="7"/>
      <c r="L661" s="10" t="s">
        <v>3117</v>
      </c>
      <c r="M661" s="242" t="s">
        <v>2112</v>
      </c>
      <c r="N661" s="243" t="s">
        <v>2050</v>
      </c>
      <c r="O661" s="243" t="s">
        <v>8734</v>
      </c>
      <c r="P661" s="10" t="s">
        <v>9810</v>
      </c>
      <c r="Q661" s="10"/>
      <c r="R661" s="10"/>
      <c r="S661" s="10"/>
      <c r="T661" s="10" t="s">
        <v>53</v>
      </c>
      <c r="U661" s="244">
        <v>34367</v>
      </c>
      <c r="V661" s="10" t="s">
        <v>1658</v>
      </c>
      <c r="W661" s="10" t="s">
        <v>3087</v>
      </c>
      <c r="X661" s="241" t="s">
        <v>1936</v>
      </c>
      <c r="Y661" s="8" t="s">
        <v>9811</v>
      </c>
      <c r="Z661" s="243">
        <v>39947</v>
      </c>
      <c r="AA661" s="10" t="s">
        <v>1658</v>
      </c>
      <c r="AB661" s="10" t="s">
        <v>1956</v>
      </c>
      <c r="AC661" s="10" t="s">
        <v>3139</v>
      </c>
      <c r="AD661" s="10" t="s">
        <v>2363</v>
      </c>
      <c r="AE661" s="243" t="s">
        <v>2095</v>
      </c>
      <c r="AF661" s="10" t="s">
        <v>9812</v>
      </c>
      <c r="AG661" s="10" t="s">
        <v>9813</v>
      </c>
      <c r="AH661" s="242" t="s">
        <v>9814</v>
      </c>
      <c r="AI661" s="243" t="s">
        <v>9815</v>
      </c>
      <c r="AJ661" s="10" t="s">
        <v>9816</v>
      </c>
      <c r="AK661" s="10" t="s">
        <v>9817</v>
      </c>
      <c r="AL661" s="241" t="s">
        <v>2160</v>
      </c>
      <c r="AM661" s="8" t="s">
        <v>9818</v>
      </c>
      <c r="AN661" s="8"/>
      <c r="AO661" s="8"/>
      <c r="AP661" s="8"/>
      <c r="AQ661" s="8"/>
      <c r="AR661" s="245">
        <v>44418</v>
      </c>
      <c r="AS661" s="245">
        <v>44418</v>
      </c>
      <c r="AT661" s="246"/>
      <c r="AU661" s="244" t="s">
        <v>9819</v>
      </c>
      <c r="AV661" s="247" t="s">
        <v>8582</v>
      </c>
      <c r="AW661" s="248" t="s">
        <v>8607</v>
      </c>
      <c r="AX661" s="249"/>
      <c r="AY661" s="250" t="s">
        <v>9808</v>
      </c>
    </row>
    <row r="662" spans="1:51" ht="24.75" customHeight="1" x14ac:dyDescent="0.35">
      <c r="A662" s="11">
        <v>661</v>
      </c>
      <c r="B662" s="241" t="s">
        <v>9820</v>
      </c>
      <c r="C662" s="8" t="s">
        <v>9821</v>
      </c>
      <c r="D662" s="10" t="s">
        <v>3087</v>
      </c>
      <c r="E662" s="10" t="s">
        <v>527</v>
      </c>
      <c r="F662" s="9">
        <v>43593</v>
      </c>
      <c r="G662" s="9">
        <v>43652</v>
      </c>
      <c r="H662" s="9"/>
      <c r="I662" s="9"/>
      <c r="J662" s="7" t="s">
        <v>1932</v>
      </c>
      <c r="K662" s="7"/>
      <c r="L662" s="10" t="s">
        <v>5937</v>
      </c>
      <c r="M662" s="242" t="s">
        <v>2298</v>
      </c>
      <c r="N662" s="243" t="s">
        <v>2017</v>
      </c>
      <c r="O662" s="243" t="s">
        <v>3186</v>
      </c>
      <c r="P662" s="10" t="s">
        <v>2061</v>
      </c>
      <c r="Q662" s="10"/>
      <c r="R662" s="10"/>
      <c r="S662" s="10"/>
      <c r="T662" s="10" t="s">
        <v>53</v>
      </c>
      <c r="U662" s="244">
        <v>29635</v>
      </c>
      <c r="V662" s="10" t="s">
        <v>527</v>
      </c>
      <c r="W662" s="10" t="s">
        <v>527</v>
      </c>
      <c r="X662" s="241" t="s">
        <v>1936</v>
      </c>
      <c r="Y662" s="8" t="s">
        <v>9822</v>
      </c>
      <c r="Z662" s="243">
        <v>42871</v>
      </c>
      <c r="AA662" s="10" t="s">
        <v>527</v>
      </c>
      <c r="AB662" s="10" t="s">
        <v>1938</v>
      </c>
      <c r="AC662" s="10" t="s">
        <v>3139</v>
      </c>
      <c r="AD662" s="10" t="s">
        <v>9823</v>
      </c>
      <c r="AE662" s="243" t="s">
        <v>9824</v>
      </c>
      <c r="AF662" s="10" t="s">
        <v>9825</v>
      </c>
      <c r="AG662" s="10" t="s">
        <v>9826</v>
      </c>
      <c r="AH662" s="242" t="s">
        <v>9825</v>
      </c>
      <c r="AI662" s="243" t="s">
        <v>9826</v>
      </c>
      <c r="AJ662" s="10" t="s">
        <v>9827</v>
      </c>
      <c r="AK662" s="10" t="s">
        <v>9828</v>
      </c>
      <c r="AL662" s="241" t="s">
        <v>1971</v>
      </c>
      <c r="AM662" s="8" t="s">
        <v>9829</v>
      </c>
      <c r="AN662" s="8"/>
      <c r="AO662" s="8"/>
      <c r="AP662" s="8"/>
      <c r="AQ662" s="8"/>
      <c r="AR662" s="245">
        <v>44418</v>
      </c>
      <c r="AS662" s="245">
        <v>44418</v>
      </c>
      <c r="AT662" s="246"/>
      <c r="AU662" s="244" t="s">
        <v>9830</v>
      </c>
      <c r="AV662" s="247" t="s">
        <v>8582</v>
      </c>
      <c r="AW662" s="248" t="s">
        <v>8607</v>
      </c>
      <c r="AX662" s="249"/>
      <c r="AY662" s="250" t="s">
        <v>9820</v>
      </c>
    </row>
    <row r="663" spans="1:51" ht="24.75" customHeight="1" x14ac:dyDescent="0.35">
      <c r="A663" s="11">
        <v>662</v>
      </c>
      <c r="B663" s="241" t="s">
        <v>9831</v>
      </c>
      <c r="C663" s="8" t="s">
        <v>9832</v>
      </c>
      <c r="D663" s="10" t="s">
        <v>3087</v>
      </c>
      <c r="E663" s="10" t="s">
        <v>32</v>
      </c>
      <c r="F663" s="9">
        <v>44018</v>
      </c>
      <c r="G663" s="9">
        <v>44077</v>
      </c>
      <c r="H663" s="9"/>
      <c r="I663" s="9">
        <v>44442</v>
      </c>
      <c r="J663" s="7" t="s">
        <v>3127</v>
      </c>
      <c r="K663" s="7"/>
      <c r="L663" s="10" t="s">
        <v>115</v>
      </c>
      <c r="M663" s="242" t="s">
        <v>2070</v>
      </c>
      <c r="N663" s="243" t="s">
        <v>1990</v>
      </c>
      <c r="O663" s="243" t="s">
        <v>484</v>
      </c>
      <c r="P663" s="10" t="s">
        <v>2220</v>
      </c>
      <c r="Q663" s="10"/>
      <c r="R663" s="10"/>
      <c r="S663" s="10"/>
      <c r="T663" s="10" t="s">
        <v>22</v>
      </c>
      <c r="U663" s="244">
        <v>31288</v>
      </c>
      <c r="V663" s="10" t="s">
        <v>162</v>
      </c>
      <c r="W663" s="10" t="s">
        <v>1153</v>
      </c>
      <c r="X663" s="241" t="s">
        <v>1936</v>
      </c>
      <c r="Y663" s="8" t="s">
        <v>9833</v>
      </c>
      <c r="Z663" s="243">
        <v>43179</v>
      </c>
      <c r="AA663" s="10" t="s">
        <v>3087</v>
      </c>
      <c r="AB663" s="10" t="s">
        <v>1956</v>
      </c>
      <c r="AC663" s="10" t="s">
        <v>3139</v>
      </c>
      <c r="AD663" s="10" t="s">
        <v>2248</v>
      </c>
      <c r="AE663" s="243" t="s">
        <v>2041</v>
      </c>
      <c r="AF663" s="10" t="s">
        <v>9834</v>
      </c>
      <c r="AG663" s="10" t="s">
        <v>9835</v>
      </c>
      <c r="AH663" s="242" t="s">
        <v>9834</v>
      </c>
      <c r="AI663" s="243" t="s">
        <v>9835</v>
      </c>
      <c r="AJ663" s="10" t="s">
        <v>9836</v>
      </c>
      <c r="AK663" s="10" t="s">
        <v>9837</v>
      </c>
      <c r="AL663" s="241" t="s">
        <v>2107</v>
      </c>
      <c r="AM663" s="8" t="s">
        <v>9838</v>
      </c>
      <c r="AN663" s="8"/>
      <c r="AO663" s="8"/>
      <c r="AP663" s="8"/>
      <c r="AQ663" s="8"/>
      <c r="AR663" s="245">
        <v>44420</v>
      </c>
      <c r="AS663" s="245">
        <v>44420</v>
      </c>
      <c r="AT663" s="246"/>
      <c r="AU663" s="244" t="s">
        <v>9839</v>
      </c>
      <c r="AV663" s="247" t="s">
        <v>8582</v>
      </c>
      <c r="AW663" s="248" t="s">
        <v>3782</v>
      </c>
      <c r="AX663" s="249"/>
      <c r="AY663" s="250" t="s">
        <v>9831</v>
      </c>
    </row>
    <row r="664" spans="1:51" ht="24.75" customHeight="1" x14ac:dyDescent="0.35">
      <c r="A664" s="11">
        <v>663</v>
      </c>
      <c r="B664" s="241" t="s">
        <v>9840</v>
      </c>
      <c r="C664" s="8" t="s">
        <v>9841</v>
      </c>
      <c r="D664" s="10" t="s">
        <v>3087</v>
      </c>
      <c r="E664" s="10" t="s">
        <v>14</v>
      </c>
      <c r="F664" s="9">
        <v>44305</v>
      </c>
      <c r="G664" s="9">
        <v>44364</v>
      </c>
      <c r="H664" s="9"/>
      <c r="I664" s="9">
        <v>44729</v>
      </c>
      <c r="J664" s="7" t="s">
        <v>3127</v>
      </c>
      <c r="K664" s="7"/>
      <c r="L664" s="10" t="s">
        <v>35</v>
      </c>
      <c r="M664" s="242" t="s">
        <v>35</v>
      </c>
      <c r="N664" s="243" t="s">
        <v>1990</v>
      </c>
      <c r="O664" s="243" t="s">
        <v>652</v>
      </c>
      <c r="P664" s="10" t="s">
        <v>2293</v>
      </c>
      <c r="Q664" s="10"/>
      <c r="R664" s="10"/>
      <c r="S664" s="10"/>
      <c r="T664" s="10" t="s">
        <v>22</v>
      </c>
      <c r="U664" s="244">
        <v>32962</v>
      </c>
      <c r="V664" s="10" t="s">
        <v>255</v>
      </c>
      <c r="W664" s="10" t="s">
        <v>2205</v>
      </c>
      <c r="X664" s="241" t="s">
        <v>1936</v>
      </c>
      <c r="Y664" s="8" t="s">
        <v>9842</v>
      </c>
      <c r="Z664" s="243">
        <v>44144</v>
      </c>
      <c r="AA664" s="10" t="s">
        <v>3087</v>
      </c>
      <c r="AB664" s="10" t="s">
        <v>1938</v>
      </c>
      <c r="AC664" s="10" t="s">
        <v>3139</v>
      </c>
      <c r="AD664" s="10" t="s">
        <v>1992</v>
      </c>
      <c r="AE664" s="243" t="s">
        <v>2080</v>
      </c>
      <c r="AF664" s="10" t="s">
        <v>9843</v>
      </c>
      <c r="AG664" s="10" t="s">
        <v>9844</v>
      </c>
      <c r="AH664" s="242" t="s">
        <v>9845</v>
      </c>
      <c r="AI664" s="243" t="s">
        <v>9846</v>
      </c>
      <c r="AJ664" s="10" t="s">
        <v>9847</v>
      </c>
      <c r="AK664" s="10" t="s">
        <v>9848</v>
      </c>
      <c r="AL664" s="241" t="s">
        <v>1941</v>
      </c>
      <c r="AM664" s="8" t="s">
        <v>9849</v>
      </c>
      <c r="AN664" s="8"/>
      <c r="AO664" s="8"/>
      <c r="AP664" s="8"/>
      <c r="AQ664" s="8"/>
      <c r="AR664" s="245">
        <v>44421</v>
      </c>
      <c r="AS664" s="245">
        <v>44421</v>
      </c>
      <c r="AT664" s="246"/>
      <c r="AU664" s="244" t="s">
        <v>9777</v>
      </c>
      <c r="AV664" s="247" t="s">
        <v>8582</v>
      </c>
      <c r="AW664" s="248" t="s">
        <v>8607</v>
      </c>
      <c r="AX664" s="249"/>
      <c r="AY664" s="250" t="s">
        <v>9840</v>
      </c>
    </row>
    <row r="665" spans="1:51" ht="24.75" customHeight="1" x14ac:dyDescent="0.35">
      <c r="A665" s="11">
        <v>664</v>
      </c>
      <c r="B665" s="241" t="s">
        <v>9850</v>
      </c>
      <c r="C665" s="8" t="s">
        <v>9851</v>
      </c>
      <c r="D665" s="10" t="s">
        <v>3087</v>
      </c>
      <c r="E665" s="10" t="s">
        <v>14</v>
      </c>
      <c r="F665" s="9">
        <v>44368</v>
      </c>
      <c r="G665" s="9">
        <v>44427</v>
      </c>
      <c r="H665" s="9"/>
      <c r="I665" s="9"/>
      <c r="J665" s="7"/>
      <c r="K665" s="7"/>
      <c r="L665" s="10" t="s">
        <v>115</v>
      </c>
      <c r="M665" s="242" t="s">
        <v>2070</v>
      </c>
      <c r="N665" s="243" t="s">
        <v>2050</v>
      </c>
      <c r="O665" s="243" t="s">
        <v>247</v>
      </c>
      <c r="P665" s="10" t="s">
        <v>2091</v>
      </c>
      <c r="Q665" s="10"/>
      <c r="R665" s="10"/>
      <c r="S665" s="10"/>
      <c r="T665" s="10" t="s">
        <v>53</v>
      </c>
      <c r="U665" s="244">
        <v>34224</v>
      </c>
      <c r="V665" s="10" t="s">
        <v>255</v>
      </c>
      <c r="W665" s="10" t="s">
        <v>255</v>
      </c>
      <c r="X665" s="241" t="s">
        <v>1936</v>
      </c>
      <c r="Y665" s="8" t="s">
        <v>9852</v>
      </c>
      <c r="Z665" s="243">
        <v>44041</v>
      </c>
      <c r="AA665" s="10" t="s">
        <v>255</v>
      </c>
      <c r="AB665" s="10" t="s">
        <v>1938</v>
      </c>
      <c r="AC665" s="10" t="s">
        <v>3139</v>
      </c>
      <c r="AD665" s="10" t="s">
        <v>2678</v>
      </c>
      <c r="AE665" s="243" t="s">
        <v>3922</v>
      </c>
      <c r="AF665" s="10" t="s">
        <v>9853</v>
      </c>
      <c r="AG665" s="10" t="s">
        <v>9854</v>
      </c>
      <c r="AH665" s="242" t="s">
        <v>9853</v>
      </c>
      <c r="AI665" s="243" t="s">
        <v>9854</v>
      </c>
      <c r="AJ665" s="10" t="s">
        <v>9855</v>
      </c>
      <c r="AK665" s="10" t="s">
        <v>9856</v>
      </c>
      <c r="AL665" s="241" t="s">
        <v>1971</v>
      </c>
      <c r="AM665" s="8" t="s">
        <v>9857</v>
      </c>
      <c r="AN665" s="8"/>
      <c r="AO665" s="8"/>
      <c r="AP665" s="8"/>
      <c r="AQ665" s="8"/>
      <c r="AR665" s="245">
        <v>44427</v>
      </c>
      <c r="AS665" s="245">
        <v>44427</v>
      </c>
      <c r="AT665" s="246"/>
      <c r="AU665" s="244" t="s">
        <v>9858</v>
      </c>
      <c r="AV665" s="247" t="s">
        <v>8582</v>
      </c>
      <c r="AW665" s="248" t="s">
        <v>8333</v>
      </c>
      <c r="AX665" s="249"/>
      <c r="AY665" s="250" t="s">
        <v>9850</v>
      </c>
    </row>
    <row r="666" spans="1:51" ht="24.75" customHeight="1" x14ac:dyDescent="0.35">
      <c r="A666" s="11">
        <v>665</v>
      </c>
      <c r="B666" s="241" t="s">
        <v>9859</v>
      </c>
      <c r="C666" s="8" t="s">
        <v>9860</v>
      </c>
      <c r="D666" s="10" t="s">
        <v>3087</v>
      </c>
      <c r="E666" s="10" t="s">
        <v>32</v>
      </c>
      <c r="F666" s="9">
        <v>43878</v>
      </c>
      <c r="G666" s="9">
        <v>43937</v>
      </c>
      <c r="H666" s="9"/>
      <c r="I666" s="9">
        <v>45398</v>
      </c>
      <c r="J666" s="7" t="s">
        <v>3127</v>
      </c>
      <c r="K666" s="7"/>
      <c r="L666" s="10" t="s">
        <v>115</v>
      </c>
      <c r="M666" s="242" t="s">
        <v>2070</v>
      </c>
      <c r="N666" s="243" t="s">
        <v>2155</v>
      </c>
      <c r="O666" s="243" t="s">
        <v>823</v>
      </c>
      <c r="P666" s="10" t="s">
        <v>2369</v>
      </c>
      <c r="Q666" s="10"/>
      <c r="R666" s="10"/>
      <c r="S666" s="10"/>
      <c r="T666" s="10" t="s">
        <v>22</v>
      </c>
      <c r="U666" s="244">
        <v>34391</v>
      </c>
      <c r="V666" s="10" t="s">
        <v>79</v>
      </c>
      <c r="W666" s="10" t="s">
        <v>1153</v>
      </c>
      <c r="X666" s="241" t="s">
        <v>1936</v>
      </c>
      <c r="Y666" s="8" t="s">
        <v>9861</v>
      </c>
      <c r="Z666" s="243">
        <v>40948</v>
      </c>
      <c r="AA666" s="10" t="s">
        <v>79</v>
      </c>
      <c r="AB666" s="10" t="s">
        <v>1956</v>
      </c>
      <c r="AC666" s="10" t="s">
        <v>3139</v>
      </c>
      <c r="AD666" s="10" t="s">
        <v>9862</v>
      </c>
      <c r="AE666" s="243" t="s">
        <v>6683</v>
      </c>
      <c r="AF666" s="10" t="s">
        <v>9863</v>
      </c>
      <c r="AG666" s="10" t="s">
        <v>9864</v>
      </c>
      <c r="AH666" s="242" t="s">
        <v>9863</v>
      </c>
      <c r="AI666" s="243" t="s">
        <v>9864</v>
      </c>
      <c r="AJ666" s="10" t="s">
        <v>9865</v>
      </c>
      <c r="AK666" s="10" t="s">
        <v>9866</v>
      </c>
      <c r="AL666" s="241" t="s">
        <v>1953</v>
      </c>
      <c r="AM666" s="8" t="s">
        <v>9867</v>
      </c>
      <c r="AN666" s="8"/>
      <c r="AO666" s="8"/>
      <c r="AP666" s="8"/>
      <c r="AQ666" s="8"/>
      <c r="AR666" s="245">
        <v>44430</v>
      </c>
      <c r="AS666" s="245">
        <v>44430</v>
      </c>
      <c r="AT666" s="246"/>
      <c r="AU666" s="244" t="s">
        <v>9868</v>
      </c>
      <c r="AV666" s="247" t="s">
        <v>8582</v>
      </c>
      <c r="AW666" s="248" t="s">
        <v>8607</v>
      </c>
      <c r="AX666" s="249"/>
      <c r="AY666" s="250" t="s">
        <v>9859</v>
      </c>
    </row>
    <row r="667" spans="1:51" ht="24.75" customHeight="1" x14ac:dyDescent="0.35">
      <c r="A667" s="11">
        <v>666</v>
      </c>
      <c r="B667" s="241" t="s">
        <v>9869</v>
      </c>
      <c r="C667" s="8" t="s">
        <v>9870</v>
      </c>
      <c r="D667" s="10"/>
      <c r="E667" s="10" t="s">
        <v>14</v>
      </c>
      <c r="F667" s="9">
        <v>44417</v>
      </c>
      <c r="G667" s="9">
        <v>44476</v>
      </c>
      <c r="H667" s="9"/>
      <c r="I667" s="9"/>
      <c r="J667" s="7"/>
      <c r="K667" s="7"/>
      <c r="L667" s="10" t="s">
        <v>41</v>
      </c>
      <c r="M667" s="242" t="s">
        <v>2412</v>
      </c>
      <c r="N667" s="243" t="s">
        <v>1990</v>
      </c>
      <c r="O667" s="243" t="s">
        <v>9745</v>
      </c>
      <c r="P667" s="10" t="s">
        <v>9871</v>
      </c>
      <c r="Q667" s="10"/>
      <c r="R667" s="10"/>
      <c r="S667" s="10"/>
      <c r="T667" s="10" t="s">
        <v>22</v>
      </c>
      <c r="U667" s="244">
        <v>33529</v>
      </c>
      <c r="V667" s="10" t="s">
        <v>255</v>
      </c>
      <c r="W667" s="10" t="s">
        <v>255</v>
      </c>
      <c r="X667" s="241" t="s">
        <v>1936</v>
      </c>
      <c r="Y667" s="8" t="s">
        <v>9872</v>
      </c>
      <c r="Z667" s="243">
        <v>38702</v>
      </c>
      <c r="AA667" s="10" t="s">
        <v>255</v>
      </c>
      <c r="AB667" s="10" t="s">
        <v>1938</v>
      </c>
      <c r="AC667" s="10" t="s">
        <v>1968</v>
      </c>
      <c r="AD667" s="10" t="s">
        <v>9873</v>
      </c>
      <c r="AE667" s="243" t="s">
        <v>6722</v>
      </c>
      <c r="AF667" s="10" t="s">
        <v>9874</v>
      </c>
      <c r="AG667" s="10" t="s">
        <v>9875</v>
      </c>
      <c r="AH667" s="242" t="s">
        <v>9874</v>
      </c>
      <c r="AI667" s="243" t="s">
        <v>9875</v>
      </c>
      <c r="AJ667" s="10" t="s">
        <v>9876</v>
      </c>
      <c r="AK667" s="10" t="s">
        <v>7176</v>
      </c>
      <c r="AL667" s="241" t="s">
        <v>1941</v>
      </c>
      <c r="AM667" s="8" t="s">
        <v>9877</v>
      </c>
      <c r="AN667" s="8"/>
      <c r="AO667" s="8"/>
      <c r="AP667" s="8"/>
      <c r="AQ667" s="8"/>
      <c r="AR667" s="245">
        <v>44432</v>
      </c>
      <c r="AS667" s="245">
        <v>44432</v>
      </c>
      <c r="AT667" s="246"/>
      <c r="AU667" s="244">
        <v>44431</v>
      </c>
      <c r="AV667" s="247" t="s">
        <v>8582</v>
      </c>
      <c r="AW667" s="248" t="s">
        <v>8607</v>
      </c>
      <c r="AX667" s="249"/>
      <c r="AY667" s="250" t="s">
        <v>9869</v>
      </c>
    </row>
    <row r="668" spans="1:51" ht="24.75" customHeight="1" x14ac:dyDescent="0.35">
      <c r="A668" s="11">
        <v>667</v>
      </c>
      <c r="B668" s="241" t="s">
        <v>9878</v>
      </c>
      <c r="C668" s="8" t="s">
        <v>9879</v>
      </c>
      <c r="D668" s="10"/>
      <c r="E668" s="10" t="s">
        <v>14</v>
      </c>
      <c r="F668" s="9">
        <v>44417</v>
      </c>
      <c r="G668" s="9">
        <v>44476</v>
      </c>
      <c r="H668" s="9"/>
      <c r="I668" s="9"/>
      <c r="J668" s="7"/>
      <c r="K668" s="7"/>
      <c r="L668" s="10" t="s">
        <v>218</v>
      </c>
      <c r="M668" s="242" t="s">
        <v>2083</v>
      </c>
      <c r="N668" s="243" t="s">
        <v>1984</v>
      </c>
      <c r="O668" s="243" t="s">
        <v>9880</v>
      </c>
      <c r="P668" s="10" t="s">
        <v>9881</v>
      </c>
      <c r="Q668" s="10"/>
      <c r="R668" s="10"/>
      <c r="S668" s="10"/>
      <c r="T668" s="10" t="s">
        <v>53</v>
      </c>
      <c r="U668" s="244">
        <v>32598</v>
      </c>
      <c r="V668" s="10" t="s">
        <v>351</v>
      </c>
      <c r="W668" s="10" t="s">
        <v>1725</v>
      </c>
      <c r="X668" s="241" t="s">
        <v>1936</v>
      </c>
      <c r="Y668" s="8" t="s">
        <v>9882</v>
      </c>
      <c r="Z668" s="243">
        <v>43476</v>
      </c>
      <c r="AA668" s="10" t="s">
        <v>351</v>
      </c>
      <c r="AB668" s="10" t="s">
        <v>1956</v>
      </c>
      <c r="AC668" s="10" t="s">
        <v>3139</v>
      </c>
      <c r="AD668" s="10" t="s">
        <v>2376</v>
      </c>
      <c r="AE668" s="243" t="s">
        <v>9883</v>
      </c>
      <c r="AF668" s="10" t="s">
        <v>9884</v>
      </c>
      <c r="AG668" s="10" t="s">
        <v>9885</v>
      </c>
      <c r="AH668" s="242" t="s">
        <v>9886</v>
      </c>
      <c r="AI668" s="243" t="s">
        <v>9887</v>
      </c>
      <c r="AJ668" s="10" t="s">
        <v>9888</v>
      </c>
      <c r="AK668" s="10" t="s">
        <v>9889</v>
      </c>
      <c r="AL668" s="241" t="s">
        <v>1953</v>
      </c>
      <c r="AM668" s="8" t="s">
        <v>9890</v>
      </c>
      <c r="AN668" s="8"/>
      <c r="AO668" s="8"/>
      <c r="AP668" s="8"/>
      <c r="AQ668" s="8"/>
      <c r="AR668" s="245">
        <v>44432</v>
      </c>
      <c r="AS668" s="245">
        <v>44432</v>
      </c>
      <c r="AT668" s="246"/>
      <c r="AU668" s="244">
        <v>44432</v>
      </c>
      <c r="AV668" s="247" t="s">
        <v>8582</v>
      </c>
      <c r="AW668" s="248" t="s">
        <v>8333</v>
      </c>
      <c r="AX668" s="249"/>
      <c r="AY668" s="250" t="s">
        <v>9878</v>
      </c>
    </row>
    <row r="669" spans="1:51" ht="24.75" customHeight="1" x14ac:dyDescent="0.35">
      <c r="A669" s="11">
        <v>668</v>
      </c>
      <c r="B669" s="241" t="s">
        <v>9891</v>
      </c>
      <c r="C669" s="8" t="s">
        <v>7928</v>
      </c>
      <c r="D669" s="10" t="s">
        <v>3087</v>
      </c>
      <c r="E669" s="10" t="s">
        <v>101</v>
      </c>
      <c r="F669" s="9">
        <v>43619</v>
      </c>
      <c r="G669" s="9">
        <v>43678</v>
      </c>
      <c r="H669" s="9"/>
      <c r="I669" s="9"/>
      <c r="J669" s="7" t="s">
        <v>1932</v>
      </c>
      <c r="K669" s="7"/>
      <c r="L669" s="10" t="s">
        <v>8979</v>
      </c>
      <c r="M669" s="242" t="s">
        <v>3383</v>
      </c>
      <c r="N669" s="243" t="s">
        <v>2050</v>
      </c>
      <c r="O669" s="243" t="s">
        <v>9222</v>
      </c>
      <c r="P669" s="10" t="s">
        <v>9223</v>
      </c>
      <c r="Q669" s="10"/>
      <c r="R669" s="10"/>
      <c r="S669" s="10"/>
      <c r="T669" s="10" t="s">
        <v>53</v>
      </c>
      <c r="U669" s="244">
        <v>32089</v>
      </c>
      <c r="V669" s="10" t="s">
        <v>101</v>
      </c>
      <c r="W669" s="10" t="s">
        <v>101</v>
      </c>
      <c r="X669" s="241" t="s">
        <v>1936</v>
      </c>
      <c r="Y669" s="8" t="s">
        <v>9892</v>
      </c>
      <c r="Z669" s="243">
        <v>43602</v>
      </c>
      <c r="AA669" s="10" t="s">
        <v>101</v>
      </c>
      <c r="AB669" s="10" t="s">
        <v>1956</v>
      </c>
      <c r="AC669" s="10" t="s">
        <v>3139</v>
      </c>
      <c r="AD669" s="10" t="s">
        <v>2049</v>
      </c>
      <c r="AE669" s="243" t="s">
        <v>7965</v>
      </c>
      <c r="AF669" s="10" t="s">
        <v>9893</v>
      </c>
      <c r="AG669" s="10" t="s">
        <v>9894</v>
      </c>
      <c r="AH669" s="242" t="s">
        <v>9893</v>
      </c>
      <c r="AI669" s="243" t="s">
        <v>9894</v>
      </c>
      <c r="AJ669" s="10" t="s">
        <v>9895</v>
      </c>
      <c r="AK669" s="10" t="s">
        <v>9896</v>
      </c>
      <c r="AL669" s="241" t="s">
        <v>1953</v>
      </c>
      <c r="AM669" s="8" t="s">
        <v>9897</v>
      </c>
      <c r="AN669" s="8"/>
      <c r="AO669" s="8"/>
      <c r="AP669" s="8"/>
      <c r="AQ669" s="8"/>
      <c r="AR669" s="245">
        <v>44433</v>
      </c>
      <c r="AS669" s="245">
        <v>44433</v>
      </c>
      <c r="AT669" s="246"/>
      <c r="AU669" s="244" t="s">
        <v>9898</v>
      </c>
      <c r="AV669" s="247" t="s">
        <v>8582</v>
      </c>
      <c r="AW669" s="248" t="s">
        <v>8607</v>
      </c>
      <c r="AX669" s="249"/>
      <c r="AY669" s="250" t="s">
        <v>9891</v>
      </c>
    </row>
    <row r="670" spans="1:51" ht="24.75" customHeight="1" x14ac:dyDescent="0.35">
      <c r="A670" s="11">
        <v>669</v>
      </c>
      <c r="B670" s="241" t="s">
        <v>9899</v>
      </c>
      <c r="C670" s="8" t="s">
        <v>9900</v>
      </c>
      <c r="D670" s="10" t="s">
        <v>3087</v>
      </c>
      <c r="E670" s="10" t="s">
        <v>14</v>
      </c>
      <c r="F670" s="9">
        <v>44200</v>
      </c>
      <c r="G670" s="9">
        <v>44259</v>
      </c>
      <c r="H670" s="9"/>
      <c r="I670" s="9">
        <v>44624</v>
      </c>
      <c r="J670" s="7" t="s">
        <v>3127</v>
      </c>
      <c r="K670" s="7"/>
      <c r="L670" s="10" t="s">
        <v>3117</v>
      </c>
      <c r="M670" s="242" t="s">
        <v>2112</v>
      </c>
      <c r="N670" s="243" t="s">
        <v>2050</v>
      </c>
      <c r="O670" s="243" t="s">
        <v>7882</v>
      </c>
      <c r="P670" s="10" t="s">
        <v>7883</v>
      </c>
      <c r="Q670" s="10"/>
      <c r="R670" s="10"/>
      <c r="S670" s="10"/>
      <c r="T670" s="10" t="s">
        <v>22</v>
      </c>
      <c r="U670" s="244">
        <v>33191</v>
      </c>
      <c r="V670" s="10" t="s">
        <v>255</v>
      </c>
      <c r="W670" s="10" t="s">
        <v>317</v>
      </c>
      <c r="X670" s="241" t="s">
        <v>1936</v>
      </c>
      <c r="Y670" s="8" t="s">
        <v>9901</v>
      </c>
      <c r="Z670" s="243">
        <v>42209</v>
      </c>
      <c r="AA670" s="10" t="s">
        <v>255</v>
      </c>
      <c r="AB670" s="10" t="s">
        <v>1956</v>
      </c>
      <c r="AC670" s="10" t="s">
        <v>3139</v>
      </c>
      <c r="AD670" s="10" t="s">
        <v>2574</v>
      </c>
      <c r="AE670" s="243" t="s">
        <v>2041</v>
      </c>
      <c r="AF670" s="10" t="s">
        <v>9902</v>
      </c>
      <c r="AG670" s="10" t="s">
        <v>9903</v>
      </c>
      <c r="AH670" s="242" t="s">
        <v>9902</v>
      </c>
      <c r="AI670" s="243" t="s">
        <v>9903</v>
      </c>
      <c r="AJ670" s="10" t="s">
        <v>9904</v>
      </c>
      <c r="AK670" s="10" t="s">
        <v>9905</v>
      </c>
      <c r="AL670" s="241" t="s">
        <v>2107</v>
      </c>
      <c r="AM670" s="8" t="s">
        <v>9906</v>
      </c>
      <c r="AN670" s="8"/>
      <c r="AO670" s="8"/>
      <c r="AP670" s="8"/>
      <c r="AQ670" s="8"/>
      <c r="AR670" s="245">
        <v>44433</v>
      </c>
      <c r="AS670" s="245">
        <v>44433</v>
      </c>
      <c r="AT670" s="246"/>
      <c r="AU670" s="244" t="s">
        <v>9907</v>
      </c>
      <c r="AV670" s="247" t="s">
        <v>8582</v>
      </c>
      <c r="AW670" s="248" t="s">
        <v>8874</v>
      </c>
      <c r="AX670" s="249"/>
      <c r="AY670" s="250" t="s">
        <v>9899</v>
      </c>
    </row>
    <row r="671" spans="1:51" ht="24.75" customHeight="1" x14ac:dyDescent="0.35">
      <c r="A671" s="11">
        <v>670</v>
      </c>
      <c r="B671" s="241" t="s">
        <v>9908</v>
      </c>
      <c r="C671" s="8" t="s">
        <v>9909</v>
      </c>
      <c r="D671" s="10" t="s">
        <v>3087</v>
      </c>
      <c r="E671" s="10" t="s">
        <v>669</v>
      </c>
      <c r="F671" s="9">
        <v>44179</v>
      </c>
      <c r="G671" s="9">
        <v>44238</v>
      </c>
      <c r="H671" s="9"/>
      <c r="I671" s="9">
        <v>44603</v>
      </c>
      <c r="J671" s="7" t="s">
        <v>3127</v>
      </c>
      <c r="K671" s="7"/>
      <c r="L671" s="10" t="s">
        <v>35</v>
      </c>
      <c r="M671" s="242" t="s">
        <v>35</v>
      </c>
      <c r="N671" s="243" t="s">
        <v>2126</v>
      </c>
      <c r="O671" s="243" t="s">
        <v>307</v>
      </c>
      <c r="P671" s="10" t="s">
        <v>2127</v>
      </c>
      <c r="Q671" s="10"/>
      <c r="R671" s="10"/>
      <c r="S671" s="10"/>
      <c r="T671" s="10" t="s">
        <v>22</v>
      </c>
      <c r="U671" s="244">
        <v>33110</v>
      </c>
      <c r="V671" s="10" t="s">
        <v>669</v>
      </c>
      <c r="W671" s="10" t="s">
        <v>669</v>
      </c>
      <c r="X671" s="241" t="s">
        <v>1936</v>
      </c>
      <c r="Y671" s="8" t="s">
        <v>9910</v>
      </c>
      <c r="Z671" s="243">
        <v>43349</v>
      </c>
      <c r="AA671" s="10" t="s">
        <v>3087</v>
      </c>
      <c r="AB671" s="10" t="s">
        <v>1946</v>
      </c>
      <c r="AC671" s="10" t="s">
        <v>1974</v>
      </c>
      <c r="AD671" s="10" t="s">
        <v>9911</v>
      </c>
      <c r="AE671" s="243" t="s">
        <v>2041</v>
      </c>
      <c r="AF671" s="10" t="s">
        <v>9912</v>
      </c>
      <c r="AG671" s="10" t="s">
        <v>9913</v>
      </c>
      <c r="AH671" s="242" t="s">
        <v>9914</v>
      </c>
      <c r="AI671" s="243" t="s">
        <v>9915</v>
      </c>
      <c r="AJ671" s="10" t="s">
        <v>9916</v>
      </c>
      <c r="AK671" s="10" t="s">
        <v>9917</v>
      </c>
      <c r="AL671" s="241" t="s">
        <v>1953</v>
      </c>
      <c r="AM671" s="8" t="s">
        <v>9918</v>
      </c>
      <c r="AN671" s="8"/>
      <c r="AO671" s="8"/>
      <c r="AP671" s="8"/>
      <c r="AQ671" s="8"/>
      <c r="AR671" s="245">
        <v>44435</v>
      </c>
      <c r="AS671" s="245">
        <v>44435</v>
      </c>
      <c r="AT671" s="246"/>
      <c r="AU671" s="244" t="s">
        <v>9907</v>
      </c>
      <c r="AV671" s="247" t="s">
        <v>8582</v>
      </c>
      <c r="AW671" s="248" t="s">
        <v>8333</v>
      </c>
      <c r="AX671" s="249"/>
      <c r="AY671" s="250" t="s">
        <v>9908</v>
      </c>
    </row>
    <row r="672" spans="1:51" ht="24.75" customHeight="1" x14ac:dyDescent="0.35">
      <c r="A672" s="11">
        <v>671</v>
      </c>
      <c r="B672" s="241" t="s">
        <v>9919</v>
      </c>
      <c r="C672" s="8" t="s">
        <v>9920</v>
      </c>
      <c r="D672" s="10" t="s">
        <v>3087</v>
      </c>
      <c r="E672" s="10" t="s">
        <v>124</v>
      </c>
      <c r="F672" s="9">
        <v>43472</v>
      </c>
      <c r="G672" s="9">
        <v>43531</v>
      </c>
      <c r="H672" s="9"/>
      <c r="I672" s="9">
        <v>44446</v>
      </c>
      <c r="J672" s="7" t="s">
        <v>3127</v>
      </c>
      <c r="K672" s="7"/>
      <c r="L672" s="10" t="s">
        <v>6673</v>
      </c>
      <c r="M672" s="242" t="s">
        <v>2470</v>
      </c>
      <c r="N672" s="243" t="s">
        <v>2050</v>
      </c>
      <c r="O672" s="243" t="s">
        <v>3186</v>
      </c>
      <c r="P672" s="10" t="s">
        <v>2061</v>
      </c>
      <c r="Q672" s="10"/>
      <c r="R672" s="10"/>
      <c r="S672" s="10"/>
      <c r="T672" s="10" t="s">
        <v>53</v>
      </c>
      <c r="U672" s="244">
        <v>33036</v>
      </c>
      <c r="V672" s="10" t="s">
        <v>141</v>
      </c>
      <c r="W672" s="10" t="s">
        <v>141</v>
      </c>
      <c r="X672" s="241" t="s">
        <v>1936</v>
      </c>
      <c r="Y672" s="8" t="s">
        <v>9921</v>
      </c>
      <c r="Z672" s="243">
        <v>42793</v>
      </c>
      <c r="AA672" s="10" t="s">
        <v>124</v>
      </c>
      <c r="AB672" s="10" t="s">
        <v>1938</v>
      </c>
      <c r="AC672" s="10" t="s">
        <v>3139</v>
      </c>
      <c r="AD672" s="10" t="s">
        <v>2049</v>
      </c>
      <c r="AE672" s="243" t="s">
        <v>4280</v>
      </c>
      <c r="AF672" s="10" t="s">
        <v>9922</v>
      </c>
      <c r="AG672" s="10" t="s">
        <v>9923</v>
      </c>
      <c r="AH672" s="242" t="s">
        <v>9922</v>
      </c>
      <c r="AI672" s="243" t="s">
        <v>9923</v>
      </c>
      <c r="AJ672" s="10" t="s">
        <v>9924</v>
      </c>
      <c r="AK672" s="10" t="s">
        <v>9925</v>
      </c>
      <c r="AL672" s="241" t="s">
        <v>1971</v>
      </c>
      <c r="AM672" s="8" t="s">
        <v>9926</v>
      </c>
      <c r="AN672" s="8"/>
      <c r="AO672" s="8"/>
      <c r="AP672" s="8"/>
      <c r="AQ672" s="8"/>
      <c r="AR672" s="245">
        <v>44431</v>
      </c>
      <c r="AS672" s="245">
        <v>44437</v>
      </c>
      <c r="AT672" s="246"/>
      <c r="AU672" s="244" t="s">
        <v>9927</v>
      </c>
      <c r="AV672" s="247" t="s">
        <v>8638</v>
      </c>
      <c r="AW672" s="248" t="s">
        <v>8639</v>
      </c>
      <c r="AX672" s="249"/>
      <c r="AY672" s="250" t="s">
        <v>9919</v>
      </c>
    </row>
    <row r="673" spans="1:51" ht="24.75" customHeight="1" x14ac:dyDescent="0.35">
      <c r="A673" s="11">
        <v>672</v>
      </c>
      <c r="B673" s="241" t="s">
        <v>9928</v>
      </c>
      <c r="C673" s="8" t="s">
        <v>9929</v>
      </c>
      <c r="D673" s="10" t="s">
        <v>3087</v>
      </c>
      <c r="E673" s="10" t="s">
        <v>878</v>
      </c>
      <c r="F673" s="9">
        <v>43102</v>
      </c>
      <c r="G673" s="9">
        <v>43161</v>
      </c>
      <c r="H673" s="9"/>
      <c r="I673" s="9"/>
      <c r="J673" s="7" t="s">
        <v>1932</v>
      </c>
      <c r="K673" s="7"/>
      <c r="L673" s="10" t="s">
        <v>5937</v>
      </c>
      <c r="M673" s="242" t="s">
        <v>2298</v>
      </c>
      <c r="N673" s="243" t="s">
        <v>1972</v>
      </c>
      <c r="O673" s="243" t="s">
        <v>3186</v>
      </c>
      <c r="P673" s="10" t="s">
        <v>2061</v>
      </c>
      <c r="Q673" s="10"/>
      <c r="R673" s="10"/>
      <c r="S673" s="10"/>
      <c r="T673" s="10" t="s">
        <v>53</v>
      </c>
      <c r="U673" s="244">
        <v>32072</v>
      </c>
      <c r="V673" s="10" t="s">
        <v>878</v>
      </c>
      <c r="W673" s="10" t="s">
        <v>79</v>
      </c>
      <c r="X673" s="241" t="s">
        <v>1936</v>
      </c>
      <c r="Y673" s="8" t="s">
        <v>9930</v>
      </c>
      <c r="Z673" s="243">
        <v>41877</v>
      </c>
      <c r="AA673" s="10" t="s">
        <v>878</v>
      </c>
      <c r="AB673" s="10" t="s">
        <v>1938</v>
      </c>
      <c r="AC673" s="10" t="s">
        <v>3139</v>
      </c>
      <c r="AD673" s="10" t="s">
        <v>9931</v>
      </c>
      <c r="AE673" s="243" t="s">
        <v>2219</v>
      </c>
      <c r="AF673" s="10" t="s">
        <v>9932</v>
      </c>
      <c r="AG673" s="10" t="s">
        <v>9933</v>
      </c>
      <c r="AH673" s="242" t="s">
        <v>9932</v>
      </c>
      <c r="AI673" s="243" t="s">
        <v>9933</v>
      </c>
      <c r="AJ673" s="10" t="s">
        <v>9934</v>
      </c>
      <c r="AK673" s="10" t="s">
        <v>9935</v>
      </c>
      <c r="AL673" s="241" t="s">
        <v>1971</v>
      </c>
      <c r="AM673" s="8" t="s">
        <v>9936</v>
      </c>
      <c r="AN673" s="8"/>
      <c r="AO673" s="8"/>
      <c r="AP673" s="8"/>
      <c r="AQ673" s="8"/>
      <c r="AR673" s="245">
        <v>44439</v>
      </c>
      <c r="AS673" s="245">
        <v>44439</v>
      </c>
      <c r="AT673" s="246"/>
      <c r="AU673" s="244" t="s">
        <v>9937</v>
      </c>
      <c r="AV673" s="247" t="s">
        <v>8582</v>
      </c>
      <c r="AW673" s="248" t="s">
        <v>8607</v>
      </c>
      <c r="AX673" s="249"/>
      <c r="AY673" s="250" t="s">
        <v>9928</v>
      </c>
    </row>
    <row r="674" spans="1:51" ht="24.75" customHeight="1" x14ac:dyDescent="0.35">
      <c r="A674" s="11">
        <v>673</v>
      </c>
      <c r="B674" s="241" t="s">
        <v>9938</v>
      </c>
      <c r="C674" s="8" t="s">
        <v>9939</v>
      </c>
      <c r="D674" s="10" t="s">
        <v>3087</v>
      </c>
      <c r="E674" s="10" t="s">
        <v>14</v>
      </c>
      <c r="F674" s="9">
        <v>44340</v>
      </c>
      <c r="G674" s="9">
        <v>44399</v>
      </c>
      <c r="H674" s="9"/>
      <c r="I674" s="9">
        <v>44764</v>
      </c>
      <c r="J674" s="7" t="s">
        <v>3127</v>
      </c>
      <c r="K674" s="7"/>
      <c r="L674" s="10" t="s">
        <v>41</v>
      </c>
      <c r="M674" s="242" t="s">
        <v>9069</v>
      </c>
      <c r="N674" s="243" t="s">
        <v>2050</v>
      </c>
      <c r="O674" s="243" t="s">
        <v>9940</v>
      </c>
      <c r="P674" s="10" t="s">
        <v>9941</v>
      </c>
      <c r="Q674" s="10"/>
      <c r="R674" s="10"/>
      <c r="S674" s="10"/>
      <c r="T674" s="10" t="s">
        <v>22</v>
      </c>
      <c r="U674" s="244">
        <v>35261</v>
      </c>
      <c r="V674" s="10" t="s">
        <v>255</v>
      </c>
      <c r="W674" s="10" t="s">
        <v>2114</v>
      </c>
      <c r="X674" s="241" t="s">
        <v>1936</v>
      </c>
      <c r="Y674" s="8" t="s">
        <v>9942</v>
      </c>
      <c r="Z674" s="243">
        <v>42129</v>
      </c>
      <c r="AA674" s="10" t="s">
        <v>255</v>
      </c>
      <c r="AB674" s="10" t="s">
        <v>1956</v>
      </c>
      <c r="AC674" s="10" t="s">
        <v>3139</v>
      </c>
      <c r="AD674" s="10" t="s">
        <v>2233</v>
      </c>
      <c r="AE674" s="243" t="s">
        <v>6397</v>
      </c>
      <c r="AF674" s="10" t="s">
        <v>9943</v>
      </c>
      <c r="AG674" s="10" t="s">
        <v>9944</v>
      </c>
      <c r="AH674" s="242" t="s">
        <v>9943</v>
      </c>
      <c r="AI674" s="243" t="s">
        <v>9944</v>
      </c>
      <c r="AJ674" s="10" t="s">
        <v>9945</v>
      </c>
      <c r="AK674" s="10" t="s">
        <v>9946</v>
      </c>
      <c r="AL674" s="241" t="s">
        <v>1953</v>
      </c>
      <c r="AM674" s="8" t="s">
        <v>9947</v>
      </c>
      <c r="AN674" s="8"/>
      <c r="AO674" s="8"/>
      <c r="AP674" s="8"/>
      <c r="AQ674" s="8"/>
      <c r="AR674" s="245">
        <v>44439</v>
      </c>
      <c r="AS674" s="245">
        <v>44439</v>
      </c>
      <c r="AT674" s="246"/>
      <c r="AU674" s="244" t="s">
        <v>9948</v>
      </c>
      <c r="AV674" s="247" t="s">
        <v>8638</v>
      </c>
      <c r="AW674" s="248" t="s">
        <v>9474</v>
      </c>
      <c r="AX674" s="249"/>
      <c r="AY674" s="250" t="s">
        <v>9938</v>
      </c>
    </row>
    <row r="675" spans="1:51" ht="24.75" customHeight="1" x14ac:dyDescent="0.35">
      <c r="A675" s="11">
        <v>674</v>
      </c>
      <c r="B675" s="241" t="s">
        <v>9949</v>
      </c>
      <c r="C675" s="8" t="s">
        <v>9950</v>
      </c>
      <c r="D675" s="10" t="s">
        <v>3087</v>
      </c>
      <c r="E675" s="10" t="s">
        <v>14</v>
      </c>
      <c r="F675" s="9">
        <v>44389</v>
      </c>
      <c r="G675" s="9">
        <v>44448</v>
      </c>
      <c r="H675" s="9"/>
      <c r="I675" s="9"/>
      <c r="J675" s="7"/>
      <c r="K675" s="7"/>
      <c r="L675" s="10" t="s">
        <v>41</v>
      </c>
      <c r="M675" s="242" t="s">
        <v>9069</v>
      </c>
      <c r="N675" s="243" t="s">
        <v>1984</v>
      </c>
      <c r="O675" s="243" t="s">
        <v>9951</v>
      </c>
      <c r="P675" s="10" t="s">
        <v>9952</v>
      </c>
      <c r="Q675" s="10"/>
      <c r="R675" s="10"/>
      <c r="S675" s="10"/>
      <c r="T675" s="10" t="s">
        <v>22</v>
      </c>
      <c r="U675" s="244">
        <v>33503</v>
      </c>
      <c r="V675" s="10" t="s">
        <v>343</v>
      </c>
      <c r="W675" s="10" t="s">
        <v>343</v>
      </c>
      <c r="X675" s="241" t="s">
        <v>1936</v>
      </c>
      <c r="Y675" s="8" t="s">
        <v>9953</v>
      </c>
      <c r="Z675" s="243">
        <v>44123</v>
      </c>
      <c r="AA675" s="10" t="s">
        <v>343</v>
      </c>
      <c r="AB675" s="10" t="s">
        <v>1938</v>
      </c>
      <c r="AC675" s="10" t="s">
        <v>3139</v>
      </c>
      <c r="AD675" s="10" t="s">
        <v>2010</v>
      </c>
      <c r="AE675" s="243" t="s">
        <v>1948</v>
      </c>
      <c r="AF675" s="10" t="s">
        <v>9954</v>
      </c>
      <c r="AG675" s="10" t="s">
        <v>9955</v>
      </c>
      <c r="AH675" s="242" t="s">
        <v>9956</v>
      </c>
      <c r="AI675" s="243" t="s">
        <v>9957</v>
      </c>
      <c r="AJ675" s="10" t="s">
        <v>9958</v>
      </c>
      <c r="AK675" s="10" t="s">
        <v>1977</v>
      </c>
      <c r="AL675" s="241" t="s">
        <v>2107</v>
      </c>
      <c r="AM675" s="8" t="s">
        <v>9959</v>
      </c>
      <c r="AN675" s="8"/>
      <c r="AO675" s="8"/>
      <c r="AP675" s="8"/>
      <c r="AQ675" s="8"/>
      <c r="AR675" s="245">
        <v>44439</v>
      </c>
      <c r="AS675" s="245">
        <v>44439</v>
      </c>
      <c r="AT675" s="246"/>
      <c r="AU675" s="244">
        <v>44435</v>
      </c>
      <c r="AV675" s="247" t="s">
        <v>8638</v>
      </c>
      <c r="AW675" s="248" t="s">
        <v>8639</v>
      </c>
      <c r="AX675" s="249"/>
      <c r="AY675" s="250" t="s">
        <v>9949</v>
      </c>
    </row>
    <row r="676" spans="1:51" ht="24.75" customHeight="1" x14ac:dyDescent="0.35">
      <c r="A676" s="11">
        <v>675</v>
      </c>
      <c r="B676" s="241" t="s">
        <v>9960</v>
      </c>
      <c r="C676" s="8" t="s">
        <v>7533</v>
      </c>
      <c r="D676" s="10"/>
      <c r="E676" s="10" t="s">
        <v>14</v>
      </c>
      <c r="F676" s="9">
        <v>44417</v>
      </c>
      <c r="G676" s="9">
        <v>44476</v>
      </c>
      <c r="H676" s="9"/>
      <c r="I676" s="9"/>
      <c r="J676" s="7"/>
      <c r="K676" s="7"/>
      <c r="L676" s="10" t="s">
        <v>218</v>
      </c>
      <c r="M676" s="242" t="s">
        <v>3234</v>
      </c>
      <c r="N676" s="243" t="s">
        <v>2126</v>
      </c>
      <c r="O676" s="243" t="s">
        <v>9961</v>
      </c>
      <c r="P676" s="10" t="s">
        <v>9962</v>
      </c>
      <c r="Q676" s="10"/>
      <c r="R676" s="10"/>
      <c r="S676" s="10"/>
      <c r="T676" s="10" t="s">
        <v>22</v>
      </c>
      <c r="U676" s="244">
        <v>35240</v>
      </c>
      <c r="V676" s="10" t="s">
        <v>1945</v>
      </c>
      <c r="W676" s="10" t="s">
        <v>334</v>
      </c>
      <c r="X676" s="241" t="s">
        <v>1936</v>
      </c>
      <c r="Y676" s="8" t="s">
        <v>9963</v>
      </c>
      <c r="Z676" s="243">
        <v>40718</v>
      </c>
      <c r="AA676" s="10" t="s">
        <v>1945</v>
      </c>
      <c r="AB676" s="10" t="s">
        <v>1956</v>
      </c>
      <c r="AC676" s="10" t="s">
        <v>3139</v>
      </c>
      <c r="AD676" s="10" t="s">
        <v>2329</v>
      </c>
      <c r="AE676" s="243" t="s">
        <v>2219</v>
      </c>
      <c r="AF676" s="10" t="s">
        <v>9964</v>
      </c>
      <c r="AG676" s="10" t="s">
        <v>9965</v>
      </c>
      <c r="AH676" s="242" t="s">
        <v>9966</v>
      </c>
      <c r="AI676" s="243" t="s">
        <v>9967</v>
      </c>
      <c r="AJ676" s="10"/>
      <c r="AK676" s="10" t="s">
        <v>9968</v>
      </c>
      <c r="AL676" s="241" t="s">
        <v>2160</v>
      </c>
      <c r="AM676" s="8" t="s">
        <v>9969</v>
      </c>
      <c r="AN676" s="8"/>
      <c r="AO676" s="8"/>
      <c r="AP676" s="8"/>
      <c r="AQ676" s="8"/>
      <c r="AR676" s="245">
        <v>44439</v>
      </c>
      <c r="AS676" s="245">
        <v>44439</v>
      </c>
      <c r="AT676" s="246"/>
      <c r="AU676" s="244">
        <v>44438</v>
      </c>
      <c r="AV676" s="247" t="s">
        <v>8638</v>
      </c>
      <c r="AW676" s="248" t="s">
        <v>9474</v>
      </c>
      <c r="AX676" s="249"/>
      <c r="AY676" s="250" t="s">
        <v>9960</v>
      </c>
    </row>
    <row r="677" spans="1:51" ht="24.75" customHeight="1" x14ac:dyDescent="0.35">
      <c r="A677" s="11">
        <v>676</v>
      </c>
      <c r="B677" s="241" t="s">
        <v>9970</v>
      </c>
      <c r="C677" s="8" t="s">
        <v>9971</v>
      </c>
      <c r="D677" s="10" t="s">
        <v>3087</v>
      </c>
      <c r="E677" s="10" t="s">
        <v>14</v>
      </c>
      <c r="F677" s="9">
        <v>43724</v>
      </c>
      <c r="G677" s="9">
        <v>43783</v>
      </c>
      <c r="H677" s="9"/>
      <c r="I677" s="9">
        <v>44514</v>
      </c>
      <c r="J677" s="7" t="s">
        <v>3127</v>
      </c>
      <c r="K677" s="7"/>
      <c r="L677" s="10" t="s">
        <v>70</v>
      </c>
      <c r="M677" s="242" t="s">
        <v>2287</v>
      </c>
      <c r="N677" s="243" t="s">
        <v>1972</v>
      </c>
      <c r="O677" s="243" t="s">
        <v>1374</v>
      </c>
      <c r="P677" s="10" t="s">
        <v>2593</v>
      </c>
      <c r="Q677" s="10"/>
      <c r="R677" s="10"/>
      <c r="S677" s="10"/>
      <c r="T677" s="10" t="s">
        <v>53</v>
      </c>
      <c r="U677" s="244">
        <v>32066</v>
      </c>
      <c r="V677" s="10" t="s">
        <v>255</v>
      </c>
      <c r="W677" s="10" t="s">
        <v>293</v>
      </c>
      <c r="X677" s="241" t="s">
        <v>1936</v>
      </c>
      <c r="Y677" s="8" t="s">
        <v>9972</v>
      </c>
      <c r="Z677" s="243">
        <v>42852</v>
      </c>
      <c r="AA677" s="10" t="s">
        <v>255</v>
      </c>
      <c r="AB677" s="10" t="s">
        <v>1938</v>
      </c>
      <c r="AC677" s="10" t="s">
        <v>3139</v>
      </c>
      <c r="AD677" s="10" t="s">
        <v>2210</v>
      </c>
      <c r="AE677" s="243" t="s">
        <v>2579</v>
      </c>
      <c r="AF677" s="10" t="s">
        <v>9973</v>
      </c>
      <c r="AG677" s="10" t="s">
        <v>9974</v>
      </c>
      <c r="AH677" s="242" t="s">
        <v>9975</v>
      </c>
      <c r="AI677" s="243" t="s">
        <v>9974</v>
      </c>
      <c r="AJ677" s="10" t="s">
        <v>9976</v>
      </c>
      <c r="AK677" s="10" t="s">
        <v>9977</v>
      </c>
      <c r="AL677" s="241" t="s">
        <v>1971</v>
      </c>
      <c r="AM677" s="8" t="s">
        <v>9978</v>
      </c>
      <c r="AN677" s="8"/>
      <c r="AO677" s="8"/>
      <c r="AP677" s="8"/>
      <c r="AQ677" s="8"/>
      <c r="AR677" s="245">
        <v>44442</v>
      </c>
      <c r="AS677" s="245">
        <v>44442</v>
      </c>
      <c r="AT677" s="246"/>
      <c r="AU677" s="244" t="s">
        <v>9979</v>
      </c>
      <c r="AV677" s="247" t="s">
        <v>8582</v>
      </c>
      <c r="AW677" s="248" t="s">
        <v>3782</v>
      </c>
      <c r="AX677" s="249"/>
      <c r="AY677" s="250" t="s">
        <v>9970</v>
      </c>
    </row>
    <row r="678" spans="1:51" ht="24.75" customHeight="1" x14ac:dyDescent="0.35">
      <c r="A678" s="11">
        <v>677</v>
      </c>
      <c r="B678" s="241" t="s">
        <v>9980</v>
      </c>
      <c r="C678" s="8" t="s">
        <v>9981</v>
      </c>
      <c r="D678" s="10" t="s">
        <v>3087</v>
      </c>
      <c r="E678" s="10" t="s">
        <v>14</v>
      </c>
      <c r="F678" s="9">
        <v>43243</v>
      </c>
      <c r="G678" s="9">
        <v>43302</v>
      </c>
      <c r="H678" s="9"/>
      <c r="I678" s="9"/>
      <c r="J678" s="7" t="s">
        <v>1932</v>
      </c>
      <c r="K678" s="7"/>
      <c r="L678" s="10" t="s">
        <v>35</v>
      </c>
      <c r="M678" s="242" t="s">
        <v>2225</v>
      </c>
      <c r="N678" s="243" t="s">
        <v>2017</v>
      </c>
      <c r="O678" s="243" t="s">
        <v>489</v>
      </c>
      <c r="P678" s="10" t="s">
        <v>9982</v>
      </c>
      <c r="Q678" s="10"/>
      <c r="R678" s="10"/>
      <c r="S678" s="10"/>
      <c r="T678" s="10" t="s">
        <v>22</v>
      </c>
      <c r="U678" s="244">
        <v>32568</v>
      </c>
      <c r="V678" s="10" t="s">
        <v>455</v>
      </c>
      <c r="W678" s="10" t="s">
        <v>2313</v>
      </c>
      <c r="X678" s="241" t="s">
        <v>1936</v>
      </c>
      <c r="Y678" s="8" t="s">
        <v>9983</v>
      </c>
      <c r="Z678" s="243">
        <v>41645</v>
      </c>
      <c r="AA678" s="10" t="s">
        <v>455</v>
      </c>
      <c r="AB678" s="10" t="s">
        <v>1938</v>
      </c>
      <c r="AC678" s="10" t="s">
        <v>3139</v>
      </c>
      <c r="AD678" s="10" t="s">
        <v>9984</v>
      </c>
      <c r="AE678" s="243" t="s">
        <v>2095</v>
      </c>
      <c r="AF678" s="10" t="s">
        <v>9985</v>
      </c>
      <c r="AG678" s="10" t="s">
        <v>9986</v>
      </c>
      <c r="AH678" s="242" t="s">
        <v>9987</v>
      </c>
      <c r="AI678" s="243" t="s">
        <v>9988</v>
      </c>
      <c r="AJ678" s="10" t="s">
        <v>9989</v>
      </c>
      <c r="AK678" s="10" t="s">
        <v>9990</v>
      </c>
      <c r="AL678" s="241" t="s">
        <v>2160</v>
      </c>
      <c r="AM678" s="8" t="s">
        <v>9991</v>
      </c>
      <c r="AN678" s="8"/>
      <c r="AO678" s="8"/>
      <c r="AP678" s="8"/>
      <c r="AQ678" s="8"/>
      <c r="AR678" s="245">
        <v>44435</v>
      </c>
      <c r="AS678" s="245">
        <v>44444</v>
      </c>
      <c r="AT678" s="246"/>
      <c r="AU678" s="244" t="s">
        <v>9868</v>
      </c>
      <c r="AV678" s="247" t="s">
        <v>8582</v>
      </c>
      <c r="AW678" s="248" t="s">
        <v>8607</v>
      </c>
      <c r="AX678" s="249"/>
      <c r="AY678" s="250" t="s">
        <v>9980</v>
      </c>
    </row>
    <row r="679" spans="1:51" ht="24.75" customHeight="1" x14ac:dyDescent="0.35">
      <c r="A679" s="11">
        <v>678</v>
      </c>
      <c r="B679" s="241" t="s">
        <v>9992</v>
      </c>
      <c r="C679" s="8" t="s">
        <v>9993</v>
      </c>
      <c r="D679" s="10" t="s">
        <v>3087</v>
      </c>
      <c r="E679" s="10" t="s">
        <v>14</v>
      </c>
      <c r="F679" s="9">
        <v>44291</v>
      </c>
      <c r="G679" s="9">
        <v>44350</v>
      </c>
      <c r="H679" s="9"/>
      <c r="I679" s="9">
        <v>44715</v>
      </c>
      <c r="J679" s="7" t="s">
        <v>3127</v>
      </c>
      <c r="K679" s="7"/>
      <c r="L679" s="10" t="s">
        <v>751</v>
      </c>
      <c r="M679" s="242" t="s">
        <v>2495</v>
      </c>
      <c r="N679" s="243" t="s">
        <v>1933</v>
      </c>
      <c r="O679" s="243" t="s">
        <v>8572</v>
      </c>
      <c r="P679" s="10" t="s">
        <v>9994</v>
      </c>
      <c r="Q679" s="10"/>
      <c r="R679" s="10"/>
      <c r="S679" s="10"/>
      <c r="T679" s="10" t="s">
        <v>22</v>
      </c>
      <c r="U679" s="244">
        <v>31862</v>
      </c>
      <c r="V679" s="10" t="s">
        <v>343</v>
      </c>
      <c r="W679" s="10" t="s">
        <v>343</v>
      </c>
      <c r="X679" s="241" t="s">
        <v>1936</v>
      </c>
      <c r="Y679" s="8" t="s">
        <v>9995</v>
      </c>
      <c r="Z679" s="243">
        <v>43418</v>
      </c>
      <c r="AA679" s="10" t="s">
        <v>255</v>
      </c>
      <c r="AB679" s="10" t="s">
        <v>1956</v>
      </c>
      <c r="AC679" s="10" t="s">
        <v>3139</v>
      </c>
      <c r="AD679" s="10" t="s">
        <v>1992</v>
      </c>
      <c r="AE679" s="243" t="s">
        <v>9996</v>
      </c>
      <c r="AF679" s="10" t="s">
        <v>9997</v>
      </c>
      <c r="AG679" s="10" t="s">
        <v>9998</v>
      </c>
      <c r="AH679" s="242" t="s">
        <v>9997</v>
      </c>
      <c r="AI679" s="243" t="s">
        <v>9998</v>
      </c>
      <c r="AJ679" s="10" t="s">
        <v>9999</v>
      </c>
      <c r="AK679" s="10" t="s">
        <v>10000</v>
      </c>
      <c r="AL679" s="241" t="s">
        <v>10001</v>
      </c>
      <c r="AM679" s="8" t="s">
        <v>10002</v>
      </c>
      <c r="AN679" s="8"/>
      <c r="AO679" s="8"/>
      <c r="AP679" s="8"/>
      <c r="AQ679" s="8"/>
      <c r="AR679" s="245">
        <v>44445</v>
      </c>
      <c r="AS679" s="245">
        <v>44445</v>
      </c>
      <c r="AT679" s="246"/>
      <c r="AU679" s="244" t="s">
        <v>10003</v>
      </c>
      <c r="AV679" s="247" t="s">
        <v>8582</v>
      </c>
      <c r="AW679" s="248" t="s">
        <v>3782</v>
      </c>
      <c r="AX679" s="249"/>
      <c r="AY679" s="250" t="s">
        <v>9992</v>
      </c>
    </row>
    <row r="680" spans="1:51" ht="24.75" customHeight="1" x14ac:dyDescent="0.35">
      <c r="A680" s="11">
        <v>679</v>
      </c>
      <c r="B680" s="241" t="s">
        <v>10004</v>
      </c>
      <c r="C680" s="8" t="s">
        <v>10005</v>
      </c>
      <c r="D680" s="10" t="s">
        <v>3087</v>
      </c>
      <c r="E680" s="10" t="s">
        <v>14</v>
      </c>
      <c r="F680" s="9">
        <v>43738</v>
      </c>
      <c r="G680" s="9">
        <v>43797</v>
      </c>
      <c r="H680" s="9"/>
      <c r="I680" s="9"/>
      <c r="J680" s="7" t="s">
        <v>1932</v>
      </c>
      <c r="K680" s="7"/>
      <c r="L680" s="10" t="s">
        <v>751</v>
      </c>
      <c r="M680" s="242" t="s">
        <v>2378</v>
      </c>
      <c r="N680" s="243" t="s">
        <v>2050</v>
      </c>
      <c r="O680" s="243" t="s">
        <v>846</v>
      </c>
      <c r="P680" s="10" t="s">
        <v>8534</v>
      </c>
      <c r="Q680" s="10"/>
      <c r="R680" s="10"/>
      <c r="S680" s="10"/>
      <c r="T680" s="10" t="s">
        <v>53</v>
      </c>
      <c r="U680" s="244">
        <v>34058</v>
      </c>
      <c r="V680" s="10" t="s">
        <v>57</v>
      </c>
      <c r="W680" s="10" t="s">
        <v>2007</v>
      </c>
      <c r="X680" s="241" t="s">
        <v>1936</v>
      </c>
      <c r="Y680" s="8" t="s">
        <v>10006</v>
      </c>
      <c r="Z680" s="243">
        <v>40983</v>
      </c>
      <c r="AA680" s="10" t="s">
        <v>57</v>
      </c>
      <c r="AB680" s="10" t="s">
        <v>1956</v>
      </c>
      <c r="AC680" s="10" t="s">
        <v>3139</v>
      </c>
      <c r="AD680" s="10" t="s">
        <v>2030</v>
      </c>
      <c r="AE680" s="243" t="s">
        <v>2615</v>
      </c>
      <c r="AF680" s="10" t="s">
        <v>10007</v>
      </c>
      <c r="AG680" s="10" t="s">
        <v>10008</v>
      </c>
      <c r="AH680" s="242" t="s">
        <v>10009</v>
      </c>
      <c r="AI680" s="243" t="s">
        <v>10010</v>
      </c>
      <c r="AJ680" s="10" t="s">
        <v>10011</v>
      </c>
      <c r="AK680" s="10" t="s">
        <v>10012</v>
      </c>
      <c r="AL680" s="241" t="s">
        <v>2160</v>
      </c>
      <c r="AM680" s="8" t="s">
        <v>10013</v>
      </c>
      <c r="AN680" s="8"/>
      <c r="AO680" s="8"/>
      <c r="AP680" s="8"/>
      <c r="AQ680" s="8"/>
      <c r="AR680" s="245">
        <v>44445</v>
      </c>
      <c r="AS680" s="245">
        <v>44445</v>
      </c>
      <c r="AT680" s="246"/>
      <c r="AU680" s="244" t="s">
        <v>10014</v>
      </c>
      <c r="AV680" s="247" t="s">
        <v>8582</v>
      </c>
      <c r="AW680" s="248" t="s">
        <v>8607</v>
      </c>
      <c r="AX680" s="249"/>
      <c r="AY680" s="250" t="s">
        <v>10004</v>
      </c>
    </row>
    <row r="681" spans="1:51" ht="24.75" customHeight="1" x14ac:dyDescent="0.35">
      <c r="A681" s="11">
        <v>680</v>
      </c>
      <c r="B681" s="241" t="s">
        <v>10015</v>
      </c>
      <c r="C681" s="8" t="s">
        <v>10016</v>
      </c>
      <c r="D681" s="10" t="s">
        <v>10017</v>
      </c>
      <c r="E681" s="10" t="s">
        <v>14</v>
      </c>
      <c r="F681" s="9">
        <v>43360</v>
      </c>
      <c r="G681" s="9">
        <v>43419</v>
      </c>
      <c r="H681" s="9"/>
      <c r="I681" s="9"/>
      <c r="J681" s="7" t="s">
        <v>1932</v>
      </c>
      <c r="K681" s="7"/>
      <c r="L681" s="10" t="s">
        <v>41</v>
      </c>
      <c r="M681" s="242" t="s">
        <v>41</v>
      </c>
      <c r="N681" s="243" t="s">
        <v>1964</v>
      </c>
      <c r="O681" s="243" t="s">
        <v>10018</v>
      </c>
      <c r="P681" s="10" t="s">
        <v>10019</v>
      </c>
      <c r="Q681" s="10"/>
      <c r="R681" s="10"/>
      <c r="S681" s="10"/>
      <c r="T681" s="10" t="s">
        <v>22</v>
      </c>
      <c r="U681" s="244">
        <v>28678</v>
      </c>
      <c r="V681" s="10" t="s">
        <v>2205</v>
      </c>
      <c r="W681" s="10" t="s">
        <v>176</v>
      </c>
      <c r="X681" s="241" t="s">
        <v>1936</v>
      </c>
      <c r="Y681" s="8" t="s">
        <v>10020</v>
      </c>
      <c r="Z681" s="243">
        <v>42802</v>
      </c>
      <c r="AA681" s="10" t="s">
        <v>255</v>
      </c>
      <c r="AB681" s="10" t="s">
        <v>1938</v>
      </c>
      <c r="AC681" s="10" t="s">
        <v>3139</v>
      </c>
      <c r="AD681" s="10" t="s">
        <v>2049</v>
      </c>
      <c r="AE681" s="243" t="s">
        <v>1962</v>
      </c>
      <c r="AF681" s="10" t="s">
        <v>10021</v>
      </c>
      <c r="AG681" s="10" t="s">
        <v>10022</v>
      </c>
      <c r="AH681" s="242" t="s">
        <v>10023</v>
      </c>
      <c r="AI681" s="243" t="s">
        <v>10024</v>
      </c>
      <c r="AJ681" s="10" t="s">
        <v>10025</v>
      </c>
      <c r="AK681" s="10" t="s">
        <v>10026</v>
      </c>
      <c r="AL681" s="241" t="s">
        <v>1941</v>
      </c>
      <c r="AM681" s="8" t="s">
        <v>10027</v>
      </c>
      <c r="AN681" s="8"/>
      <c r="AO681" s="8"/>
      <c r="AP681" s="8"/>
      <c r="AQ681" s="8"/>
      <c r="AR681" s="245">
        <v>44449</v>
      </c>
      <c r="AS681" s="245">
        <v>44449</v>
      </c>
      <c r="AT681" s="246"/>
      <c r="AU681" s="244" t="s">
        <v>10028</v>
      </c>
      <c r="AV681" s="247" t="s">
        <v>8582</v>
      </c>
      <c r="AW681" s="248" t="s">
        <v>8607</v>
      </c>
      <c r="AX681" s="249"/>
      <c r="AY681" s="250" t="s">
        <v>10015</v>
      </c>
    </row>
    <row r="682" spans="1:51" ht="24.75" customHeight="1" x14ac:dyDescent="0.35">
      <c r="A682" s="11">
        <v>681</v>
      </c>
      <c r="B682" s="241" t="s">
        <v>10029</v>
      </c>
      <c r="C682" s="8" t="s">
        <v>9019</v>
      </c>
      <c r="D682" s="10" t="s">
        <v>3087</v>
      </c>
      <c r="E682" s="10" t="s">
        <v>14</v>
      </c>
      <c r="F682" s="9">
        <v>44291</v>
      </c>
      <c r="G682" s="9">
        <v>44350</v>
      </c>
      <c r="H682" s="9"/>
      <c r="I682" s="9">
        <v>44715</v>
      </c>
      <c r="J682" s="7" t="s">
        <v>3127</v>
      </c>
      <c r="K682" s="7"/>
      <c r="L682" s="10" t="s">
        <v>70</v>
      </c>
      <c r="M682" s="242" t="s">
        <v>1983</v>
      </c>
      <c r="N682" s="243" t="s">
        <v>1990</v>
      </c>
      <c r="O682" s="243" t="s">
        <v>1132</v>
      </c>
      <c r="P682" s="10" t="s">
        <v>2487</v>
      </c>
      <c r="Q682" s="10"/>
      <c r="R682" s="10"/>
      <c r="S682" s="10"/>
      <c r="T682" s="10" t="s">
        <v>53</v>
      </c>
      <c r="U682" s="244">
        <v>32468</v>
      </c>
      <c r="V682" s="10" t="s">
        <v>1382</v>
      </c>
      <c r="W682" s="10" t="s">
        <v>1382</v>
      </c>
      <c r="X682" s="241" t="s">
        <v>1936</v>
      </c>
      <c r="Y682" s="8" t="s">
        <v>10030</v>
      </c>
      <c r="Z682" s="243">
        <v>39168</v>
      </c>
      <c r="AA682" s="10" t="s">
        <v>255</v>
      </c>
      <c r="AB682" s="10" t="s">
        <v>1938</v>
      </c>
      <c r="AC682" s="10" t="s">
        <v>3139</v>
      </c>
      <c r="AD682" s="10" t="s">
        <v>2146</v>
      </c>
      <c r="AE682" s="243" t="s">
        <v>2242</v>
      </c>
      <c r="AF682" s="10" t="s">
        <v>10031</v>
      </c>
      <c r="AG682" s="10" t="s">
        <v>10032</v>
      </c>
      <c r="AH682" s="242" t="s">
        <v>10033</v>
      </c>
      <c r="AI682" s="243" t="s">
        <v>10034</v>
      </c>
      <c r="AJ682" s="10" t="s">
        <v>10035</v>
      </c>
      <c r="AK682" s="10" t="s">
        <v>10036</v>
      </c>
      <c r="AL682" s="241" t="s">
        <v>1971</v>
      </c>
      <c r="AM682" s="8" t="s">
        <v>10037</v>
      </c>
      <c r="AN682" s="8"/>
      <c r="AO682" s="8"/>
      <c r="AP682" s="8"/>
      <c r="AQ682" s="8"/>
      <c r="AR682" s="245">
        <v>44449</v>
      </c>
      <c r="AS682" s="245">
        <v>44449</v>
      </c>
      <c r="AT682" s="246"/>
      <c r="AU682" s="244" t="s">
        <v>10038</v>
      </c>
      <c r="AV682" s="247" t="s">
        <v>8582</v>
      </c>
      <c r="AW682" s="248" t="s">
        <v>3782</v>
      </c>
      <c r="AX682" s="249"/>
      <c r="AY682" s="250" t="s">
        <v>10029</v>
      </c>
    </row>
    <row r="683" spans="1:51" ht="24.75" customHeight="1" x14ac:dyDescent="0.35">
      <c r="A683" s="11">
        <v>682</v>
      </c>
      <c r="B683" s="241" t="s">
        <v>10039</v>
      </c>
      <c r="C683" s="8" t="s">
        <v>10040</v>
      </c>
      <c r="D683" s="10"/>
      <c r="E683" s="10" t="s">
        <v>14</v>
      </c>
      <c r="F683" s="9">
        <v>44426</v>
      </c>
      <c r="G683" s="9">
        <v>44485</v>
      </c>
      <c r="H683" s="9"/>
      <c r="I683" s="9"/>
      <c r="J683" s="7"/>
      <c r="K683" s="7"/>
      <c r="L683" s="10" t="s">
        <v>41</v>
      </c>
      <c r="M683" s="242" t="s">
        <v>2412</v>
      </c>
      <c r="N683" s="243" t="s">
        <v>1942</v>
      </c>
      <c r="O683" s="243" t="s">
        <v>10041</v>
      </c>
      <c r="P683" s="10" t="s">
        <v>10042</v>
      </c>
      <c r="Q683" s="10"/>
      <c r="R683" s="10"/>
      <c r="S683" s="10"/>
      <c r="T683" s="10" t="s">
        <v>22</v>
      </c>
      <c r="U683" s="244">
        <v>29482</v>
      </c>
      <c r="V683" s="10" t="s">
        <v>1045</v>
      </c>
      <c r="W683" s="10" t="s">
        <v>1382</v>
      </c>
      <c r="X683" s="241" t="s">
        <v>10043</v>
      </c>
      <c r="Y683" s="8" t="s">
        <v>10044</v>
      </c>
      <c r="Z683" s="243">
        <v>43580</v>
      </c>
      <c r="AA683" s="10" t="s">
        <v>255</v>
      </c>
      <c r="AB683" s="10" t="s">
        <v>1956</v>
      </c>
      <c r="AC683" s="10" t="s">
        <v>1968</v>
      </c>
      <c r="AD683" s="10" t="s">
        <v>10045</v>
      </c>
      <c r="AE683" s="243" t="s">
        <v>10046</v>
      </c>
      <c r="AF683" s="10" t="s">
        <v>10047</v>
      </c>
      <c r="AG683" s="10" t="s">
        <v>10048</v>
      </c>
      <c r="AH683" s="242" t="s">
        <v>10047</v>
      </c>
      <c r="AI683" s="243" t="s">
        <v>10048</v>
      </c>
      <c r="AJ683" s="10" t="s">
        <v>10049</v>
      </c>
      <c r="AK683" s="10" t="s">
        <v>10050</v>
      </c>
      <c r="AL683" s="241" t="s">
        <v>2160</v>
      </c>
      <c r="AM683" s="8" t="s">
        <v>10051</v>
      </c>
      <c r="AN683" s="8"/>
      <c r="AO683" s="8"/>
      <c r="AP683" s="8"/>
      <c r="AQ683" s="8"/>
      <c r="AR683" s="245">
        <v>44449</v>
      </c>
      <c r="AS683" s="245">
        <v>44449</v>
      </c>
      <c r="AT683" s="246"/>
      <c r="AU683" s="244" t="s">
        <v>10052</v>
      </c>
      <c r="AV683" s="247" t="s">
        <v>8582</v>
      </c>
      <c r="AW683" s="248" t="s">
        <v>3782</v>
      </c>
      <c r="AX683" s="249"/>
      <c r="AY683" s="250" t="s">
        <v>10039</v>
      </c>
    </row>
    <row r="684" spans="1:51" ht="24.75" customHeight="1" x14ac:dyDescent="0.35">
      <c r="A684" s="11">
        <v>683</v>
      </c>
      <c r="B684" s="241" t="s">
        <v>10053</v>
      </c>
      <c r="C684" s="8" t="s">
        <v>10054</v>
      </c>
      <c r="D684" s="10" t="s">
        <v>3087</v>
      </c>
      <c r="E684" s="10" t="s">
        <v>2228</v>
      </c>
      <c r="F684" s="9">
        <v>42221</v>
      </c>
      <c r="G684" s="9">
        <v>42281</v>
      </c>
      <c r="H684" s="9"/>
      <c r="I684" s="9"/>
      <c r="J684" s="7" t="s">
        <v>1932</v>
      </c>
      <c r="K684" s="7"/>
      <c r="L684" s="10" t="s">
        <v>5538</v>
      </c>
      <c r="M684" s="242" t="s">
        <v>2141</v>
      </c>
      <c r="N684" s="243" t="s">
        <v>1990</v>
      </c>
      <c r="O684" s="243" t="s">
        <v>3186</v>
      </c>
      <c r="P684" s="10" t="s">
        <v>2061</v>
      </c>
      <c r="Q684" s="10"/>
      <c r="R684" s="10"/>
      <c r="S684" s="10"/>
      <c r="T684" s="10" t="s">
        <v>53</v>
      </c>
      <c r="U684" s="244">
        <v>31474</v>
      </c>
      <c r="V684" s="10" t="s">
        <v>10055</v>
      </c>
      <c r="W684" s="10" t="s">
        <v>101</v>
      </c>
      <c r="X684" s="241" t="s">
        <v>1936</v>
      </c>
      <c r="Y684" s="8" t="s">
        <v>10056</v>
      </c>
      <c r="Z684" s="243">
        <v>39773</v>
      </c>
      <c r="AA684" s="10" t="s">
        <v>101</v>
      </c>
      <c r="AB684" s="10" t="s">
        <v>1938</v>
      </c>
      <c r="AC684" s="10" t="s">
        <v>3139</v>
      </c>
      <c r="AD684" s="10" t="s">
        <v>2115</v>
      </c>
      <c r="AE684" s="243" t="s">
        <v>2683</v>
      </c>
      <c r="AF684" s="10" t="s">
        <v>10057</v>
      </c>
      <c r="AG684" s="10" t="s">
        <v>10058</v>
      </c>
      <c r="AH684" s="242" t="s">
        <v>10057</v>
      </c>
      <c r="AI684" s="243" t="s">
        <v>10058</v>
      </c>
      <c r="AJ684" s="10" t="s">
        <v>10059</v>
      </c>
      <c r="AK684" s="10" t="s">
        <v>10060</v>
      </c>
      <c r="AL684" s="241" t="s">
        <v>2107</v>
      </c>
      <c r="AM684" s="8" t="s">
        <v>10061</v>
      </c>
      <c r="AN684" s="8"/>
      <c r="AO684" s="8"/>
      <c r="AP684" s="8"/>
      <c r="AQ684" s="8"/>
      <c r="AR684" s="245">
        <v>44454</v>
      </c>
      <c r="AS684" s="245">
        <v>44454</v>
      </c>
      <c r="AT684" s="246"/>
      <c r="AU684" s="244" t="s">
        <v>10062</v>
      </c>
      <c r="AV684" s="247" t="s">
        <v>8582</v>
      </c>
      <c r="AW684" s="248" t="s">
        <v>8607</v>
      </c>
      <c r="AX684" s="249"/>
      <c r="AY684" s="250" t="s">
        <v>10053</v>
      </c>
    </row>
    <row r="685" spans="1:51" ht="24.75" customHeight="1" x14ac:dyDescent="0.35">
      <c r="A685" s="11">
        <v>684</v>
      </c>
      <c r="B685" s="241" t="s">
        <v>10063</v>
      </c>
      <c r="C685" s="8" t="s">
        <v>10064</v>
      </c>
      <c r="D685" s="10" t="s">
        <v>3087</v>
      </c>
      <c r="E685" s="10" t="s">
        <v>501</v>
      </c>
      <c r="F685" s="9">
        <v>44193</v>
      </c>
      <c r="G685" s="9">
        <v>44252</v>
      </c>
      <c r="H685" s="9"/>
      <c r="I685" s="9">
        <v>44617</v>
      </c>
      <c r="J685" s="7" t="s">
        <v>3127</v>
      </c>
      <c r="K685" s="7"/>
      <c r="L685" s="10" t="s">
        <v>6234</v>
      </c>
      <c r="M685" s="242" t="s">
        <v>2133</v>
      </c>
      <c r="N685" s="243" t="s">
        <v>2017</v>
      </c>
      <c r="O685" s="243" t="s">
        <v>3186</v>
      </c>
      <c r="P685" s="10" t="s">
        <v>2061</v>
      </c>
      <c r="Q685" s="10"/>
      <c r="R685" s="10"/>
      <c r="S685" s="10"/>
      <c r="T685" s="10" t="s">
        <v>22</v>
      </c>
      <c r="U685" s="244">
        <v>31695</v>
      </c>
      <c r="V685" s="10" t="s">
        <v>501</v>
      </c>
      <c r="W685" s="10" t="s">
        <v>501</v>
      </c>
      <c r="X685" s="241" t="s">
        <v>1936</v>
      </c>
      <c r="Y685" s="8" t="s">
        <v>10065</v>
      </c>
      <c r="Z685" s="243">
        <v>43578</v>
      </c>
      <c r="AA685" s="10" t="s">
        <v>3087</v>
      </c>
      <c r="AB685" s="10" t="s">
        <v>1938</v>
      </c>
      <c r="AC685" s="10" t="s">
        <v>3139</v>
      </c>
      <c r="AD685" s="10" t="s">
        <v>2245</v>
      </c>
      <c r="AE685" s="243" t="s">
        <v>10066</v>
      </c>
      <c r="AF685" s="10" t="s">
        <v>10067</v>
      </c>
      <c r="AG685" s="10" t="s">
        <v>10068</v>
      </c>
      <c r="AH685" s="242" t="s">
        <v>10067</v>
      </c>
      <c r="AI685" s="243" t="s">
        <v>10068</v>
      </c>
      <c r="AJ685" s="10" t="s">
        <v>10069</v>
      </c>
      <c r="AK685" s="10" t="s">
        <v>2612</v>
      </c>
      <c r="AL685" s="241" t="s">
        <v>1941</v>
      </c>
      <c r="AM685" s="8" t="s">
        <v>10070</v>
      </c>
      <c r="AN685" s="8"/>
      <c r="AO685" s="8"/>
      <c r="AP685" s="8"/>
      <c r="AQ685" s="8"/>
      <c r="AR685" s="245">
        <v>44456</v>
      </c>
      <c r="AS685" s="245">
        <v>44456</v>
      </c>
      <c r="AT685" s="246"/>
      <c r="AU685" s="244" t="s">
        <v>10071</v>
      </c>
      <c r="AV685" s="247" t="s">
        <v>8582</v>
      </c>
      <c r="AW685" s="248" t="s">
        <v>8607</v>
      </c>
      <c r="AX685" s="249"/>
      <c r="AY685" s="250" t="s">
        <v>10063</v>
      </c>
    </row>
    <row r="686" spans="1:51" ht="24.75" customHeight="1" x14ac:dyDescent="0.35">
      <c r="A686" s="11">
        <v>685</v>
      </c>
      <c r="B686" s="241" t="s">
        <v>10072</v>
      </c>
      <c r="C686" s="8" t="s">
        <v>10073</v>
      </c>
      <c r="D686" s="10" t="s">
        <v>10074</v>
      </c>
      <c r="E686" s="10" t="s">
        <v>79</v>
      </c>
      <c r="F686" s="9">
        <v>43668</v>
      </c>
      <c r="G686" s="9">
        <v>43727</v>
      </c>
      <c r="H686" s="9"/>
      <c r="I686" s="9">
        <v>44458</v>
      </c>
      <c r="J686" s="7" t="s">
        <v>3127</v>
      </c>
      <c r="K686" s="7"/>
      <c r="L686" s="10" t="s">
        <v>5681</v>
      </c>
      <c r="M686" s="242" t="s">
        <v>2151</v>
      </c>
      <c r="N686" s="243" t="s">
        <v>2017</v>
      </c>
      <c r="O686" s="243" t="s">
        <v>3186</v>
      </c>
      <c r="P686" s="10" t="s">
        <v>2061</v>
      </c>
      <c r="Q686" s="10"/>
      <c r="R686" s="10"/>
      <c r="S686" s="10"/>
      <c r="T686" s="10" t="s">
        <v>53</v>
      </c>
      <c r="U686" s="244">
        <v>31207</v>
      </c>
      <c r="V686" s="10" t="s">
        <v>79</v>
      </c>
      <c r="W686" s="10" t="s">
        <v>79</v>
      </c>
      <c r="X686" s="241" t="s">
        <v>1936</v>
      </c>
      <c r="Y686" s="8" t="s">
        <v>10075</v>
      </c>
      <c r="Z686" s="243">
        <v>42108</v>
      </c>
      <c r="AA686" s="10" t="s">
        <v>79</v>
      </c>
      <c r="AB686" s="10" t="s">
        <v>1938</v>
      </c>
      <c r="AC686" s="10" t="s">
        <v>3139</v>
      </c>
      <c r="AD686" s="10" t="s">
        <v>2272</v>
      </c>
      <c r="AE686" s="243" t="s">
        <v>2683</v>
      </c>
      <c r="AF686" s="10" t="s">
        <v>10076</v>
      </c>
      <c r="AG686" s="10" t="s">
        <v>10077</v>
      </c>
      <c r="AH686" s="242" t="s">
        <v>10076</v>
      </c>
      <c r="AI686" s="243" t="s">
        <v>10077</v>
      </c>
      <c r="AJ686" s="10" t="s">
        <v>10078</v>
      </c>
      <c r="AK686" s="10" t="s">
        <v>10079</v>
      </c>
      <c r="AL686" s="241" t="s">
        <v>1971</v>
      </c>
      <c r="AM686" s="8" t="s">
        <v>10080</v>
      </c>
      <c r="AN686" s="8"/>
      <c r="AO686" s="8"/>
      <c r="AP686" s="8"/>
      <c r="AQ686" s="8"/>
      <c r="AR686" s="245">
        <v>44426</v>
      </c>
      <c r="AS686" s="245">
        <v>44457</v>
      </c>
      <c r="AT686" s="246"/>
      <c r="AU686" s="244" t="s">
        <v>10081</v>
      </c>
      <c r="AV686" s="247" t="s">
        <v>8638</v>
      </c>
      <c r="AW686" s="248" t="s">
        <v>7796</v>
      </c>
      <c r="AX686" s="249"/>
      <c r="AY686" s="250" t="s">
        <v>10072</v>
      </c>
    </row>
    <row r="687" spans="1:51" ht="24.75" customHeight="1" x14ac:dyDescent="0.35">
      <c r="A687" s="11">
        <v>686</v>
      </c>
      <c r="B687" s="241" t="s">
        <v>10082</v>
      </c>
      <c r="C687" s="8" t="s">
        <v>1192</v>
      </c>
      <c r="D687" s="10" t="s">
        <v>3087</v>
      </c>
      <c r="E687" s="10" t="s">
        <v>255</v>
      </c>
      <c r="F687" s="9">
        <v>42948</v>
      </c>
      <c r="G687" s="9">
        <v>43007</v>
      </c>
      <c r="H687" s="9"/>
      <c r="I687" s="9"/>
      <c r="J687" s="7" t="s">
        <v>1932</v>
      </c>
      <c r="K687" s="7"/>
      <c r="L687" s="10" t="s">
        <v>8979</v>
      </c>
      <c r="M687" s="242" t="s">
        <v>3259</v>
      </c>
      <c r="N687" s="243" t="s">
        <v>1942</v>
      </c>
      <c r="O687" s="243" t="s">
        <v>10083</v>
      </c>
      <c r="P687" s="10" t="s">
        <v>10084</v>
      </c>
      <c r="Q687" s="10"/>
      <c r="R687" s="10"/>
      <c r="S687" s="10"/>
      <c r="T687" s="10" t="s">
        <v>22</v>
      </c>
      <c r="U687" s="244">
        <v>26281</v>
      </c>
      <c r="V687" s="10" t="s">
        <v>2270</v>
      </c>
      <c r="W687" s="10" t="s">
        <v>2270</v>
      </c>
      <c r="X687" s="241" t="s">
        <v>1936</v>
      </c>
      <c r="Y687" s="8" t="s">
        <v>10085</v>
      </c>
      <c r="Z687" s="243">
        <v>37833</v>
      </c>
      <c r="AA687" s="10" t="s">
        <v>2270</v>
      </c>
      <c r="AB687" s="10" t="s">
        <v>1956</v>
      </c>
      <c r="AC687" s="10" t="s">
        <v>3139</v>
      </c>
      <c r="AD687" s="10" t="s">
        <v>10086</v>
      </c>
      <c r="AE687" s="243" t="s">
        <v>2069</v>
      </c>
      <c r="AF687" s="10" t="s">
        <v>10087</v>
      </c>
      <c r="AG687" s="10" t="s">
        <v>10088</v>
      </c>
      <c r="AH687" s="242" t="s">
        <v>10089</v>
      </c>
      <c r="AI687" s="243" t="s">
        <v>10090</v>
      </c>
      <c r="AJ687" s="10" t="s">
        <v>10091</v>
      </c>
      <c r="AK687" s="10" t="s">
        <v>10092</v>
      </c>
      <c r="AL687" s="241" t="s">
        <v>7551</v>
      </c>
      <c r="AM687" s="8" t="s">
        <v>10093</v>
      </c>
      <c r="AN687" s="8"/>
      <c r="AO687" s="8"/>
      <c r="AP687" s="8"/>
      <c r="AQ687" s="8"/>
      <c r="AR687" s="245">
        <v>44468</v>
      </c>
      <c r="AS687" s="245">
        <v>44468</v>
      </c>
      <c r="AT687" s="246"/>
      <c r="AU687" s="244" t="s">
        <v>10094</v>
      </c>
      <c r="AV687" s="247" t="s">
        <v>8582</v>
      </c>
      <c r="AW687" s="248" t="s">
        <v>8607</v>
      </c>
      <c r="AX687" s="249"/>
      <c r="AY687" s="250" t="s">
        <v>10082</v>
      </c>
    </row>
    <row r="688" spans="1:51" ht="24.75" customHeight="1" x14ac:dyDescent="0.35">
      <c r="A688" s="11">
        <v>687</v>
      </c>
      <c r="B688" s="241" t="s">
        <v>10095</v>
      </c>
      <c r="C688" s="8" t="s">
        <v>1272</v>
      </c>
      <c r="D688" s="10" t="s">
        <v>3087</v>
      </c>
      <c r="E688" s="10" t="s">
        <v>14</v>
      </c>
      <c r="F688" s="9">
        <v>42555</v>
      </c>
      <c r="G688" s="9">
        <v>42615</v>
      </c>
      <c r="H688" s="9"/>
      <c r="I688" s="9"/>
      <c r="J688" s="7" t="s">
        <v>1932</v>
      </c>
      <c r="K688" s="7"/>
      <c r="L688" s="10" t="s">
        <v>35</v>
      </c>
      <c r="M688" s="242" t="s">
        <v>35</v>
      </c>
      <c r="N688" s="243" t="s">
        <v>1984</v>
      </c>
      <c r="O688" s="243" t="s">
        <v>1701</v>
      </c>
      <c r="P688" s="10" t="s">
        <v>2712</v>
      </c>
      <c r="Q688" s="10"/>
      <c r="R688" s="10"/>
      <c r="S688" s="10"/>
      <c r="T688" s="10" t="s">
        <v>22</v>
      </c>
      <c r="U688" s="244">
        <v>30768</v>
      </c>
      <c r="V688" s="10" t="s">
        <v>1045</v>
      </c>
      <c r="W688" s="10" t="s">
        <v>1866</v>
      </c>
      <c r="X688" s="241" t="s">
        <v>1936</v>
      </c>
      <c r="Y688" s="8" t="s">
        <v>10096</v>
      </c>
      <c r="Z688" s="243">
        <v>40207</v>
      </c>
      <c r="AA688" s="10" t="s">
        <v>255</v>
      </c>
      <c r="AB688" s="10" t="s">
        <v>1938</v>
      </c>
      <c r="AC688" s="10" t="s">
        <v>3139</v>
      </c>
      <c r="AD688" s="10" t="s">
        <v>2010</v>
      </c>
      <c r="AE688" s="243" t="s">
        <v>1948</v>
      </c>
      <c r="AF688" s="10" t="s">
        <v>10097</v>
      </c>
      <c r="AG688" s="10" t="s">
        <v>10098</v>
      </c>
      <c r="AH688" s="242" t="s">
        <v>10099</v>
      </c>
      <c r="AI688" s="243" t="s">
        <v>10100</v>
      </c>
      <c r="AJ688" s="10" t="s">
        <v>10101</v>
      </c>
      <c r="AK688" s="10" t="s">
        <v>2569</v>
      </c>
      <c r="AL688" s="241" t="s">
        <v>1941</v>
      </c>
      <c r="AM688" s="8" t="s">
        <v>1274</v>
      </c>
      <c r="AN688" s="8"/>
      <c r="AO688" s="8"/>
      <c r="AP688" s="8"/>
      <c r="AQ688" s="8"/>
      <c r="AR688" s="245">
        <v>44469</v>
      </c>
      <c r="AS688" s="245">
        <v>44469</v>
      </c>
      <c r="AT688" s="246"/>
      <c r="AU688" s="244" t="s">
        <v>10102</v>
      </c>
      <c r="AV688" s="247" t="s">
        <v>8582</v>
      </c>
      <c r="AW688" s="248" t="s">
        <v>3782</v>
      </c>
      <c r="AX688" s="249"/>
      <c r="AY688" s="250" t="s">
        <v>10095</v>
      </c>
    </row>
    <row r="689" spans="1:51" ht="24.75" customHeight="1" x14ac:dyDescent="0.35">
      <c r="A689" s="11">
        <v>688</v>
      </c>
      <c r="B689" s="241" t="s">
        <v>10103</v>
      </c>
      <c r="C689" s="8" t="s">
        <v>10104</v>
      </c>
      <c r="D689" s="10" t="s">
        <v>3087</v>
      </c>
      <c r="E689" s="10" t="s">
        <v>32</v>
      </c>
      <c r="F689" s="9">
        <v>43619</v>
      </c>
      <c r="G689" s="9">
        <v>43678</v>
      </c>
      <c r="H689" s="9"/>
      <c r="I689" s="9">
        <v>44774</v>
      </c>
      <c r="J689" s="7" t="s">
        <v>3127</v>
      </c>
      <c r="K689" s="7"/>
      <c r="L689" s="10" t="s">
        <v>5681</v>
      </c>
      <c r="M689" s="242" t="s">
        <v>2151</v>
      </c>
      <c r="N689" s="243" t="s">
        <v>1990</v>
      </c>
      <c r="O689" s="243" t="s">
        <v>3186</v>
      </c>
      <c r="P689" s="10" t="s">
        <v>2061</v>
      </c>
      <c r="Q689" s="10"/>
      <c r="R689" s="10"/>
      <c r="S689" s="10"/>
      <c r="T689" s="10" t="s">
        <v>53</v>
      </c>
      <c r="U689" s="244">
        <v>33003</v>
      </c>
      <c r="V689" s="10" t="s">
        <v>1725</v>
      </c>
      <c r="W689" s="10" t="s">
        <v>1725</v>
      </c>
      <c r="X689" s="241" t="s">
        <v>1936</v>
      </c>
      <c r="Y689" s="8" t="s">
        <v>10105</v>
      </c>
      <c r="Z689" s="243">
        <v>42977</v>
      </c>
      <c r="AA689" s="10" t="s">
        <v>1725</v>
      </c>
      <c r="AB689" s="10" t="s">
        <v>1938</v>
      </c>
      <c r="AC689" s="10" t="s">
        <v>3139</v>
      </c>
      <c r="AD689" s="10" t="s">
        <v>10106</v>
      </c>
      <c r="AE689" s="243" t="s">
        <v>10107</v>
      </c>
      <c r="AF689" s="10" t="s">
        <v>10108</v>
      </c>
      <c r="AG689" s="10" t="s">
        <v>10109</v>
      </c>
      <c r="AH689" s="242" t="s">
        <v>10110</v>
      </c>
      <c r="AI689" s="243" t="s">
        <v>10111</v>
      </c>
      <c r="AJ689" s="10" t="s">
        <v>10112</v>
      </c>
      <c r="AK689" s="10" t="s">
        <v>10113</v>
      </c>
      <c r="AL689" s="241" t="s">
        <v>2107</v>
      </c>
      <c r="AM689" s="8" t="s">
        <v>10114</v>
      </c>
      <c r="AN689" s="8"/>
      <c r="AO689" s="8"/>
      <c r="AP689" s="8"/>
      <c r="AQ689" s="8"/>
      <c r="AR689" s="245">
        <v>44469</v>
      </c>
      <c r="AS689" s="245">
        <v>44469</v>
      </c>
      <c r="AT689" s="246"/>
      <c r="AU689" s="244" t="s">
        <v>10115</v>
      </c>
      <c r="AV689" s="247" t="s">
        <v>8582</v>
      </c>
      <c r="AW689" s="248" t="s">
        <v>8607</v>
      </c>
      <c r="AX689" s="249"/>
      <c r="AY689" s="250" t="s">
        <v>10103</v>
      </c>
    </row>
    <row r="690" spans="1:51" ht="24.75" customHeight="1" x14ac:dyDescent="0.35">
      <c r="A690" s="11">
        <v>689</v>
      </c>
      <c r="B690" s="241" t="s">
        <v>10116</v>
      </c>
      <c r="C690" s="8" t="s">
        <v>10117</v>
      </c>
      <c r="D690" s="10" t="s">
        <v>3087</v>
      </c>
      <c r="E690" s="10" t="s">
        <v>14</v>
      </c>
      <c r="F690" s="9">
        <v>43913</v>
      </c>
      <c r="G690" s="9">
        <v>43972</v>
      </c>
      <c r="H690" s="9"/>
      <c r="I690" s="9">
        <v>45433</v>
      </c>
      <c r="J690" s="7" t="s">
        <v>3127</v>
      </c>
      <c r="K690" s="7"/>
      <c r="L690" s="10" t="s">
        <v>70</v>
      </c>
      <c r="M690" s="242" t="s">
        <v>2287</v>
      </c>
      <c r="N690" s="243" t="s">
        <v>1990</v>
      </c>
      <c r="O690" s="243" t="s">
        <v>940</v>
      </c>
      <c r="P690" s="10" t="s">
        <v>10118</v>
      </c>
      <c r="Q690" s="10"/>
      <c r="R690" s="10"/>
      <c r="S690" s="10"/>
      <c r="T690" s="10" t="s">
        <v>53</v>
      </c>
      <c r="U690" s="244">
        <v>30324</v>
      </c>
      <c r="V690" s="10" t="s">
        <v>255</v>
      </c>
      <c r="W690" s="10" t="s">
        <v>2024</v>
      </c>
      <c r="X690" s="241" t="s">
        <v>1936</v>
      </c>
      <c r="Y690" s="8" t="s">
        <v>10119</v>
      </c>
      <c r="Z690" s="243">
        <v>41862</v>
      </c>
      <c r="AA690" s="10" t="s">
        <v>255</v>
      </c>
      <c r="AB690" s="10" t="s">
        <v>1956</v>
      </c>
      <c r="AC690" s="10" t="s">
        <v>3139</v>
      </c>
      <c r="AD690" s="10" t="s">
        <v>2098</v>
      </c>
      <c r="AE690" s="243" t="s">
        <v>2579</v>
      </c>
      <c r="AF690" s="10" t="s">
        <v>10120</v>
      </c>
      <c r="AG690" s="10" t="s">
        <v>10121</v>
      </c>
      <c r="AH690" s="242" t="s">
        <v>10120</v>
      </c>
      <c r="AI690" s="243" t="s">
        <v>10121</v>
      </c>
      <c r="AJ690" s="10" t="s">
        <v>10122</v>
      </c>
      <c r="AK690" s="10" t="s">
        <v>10123</v>
      </c>
      <c r="AL690" s="241" t="s">
        <v>1953</v>
      </c>
      <c r="AM690" s="8" t="s">
        <v>10124</v>
      </c>
      <c r="AN690" s="8"/>
      <c r="AO690" s="8"/>
      <c r="AP690" s="8"/>
      <c r="AQ690" s="8"/>
      <c r="AR690" s="245">
        <v>44469</v>
      </c>
      <c r="AS690" s="245">
        <v>44469</v>
      </c>
      <c r="AT690" s="246"/>
      <c r="AU690" s="244" t="s">
        <v>10125</v>
      </c>
      <c r="AV690" s="247" t="s">
        <v>8582</v>
      </c>
      <c r="AW690" s="248" t="s">
        <v>6769</v>
      </c>
      <c r="AX690" s="249"/>
      <c r="AY690" s="250" t="s">
        <v>10116</v>
      </c>
    </row>
    <row r="691" spans="1:51" ht="24.75" customHeight="1" x14ac:dyDescent="0.35">
      <c r="A691" s="11">
        <v>690</v>
      </c>
      <c r="B691" s="241" t="s">
        <v>10126</v>
      </c>
      <c r="C691" s="8" t="s">
        <v>10127</v>
      </c>
      <c r="D691" s="10" t="s">
        <v>3087</v>
      </c>
      <c r="E691" s="10" t="s">
        <v>14</v>
      </c>
      <c r="F691" s="9">
        <v>43990</v>
      </c>
      <c r="G691" s="9">
        <v>44049</v>
      </c>
      <c r="H691" s="9"/>
      <c r="I691" s="9">
        <v>45510</v>
      </c>
      <c r="J691" s="7" t="s">
        <v>3127</v>
      </c>
      <c r="K691" s="7"/>
      <c r="L691" s="10" t="s">
        <v>3117</v>
      </c>
      <c r="M691" s="242" t="s">
        <v>2112</v>
      </c>
      <c r="N691" s="243" t="s">
        <v>2017</v>
      </c>
      <c r="O691" s="243" t="s">
        <v>927</v>
      </c>
      <c r="P691" s="10" t="s">
        <v>10128</v>
      </c>
      <c r="Q691" s="10"/>
      <c r="R691" s="10"/>
      <c r="S691" s="10"/>
      <c r="T691" s="10" t="s">
        <v>22</v>
      </c>
      <c r="U691" s="244">
        <v>34323</v>
      </c>
      <c r="V691" s="10" t="s">
        <v>2205</v>
      </c>
      <c r="W691" s="10" t="s">
        <v>2205</v>
      </c>
      <c r="X691" s="241" t="s">
        <v>1936</v>
      </c>
      <c r="Y691" s="8" t="s">
        <v>10129</v>
      </c>
      <c r="Z691" s="243">
        <v>43850</v>
      </c>
      <c r="AA691" s="10" t="s">
        <v>2205</v>
      </c>
      <c r="AB691" s="10" t="s">
        <v>1956</v>
      </c>
      <c r="AC691" s="10" t="s">
        <v>3139</v>
      </c>
      <c r="AD691" s="10" t="s">
        <v>2010</v>
      </c>
      <c r="AE691" s="243" t="s">
        <v>2041</v>
      </c>
      <c r="AF691" s="10" t="s">
        <v>10130</v>
      </c>
      <c r="AG691" s="10" t="s">
        <v>10131</v>
      </c>
      <c r="AH691" s="242" t="s">
        <v>10132</v>
      </c>
      <c r="AI691" s="243" t="s">
        <v>10133</v>
      </c>
      <c r="AJ691" s="10" t="s">
        <v>10134</v>
      </c>
      <c r="AK691" s="10" t="s">
        <v>10135</v>
      </c>
      <c r="AL691" s="241" t="s">
        <v>2160</v>
      </c>
      <c r="AM691" s="8" t="s">
        <v>10136</v>
      </c>
      <c r="AN691" s="8"/>
      <c r="AO691" s="8"/>
      <c r="AP691" s="8"/>
      <c r="AQ691" s="8"/>
      <c r="AR691" s="245">
        <v>44469</v>
      </c>
      <c r="AS691" s="245">
        <v>44469</v>
      </c>
      <c r="AT691" s="246"/>
      <c r="AU691" s="244" t="s">
        <v>10137</v>
      </c>
      <c r="AV691" s="247" t="s">
        <v>8582</v>
      </c>
      <c r="AW691" s="248" t="s">
        <v>8607</v>
      </c>
      <c r="AX691" s="249"/>
      <c r="AY691" s="250" t="s">
        <v>10126</v>
      </c>
    </row>
    <row r="692" spans="1:51" ht="24.75" customHeight="1" x14ac:dyDescent="0.35">
      <c r="A692" s="11">
        <v>691</v>
      </c>
      <c r="B692" s="241" t="s">
        <v>10138</v>
      </c>
      <c r="C692" s="8" t="s">
        <v>10139</v>
      </c>
      <c r="D692" s="10"/>
      <c r="E692" s="10" t="s">
        <v>14</v>
      </c>
      <c r="F692" s="9">
        <v>44433</v>
      </c>
      <c r="G692" s="9">
        <v>44492</v>
      </c>
      <c r="H692" s="9"/>
      <c r="I692" s="9"/>
      <c r="J692" s="7"/>
      <c r="K692" s="7"/>
      <c r="L692" s="10" t="s">
        <v>41</v>
      </c>
      <c r="M692" s="242" t="s">
        <v>2412</v>
      </c>
      <c r="N692" s="243" t="s">
        <v>2155</v>
      </c>
      <c r="O692" s="243" t="s">
        <v>10140</v>
      </c>
      <c r="P692" s="10" t="s">
        <v>10141</v>
      </c>
      <c r="Q692" s="10"/>
      <c r="R692" s="10"/>
      <c r="S692" s="10"/>
      <c r="T692" s="10" t="s">
        <v>22</v>
      </c>
      <c r="U692" s="244">
        <v>36195</v>
      </c>
      <c r="V692" s="10" t="s">
        <v>455</v>
      </c>
      <c r="W692" s="10" t="s">
        <v>455</v>
      </c>
      <c r="X692" s="241" t="s">
        <v>1936</v>
      </c>
      <c r="Y692" s="8" t="s">
        <v>10142</v>
      </c>
      <c r="Z692" s="243" t="s">
        <v>10143</v>
      </c>
      <c r="AA692" s="10" t="s">
        <v>455</v>
      </c>
      <c r="AB692" s="10" t="s">
        <v>1956</v>
      </c>
      <c r="AC692" s="10" t="s">
        <v>3139</v>
      </c>
      <c r="AD692" s="10" t="s">
        <v>2146</v>
      </c>
      <c r="AE692" s="243" t="s">
        <v>1962</v>
      </c>
      <c r="AF692" s="10" t="s">
        <v>10144</v>
      </c>
      <c r="AG692" s="10" t="s">
        <v>10145</v>
      </c>
      <c r="AH692" s="242" t="s">
        <v>10146</v>
      </c>
      <c r="AI692" s="243" t="s">
        <v>10147</v>
      </c>
      <c r="AJ692" s="10" t="s">
        <v>10148</v>
      </c>
      <c r="AK692" s="10" t="s">
        <v>10149</v>
      </c>
      <c r="AL692" s="241" t="s">
        <v>1953</v>
      </c>
      <c r="AM692" s="8" t="s">
        <v>10150</v>
      </c>
      <c r="AN692" s="8"/>
      <c r="AO692" s="8"/>
      <c r="AP692" s="8"/>
      <c r="AQ692" s="8"/>
      <c r="AR692" s="245">
        <v>44470</v>
      </c>
      <c r="AS692" s="245">
        <v>44470</v>
      </c>
      <c r="AT692" s="246"/>
      <c r="AU692" s="244" t="s">
        <v>10151</v>
      </c>
      <c r="AV692" s="247" t="s">
        <v>8638</v>
      </c>
      <c r="AW692" s="248" t="s">
        <v>8639</v>
      </c>
      <c r="AX692" s="249"/>
      <c r="AY692" s="250" t="s">
        <v>10138</v>
      </c>
    </row>
    <row r="693" spans="1:51" ht="24.75" customHeight="1" x14ac:dyDescent="0.35">
      <c r="A693" s="11">
        <v>692</v>
      </c>
      <c r="B693" s="241" t="s">
        <v>10152</v>
      </c>
      <c r="C693" s="8" t="s">
        <v>10153</v>
      </c>
      <c r="D693" s="10" t="s">
        <v>3087</v>
      </c>
      <c r="E693" s="10" t="s">
        <v>14</v>
      </c>
      <c r="F693" s="9">
        <v>44361</v>
      </c>
      <c r="G693" s="9">
        <v>44420</v>
      </c>
      <c r="H693" s="9"/>
      <c r="I693" s="9">
        <v>44785</v>
      </c>
      <c r="J693" s="7" t="s">
        <v>3127</v>
      </c>
      <c r="K693" s="7"/>
      <c r="L693" s="10" t="s">
        <v>19</v>
      </c>
      <c r="M693" s="242" t="s">
        <v>3620</v>
      </c>
      <c r="N693" s="243" t="s">
        <v>1933</v>
      </c>
      <c r="O693" s="243" t="s">
        <v>6474</v>
      </c>
      <c r="P693" s="10" t="s">
        <v>6475</v>
      </c>
      <c r="Q693" s="10"/>
      <c r="R693" s="10"/>
      <c r="S693" s="10"/>
      <c r="T693" s="10" t="s">
        <v>53</v>
      </c>
      <c r="U693" s="244">
        <v>32006</v>
      </c>
      <c r="V693" s="10" t="s">
        <v>501</v>
      </c>
      <c r="W693" s="10" t="s">
        <v>501</v>
      </c>
      <c r="X693" s="241" t="s">
        <v>1936</v>
      </c>
      <c r="Y693" s="8" t="s">
        <v>10154</v>
      </c>
      <c r="Z693" s="243">
        <v>44254</v>
      </c>
      <c r="AA693" s="10" t="s">
        <v>3087</v>
      </c>
      <c r="AB693" s="10" t="s">
        <v>1938</v>
      </c>
      <c r="AC693" s="10" t="s">
        <v>3139</v>
      </c>
      <c r="AD693" s="10" t="s">
        <v>2272</v>
      </c>
      <c r="AE693" s="243" t="s">
        <v>2579</v>
      </c>
      <c r="AF693" s="10" t="s">
        <v>10155</v>
      </c>
      <c r="AG693" s="10" t="s">
        <v>10156</v>
      </c>
      <c r="AH693" s="242" t="s">
        <v>10155</v>
      </c>
      <c r="AI693" s="243" t="s">
        <v>10156</v>
      </c>
      <c r="AJ693" s="10" t="s">
        <v>10157</v>
      </c>
      <c r="AK693" s="10" t="s">
        <v>10158</v>
      </c>
      <c r="AL693" s="241" t="s">
        <v>2160</v>
      </c>
      <c r="AM693" s="8" t="s">
        <v>10159</v>
      </c>
      <c r="AN693" s="8"/>
      <c r="AO693" s="8"/>
      <c r="AP693" s="8"/>
      <c r="AQ693" s="8"/>
      <c r="AR693" s="245">
        <v>44477</v>
      </c>
      <c r="AS693" s="245">
        <v>44477</v>
      </c>
      <c r="AT693" s="246"/>
      <c r="AU693" s="244" t="s">
        <v>10160</v>
      </c>
      <c r="AV693" s="247" t="s">
        <v>8638</v>
      </c>
      <c r="AW693" s="248" t="s">
        <v>8639</v>
      </c>
      <c r="AX693" s="249"/>
      <c r="AY693" s="250" t="s">
        <v>10152</v>
      </c>
    </row>
    <row r="694" spans="1:51" ht="24.75" customHeight="1" x14ac:dyDescent="0.35">
      <c r="A694" s="11">
        <v>693</v>
      </c>
      <c r="B694" s="241" t="s">
        <v>10161</v>
      </c>
      <c r="C694" s="8" t="s">
        <v>10162</v>
      </c>
      <c r="D694" s="10" t="s">
        <v>3087</v>
      </c>
      <c r="E694" s="10" t="s">
        <v>145</v>
      </c>
      <c r="F694" s="9">
        <v>44053</v>
      </c>
      <c r="G694" s="9">
        <v>44112</v>
      </c>
      <c r="H694" s="9"/>
      <c r="I694" s="9">
        <v>44477</v>
      </c>
      <c r="J694" s="7" t="s">
        <v>3127</v>
      </c>
      <c r="K694" s="7"/>
      <c r="L694" s="10" t="s">
        <v>5789</v>
      </c>
      <c r="M694" s="242" t="s">
        <v>2122</v>
      </c>
      <c r="N694" s="243" t="s">
        <v>1990</v>
      </c>
      <c r="O694" s="243" t="s">
        <v>3186</v>
      </c>
      <c r="P694" s="10" t="s">
        <v>2061</v>
      </c>
      <c r="Q694" s="10"/>
      <c r="R694" s="10"/>
      <c r="S694" s="10"/>
      <c r="T694" s="10" t="s">
        <v>53</v>
      </c>
      <c r="U694" s="244">
        <v>31333</v>
      </c>
      <c r="V694" s="10" t="s">
        <v>145</v>
      </c>
      <c r="W694" s="10" t="s">
        <v>1382</v>
      </c>
      <c r="X694" s="241" t="s">
        <v>1936</v>
      </c>
      <c r="Y694" s="8" t="s">
        <v>10163</v>
      </c>
      <c r="Z694" s="243">
        <v>41902</v>
      </c>
      <c r="AA694" s="10" t="s">
        <v>145</v>
      </c>
      <c r="AB694" s="10" t="s">
        <v>1938</v>
      </c>
      <c r="AC694" s="10" t="s">
        <v>3139</v>
      </c>
      <c r="AD694" s="10" t="s">
        <v>10164</v>
      </c>
      <c r="AE694" s="243" t="s">
        <v>2095</v>
      </c>
      <c r="AF694" s="10" t="s">
        <v>10165</v>
      </c>
      <c r="AG694" s="10" t="s">
        <v>10166</v>
      </c>
      <c r="AH694" s="242" t="s">
        <v>10165</v>
      </c>
      <c r="AI694" s="243" t="s">
        <v>10166</v>
      </c>
      <c r="AJ694" s="10" t="s">
        <v>10167</v>
      </c>
      <c r="AK694" s="10" t="s">
        <v>10168</v>
      </c>
      <c r="AL694" s="241" t="s">
        <v>1971</v>
      </c>
      <c r="AM694" s="8" t="s">
        <v>10169</v>
      </c>
      <c r="AN694" s="8"/>
      <c r="AO694" s="8"/>
      <c r="AP694" s="8"/>
      <c r="AQ694" s="8"/>
      <c r="AR694" s="245">
        <v>44477</v>
      </c>
      <c r="AS694" s="245">
        <v>44477</v>
      </c>
      <c r="AT694" s="246"/>
      <c r="AU694" s="244" t="s">
        <v>10170</v>
      </c>
      <c r="AV694" s="247" t="s">
        <v>8638</v>
      </c>
      <c r="AW694" s="248" t="s">
        <v>7796</v>
      </c>
      <c r="AX694" s="249"/>
      <c r="AY694" s="250" t="s">
        <v>10161</v>
      </c>
    </row>
    <row r="695" spans="1:51" ht="24.75" customHeight="1" x14ac:dyDescent="0.35">
      <c r="A695" s="11">
        <v>694</v>
      </c>
      <c r="B695" s="241" t="s">
        <v>10171</v>
      </c>
      <c r="C695" s="8" t="s">
        <v>10172</v>
      </c>
      <c r="D695" s="10" t="s">
        <v>10173</v>
      </c>
      <c r="E695" s="10" t="s">
        <v>255</v>
      </c>
      <c r="F695" s="9">
        <v>44060</v>
      </c>
      <c r="G695" s="9">
        <v>44119</v>
      </c>
      <c r="H695" s="9"/>
      <c r="I695" s="9">
        <v>44484</v>
      </c>
      <c r="J695" s="7" t="s">
        <v>3127</v>
      </c>
      <c r="K695" s="7"/>
      <c r="L695" s="10" t="s">
        <v>8956</v>
      </c>
      <c r="M695" s="242" t="s">
        <v>8957</v>
      </c>
      <c r="N695" s="243" t="s">
        <v>1933</v>
      </c>
      <c r="O695" s="243" t="s">
        <v>3091</v>
      </c>
      <c r="P695" s="10" t="s">
        <v>3246</v>
      </c>
      <c r="Q695" s="10"/>
      <c r="R695" s="10"/>
      <c r="S695" s="10"/>
      <c r="T695" s="10" t="s">
        <v>22</v>
      </c>
      <c r="U695" s="244">
        <v>26582</v>
      </c>
      <c r="V695" s="10" t="s">
        <v>2015</v>
      </c>
      <c r="W695" s="10" t="s">
        <v>2015</v>
      </c>
      <c r="X695" s="241" t="s">
        <v>1936</v>
      </c>
      <c r="Y695" s="8" t="s">
        <v>10174</v>
      </c>
      <c r="Z695" s="243">
        <v>41912</v>
      </c>
      <c r="AA695" s="10" t="s">
        <v>255</v>
      </c>
      <c r="AB695" s="10" t="s">
        <v>1938</v>
      </c>
      <c r="AC695" s="10" t="s">
        <v>1968</v>
      </c>
      <c r="AD695" s="10" t="s">
        <v>9553</v>
      </c>
      <c r="AE695" s="243" t="s">
        <v>1948</v>
      </c>
      <c r="AF695" s="10" t="s">
        <v>10175</v>
      </c>
      <c r="AG695" s="10" t="s">
        <v>10176</v>
      </c>
      <c r="AH695" s="242" t="s">
        <v>10175</v>
      </c>
      <c r="AI695" s="243" t="s">
        <v>10176</v>
      </c>
      <c r="AJ695" s="10" t="s">
        <v>10177</v>
      </c>
      <c r="AK695" s="10" t="s">
        <v>10178</v>
      </c>
      <c r="AL695" s="241" t="s">
        <v>1941</v>
      </c>
      <c r="AM695" s="8" t="s">
        <v>10179</v>
      </c>
      <c r="AN695" s="8"/>
      <c r="AO695" s="8"/>
      <c r="AP695" s="8"/>
      <c r="AQ695" s="8"/>
      <c r="AR695" s="245">
        <v>44477</v>
      </c>
      <c r="AS695" s="245">
        <v>44477</v>
      </c>
      <c r="AT695" s="246"/>
      <c r="AU695" s="244" t="s">
        <v>10180</v>
      </c>
      <c r="AV695" s="247" t="s">
        <v>8638</v>
      </c>
      <c r="AW695" s="248" t="s">
        <v>7796</v>
      </c>
      <c r="AX695" s="249"/>
      <c r="AY695" s="250" t="s">
        <v>10171</v>
      </c>
    </row>
    <row r="696" spans="1:51" ht="24.75" customHeight="1" x14ac:dyDescent="0.35">
      <c r="A696" s="11">
        <v>695</v>
      </c>
      <c r="B696" s="241" t="s">
        <v>10181</v>
      </c>
      <c r="C696" s="8" t="s">
        <v>10182</v>
      </c>
      <c r="D696" s="10" t="s">
        <v>3087</v>
      </c>
      <c r="E696" s="10" t="s">
        <v>14</v>
      </c>
      <c r="F696" s="9">
        <v>43227</v>
      </c>
      <c r="G696" s="9">
        <v>43286</v>
      </c>
      <c r="H696" s="9"/>
      <c r="I696" s="9"/>
      <c r="J696" s="7" t="s">
        <v>1932</v>
      </c>
      <c r="K696" s="7"/>
      <c r="L696" s="10" t="s">
        <v>2404</v>
      </c>
      <c r="M696" s="242" t="s">
        <v>428</v>
      </c>
      <c r="N696" s="243" t="s">
        <v>2050</v>
      </c>
      <c r="O696" s="243" t="s">
        <v>1654</v>
      </c>
      <c r="P696" s="10" t="s">
        <v>2702</v>
      </c>
      <c r="Q696" s="10"/>
      <c r="R696" s="10"/>
      <c r="S696" s="10"/>
      <c r="T696" s="10" t="s">
        <v>53</v>
      </c>
      <c r="U696" s="244">
        <v>33338</v>
      </c>
      <c r="V696" s="10" t="s">
        <v>2114</v>
      </c>
      <c r="W696" s="10" t="s">
        <v>2114</v>
      </c>
      <c r="X696" s="241" t="s">
        <v>1936</v>
      </c>
      <c r="Y696" s="8" t="s">
        <v>10183</v>
      </c>
      <c r="Z696" s="243">
        <v>42591</v>
      </c>
      <c r="AA696" s="10" t="s">
        <v>255</v>
      </c>
      <c r="AB696" s="10" t="s">
        <v>1938</v>
      </c>
      <c r="AC696" s="10" t="s">
        <v>3139</v>
      </c>
      <c r="AD696" s="10" t="s">
        <v>2233</v>
      </c>
      <c r="AE696" s="243" t="s">
        <v>2041</v>
      </c>
      <c r="AF696" s="10" t="s">
        <v>10184</v>
      </c>
      <c r="AG696" s="10" t="s">
        <v>10185</v>
      </c>
      <c r="AH696" s="242" t="s">
        <v>10184</v>
      </c>
      <c r="AI696" s="243" t="s">
        <v>10185</v>
      </c>
      <c r="AJ696" s="10" t="s">
        <v>10186</v>
      </c>
      <c r="AK696" s="10" t="s">
        <v>10187</v>
      </c>
      <c r="AL696" s="241" t="s">
        <v>2107</v>
      </c>
      <c r="AM696" s="8" t="s">
        <v>10188</v>
      </c>
      <c r="AN696" s="8"/>
      <c r="AO696" s="8"/>
      <c r="AP696" s="8"/>
      <c r="AQ696" s="8"/>
      <c r="AR696" s="245">
        <v>44477</v>
      </c>
      <c r="AS696" s="245">
        <v>44477</v>
      </c>
      <c r="AT696" s="246"/>
      <c r="AU696" s="244" t="s">
        <v>10189</v>
      </c>
      <c r="AV696" s="247" t="s">
        <v>8582</v>
      </c>
      <c r="AW696" s="248" t="s">
        <v>8607</v>
      </c>
      <c r="AX696" s="249"/>
      <c r="AY696" s="250" t="s">
        <v>10181</v>
      </c>
    </row>
    <row r="697" spans="1:51" ht="24.75" customHeight="1" x14ac:dyDescent="0.35">
      <c r="A697" s="11">
        <v>696</v>
      </c>
      <c r="B697" s="241" t="s">
        <v>10190</v>
      </c>
      <c r="C697" s="8" t="s">
        <v>2576</v>
      </c>
      <c r="D697" s="10" t="s">
        <v>3087</v>
      </c>
      <c r="E697" s="10" t="s">
        <v>14</v>
      </c>
      <c r="F697" s="9">
        <v>43689</v>
      </c>
      <c r="G697" s="9">
        <v>43748</v>
      </c>
      <c r="H697" s="9"/>
      <c r="I697" s="9"/>
      <c r="J697" s="7" t="s">
        <v>1932</v>
      </c>
      <c r="K697" s="7"/>
      <c r="L697" s="10" t="s">
        <v>19</v>
      </c>
      <c r="M697" s="242" t="s">
        <v>6925</v>
      </c>
      <c r="N697" s="243" t="s">
        <v>2155</v>
      </c>
      <c r="O697" s="243" t="s">
        <v>6454</v>
      </c>
      <c r="P697" s="10" t="s">
        <v>6455</v>
      </c>
      <c r="Q697" s="10"/>
      <c r="R697" s="10"/>
      <c r="S697" s="10"/>
      <c r="T697" s="10" t="s">
        <v>53</v>
      </c>
      <c r="U697" s="244">
        <v>34939</v>
      </c>
      <c r="V697" s="10" t="s">
        <v>255</v>
      </c>
      <c r="W697" s="10" t="s">
        <v>2024</v>
      </c>
      <c r="X697" s="241" t="s">
        <v>1936</v>
      </c>
      <c r="Y697" s="8" t="s">
        <v>10191</v>
      </c>
      <c r="Z697" s="243">
        <v>40380</v>
      </c>
      <c r="AA697" s="10" t="s">
        <v>255</v>
      </c>
      <c r="AB697" s="10" t="s">
        <v>1956</v>
      </c>
      <c r="AC697" s="10" t="s">
        <v>3139</v>
      </c>
      <c r="AD697" s="10" t="s">
        <v>10192</v>
      </c>
      <c r="AE697" s="243" t="s">
        <v>8924</v>
      </c>
      <c r="AF697" s="10" t="s">
        <v>10193</v>
      </c>
      <c r="AG697" s="10" t="s">
        <v>10194</v>
      </c>
      <c r="AH697" s="242" t="s">
        <v>10193</v>
      </c>
      <c r="AI697" s="243" t="s">
        <v>10194</v>
      </c>
      <c r="AJ697" s="10" t="s">
        <v>10195</v>
      </c>
      <c r="AK697" s="10" t="s">
        <v>10196</v>
      </c>
      <c r="AL697" s="241" t="s">
        <v>2107</v>
      </c>
      <c r="AM697" s="8" t="s">
        <v>2575</v>
      </c>
      <c r="AN697" s="8"/>
      <c r="AO697" s="8"/>
      <c r="AP697" s="8"/>
      <c r="AQ697" s="8"/>
      <c r="AR697" s="245">
        <v>44477</v>
      </c>
      <c r="AS697" s="245">
        <v>44477</v>
      </c>
      <c r="AT697" s="246"/>
      <c r="AU697" s="244" t="s">
        <v>10197</v>
      </c>
      <c r="AV697" s="247" t="s">
        <v>8582</v>
      </c>
      <c r="AW697" s="248" t="s">
        <v>8607</v>
      </c>
      <c r="AX697" s="249"/>
      <c r="AY697" s="250" t="s">
        <v>10190</v>
      </c>
    </row>
    <row r="698" spans="1:51" ht="24.75" customHeight="1" x14ac:dyDescent="0.35">
      <c r="A698" s="11">
        <v>697</v>
      </c>
      <c r="B698" s="241" t="s">
        <v>10198</v>
      </c>
      <c r="C698" s="8" t="s">
        <v>10199</v>
      </c>
      <c r="D698" s="10" t="s">
        <v>3087</v>
      </c>
      <c r="E698" s="10" t="s">
        <v>3297</v>
      </c>
      <c r="F698" s="9">
        <v>40161</v>
      </c>
      <c r="G698" s="9">
        <v>40222</v>
      </c>
      <c r="H698" s="9"/>
      <c r="I698" s="9"/>
      <c r="J698" s="7" t="s">
        <v>1932</v>
      </c>
      <c r="K698" s="7"/>
      <c r="L698" s="10" t="s">
        <v>8979</v>
      </c>
      <c r="M698" s="242" t="s">
        <v>3383</v>
      </c>
      <c r="N698" s="243" t="s">
        <v>1964</v>
      </c>
      <c r="O698" s="243" t="s">
        <v>10200</v>
      </c>
      <c r="P698" s="10" t="s">
        <v>10201</v>
      </c>
      <c r="Q698" s="10"/>
      <c r="R698" s="10"/>
      <c r="S698" s="10"/>
      <c r="T698" s="10" t="s">
        <v>53</v>
      </c>
      <c r="U698" s="244">
        <v>27595</v>
      </c>
      <c r="V698" s="10" t="s">
        <v>145</v>
      </c>
      <c r="W698" s="10" t="s">
        <v>1997</v>
      </c>
      <c r="X698" s="241" t="s">
        <v>1936</v>
      </c>
      <c r="Y698" s="8" t="s">
        <v>10202</v>
      </c>
      <c r="Z698" s="243">
        <v>39561</v>
      </c>
      <c r="AA698" s="10" t="s">
        <v>3297</v>
      </c>
      <c r="AB698" s="10" t="s">
        <v>1938</v>
      </c>
      <c r="AC698" s="10" t="s">
        <v>1968</v>
      </c>
      <c r="AD698" s="10" t="s">
        <v>3198</v>
      </c>
      <c r="AE698" s="243" t="s">
        <v>1940</v>
      </c>
      <c r="AF698" s="10" t="s">
        <v>10203</v>
      </c>
      <c r="AG698" s="10" t="s">
        <v>10204</v>
      </c>
      <c r="AH698" s="242" t="s">
        <v>10205</v>
      </c>
      <c r="AI698" s="243" t="s">
        <v>10204</v>
      </c>
      <c r="AJ698" s="10" t="s">
        <v>10206</v>
      </c>
      <c r="AK698" s="10" t="s">
        <v>10207</v>
      </c>
      <c r="AL698" s="241" t="s">
        <v>1971</v>
      </c>
      <c r="AM698" s="8" t="s">
        <v>10208</v>
      </c>
      <c r="AN698" s="8"/>
      <c r="AO698" s="8"/>
      <c r="AP698" s="8"/>
      <c r="AQ698" s="8"/>
      <c r="AR698" s="245">
        <v>44468</v>
      </c>
      <c r="AS698" s="245">
        <v>44480</v>
      </c>
      <c r="AT698" s="246"/>
      <c r="AU698" s="244" t="s">
        <v>9937</v>
      </c>
      <c r="AV698" s="247" t="s">
        <v>8582</v>
      </c>
      <c r="AW698" s="248" t="s">
        <v>8607</v>
      </c>
      <c r="AX698" s="249"/>
      <c r="AY698" s="250" t="s">
        <v>10198</v>
      </c>
    </row>
    <row r="699" spans="1:51" ht="24.75" customHeight="1" x14ac:dyDescent="0.35">
      <c r="A699" s="11">
        <v>698</v>
      </c>
      <c r="B699" s="241" t="s">
        <v>10209</v>
      </c>
      <c r="C699" s="8" t="s">
        <v>10210</v>
      </c>
      <c r="D699" s="10" t="s">
        <v>3087</v>
      </c>
      <c r="E699" s="10" t="s">
        <v>14</v>
      </c>
      <c r="F699" s="9">
        <v>44256</v>
      </c>
      <c r="G699" s="9">
        <v>44315</v>
      </c>
      <c r="H699" s="9"/>
      <c r="I699" s="9">
        <v>44680</v>
      </c>
      <c r="J699" s="7" t="s">
        <v>3127</v>
      </c>
      <c r="K699" s="7"/>
      <c r="L699" s="10" t="s">
        <v>35</v>
      </c>
      <c r="M699" s="242" t="s">
        <v>2225</v>
      </c>
      <c r="N699" s="243" t="s">
        <v>2126</v>
      </c>
      <c r="O699" s="243" t="s">
        <v>762</v>
      </c>
      <c r="P699" s="10" t="s">
        <v>2347</v>
      </c>
      <c r="Q699" s="10"/>
      <c r="R699" s="10"/>
      <c r="S699" s="10"/>
      <c r="T699" s="10" t="s">
        <v>22</v>
      </c>
      <c r="U699" s="244">
        <v>34602</v>
      </c>
      <c r="V699" s="10" t="s">
        <v>141</v>
      </c>
      <c r="W699" s="10" t="s">
        <v>141</v>
      </c>
      <c r="X699" s="241" t="s">
        <v>1936</v>
      </c>
      <c r="Y699" s="8" t="s">
        <v>10211</v>
      </c>
      <c r="Z699" s="243">
        <v>42318</v>
      </c>
      <c r="AA699" s="10" t="s">
        <v>141</v>
      </c>
      <c r="AB699" s="10" t="s">
        <v>1938</v>
      </c>
      <c r="AC699" s="10" t="s">
        <v>3139</v>
      </c>
      <c r="AD699" s="10" t="s">
        <v>2010</v>
      </c>
      <c r="AE699" s="243" t="s">
        <v>2041</v>
      </c>
      <c r="AF699" s="10" t="s">
        <v>10212</v>
      </c>
      <c r="AG699" s="10" t="s">
        <v>10213</v>
      </c>
      <c r="AH699" s="242" t="s">
        <v>10214</v>
      </c>
      <c r="AI699" s="243" t="s">
        <v>10215</v>
      </c>
      <c r="AJ699" s="10" t="s">
        <v>10216</v>
      </c>
      <c r="AK699" s="10" t="s">
        <v>10217</v>
      </c>
      <c r="AL699" s="241" t="s">
        <v>1941</v>
      </c>
      <c r="AM699" s="8" t="s">
        <v>10218</v>
      </c>
      <c r="AN699" s="8"/>
      <c r="AO699" s="8"/>
      <c r="AP699" s="8"/>
      <c r="AQ699" s="8"/>
      <c r="AR699" s="245">
        <v>44478</v>
      </c>
      <c r="AS699" s="245">
        <v>44482</v>
      </c>
      <c r="AT699" s="246"/>
      <c r="AU699" s="244" t="s">
        <v>10219</v>
      </c>
      <c r="AV699" s="247" t="s">
        <v>8582</v>
      </c>
      <c r="AW699" s="248" t="s">
        <v>8333</v>
      </c>
      <c r="AX699" s="249"/>
      <c r="AY699" s="250" t="s">
        <v>10209</v>
      </c>
    </row>
    <row r="700" spans="1:51" ht="24.75" customHeight="1" x14ac:dyDescent="0.35">
      <c r="A700" s="11">
        <v>699</v>
      </c>
      <c r="B700" s="241" t="s">
        <v>10220</v>
      </c>
      <c r="C700" s="8" t="s">
        <v>1562</v>
      </c>
      <c r="D700" s="10" t="s">
        <v>3087</v>
      </c>
      <c r="E700" s="10" t="s">
        <v>14</v>
      </c>
      <c r="F700" s="9">
        <v>44340</v>
      </c>
      <c r="G700" s="9">
        <v>44399</v>
      </c>
      <c r="H700" s="9"/>
      <c r="I700" s="9">
        <v>44764</v>
      </c>
      <c r="J700" s="7" t="s">
        <v>3127</v>
      </c>
      <c r="K700" s="7"/>
      <c r="L700" s="10" t="s">
        <v>19</v>
      </c>
      <c r="M700" s="242" t="s">
        <v>3620</v>
      </c>
      <c r="N700" s="243" t="s">
        <v>2155</v>
      </c>
      <c r="O700" s="243" t="s">
        <v>6454</v>
      </c>
      <c r="P700" s="10" t="s">
        <v>6455</v>
      </c>
      <c r="Q700" s="10"/>
      <c r="R700" s="10"/>
      <c r="S700" s="10"/>
      <c r="T700" s="10" t="s">
        <v>53</v>
      </c>
      <c r="U700" s="244">
        <v>35358</v>
      </c>
      <c r="V700" s="10" t="s">
        <v>2228</v>
      </c>
      <c r="W700" s="10" t="s">
        <v>2228</v>
      </c>
      <c r="X700" s="241" t="s">
        <v>1936</v>
      </c>
      <c r="Y700" s="8" t="s">
        <v>10221</v>
      </c>
      <c r="Z700" s="243">
        <v>41059</v>
      </c>
      <c r="AA700" s="10" t="s">
        <v>2228</v>
      </c>
      <c r="AB700" s="10" t="s">
        <v>1956</v>
      </c>
      <c r="AC700" s="10" t="s">
        <v>3139</v>
      </c>
      <c r="AD700" s="10" t="s">
        <v>2203</v>
      </c>
      <c r="AE700" s="243" t="s">
        <v>1948</v>
      </c>
      <c r="AF700" s="10" t="s">
        <v>2675</v>
      </c>
      <c r="AG700" s="10" t="s">
        <v>10222</v>
      </c>
      <c r="AH700" s="242" t="s">
        <v>10223</v>
      </c>
      <c r="AI700" s="243" t="s">
        <v>10224</v>
      </c>
      <c r="AJ700" s="10" t="s">
        <v>2676</v>
      </c>
      <c r="AK700" s="10" t="s">
        <v>2677</v>
      </c>
      <c r="AL700" s="241" t="s">
        <v>1953</v>
      </c>
      <c r="AM700" s="8" t="s">
        <v>1563</v>
      </c>
      <c r="AN700" s="8"/>
      <c r="AO700" s="8"/>
      <c r="AP700" s="8"/>
      <c r="AQ700" s="8"/>
      <c r="AR700" s="245">
        <v>44483</v>
      </c>
      <c r="AS700" s="245">
        <v>44483</v>
      </c>
      <c r="AT700" s="246"/>
      <c r="AU700" s="244" t="s">
        <v>10219</v>
      </c>
      <c r="AV700" s="247" t="s">
        <v>8582</v>
      </c>
      <c r="AW700" s="248" t="s">
        <v>6769</v>
      </c>
      <c r="AX700" s="249"/>
      <c r="AY700" s="250" t="s">
        <v>10220</v>
      </c>
    </row>
    <row r="701" spans="1:51" ht="24.75" customHeight="1" x14ac:dyDescent="0.35">
      <c r="A701" s="11">
        <v>700</v>
      </c>
      <c r="B701" s="241" t="s">
        <v>10225</v>
      </c>
      <c r="C701" s="8" t="s">
        <v>7984</v>
      </c>
      <c r="D701" s="10"/>
      <c r="E701" s="10" t="s">
        <v>124</v>
      </c>
      <c r="F701" s="9">
        <v>44448</v>
      </c>
      <c r="G701" s="9">
        <v>44507</v>
      </c>
      <c r="H701" s="9"/>
      <c r="I701" s="9"/>
      <c r="J701" s="7"/>
      <c r="K701" s="7"/>
      <c r="L701" s="10" t="s">
        <v>6673</v>
      </c>
      <c r="M701" s="242" t="s">
        <v>2470</v>
      </c>
      <c r="N701" s="243" t="s">
        <v>1990</v>
      </c>
      <c r="O701" s="243" t="s">
        <v>3186</v>
      </c>
      <c r="P701" s="10" t="s">
        <v>2061</v>
      </c>
      <c r="Q701" s="10"/>
      <c r="R701" s="10"/>
      <c r="S701" s="10"/>
      <c r="T701" s="10" t="s">
        <v>53</v>
      </c>
      <c r="U701" s="244">
        <v>32200</v>
      </c>
      <c r="V701" s="10" t="s">
        <v>141</v>
      </c>
      <c r="W701" s="10" t="s">
        <v>141</v>
      </c>
      <c r="X701" s="241" t="s">
        <v>1936</v>
      </c>
      <c r="Y701" s="8" t="s">
        <v>7986</v>
      </c>
      <c r="Z701" s="243">
        <v>40785</v>
      </c>
      <c r="AA701" s="10" t="s">
        <v>124</v>
      </c>
      <c r="AB701" s="10" t="s">
        <v>1938</v>
      </c>
      <c r="AC701" s="10" t="s">
        <v>1974</v>
      </c>
      <c r="AD701" s="10" t="s">
        <v>4237</v>
      </c>
      <c r="AE701" s="243" t="s">
        <v>10226</v>
      </c>
      <c r="AF701" s="10" t="s">
        <v>10227</v>
      </c>
      <c r="AG701" s="10" t="s">
        <v>10228</v>
      </c>
      <c r="AH701" s="242" t="s">
        <v>10227</v>
      </c>
      <c r="AI701" s="243" t="s">
        <v>10228</v>
      </c>
      <c r="AJ701" s="10" t="s">
        <v>7989</v>
      </c>
      <c r="AK701" s="10" t="s">
        <v>7990</v>
      </c>
      <c r="AL701" s="241" t="s">
        <v>1953</v>
      </c>
      <c r="AM701" s="8" t="s">
        <v>7991</v>
      </c>
      <c r="AN701" s="8"/>
      <c r="AO701" s="8"/>
      <c r="AP701" s="8"/>
      <c r="AQ701" s="8"/>
      <c r="AR701" s="245">
        <v>44483</v>
      </c>
      <c r="AS701" s="245">
        <v>44483</v>
      </c>
      <c r="AT701" s="246"/>
      <c r="AU701" s="244" t="s">
        <v>10229</v>
      </c>
      <c r="AV701" s="247" t="s">
        <v>8582</v>
      </c>
      <c r="AW701" s="248" t="s">
        <v>8607</v>
      </c>
      <c r="AX701" s="249"/>
      <c r="AY701" s="250" t="s">
        <v>10225</v>
      </c>
    </row>
    <row r="702" spans="1:51" ht="24.75" customHeight="1" x14ac:dyDescent="0.35">
      <c r="A702" s="11">
        <v>701</v>
      </c>
      <c r="B702" s="241" t="s">
        <v>10230</v>
      </c>
      <c r="C702" s="8" t="s">
        <v>10231</v>
      </c>
      <c r="D702" s="10" t="s">
        <v>3087</v>
      </c>
      <c r="E702" s="10" t="s">
        <v>162</v>
      </c>
      <c r="F702" s="9">
        <v>42522</v>
      </c>
      <c r="G702" s="9">
        <v>42582</v>
      </c>
      <c r="H702" s="9"/>
      <c r="I702" s="9"/>
      <c r="J702" s="7" t="s">
        <v>1932</v>
      </c>
      <c r="K702" s="7"/>
      <c r="L702" s="10" t="s">
        <v>8979</v>
      </c>
      <c r="M702" s="242" t="s">
        <v>3474</v>
      </c>
      <c r="N702" s="243" t="s">
        <v>1984</v>
      </c>
      <c r="O702" s="243" t="s">
        <v>4345</v>
      </c>
      <c r="P702" s="10" t="s">
        <v>10232</v>
      </c>
      <c r="Q702" s="10"/>
      <c r="R702" s="10"/>
      <c r="S702" s="10"/>
      <c r="T702" s="10" t="s">
        <v>22</v>
      </c>
      <c r="U702" s="244">
        <v>31346</v>
      </c>
      <c r="V702" s="10" t="s">
        <v>162</v>
      </c>
      <c r="W702" s="10" t="s">
        <v>162</v>
      </c>
      <c r="X702" s="241" t="s">
        <v>1936</v>
      </c>
      <c r="Y702" s="8" t="s">
        <v>10233</v>
      </c>
      <c r="Z702" s="243">
        <v>42128</v>
      </c>
      <c r="AA702" s="10" t="s">
        <v>16</v>
      </c>
      <c r="AB702" s="10" t="s">
        <v>1938</v>
      </c>
      <c r="AC702" s="10" t="s">
        <v>3139</v>
      </c>
      <c r="AD702" s="10" t="s">
        <v>10234</v>
      </c>
      <c r="AE702" s="243" t="s">
        <v>5169</v>
      </c>
      <c r="AF702" s="10" t="s">
        <v>10235</v>
      </c>
      <c r="AG702" s="10" t="s">
        <v>10236</v>
      </c>
      <c r="AH702" s="242" t="s">
        <v>10235</v>
      </c>
      <c r="AI702" s="243" t="s">
        <v>10236</v>
      </c>
      <c r="AJ702" s="10" t="s">
        <v>10237</v>
      </c>
      <c r="AK702" s="10" t="s">
        <v>10238</v>
      </c>
      <c r="AL702" s="241" t="s">
        <v>1941</v>
      </c>
      <c r="AM702" s="8" t="s">
        <v>10239</v>
      </c>
      <c r="AN702" s="8"/>
      <c r="AO702" s="8"/>
      <c r="AP702" s="8"/>
      <c r="AQ702" s="8"/>
      <c r="AR702" s="245">
        <v>44468</v>
      </c>
      <c r="AS702" s="245">
        <v>44483</v>
      </c>
      <c r="AT702" s="246"/>
      <c r="AU702" s="244" t="s">
        <v>10240</v>
      </c>
      <c r="AV702" s="247" t="s">
        <v>8582</v>
      </c>
      <c r="AW702" s="248" t="s">
        <v>8607</v>
      </c>
      <c r="AX702" s="249"/>
      <c r="AY702" s="250" t="s">
        <v>10230</v>
      </c>
    </row>
    <row r="703" spans="1:51" ht="24.75" customHeight="1" x14ac:dyDescent="0.35">
      <c r="A703" s="11">
        <v>702</v>
      </c>
      <c r="B703" s="241" t="s">
        <v>10241</v>
      </c>
      <c r="C703" s="8" t="s">
        <v>10242</v>
      </c>
      <c r="D703" s="10" t="s">
        <v>3087</v>
      </c>
      <c r="E703" s="10" t="s">
        <v>544</v>
      </c>
      <c r="F703" s="9">
        <v>44363</v>
      </c>
      <c r="G703" s="9">
        <v>44422</v>
      </c>
      <c r="H703" s="9"/>
      <c r="I703" s="9">
        <v>44787</v>
      </c>
      <c r="J703" s="7" t="s">
        <v>3127</v>
      </c>
      <c r="K703" s="7"/>
      <c r="L703" s="10" t="s">
        <v>8979</v>
      </c>
      <c r="M703" s="242" t="s">
        <v>3474</v>
      </c>
      <c r="N703" s="243" t="s">
        <v>1972</v>
      </c>
      <c r="O703" s="243" t="s">
        <v>10243</v>
      </c>
      <c r="P703" s="10" t="s">
        <v>10244</v>
      </c>
      <c r="Q703" s="10"/>
      <c r="R703" s="10"/>
      <c r="S703" s="10"/>
      <c r="T703" s="10" t="s">
        <v>53</v>
      </c>
      <c r="U703" s="244">
        <v>29817</v>
      </c>
      <c r="V703" s="10" t="s">
        <v>544</v>
      </c>
      <c r="W703" s="10" t="s">
        <v>544</v>
      </c>
      <c r="X703" s="241" t="s">
        <v>1936</v>
      </c>
      <c r="Y703" s="8" t="s">
        <v>10245</v>
      </c>
      <c r="Z703" s="243">
        <v>42801</v>
      </c>
      <c r="AA703" s="10" t="s">
        <v>3087</v>
      </c>
      <c r="AB703" s="10" t="s">
        <v>1956</v>
      </c>
      <c r="AC703" s="10" t="s">
        <v>3139</v>
      </c>
      <c r="AD703" s="10" t="s">
        <v>10246</v>
      </c>
      <c r="AE703" s="243" t="s">
        <v>2183</v>
      </c>
      <c r="AF703" s="10" t="s">
        <v>10247</v>
      </c>
      <c r="AG703" s="10" t="s">
        <v>10248</v>
      </c>
      <c r="AH703" s="242" t="s">
        <v>10247</v>
      </c>
      <c r="AI703" s="243" t="s">
        <v>10248</v>
      </c>
      <c r="AJ703" s="10" t="s">
        <v>10249</v>
      </c>
      <c r="AK703" s="10" t="s">
        <v>10250</v>
      </c>
      <c r="AL703" s="241" t="s">
        <v>2160</v>
      </c>
      <c r="AM703" s="8" t="s">
        <v>10251</v>
      </c>
      <c r="AN703" s="8"/>
      <c r="AO703" s="8"/>
      <c r="AP703" s="8"/>
      <c r="AQ703" s="8"/>
      <c r="AR703" s="245">
        <v>44484</v>
      </c>
      <c r="AS703" s="245">
        <v>44484</v>
      </c>
      <c r="AT703" s="246"/>
      <c r="AU703" s="244" t="s">
        <v>10170</v>
      </c>
      <c r="AV703" s="247" t="s">
        <v>8582</v>
      </c>
      <c r="AW703" s="248" t="s">
        <v>8607</v>
      </c>
      <c r="AX703" s="249"/>
      <c r="AY703" s="250" t="s">
        <v>10241</v>
      </c>
    </row>
    <row r="704" spans="1:51" ht="24.75" customHeight="1" x14ac:dyDescent="0.35">
      <c r="A704" s="11">
        <v>703</v>
      </c>
      <c r="B704" s="241" t="s">
        <v>10252</v>
      </c>
      <c r="C704" s="8" t="s">
        <v>13</v>
      </c>
      <c r="D704" s="10" t="s">
        <v>10253</v>
      </c>
      <c r="E704" s="10" t="s">
        <v>14</v>
      </c>
      <c r="F704" s="9">
        <v>42030</v>
      </c>
      <c r="G704" s="9">
        <v>42090</v>
      </c>
      <c r="H704" s="9"/>
      <c r="I704" s="9"/>
      <c r="J704" s="7" t="s">
        <v>1932</v>
      </c>
      <c r="K704" s="7"/>
      <c r="L704" s="10" t="s">
        <v>19</v>
      </c>
      <c r="M704" s="242" t="s">
        <v>19</v>
      </c>
      <c r="N704" s="243" t="s">
        <v>1942</v>
      </c>
      <c r="O704" s="243" t="s">
        <v>4944</v>
      </c>
      <c r="P704" s="10" t="s">
        <v>4945</v>
      </c>
      <c r="Q704" s="10" t="s">
        <v>10254</v>
      </c>
      <c r="R704" s="10"/>
      <c r="S704" s="10"/>
      <c r="T704" s="10" t="s">
        <v>22</v>
      </c>
      <c r="U704" s="244">
        <v>28203</v>
      </c>
      <c r="V704" s="10" t="s">
        <v>1658</v>
      </c>
      <c r="W704" s="10" t="s">
        <v>1658</v>
      </c>
      <c r="X704" s="241" t="s">
        <v>1936</v>
      </c>
      <c r="Y704" s="8" t="s">
        <v>10255</v>
      </c>
      <c r="Z704" s="243">
        <v>43634</v>
      </c>
      <c r="AA704" s="10" t="s">
        <v>2109</v>
      </c>
      <c r="AB704" s="10" t="s">
        <v>1938</v>
      </c>
      <c r="AC704" s="10" t="s">
        <v>3139</v>
      </c>
      <c r="AD704" s="10" t="s">
        <v>2010</v>
      </c>
      <c r="AE704" s="243" t="s">
        <v>1948</v>
      </c>
      <c r="AF704" s="10" t="s">
        <v>10256</v>
      </c>
      <c r="AG704" s="10" t="s">
        <v>10257</v>
      </c>
      <c r="AH704" s="242" t="s">
        <v>10258</v>
      </c>
      <c r="AI704" s="243" t="s">
        <v>10259</v>
      </c>
      <c r="AJ704" s="10" t="s">
        <v>10260</v>
      </c>
      <c r="AK704" s="10" t="s">
        <v>10261</v>
      </c>
      <c r="AL704" s="241" t="s">
        <v>1941</v>
      </c>
      <c r="AM704" s="8" t="s">
        <v>10262</v>
      </c>
      <c r="AN704" s="8"/>
      <c r="AO704" s="8"/>
      <c r="AP704" s="8"/>
      <c r="AQ704" s="8"/>
      <c r="AR704" s="245">
        <v>44487</v>
      </c>
      <c r="AS704" s="245">
        <v>44487</v>
      </c>
      <c r="AT704" s="246"/>
      <c r="AU704" s="244" t="s">
        <v>10263</v>
      </c>
      <c r="AV704" s="247" t="s">
        <v>8582</v>
      </c>
      <c r="AW704" s="248" t="s">
        <v>8874</v>
      </c>
      <c r="AX704" s="249"/>
      <c r="AY704" s="250" t="s">
        <v>10252</v>
      </c>
    </row>
    <row r="705" spans="1:51" ht="24.75" customHeight="1" x14ac:dyDescent="0.35">
      <c r="A705" s="11">
        <v>704</v>
      </c>
      <c r="B705" s="241" t="s">
        <v>10264</v>
      </c>
      <c r="C705" s="8" t="s">
        <v>3536</v>
      </c>
      <c r="D705" s="10" t="s">
        <v>3087</v>
      </c>
      <c r="E705" s="10" t="s">
        <v>1558</v>
      </c>
      <c r="F705" s="9">
        <v>44165</v>
      </c>
      <c r="G705" s="9">
        <v>44224</v>
      </c>
      <c r="H705" s="9"/>
      <c r="I705" s="9">
        <v>44589</v>
      </c>
      <c r="J705" s="7" t="s">
        <v>3127</v>
      </c>
      <c r="K705" s="7"/>
      <c r="L705" s="10" t="s">
        <v>8979</v>
      </c>
      <c r="M705" s="242" t="s">
        <v>3474</v>
      </c>
      <c r="N705" s="243" t="s">
        <v>1990</v>
      </c>
      <c r="O705" s="243" t="s">
        <v>315</v>
      </c>
      <c r="P705" s="10" t="s">
        <v>2131</v>
      </c>
      <c r="Q705" s="10"/>
      <c r="R705" s="10"/>
      <c r="S705" s="10"/>
      <c r="T705" s="10" t="s">
        <v>53</v>
      </c>
      <c r="U705" s="244">
        <v>31642</v>
      </c>
      <c r="V705" s="10" t="s">
        <v>1558</v>
      </c>
      <c r="W705" s="10" t="s">
        <v>1558</v>
      </c>
      <c r="X705" s="241" t="s">
        <v>1936</v>
      </c>
      <c r="Y705" s="8" t="s">
        <v>10265</v>
      </c>
      <c r="Z705" s="243">
        <v>43963</v>
      </c>
      <c r="AA705" s="10" t="s">
        <v>1558</v>
      </c>
      <c r="AB705" s="10" t="s">
        <v>1938</v>
      </c>
      <c r="AC705" s="10" t="s">
        <v>3139</v>
      </c>
      <c r="AD705" s="10" t="s">
        <v>10266</v>
      </c>
      <c r="AE705" s="243" t="s">
        <v>5169</v>
      </c>
      <c r="AF705" s="10" t="s">
        <v>10267</v>
      </c>
      <c r="AG705" s="10" t="s">
        <v>10268</v>
      </c>
      <c r="AH705" s="242" t="s">
        <v>10267</v>
      </c>
      <c r="AI705" s="243" t="s">
        <v>10268</v>
      </c>
      <c r="AJ705" s="10" t="s">
        <v>10269</v>
      </c>
      <c r="AK705" s="10" t="s">
        <v>10270</v>
      </c>
      <c r="AL705" s="241" t="s">
        <v>2160</v>
      </c>
      <c r="AM705" s="8" t="s">
        <v>10271</v>
      </c>
      <c r="AN705" s="8"/>
      <c r="AO705" s="8"/>
      <c r="AP705" s="8"/>
      <c r="AQ705" s="8"/>
      <c r="AR705" s="245">
        <v>44489</v>
      </c>
      <c r="AS705" s="245">
        <v>44489</v>
      </c>
      <c r="AT705" s="246"/>
      <c r="AU705" s="244" t="s">
        <v>10272</v>
      </c>
      <c r="AV705" s="247" t="s">
        <v>8638</v>
      </c>
      <c r="AW705" s="248" t="s">
        <v>8639</v>
      </c>
      <c r="AX705" s="249"/>
      <c r="AY705" s="250" t="s">
        <v>10264</v>
      </c>
    </row>
    <row r="706" spans="1:51" ht="24.75" customHeight="1" x14ac:dyDescent="0.35">
      <c r="A706" s="11">
        <v>705</v>
      </c>
      <c r="B706" s="241" t="s">
        <v>10273</v>
      </c>
      <c r="C706" s="8" t="s">
        <v>10274</v>
      </c>
      <c r="D706" s="10" t="s">
        <v>3087</v>
      </c>
      <c r="E706" s="10" t="s">
        <v>14</v>
      </c>
      <c r="F706" s="9">
        <v>44214</v>
      </c>
      <c r="G706" s="9">
        <v>44273</v>
      </c>
      <c r="H706" s="9"/>
      <c r="I706" s="9">
        <v>44638</v>
      </c>
      <c r="J706" s="7" t="s">
        <v>3127</v>
      </c>
      <c r="K706" s="7"/>
      <c r="L706" s="10" t="s">
        <v>751</v>
      </c>
      <c r="M706" s="242" t="s">
        <v>2378</v>
      </c>
      <c r="N706" s="243" t="s">
        <v>1990</v>
      </c>
      <c r="O706" s="243" t="s">
        <v>846</v>
      </c>
      <c r="P706" s="10" t="s">
        <v>10275</v>
      </c>
      <c r="Q706" s="10"/>
      <c r="R706" s="10"/>
      <c r="S706" s="10"/>
      <c r="T706" s="10" t="s">
        <v>53</v>
      </c>
      <c r="U706" s="244">
        <v>33019</v>
      </c>
      <c r="V706" s="10" t="s">
        <v>129</v>
      </c>
      <c r="W706" s="10" t="s">
        <v>79</v>
      </c>
      <c r="X706" s="241" t="s">
        <v>1936</v>
      </c>
      <c r="Y706" s="8" t="s">
        <v>10276</v>
      </c>
      <c r="Z706" s="243">
        <v>42087</v>
      </c>
      <c r="AA706" s="10" t="s">
        <v>129</v>
      </c>
      <c r="AB706" s="10" t="s">
        <v>1956</v>
      </c>
      <c r="AC706" s="10" t="s">
        <v>3139</v>
      </c>
      <c r="AD706" s="10" t="s">
        <v>8662</v>
      </c>
      <c r="AE706" s="243" t="s">
        <v>1948</v>
      </c>
      <c r="AF706" s="10" t="s">
        <v>10277</v>
      </c>
      <c r="AG706" s="10" t="s">
        <v>10278</v>
      </c>
      <c r="AH706" s="242" t="s">
        <v>10279</v>
      </c>
      <c r="AI706" s="243" t="s">
        <v>10280</v>
      </c>
      <c r="AJ706" s="10" t="s">
        <v>10281</v>
      </c>
      <c r="AK706" s="10" t="s">
        <v>10282</v>
      </c>
      <c r="AL706" s="241" t="s">
        <v>2107</v>
      </c>
      <c r="AM706" s="8" t="s">
        <v>10283</v>
      </c>
      <c r="AN706" s="8"/>
      <c r="AO706" s="8"/>
      <c r="AP706" s="8"/>
      <c r="AQ706" s="8"/>
      <c r="AR706" s="245">
        <v>44484</v>
      </c>
      <c r="AS706" s="245">
        <v>44489</v>
      </c>
      <c r="AT706" s="246"/>
      <c r="AU706" s="244" t="s">
        <v>10189</v>
      </c>
      <c r="AV706" s="247" t="s">
        <v>8582</v>
      </c>
      <c r="AW706" s="248" t="s">
        <v>6769</v>
      </c>
      <c r="AX706" s="249"/>
      <c r="AY706" s="250" t="s">
        <v>10273</v>
      </c>
    </row>
    <row r="707" spans="1:51" ht="24.75" customHeight="1" x14ac:dyDescent="0.35">
      <c r="A707" s="11">
        <v>706</v>
      </c>
      <c r="B707" s="241" t="s">
        <v>10284</v>
      </c>
      <c r="C707" s="8" t="s">
        <v>10285</v>
      </c>
      <c r="D707" s="10" t="s">
        <v>3087</v>
      </c>
      <c r="E707" s="10" t="s">
        <v>14</v>
      </c>
      <c r="F707" s="9">
        <v>44378</v>
      </c>
      <c r="G707" s="9">
        <v>44437</v>
      </c>
      <c r="H707" s="9"/>
      <c r="I707" s="9">
        <v>44802</v>
      </c>
      <c r="J707" s="7" t="s">
        <v>3127</v>
      </c>
      <c r="K707" s="7"/>
      <c r="L707" s="10" t="s">
        <v>751</v>
      </c>
      <c r="M707" s="242" t="s">
        <v>2495</v>
      </c>
      <c r="N707" s="243" t="s">
        <v>2017</v>
      </c>
      <c r="O707" s="243" t="s">
        <v>10286</v>
      </c>
      <c r="P707" s="10" t="s">
        <v>10287</v>
      </c>
      <c r="Q707" s="10"/>
      <c r="R707" s="10"/>
      <c r="S707" s="10"/>
      <c r="T707" s="10" t="s">
        <v>22</v>
      </c>
      <c r="U707" s="244">
        <v>34855</v>
      </c>
      <c r="V707" s="10" t="s">
        <v>1045</v>
      </c>
      <c r="W707" s="10" t="s">
        <v>1382</v>
      </c>
      <c r="X707" s="241" t="s">
        <v>1936</v>
      </c>
      <c r="Y707" s="8" t="s">
        <v>10288</v>
      </c>
      <c r="Z707" s="243">
        <v>40771</v>
      </c>
      <c r="AA707" s="10" t="s">
        <v>1045</v>
      </c>
      <c r="AB707" s="10" t="s">
        <v>1956</v>
      </c>
      <c r="AC707" s="10" t="s">
        <v>3139</v>
      </c>
      <c r="AD707" s="10" t="s">
        <v>2303</v>
      </c>
      <c r="AE707" s="243" t="s">
        <v>2069</v>
      </c>
      <c r="AF707" s="10" t="s">
        <v>10289</v>
      </c>
      <c r="AG707" s="10" t="s">
        <v>10290</v>
      </c>
      <c r="AH707" s="242" t="s">
        <v>10291</v>
      </c>
      <c r="AI707" s="243" t="s">
        <v>10292</v>
      </c>
      <c r="AJ707" s="10" t="s">
        <v>10293</v>
      </c>
      <c r="AK707" s="10" t="s">
        <v>10294</v>
      </c>
      <c r="AL707" s="241" t="s">
        <v>1950</v>
      </c>
      <c r="AM707" s="8" t="s">
        <v>10295</v>
      </c>
      <c r="AN707" s="8"/>
      <c r="AO707" s="8"/>
      <c r="AP707" s="8"/>
      <c r="AQ707" s="8"/>
      <c r="AR707" s="245">
        <v>44498</v>
      </c>
      <c r="AS707" s="245">
        <v>44498</v>
      </c>
      <c r="AT707" s="246"/>
      <c r="AU707" s="244" t="s">
        <v>10296</v>
      </c>
      <c r="AV707" s="247" t="s">
        <v>8582</v>
      </c>
      <c r="AW707" s="248" t="s">
        <v>8874</v>
      </c>
      <c r="AX707" s="249"/>
      <c r="AY707" s="250" t="s">
        <v>10284</v>
      </c>
    </row>
    <row r="708" spans="1:51" ht="24.75" customHeight="1" x14ac:dyDescent="0.35">
      <c r="A708" s="11">
        <v>707</v>
      </c>
      <c r="B708" s="241" t="s">
        <v>10297</v>
      </c>
      <c r="C708" s="8" t="s">
        <v>10298</v>
      </c>
      <c r="D708" s="10" t="s">
        <v>3087</v>
      </c>
      <c r="E708" s="10" t="s">
        <v>14</v>
      </c>
      <c r="F708" s="9">
        <v>44320</v>
      </c>
      <c r="G708" s="9">
        <v>44379</v>
      </c>
      <c r="H708" s="9"/>
      <c r="I708" s="9">
        <v>44744</v>
      </c>
      <c r="J708" s="7" t="s">
        <v>3127</v>
      </c>
      <c r="K708" s="7"/>
      <c r="L708" s="10" t="s">
        <v>41</v>
      </c>
      <c r="M708" s="242" t="s">
        <v>9069</v>
      </c>
      <c r="N708" s="243" t="s">
        <v>1990</v>
      </c>
      <c r="O708" s="243" t="s">
        <v>10299</v>
      </c>
      <c r="P708" s="10" t="s">
        <v>10300</v>
      </c>
      <c r="Q708" s="10"/>
      <c r="R708" s="10"/>
      <c r="S708" s="10"/>
      <c r="T708" s="10" t="s">
        <v>22</v>
      </c>
      <c r="U708" s="244">
        <v>34211</v>
      </c>
      <c r="V708" s="10" t="s">
        <v>2521</v>
      </c>
      <c r="W708" s="10" t="s">
        <v>2521</v>
      </c>
      <c r="X708" s="241" t="s">
        <v>1936</v>
      </c>
      <c r="Y708" s="8" t="s">
        <v>10301</v>
      </c>
      <c r="Z708" s="243">
        <v>40094</v>
      </c>
      <c r="AA708" s="10" t="s">
        <v>2521</v>
      </c>
      <c r="AB708" s="10" t="s">
        <v>1938</v>
      </c>
      <c r="AC708" s="10" t="s">
        <v>3139</v>
      </c>
      <c r="AD708" s="10" t="s">
        <v>2580</v>
      </c>
      <c r="AE708" s="243" t="s">
        <v>2582</v>
      </c>
      <c r="AF708" s="10" t="s">
        <v>10302</v>
      </c>
      <c r="AG708" s="10" t="s">
        <v>10303</v>
      </c>
      <c r="AH708" s="242" t="s">
        <v>10304</v>
      </c>
      <c r="AI708" s="243" t="s">
        <v>10305</v>
      </c>
      <c r="AJ708" s="10" t="s">
        <v>10306</v>
      </c>
      <c r="AK708" s="10" t="s">
        <v>10307</v>
      </c>
      <c r="AL708" s="241" t="s">
        <v>1941</v>
      </c>
      <c r="AM708" s="8" t="s">
        <v>10308</v>
      </c>
      <c r="AN708" s="8"/>
      <c r="AO708" s="8"/>
      <c r="AP708" s="8"/>
      <c r="AQ708" s="8"/>
      <c r="AR708" s="245">
        <v>44499</v>
      </c>
      <c r="AS708" s="245">
        <v>44499</v>
      </c>
      <c r="AT708" s="246"/>
      <c r="AU708" s="244" t="s">
        <v>10309</v>
      </c>
      <c r="AV708" s="247" t="s">
        <v>8582</v>
      </c>
      <c r="AW708" s="248" t="s">
        <v>3782</v>
      </c>
      <c r="AX708" s="249"/>
      <c r="AY708" s="250" t="s">
        <v>10297</v>
      </c>
    </row>
    <row r="709" spans="1:51" ht="24.75" customHeight="1" x14ac:dyDescent="0.35">
      <c r="A709" s="11">
        <v>708</v>
      </c>
      <c r="B709" s="241" t="s">
        <v>10310</v>
      </c>
      <c r="C709" s="8" t="s">
        <v>10311</v>
      </c>
      <c r="D709" s="10" t="s">
        <v>3087</v>
      </c>
      <c r="E709" s="10" t="s">
        <v>1967</v>
      </c>
      <c r="F709" s="9">
        <v>42891</v>
      </c>
      <c r="G709" s="9">
        <v>42950</v>
      </c>
      <c r="H709" s="9"/>
      <c r="I709" s="9"/>
      <c r="J709" s="7" t="s">
        <v>1932</v>
      </c>
      <c r="K709" s="7"/>
      <c r="L709" s="10" t="s">
        <v>8979</v>
      </c>
      <c r="M709" s="242" t="s">
        <v>3474</v>
      </c>
      <c r="N709" s="243" t="s">
        <v>2017</v>
      </c>
      <c r="O709" s="243" t="s">
        <v>8980</v>
      </c>
      <c r="P709" s="10" t="s">
        <v>8981</v>
      </c>
      <c r="Q709" s="10"/>
      <c r="R709" s="10"/>
      <c r="S709" s="10"/>
      <c r="T709" s="10" t="s">
        <v>22</v>
      </c>
      <c r="U709" s="244">
        <v>30487</v>
      </c>
      <c r="V709" s="10" t="s">
        <v>1967</v>
      </c>
      <c r="W709" s="10" t="s">
        <v>1967</v>
      </c>
      <c r="X709" s="241" t="s">
        <v>1936</v>
      </c>
      <c r="Y709" s="8" t="s">
        <v>10312</v>
      </c>
      <c r="Z709" s="243">
        <v>41365</v>
      </c>
      <c r="AA709" s="10" t="s">
        <v>1967</v>
      </c>
      <c r="AB709" s="10" t="s">
        <v>1938</v>
      </c>
      <c r="AC709" s="10" t="s">
        <v>1968</v>
      </c>
      <c r="AD709" s="10" t="s">
        <v>2602</v>
      </c>
      <c r="AE709" s="243" t="s">
        <v>1948</v>
      </c>
      <c r="AF709" s="10" t="s">
        <v>10313</v>
      </c>
      <c r="AG709" s="10" t="s">
        <v>10314</v>
      </c>
      <c r="AH709" s="242" t="s">
        <v>10313</v>
      </c>
      <c r="AI709" s="243" t="s">
        <v>10314</v>
      </c>
      <c r="AJ709" s="10" t="s">
        <v>10315</v>
      </c>
      <c r="AK709" s="10" t="s">
        <v>7062</v>
      </c>
      <c r="AL709" s="241" t="s">
        <v>1953</v>
      </c>
      <c r="AM709" s="8" t="s">
        <v>10316</v>
      </c>
      <c r="AN709" s="8"/>
      <c r="AO709" s="8"/>
      <c r="AP709" s="8"/>
      <c r="AQ709" s="8"/>
      <c r="AR709" s="245">
        <v>44500</v>
      </c>
      <c r="AS709" s="245">
        <v>44500</v>
      </c>
      <c r="AT709" s="246"/>
      <c r="AU709" s="244" t="s">
        <v>10317</v>
      </c>
      <c r="AV709" s="247" t="s">
        <v>8638</v>
      </c>
      <c r="AW709" s="248" t="s">
        <v>9474</v>
      </c>
      <c r="AX709" s="249"/>
      <c r="AY709" s="250" t="s">
        <v>10310</v>
      </c>
    </row>
    <row r="710" spans="1:51" ht="24.75" customHeight="1" x14ac:dyDescent="0.35">
      <c r="A710" s="11">
        <v>709</v>
      </c>
      <c r="B710" s="241" t="s">
        <v>10318</v>
      </c>
      <c r="C710" s="8" t="s">
        <v>5194</v>
      </c>
      <c r="D710" s="10" t="s">
        <v>10319</v>
      </c>
      <c r="E710" s="10" t="s">
        <v>501</v>
      </c>
      <c r="F710" s="9">
        <v>42508</v>
      </c>
      <c r="G710" s="9">
        <v>42568</v>
      </c>
      <c r="H710" s="9"/>
      <c r="I710" s="9"/>
      <c r="J710" s="7" t="s">
        <v>1932</v>
      </c>
      <c r="K710" s="7"/>
      <c r="L710" s="10" t="s">
        <v>6234</v>
      </c>
      <c r="M710" s="242" t="s">
        <v>2133</v>
      </c>
      <c r="N710" s="243" t="s">
        <v>1933</v>
      </c>
      <c r="O710" s="243" t="s">
        <v>3091</v>
      </c>
      <c r="P710" s="10" t="s">
        <v>3246</v>
      </c>
      <c r="Q710" s="10"/>
      <c r="R710" s="10"/>
      <c r="S710" s="10"/>
      <c r="T710" s="10" t="s">
        <v>53</v>
      </c>
      <c r="U710" s="244">
        <v>29346</v>
      </c>
      <c r="V710" s="10" t="s">
        <v>2067</v>
      </c>
      <c r="W710" s="10" t="s">
        <v>1967</v>
      </c>
      <c r="X710" s="241" t="s">
        <v>1936</v>
      </c>
      <c r="Y710" s="8" t="s">
        <v>10320</v>
      </c>
      <c r="Z710" s="243">
        <v>40983</v>
      </c>
      <c r="AA710" s="10" t="s">
        <v>2067</v>
      </c>
      <c r="AB710" s="10" t="s">
        <v>1946</v>
      </c>
      <c r="AC710" s="10" t="s">
        <v>3139</v>
      </c>
      <c r="AD710" s="10" t="s">
        <v>2253</v>
      </c>
      <c r="AE710" s="243" t="s">
        <v>6282</v>
      </c>
      <c r="AF710" s="10" t="s">
        <v>10321</v>
      </c>
      <c r="AG710" s="10" t="s">
        <v>10321</v>
      </c>
      <c r="AH710" s="242" t="s">
        <v>10322</v>
      </c>
      <c r="AI710" s="243" t="s">
        <v>10323</v>
      </c>
      <c r="AJ710" s="10" t="s">
        <v>10324</v>
      </c>
      <c r="AK710" s="10" t="s">
        <v>10325</v>
      </c>
      <c r="AL710" s="241" t="s">
        <v>1953</v>
      </c>
      <c r="AM710" s="8" t="s">
        <v>10326</v>
      </c>
      <c r="AN710" s="8"/>
      <c r="AO710" s="8"/>
      <c r="AP710" s="8"/>
      <c r="AQ710" s="8"/>
      <c r="AR710" s="245">
        <v>44500</v>
      </c>
      <c r="AS710" s="245">
        <v>44500</v>
      </c>
      <c r="AT710" s="246"/>
      <c r="AU710" s="244" t="s">
        <v>10327</v>
      </c>
      <c r="AV710" s="247" t="s">
        <v>8582</v>
      </c>
      <c r="AW710" s="248" t="s">
        <v>8607</v>
      </c>
      <c r="AX710" s="249"/>
      <c r="AY710" s="250" t="s">
        <v>10318</v>
      </c>
    </row>
    <row r="711" spans="1:51" ht="24.75" customHeight="1" x14ac:dyDescent="0.35">
      <c r="A711" s="11">
        <v>710</v>
      </c>
      <c r="B711" s="241" t="s">
        <v>10328</v>
      </c>
      <c r="C711" s="8" t="s">
        <v>10329</v>
      </c>
      <c r="D711" s="10" t="s">
        <v>3087</v>
      </c>
      <c r="E711" s="10" t="s">
        <v>255</v>
      </c>
      <c r="F711" s="9">
        <v>44105</v>
      </c>
      <c r="G711" s="9">
        <v>44164</v>
      </c>
      <c r="H711" s="9"/>
      <c r="I711" s="9">
        <v>44529</v>
      </c>
      <c r="J711" s="7" t="s">
        <v>3127</v>
      </c>
      <c r="K711" s="7"/>
      <c r="L711" s="10" t="s">
        <v>8956</v>
      </c>
      <c r="M711" s="242" t="s">
        <v>8957</v>
      </c>
      <c r="N711" s="243" t="s">
        <v>1972</v>
      </c>
      <c r="O711" s="243" t="s">
        <v>3091</v>
      </c>
      <c r="P711" s="10" t="s">
        <v>3246</v>
      </c>
      <c r="Q711" s="10"/>
      <c r="R711" s="10"/>
      <c r="S711" s="10"/>
      <c r="T711" s="10" t="s">
        <v>22</v>
      </c>
      <c r="U711" s="244">
        <v>29047</v>
      </c>
      <c r="V711" s="10" t="s">
        <v>2015</v>
      </c>
      <c r="W711" s="10" t="s">
        <v>3087</v>
      </c>
      <c r="X711" s="241" t="s">
        <v>1936</v>
      </c>
      <c r="Y711" s="8" t="s">
        <v>10330</v>
      </c>
      <c r="Z711" s="243">
        <v>39889</v>
      </c>
      <c r="AA711" s="10" t="s">
        <v>255</v>
      </c>
      <c r="AB711" s="10" t="s">
        <v>1938</v>
      </c>
      <c r="AC711" s="10" t="s">
        <v>3139</v>
      </c>
      <c r="AD711" s="10" t="s">
        <v>2260</v>
      </c>
      <c r="AE711" s="243" t="s">
        <v>1962</v>
      </c>
      <c r="AF711" s="10" t="s">
        <v>10331</v>
      </c>
      <c r="AG711" s="10" t="s">
        <v>10332</v>
      </c>
      <c r="AH711" s="242" t="s">
        <v>10333</v>
      </c>
      <c r="AI711" s="243" t="s">
        <v>10334</v>
      </c>
      <c r="AJ711" s="10" t="s">
        <v>10335</v>
      </c>
      <c r="AK711" s="10" t="s">
        <v>10336</v>
      </c>
      <c r="AL711" s="241" t="s">
        <v>1953</v>
      </c>
      <c r="AM711" s="8" t="s">
        <v>10337</v>
      </c>
      <c r="AN711" s="8"/>
      <c r="AO711" s="8"/>
      <c r="AP711" s="8"/>
      <c r="AQ711" s="8"/>
      <c r="AR711" s="245">
        <v>44500</v>
      </c>
      <c r="AS711" s="245">
        <v>44500</v>
      </c>
      <c r="AT711" s="246"/>
      <c r="AU711" s="244" t="s">
        <v>10327</v>
      </c>
      <c r="AV711" s="247" t="s">
        <v>8638</v>
      </c>
      <c r="AW711" s="248" t="s">
        <v>7796</v>
      </c>
      <c r="AX711" s="249"/>
      <c r="AY711" s="250" t="s">
        <v>10328</v>
      </c>
    </row>
    <row r="712" spans="1:51" ht="24.75" customHeight="1" x14ac:dyDescent="0.35">
      <c r="A712" s="11">
        <v>711</v>
      </c>
      <c r="B712" s="241" t="s">
        <v>10338</v>
      </c>
      <c r="C712" s="8" t="s">
        <v>10339</v>
      </c>
      <c r="D712" s="10" t="s">
        <v>3087</v>
      </c>
      <c r="E712" s="10" t="s">
        <v>747</v>
      </c>
      <c r="F712" s="9">
        <v>44305</v>
      </c>
      <c r="G712" s="9">
        <v>44364</v>
      </c>
      <c r="H712" s="9"/>
      <c r="I712" s="9">
        <v>44729</v>
      </c>
      <c r="J712" s="7" t="s">
        <v>3127</v>
      </c>
      <c r="K712" s="7"/>
      <c r="L712" s="10" t="s">
        <v>5789</v>
      </c>
      <c r="M712" s="242" t="s">
        <v>2122</v>
      </c>
      <c r="N712" s="243" t="s">
        <v>2017</v>
      </c>
      <c r="O712" s="243" t="s">
        <v>3186</v>
      </c>
      <c r="P712" s="10" t="s">
        <v>2061</v>
      </c>
      <c r="Q712" s="10"/>
      <c r="R712" s="10"/>
      <c r="S712" s="10"/>
      <c r="T712" s="10" t="s">
        <v>53</v>
      </c>
      <c r="U712" s="244">
        <v>31459</v>
      </c>
      <c r="V712" s="10" t="s">
        <v>747</v>
      </c>
      <c r="W712" s="10" t="s">
        <v>747</v>
      </c>
      <c r="X712" s="241" t="s">
        <v>1936</v>
      </c>
      <c r="Y712" s="8" t="s">
        <v>10340</v>
      </c>
      <c r="Z712" s="243">
        <v>44239</v>
      </c>
      <c r="AA712" s="10" t="s">
        <v>747</v>
      </c>
      <c r="AB712" s="10" t="s">
        <v>1938</v>
      </c>
      <c r="AC712" s="10" t="s">
        <v>1968</v>
      </c>
      <c r="AD712" s="10" t="s">
        <v>5760</v>
      </c>
      <c r="AE712" s="243" t="s">
        <v>10341</v>
      </c>
      <c r="AF712" s="10" t="s">
        <v>10342</v>
      </c>
      <c r="AG712" s="10" t="s">
        <v>10343</v>
      </c>
      <c r="AH712" s="242" t="s">
        <v>10342</v>
      </c>
      <c r="AI712" s="243" t="s">
        <v>10343</v>
      </c>
      <c r="AJ712" s="10" t="s">
        <v>10344</v>
      </c>
      <c r="AK712" s="10" t="s">
        <v>10345</v>
      </c>
      <c r="AL712" s="241" t="s">
        <v>1971</v>
      </c>
      <c r="AM712" s="8" t="s">
        <v>10346</v>
      </c>
      <c r="AN712" s="8"/>
      <c r="AO712" s="8"/>
      <c r="AP712" s="8"/>
      <c r="AQ712" s="8"/>
      <c r="AR712" s="245">
        <v>44501</v>
      </c>
      <c r="AS712" s="245">
        <v>44501</v>
      </c>
      <c r="AT712" s="246"/>
      <c r="AU712" s="244" t="s">
        <v>10347</v>
      </c>
      <c r="AV712" s="247" t="s">
        <v>8638</v>
      </c>
      <c r="AW712" s="248" t="s">
        <v>6620</v>
      </c>
      <c r="AX712" s="249"/>
      <c r="AY712" s="250" t="s">
        <v>10338</v>
      </c>
    </row>
    <row r="713" spans="1:51" ht="24.75" customHeight="1" x14ac:dyDescent="0.35">
      <c r="A713" s="11">
        <v>712</v>
      </c>
      <c r="B713" s="241" t="s">
        <v>10348</v>
      </c>
      <c r="C713" s="8" t="s">
        <v>10349</v>
      </c>
      <c r="D713" s="10" t="s">
        <v>10350</v>
      </c>
      <c r="E713" s="10" t="s">
        <v>14</v>
      </c>
      <c r="F713" s="9">
        <v>43516</v>
      </c>
      <c r="G713" s="9">
        <v>43575</v>
      </c>
      <c r="H713" s="9"/>
      <c r="I713" s="9"/>
      <c r="J713" s="7" t="s">
        <v>1932</v>
      </c>
      <c r="K713" s="7"/>
      <c r="L713" s="10" t="s">
        <v>8876</v>
      </c>
      <c r="M713" s="242" t="s">
        <v>9245</v>
      </c>
      <c r="N713" s="243" t="s">
        <v>2017</v>
      </c>
      <c r="O713" s="243" t="s">
        <v>10351</v>
      </c>
      <c r="P713" s="10" t="s">
        <v>10352</v>
      </c>
      <c r="Q713" s="10"/>
      <c r="R713" s="10"/>
      <c r="S713" s="10"/>
      <c r="T713" s="10" t="s">
        <v>53</v>
      </c>
      <c r="U713" s="244">
        <v>33625</v>
      </c>
      <c r="V713" s="10" t="s">
        <v>255</v>
      </c>
      <c r="W713" s="10" t="s">
        <v>1382</v>
      </c>
      <c r="X713" s="241" t="s">
        <v>1936</v>
      </c>
      <c r="Y713" s="8" t="s">
        <v>10353</v>
      </c>
      <c r="Z713" s="243">
        <v>42093</v>
      </c>
      <c r="AA713" s="10" t="s">
        <v>255</v>
      </c>
      <c r="AB713" s="10" t="s">
        <v>1956</v>
      </c>
      <c r="AC713" s="10" t="s">
        <v>3139</v>
      </c>
      <c r="AD713" s="10" t="s">
        <v>2162</v>
      </c>
      <c r="AE713" s="243" t="s">
        <v>2606</v>
      </c>
      <c r="AF713" s="10" t="s">
        <v>10354</v>
      </c>
      <c r="AG713" s="10" t="s">
        <v>10355</v>
      </c>
      <c r="AH713" s="242" t="s">
        <v>10354</v>
      </c>
      <c r="AI713" s="243" t="s">
        <v>10355</v>
      </c>
      <c r="AJ713" s="10" t="s">
        <v>10356</v>
      </c>
      <c r="AK713" s="10" t="s">
        <v>10357</v>
      </c>
      <c r="AL713" s="241" t="s">
        <v>2107</v>
      </c>
      <c r="AM713" s="8" t="s">
        <v>10358</v>
      </c>
      <c r="AN713" s="8"/>
      <c r="AO713" s="8"/>
      <c r="AP713" s="8"/>
      <c r="AQ713" s="8"/>
      <c r="AR713" s="245">
        <v>44491</v>
      </c>
      <c r="AS713" s="245">
        <v>44504</v>
      </c>
      <c r="AT713" s="246"/>
      <c r="AU713" s="244" t="s">
        <v>10359</v>
      </c>
      <c r="AV713" s="247" t="s">
        <v>8582</v>
      </c>
      <c r="AW713" s="248" t="s">
        <v>8607</v>
      </c>
      <c r="AX713" s="249"/>
      <c r="AY713" s="250" t="s">
        <v>10348</v>
      </c>
    </row>
    <row r="714" spans="1:51" ht="24.75" customHeight="1" x14ac:dyDescent="0.35">
      <c r="A714" s="11">
        <v>713</v>
      </c>
      <c r="B714" s="241" t="s">
        <v>10360</v>
      </c>
      <c r="C714" s="8" t="s">
        <v>1493</v>
      </c>
      <c r="D714" s="10"/>
      <c r="E714" s="10" t="s">
        <v>14</v>
      </c>
      <c r="F714" s="9">
        <v>44452</v>
      </c>
      <c r="G714" s="9">
        <v>44511</v>
      </c>
      <c r="H714" s="9"/>
      <c r="I714" s="9"/>
      <c r="J714" s="7"/>
      <c r="K714" s="7"/>
      <c r="L714" s="10" t="s">
        <v>41</v>
      </c>
      <c r="M714" s="242" t="s">
        <v>1954</v>
      </c>
      <c r="N714" s="243" t="s">
        <v>2155</v>
      </c>
      <c r="O714" s="243" t="s">
        <v>9345</v>
      </c>
      <c r="P714" s="10" t="s">
        <v>9346</v>
      </c>
      <c r="Q714" s="10"/>
      <c r="R714" s="10"/>
      <c r="S714" s="10"/>
      <c r="T714" s="10" t="s">
        <v>22</v>
      </c>
      <c r="U714" s="244">
        <v>35185</v>
      </c>
      <c r="V714" s="10" t="s">
        <v>255</v>
      </c>
      <c r="W714" s="10" t="s">
        <v>1725</v>
      </c>
      <c r="X714" s="241" t="s">
        <v>1936</v>
      </c>
      <c r="Y714" s="8" t="s">
        <v>10361</v>
      </c>
      <c r="Z714" s="243">
        <v>40403</v>
      </c>
      <c r="AA714" s="10" t="s">
        <v>10362</v>
      </c>
      <c r="AB714" s="10" t="s">
        <v>1956</v>
      </c>
      <c r="AC714" s="10" t="s">
        <v>3139</v>
      </c>
      <c r="AD714" s="10" t="s">
        <v>2115</v>
      </c>
      <c r="AE714" s="243" t="s">
        <v>10363</v>
      </c>
      <c r="AF714" s="10" t="s">
        <v>10364</v>
      </c>
      <c r="AG714" s="10" t="s">
        <v>10365</v>
      </c>
      <c r="AH714" s="242" t="s">
        <v>10366</v>
      </c>
      <c r="AI714" s="243" t="s">
        <v>10367</v>
      </c>
      <c r="AJ714" s="10" t="s">
        <v>10368</v>
      </c>
      <c r="AK714" s="10" t="s">
        <v>10369</v>
      </c>
      <c r="AL714" s="241" t="s">
        <v>2107</v>
      </c>
      <c r="AM714" s="8" t="s">
        <v>10370</v>
      </c>
      <c r="AN714" s="8"/>
      <c r="AO714" s="8"/>
      <c r="AP714" s="8"/>
      <c r="AQ714" s="8"/>
      <c r="AR714" s="245">
        <v>44505</v>
      </c>
      <c r="AS714" s="245">
        <v>44505</v>
      </c>
      <c r="AT714" s="246"/>
      <c r="AU714" s="244" t="s">
        <v>10371</v>
      </c>
      <c r="AV714" s="247" t="s">
        <v>8638</v>
      </c>
      <c r="AW714" s="248" t="s">
        <v>8639</v>
      </c>
      <c r="AX714" s="249"/>
      <c r="AY714" s="250" t="s">
        <v>10360</v>
      </c>
    </row>
    <row r="715" spans="1:51" ht="24.75" customHeight="1" x14ac:dyDescent="0.35">
      <c r="A715" s="11">
        <v>714</v>
      </c>
      <c r="B715" s="241" t="s">
        <v>10372</v>
      </c>
      <c r="C715" s="8" t="s">
        <v>10373</v>
      </c>
      <c r="D715" s="10"/>
      <c r="E715" s="10" t="s">
        <v>14</v>
      </c>
      <c r="F715" s="9">
        <v>43612</v>
      </c>
      <c r="G715" s="9">
        <v>43671</v>
      </c>
      <c r="H715" s="9"/>
      <c r="I715" s="9"/>
      <c r="J715" s="7" t="s">
        <v>1932</v>
      </c>
      <c r="K715" s="7"/>
      <c r="L715" s="10" t="s">
        <v>3117</v>
      </c>
      <c r="M715" s="242" t="s">
        <v>2112</v>
      </c>
      <c r="N715" s="243" t="s">
        <v>2050</v>
      </c>
      <c r="O715" s="243" t="s">
        <v>10374</v>
      </c>
      <c r="P715" s="10" t="s">
        <v>9810</v>
      </c>
      <c r="Q715" s="10"/>
      <c r="R715" s="10"/>
      <c r="S715" s="10"/>
      <c r="T715" s="10" t="s">
        <v>53</v>
      </c>
      <c r="U715" s="244">
        <v>33604</v>
      </c>
      <c r="V715" s="10" t="s">
        <v>351</v>
      </c>
      <c r="W715" s="10" t="s">
        <v>527</v>
      </c>
      <c r="X715" s="241" t="s">
        <v>1936</v>
      </c>
      <c r="Y715" s="8" t="s">
        <v>10375</v>
      </c>
      <c r="Z715" s="243">
        <v>39597</v>
      </c>
      <c r="AA715" s="10" t="s">
        <v>351</v>
      </c>
      <c r="AB715" s="10" t="s">
        <v>1956</v>
      </c>
      <c r="AC715" s="10" t="s">
        <v>3139</v>
      </c>
      <c r="AD715" s="10" t="s">
        <v>2223</v>
      </c>
      <c r="AE715" s="243" t="s">
        <v>2041</v>
      </c>
      <c r="AF715" s="10" t="s">
        <v>10376</v>
      </c>
      <c r="AG715" s="10" t="s">
        <v>10377</v>
      </c>
      <c r="AH715" s="242" t="s">
        <v>10378</v>
      </c>
      <c r="AI715" s="243" t="s">
        <v>10379</v>
      </c>
      <c r="AJ715" s="10" t="s">
        <v>10380</v>
      </c>
      <c r="AK715" s="10" t="s">
        <v>10381</v>
      </c>
      <c r="AL715" s="241" t="s">
        <v>1953</v>
      </c>
      <c r="AM715" s="8" t="s">
        <v>10382</v>
      </c>
      <c r="AN715" s="8"/>
      <c r="AO715" s="8"/>
      <c r="AP715" s="8"/>
      <c r="AQ715" s="8"/>
      <c r="AR715" s="245">
        <v>44514</v>
      </c>
      <c r="AS715" s="245">
        <v>44514</v>
      </c>
      <c r="AT715" s="246"/>
      <c r="AU715" s="244" t="s">
        <v>10151</v>
      </c>
      <c r="AV715" s="247" t="s">
        <v>8582</v>
      </c>
      <c r="AW715" s="248" t="s">
        <v>8607</v>
      </c>
      <c r="AX715" s="249"/>
      <c r="AY715" s="250" t="s">
        <v>10372</v>
      </c>
    </row>
    <row r="716" spans="1:51" ht="24.75" customHeight="1" x14ac:dyDescent="0.35">
      <c r="A716" s="11">
        <v>715</v>
      </c>
      <c r="B716" s="241" t="s">
        <v>10383</v>
      </c>
      <c r="C716" s="8" t="s">
        <v>10384</v>
      </c>
      <c r="D716" s="10" t="s">
        <v>3087</v>
      </c>
      <c r="E716" s="10" t="s">
        <v>14</v>
      </c>
      <c r="F716" s="9">
        <v>43767</v>
      </c>
      <c r="G716" s="9">
        <v>43826</v>
      </c>
      <c r="H716" s="9"/>
      <c r="I716" s="9">
        <v>44557</v>
      </c>
      <c r="J716" s="7" t="s">
        <v>3127</v>
      </c>
      <c r="K716" s="7"/>
      <c r="L716" s="10" t="s">
        <v>218</v>
      </c>
      <c r="M716" s="242" t="s">
        <v>2200</v>
      </c>
      <c r="N716" s="243" t="s">
        <v>1984</v>
      </c>
      <c r="O716" s="243" t="s">
        <v>10385</v>
      </c>
      <c r="P716" s="10" t="s">
        <v>10386</v>
      </c>
      <c r="Q716" s="10"/>
      <c r="R716" s="10"/>
      <c r="S716" s="10"/>
      <c r="T716" s="10" t="s">
        <v>22</v>
      </c>
      <c r="U716" s="244">
        <v>30576</v>
      </c>
      <c r="V716" s="10" t="s">
        <v>255</v>
      </c>
      <c r="W716" s="10" t="s">
        <v>255</v>
      </c>
      <c r="X716" s="241" t="s">
        <v>1936</v>
      </c>
      <c r="Y716" s="8" t="s">
        <v>10387</v>
      </c>
      <c r="Z716" s="243">
        <v>44315</v>
      </c>
      <c r="AA716" s="10"/>
      <c r="AB716" s="10" t="s">
        <v>1938</v>
      </c>
      <c r="AC716" s="10" t="s">
        <v>3139</v>
      </c>
      <c r="AD716" s="10" t="s">
        <v>1992</v>
      </c>
      <c r="AE716" s="243" t="s">
        <v>2196</v>
      </c>
      <c r="AF716" s="10" t="s">
        <v>10388</v>
      </c>
      <c r="AG716" s="10" t="s">
        <v>10389</v>
      </c>
      <c r="AH716" s="242" t="s">
        <v>10388</v>
      </c>
      <c r="AI716" s="243" t="s">
        <v>10389</v>
      </c>
      <c r="AJ716" s="10" t="s">
        <v>10390</v>
      </c>
      <c r="AK716" s="10" t="s">
        <v>10391</v>
      </c>
      <c r="AL716" s="241" t="s">
        <v>1953</v>
      </c>
      <c r="AM716" s="8" t="s">
        <v>10392</v>
      </c>
      <c r="AN716" s="8"/>
      <c r="AO716" s="8"/>
      <c r="AP716" s="8"/>
      <c r="AQ716" s="8"/>
      <c r="AR716" s="245">
        <v>44506</v>
      </c>
      <c r="AS716" s="245">
        <v>44516</v>
      </c>
      <c r="AT716" s="246"/>
      <c r="AU716" s="244" t="s">
        <v>10393</v>
      </c>
      <c r="AV716" s="247" t="s">
        <v>8582</v>
      </c>
      <c r="AW716" s="248" t="s">
        <v>6769</v>
      </c>
      <c r="AX716" s="249"/>
      <c r="AY716" s="250" t="s">
        <v>10383</v>
      </c>
    </row>
    <row r="717" spans="1:51" ht="24.75" customHeight="1" x14ac:dyDescent="0.35">
      <c r="A717" s="11">
        <v>716</v>
      </c>
      <c r="B717" s="241" t="s">
        <v>10394</v>
      </c>
      <c r="C717" s="8" t="s">
        <v>10395</v>
      </c>
      <c r="D717" s="10" t="s">
        <v>3087</v>
      </c>
      <c r="E717" s="10" t="s">
        <v>14</v>
      </c>
      <c r="F717" s="9">
        <v>42639</v>
      </c>
      <c r="G717" s="9">
        <v>42699</v>
      </c>
      <c r="H717" s="9"/>
      <c r="I717" s="9"/>
      <c r="J717" s="7" t="s">
        <v>1932</v>
      </c>
      <c r="K717" s="7"/>
      <c r="L717" s="10" t="s">
        <v>35</v>
      </c>
      <c r="M717" s="242" t="s">
        <v>2142</v>
      </c>
      <c r="N717" s="243" t="s">
        <v>2050</v>
      </c>
      <c r="O717" s="243" t="s">
        <v>414</v>
      </c>
      <c r="P717" s="10" t="s">
        <v>2184</v>
      </c>
      <c r="Q717" s="10"/>
      <c r="R717" s="10"/>
      <c r="S717" s="10"/>
      <c r="T717" s="10" t="s">
        <v>53</v>
      </c>
      <c r="U717" s="244">
        <v>33343</v>
      </c>
      <c r="V717" s="10" t="s">
        <v>176</v>
      </c>
      <c r="W717" s="10" t="s">
        <v>176</v>
      </c>
      <c r="X717" s="241" t="s">
        <v>1936</v>
      </c>
      <c r="Y717" s="8" t="s">
        <v>10396</v>
      </c>
      <c r="Z717" s="243">
        <v>41877</v>
      </c>
      <c r="AA717" s="10" t="s">
        <v>255</v>
      </c>
      <c r="AB717" s="10" t="s">
        <v>1956</v>
      </c>
      <c r="AC717" s="10" t="s">
        <v>1974</v>
      </c>
      <c r="AD717" s="10" t="s">
        <v>10397</v>
      </c>
      <c r="AE717" s="243" t="s">
        <v>10398</v>
      </c>
      <c r="AF717" s="10" t="s">
        <v>10399</v>
      </c>
      <c r="AG717" s="10" t="s">
        <v>10400</v>
      </c>
      <c r="AH717" s="242" t="s">
        <v>10399</v>
      </c>
      <c r="AI717" s="243" t="s">
        <v>10400</v>
      </c>
      <c r="AJ717" s="10" t="s">
        <v>10401</v>
      </c>
      <c r="AK717" s="10" t="s">
        <v>10402</v>
      </c>
      <c r="AL717" s="241" t="s">
        <v>1953</v>
      </c>
      <c r="AM717" s="8" t="s">
        <v>10403</v>
      </c>
      <c r="AN717" s="8"/>
      <c r="AO717" s="8"/>
      <c r="AP717" s="8"/>
      <c r="AQ717" s="8"/>
      <c r="AR717" s="245">
        <v>44505</v>
      </c>
      <c r="AS717" s="245">
        <v>44518</v>
      </c>
      <c r="AT717" s="246"/>
      <c r="AU717" s="244" t="s">
        <v>10404</v>
      </c>
      <c r="AV717" s="247" t="s">
        <v>8638</v>
      </c>
      <c r="AW717" s="248" t="s">
        <v>8639</v>
      </c>
      <c r="AX717" s="249"/>
      <c r="AY717" s="250" t="s">
        <v>10394</v>
      </c>
    </row>
    <row r="718" spans="1:51" ht="24.75" customHeight="1" x14ac:dyDescent="0.35">
      <c r="A718" s="11">
        <v>717</v>
      </c>
      <c r="B718" s="241" t="s">
        <v>10405</v>
      </c>
      <c r="C718" s="8" t="s">
        <v>10406</v>
      </c>
      <c r="D718" s="10" t="s">
        <v>3087</v>
      </c>
      <c r="E718" s="10" t="s">
        <v>14</v>
      </c>
      <c r="F718" s="9">
        <v>43199</v>
      </c>
      <c r="G718" s="9">
        <v>43258</v>
      </c>
      <c r="H718" s="9"/>
      <c r="I718" s="9"/>
      <c r="J718" s="7" t="s">
        <v>1932</v>
      </c>
      <c r="K718" s="7"/>
      <c r="L718" s="10" t="s">
        <v>19</v>
      </c>
      <c r="M718" s="242" t="s">
        <v>5617</v>
      </c>
      <c r="N718" s="243" t="s">
        <v>2050</v>
      </c>
      <c r="O718" s="243" t="s">
        <v>1321</v>
      </c>
      <c r="P718" s="10" t="s">
        <v>2583</v>
      </c>
      <c r="Q718" s="10"/>
      <c r="R718" s="10"/>
      <c r="S718" s="10"/>
      <c r="T718" s="10" t="s">
        <v>22</v>
      </c>
      <c r="U718" s="244">
        <v>35023</v>
      </c>
      <c r="V718" s="10" t="s">
        <v>255</v>
      </c>
      <c r="W718" s="10" t="s">
        <v>2015</v>
      </c>
      <c r="X718" s="241" t="s">
        <v>1936</v>
      </c>
      <c r="Y718" s="8" t="s">
        <v>10407</v>
      </c>
      <c r="Z718" s="243">
        <v>42695</v>
      </c>
      <c r="AA718" s="10" t="s">
        <v>255</v>
      </c>
      <c r="AB718" s="10" t="s">
        <v>1956</v>
      </c>
      <c r="AC718" s="10" t="s">
        <v>3139</v>
      </c>
      <c r="AD718" s="10" t="s">
        <v>2098</v>
      </c>
      <c r="AE718" s="243" t="s">
        <v>2041</v>
      </c>
      <c r="AF718" s="10" t="s">
        <v>7558</v>
      </c>
      <c r="AG718" s="10" t="s">
        <v>7559</v>
      </c>
      <c r="AH718" s="242" t="s">
        <v>7558</v>
      </c>
      <c r="AI718" s="243" t="s">
        <v>7559</v>
      </c>
      <c r="AJ718" s="10" t="s">
        <v>10408</v>
      </c>
      <c r="AK718" s="10" t="s">
        <v>7561</v>
      </c>
      <c r="AL718" s="241" t="s">
        <v>1953</v>
      </c>
      <c r="AM718" s="8" t="s">
        <v>10409</v>
      </c>
      <c r="AN718" s="8"/>
      <c r="AO718" s="8"/>
      <c r="AP718" s="8"/>
      <c r="AQ718" s="8"/>
      <c r="AR718" s="245">
        <v>44520</v>
      </c>
      <c r="AS718" s="245">
        <v>44520</v>
      </c>
      <c r="AT718" s="246"/>
      <c r="AU718" s="244" t="s">
        <v>10317</v>
      </c>
      <c r="AV718" s="247" t="s">
        <v>8582</v>
      </c>
      <c r="AW718" s="248" t="s">
        <v>8607</v>
      </c>
      <c r="AX718" s="249"/>
      <c r="AY718" s="250" t="s">
        <v>10405</v>
      </c>
    </row>
    <row r="719" spans="1:51" ht="24.75" customHeight="1" x14ac:dyDescent="0.35">
      <c r="A719" s="11">
        <v>718</v>
      </c>
      <c r="B719" s="241" t="s">
        <v>10410</v>
      </c>
      <c r="C719" s="8" t="s">
        <v>10411</v>
      </c>
      <c r="D719" s="10" t="s">
        <v>3087</v>
      </c>
      <c r="E719" s="10" t="s">
        <v>14</v>
      </c>
      <c r="F719" s="9">
        <v>43879</v>
      </c>
      <c r="G719" s="9">
        <v>43938</v>
      </c>
      <c r="H719" s="9"/>
      <c r="I719" s="9"/>
      <c r="J719" s="7" t="s">
        <v>1932</v>
      </c>
      <c r="K719" s="7"/>
      <c r="L719" s="10" t="s">
        <v>70</v>
      </c>
      <c r="M719" s="242" t="s">
        <v>2287</v>
      </c>
      <c r="N719" s="243" t="s">
        <v>2017</v>
      </c>
      <c r="O719" s="243" t="s">
        <v>816</v>
      </c>
      <c r="P719" s="10" t="s">
        <v>10412</v>
      </c>
      <c r="Q719" s="10"/>
      <c r="R719" s="10"/>
      <c r="S719" s="10"/>
      <c r="T719" s="10" t="s">
        <v>22</v>
      </c>
      <c r="U719" s="244">
        <v>32191</v>
      </c>
      <c r="V719" s="10" t="s">
        <v>343</v>
      </c>
      <c r="W719" s="10" t="s">
        <v>343</v>
      </c>
      <c r="X719" s="241" t="s">
        <v>1936</v>
      </c>
      <c r="Y719" s="8" t="s">
        <v>10413</v>
      </c>
      <c r="Z719" s="243">
        <v>42727</v>
      </c>
      <c r="AA719" s="10" t="s">
        <v>747</v>
      </c>
      <c r="AB719" s="10" t="s">
        <v>1938</v>
      </c>
      <c r="AC719" s="10" t="s">
        <v>1968</v>
      </c>
      <c r="AD719" s="10" t="s">
        <v>10414</v>
      </c>
      <c r="AE719" s="243" t="s">
        <v>10415</v>
      </c>
      <c r="AF719" s="10" t="s">
        <v>10416</v>
      </c>
      <c r="AG719" s="10" t="s">
        <v>10417</v>
      </c>
      <c r="AH719" s="242" t="s">
        <v>10416</v>
      </c>
      <c r="AI719" s="243" t="s">
        <v>10417</v>
      </c>
      <c r="AJ719" s="10" t="s">
        <v>10418</v>
      </c>
      <c r="AK719" s="10" t="s">
        <v>10419</v>
      </c>
      <c r="AL719" s="241" t="s">
        <v>1953</v>
      </c>
      <c r="AM719" s="8" t="s">
        <v>10420</v>
      </c>
      <c r="AN719" s="8"/>
      <c r="AO719" s="8"/>
      <c r="AP719" s="8"/>
      <c r="AQ719" s="8"/>
      <c r="AR719" s="245">
        <v>44526</v>
      </c>
      <c r="AS719" s="245">
        <v>44526</v>
      </c>
      <c r="AT719" s="246"/>
      <c r="AU719" s="244" t="s">
        <v>10327</v>
      </c>
      <c r="AV719" s="247" t="s">
        <v>8582</v>
      </c>
      <c r="AW719" s="248" t="s">
        <v>6769</v>
      </c>
      <c r="AX719" s="249"/>
      <c r="AY719" s="250" t="s">
        <v>10410</v>
      </c>
    </row>
    <row r="720" spans="1:51" ht="24.75" customHeight="1" x14ac:dyDescent="0.35">
      <c r="A720" s="11">
        <v>719</v>
      </c>
      <c r="B720" s="241" t="s">
        <v>10421</v>
      </c>
      <c r="C720" s="8" t="s">
        <v>10422</v>
      </c>
      <c r="D720" s="10"/>
      <c r="E720" s="10" t="s">
        <v>14</v>
      </c>
      <c r="F720" s="9">
        <v>44470</v>
      </c>
      <c r="G720" s="9">
        <v>44529</v>
      </c>
      <c r="H720" s="9"/>
      <c r="I720" s="9"/>
      <c r="J720" s="7"/>
      <c r="K720" s="7"/>
      <c r="L720" s="10" t="s">
        <v>8876</v>
      </c>
      <c r="M720" s="242" t="s">
        <v>2116</v>
      </c>
      <c r="N720" s="243" t="s">
        <v>1972</v>
      </c>
      <c r="O720" s="243" t="s">
        <v>10423</v>
      </c>
      <c r="P720" s="10" t="s">
        <v>10424</v>
      </c>
      <c r="Q720" s="10"/>
      <c r="R720" s="10"/>
      <c r="S720" s="10"/>
      <c r="T720" s="10" t="s">
        <v>22</v>
      </c>
      <c r="U720" s="244">
        <v>33490</v>
      </c>
      <c r="V720" s="10" t="s">
        <v>2562</v>
      </c>
      <c r="W720" s="10" t="s">
        <v>2205</v>
      </c>
      <c r="X720" s="241" t="s">
        <v>1936</v>
      </c>
      <c r="Y720" s="8" t="s">
        <v>10425</v>
      </c>
      <c r="Z720" s="243">
        <v>40939</v>
      </c>
      <c r="AA720" s="10" t="s">
        <v>2270</v>
      </c>
      <c r="AB720" s="10" t="s">
        <v>1938</v>
      </c>
      <c r="AC720" s="10" t="s">
        <v>3139</v>
      </c>
      <c r="AD720" s="10" t="s">
        <v>2010</v>
      </c>
      <c r="AE720" s="243" t="s">
        <v>1948</v>
      </c>
      <c r="AF720" s="10" t="s">
        <v>10426</v>
      </c>
      <c r="AG720" s="10" t="s">
        <v>10427</v>
      </c>
      <c r="AH720" s="242" t="s">
        <v>10428</v>
      </c>
      <c r="AI720" s="243" t="s">
        <v>10429</v>
      </c>
      <c r="AJ720" s="10" t="s">
        <v>10430</v>
      </c>
      <c r="AK720" s="10" t="s">
        <v>10431</v>
      </c>
      <c r="AL720" s="241" t="s">
        <v>1941</v>
      </c>
      <c r="AM720" s="8" t="s">
        <v>10432</v>
      </c>
      <c r="AN720" s="8"/>
      <c r="AO720" s="8"/>
      <c r="AP720" s="8"/>
      <c r="AQ720" s="8"/>
      <c r="AR720" s="245">
        <v>44529</v>
      </c>
      <c r="AS720" s="245">
        <v>44529</v>
      </c>
      <c r="AT720" s="246"/>
      <c r="AU720" s="244" t="s">
        <v>10433</v>
      </c>
      <c r="AV720" s="247" t="s">
        <v>8582</v>
      </c>
      <c r="AW720" s="248" t="s">
        <v>3782</v>
      </c>
      <c r="AX720" s="249"/>
      <c r="AY720" s="250" t="s">
        <v>10421</v>
      </c>
    </row>
    <row r="721" spans="1:51" ht="24.75" customHeight="1" x14ac:dyDescent="0.35">
      <c r="A721" s="11">
        <v>720</v>
      </c>
      <c r="B721" s="241" t="s">
        <v>10434</v>
      </c>
      <c r="C721" s="8" t="s">
        <v>10435</v>
      </c>
      <c r="D721" s="10" t="s">
        <v>3087</v>
      </c>
      <c r="E721" s="10" t="s">
        <v>176</v>
      </c>
      <c r="F721" s="9">
        <v>44327</v>
      </c>
      <c r="G721" s="9">
        <v>44386</v>
      </c>
      <c r="H721" s="9"/>
      <c r="I721" s="9">
        <v>44751</v>
      </c>
      <c r="J721" s="7" t="s">
        <v>3127</v>
      </c>
      <c r="K721" s="7"/>
      <c r="L721" s="10" t="s">
        <v>8979</v>
      </c>
      <c r="M721" s="242" t="s">
        <v>3383</v>
      </c>
      <c r="N721" s="243" t="s">
        <v>1990</v>
      </c>
      <c r="O721" s="243" t="s">
        <v>315</v>
      </c>
      <c r="P721" s="10" t="s">
        <v>2131</v>
      </c>
      <c r="Q721" s="10"/>
      <c r="R721" s="10"/>
      <c r="S721" s="10"/>
      <c r="T721" s="10" t="s">
        <v>53</v>
      </c>
      <c r="U721" s="244">
        <v>30969</v>
      </c>
      <c r="V721" s="10" t="s">
        <v>2205</v>
      </c>
      <c r="W721" s="10" t="s">
        <v>2205</v>
      </c>
      <c r="X721" s="241" t="s">
        <v>1936</v>
      </c>
      <c r="Y721" s="8" t="s">
        <v>10436</v>
      </c>
      <c r="Z721" s="243">
        <v>43210</v>
      </c>
      <c r="AA721" s="10" t="s">
        <v>2205</v>
      </c>
      <c r="AB721" s="10" t="s">
        <v>1956</v>
      </c>
      <c r="AC721" s="10" t="s">
        <v>3139</v>
      </c>
      <c r="AD721" s="10" t="s">
        <v>2272</v>
      </c>
      <c r="AE721" s="243" t="s">
        <v>1948</v>
      </c>
      <c r="AF721" s="10" t="s">
        <v>10437</v>
      </c>
      <c r="AG721" s="10" t="s">
        <v>10438</v>
      </c>
      <c r="AH721" s="242" t="s">
        <v>10437</v>
      </c>
      <c r="AI721" s="243" t="s">
        <v>10438</v>
      </c>
      <c r="AJ721" s="10" t="s">
        <v>10439</v>
      </c>
      <c r="AK721" s="10" t="s">
        <v>10440</v>
      </c>
      <c r="AL721" s="241" t="s">
        <v>1971</v>
      </c>
      <c r="AM721" s="8" t="s">
        <v>10441</v>
      </c>
      <c r="AN721" s="8"/>
      <c r="AO721" s="8"/>
      <c r="AP721" s="8"/>
      <c r="AQ721" s="8"/>
      <c r="AR721" s="245">
        <v>44530</v>
      </c>
      <c r="AS721" s="245">
        <v>44530</v>
      </c>
      <c r="AT721" s="246"/>
      <c r="AU721" s="244" t="s">
        <v>10442</v>
      </c>
      <c r="AV721" s="247" t="s">
        <v>8582</v>
      </c>
      <c r="AW721" s="248" t="s">
        <v>8607</v>
      </c>
      <c r="AX721" s="249"/>
      <c r="AY721" s="250" t="s">
        <v>10434</v>
      </c>
    </row>
    <row r="722" spans="1:51" ht="24.75" customHeight="1" x14ac:dyDescent="0.35">
      <c r="A722" s="11">
        <v>721</v>
      </c>
      <c r="B722" s="241" t="s">
        <v>10443</v>
      </c>
      <c r="C722" s="8" t="s">
        <v>10444</v>
      </c>
      <c r="D722" s="10"/>
      <c r="E722" s="10" t="s">
        <v>14</v>
      </c>
      <c r="F722" s="9">
        <v>44501</v>
      </c>
      <c r="G722" s="9">
        <v>44560</v>
      </c>
      <c r="H722" s="9"/>
      <c r="I722" s="9"/>
      <c r="J722" s="7"/>
      <c r="K722" s="7"/>
      <c r="L722" s="10" t="s">
        <v>41</v>
      </c>
      <c r="M722" s="242" t="s">
        <v>2412</v>
      </c>
      <c r="N722" s="243" t="s">
        <v>1942</v>
      </c>
      <c r="O722" s="243" t="s">
        <v>10041</v>
      </c>
      <c r="P722" s="10" t="s">
        <v>10445</v>
      </c>
      <c r="Q722" s="10"/>
      <c r="R722" s="10"/>
      <c r="S722" s="10"/>
      <c r="T722" s="10" t="s">
        <v>22</v>
      </c>
      <c r="U722" s="244">
        <v>31777</v>
      </c>
      <c r="V722" s="10" t="s">
        <v>501</v>
      </c>
      <c r="W722" s="10" t="s">
        <v>501</v>
      </c>
      <c r="X722" s="241" t="s">
        <v>1936</v>
      </c>
      <c r="Y722" s="8" t="s">
        <v>10446</v>
      </c>
      <c r="Z722" s="243">
        <v>43077</v>
      </c>
      <c r="AA722" s="10" t="s">
        <v>255</v>
      </c>
      <c r="AB722" s="10" t="s">
        <v>1938</v>
      </c>
      <c r="AC722" s="10" t="s">
        <v>3139</v>
      </c>
      <c r="AD722" s="10" t="s">
        <v>2199</v>
      </c>
      <c r="AE722" s="243" t="s">
        <v>10447</v>
      </c>
      <c r="AF722" s="10" t="s">
        <v>10448</v>
      </c>
      <c r="AG722" s="10" t="s">
        <v>10449</v>
      </c>
      <c r="AH722" s="242" t="s">
        <v>10448</v>
      </c>
      <c r="AI722" s="243" t="s">
        <v>10449</v>
      </c>
      <c r="AJ722" s="10" t="s">
        <v>10450</v>
      </c>
      <c r="AK722" s="10" t="s">
        <v>10451</v>
      </c>
      <c r="AL722" s="241" t="s">
        <v>1941</v>
      </c>
      <c r="AM722" s="8" t="s">
        <v>10452</v>
      </c>
      <c r="AN722" s="8"/>
      <c r="AO722" s="8"/>
      <c r="AP722" s="8"/>
      <c r="AQ722" s="8"/>
      <c r="AR722" s="245">
        <v>44530</v>
      </c>
      <c r="AS722" s="245">
        <v>44530</v>
      </c>
      <c r="AT722" s="246"/>
      <c r="AU722" s="244" t="s">
        <v>10453</v>
      </c>
      <c r="AV722" s="247" t="s">
        <v>8582</v>
      </c>
      <c r="AW722" s="248" t="s">
        <v>3782</v>
      </c>
      <c r="AX722" s="249"/>
      <c r="AY722" s="250" t="s">
        <v>10443</v>
      </c>
    </row>
    <row r="723" spans="1:51" ht="24.75" customHeight="1" x14ac:dyDescent="0.35">
      <c r="A723" s="11">
        <v>722</v>
      </c>
      <c r="B723" s="241" t="s">
        <v>10454</v>
      </c>
      <c r="C723" s="8" t="s">
        <v>10455</v>
      </c>
      <c r="D723" s="10"/>
      <c r="E723" s="10" t="s">
        <v>14</v>
      </c>
      <c r="F723" s="9">
        <v>44529</v>
      </c>
      <c r="G723" s="9">
        <v>44588</v>
      </c>
      <c r="H723" s="9"/>
      <c r="I723" s="9"/>
      <c r="J723" s="7"/>
      <c r="K723" s="7"/>
      <c r="L723" s="10" t="s">
        <v>35</v>
      </c>
      <c r="M723" s="242" t="s">
        <v>35</v>
      </c>
      <c r="N723" s="243" t="s">
        <v>2155</v>
      </c>
      <c r="O723" s="243" t="s">
        <v>626</v>
      </c>
      <c r="P723" s="10" t="s">
        <v>10456</v>
      </c>
      <c r="Q723" s="10"/>
      <c r="R723" s="10"/>
      <c r="S723" s="10"/>
      <c r="T723" s="10" t="s">
        <v>22</v>
      </c>
      <c r="U723" s="244">
        <v>33509</v>
      </c>
      <c r="V723" s="10" t="s">
        <v>255</v>
      </c>
      <c r="W723" s="10" t="s">
        <v>2114</v>
      </c>
      <c r="X723" s="241" t="s">
        <v>1936</v>
      </c>
      <c r="Y723" s="8" t="s">
        <v>10457</v>
      </c>
      <c r="Z723" s="243">
        <v>41492</v>
      </c>
      <c r="AA723" s="10" t="s">
        <v>255</v>
      </c>
      <c r="AB723" s="10" t="s">
        <v>1938</v>
      </c>
      <c r="AC723" s="10" t="s">
        <v>1974</v>
      </c>
      <c r="AD723" s="10" t="s">
        <v>10458</v>
      </c>
      <c r="AE723" s="243" t="s">
        <v>2208</v>
      </c>
      <c r="AF723" s="10" t="s">
        <v>10459</v>
      </c>
      <c r="AG723" s="10" t="s">
        <v>10460</v>
      </c>
      <c r="AH723" s="242" t="s">
        <v>10459</v>
      </c>
      <c r="AI723" s="243" t="s">
        <v>10460</v>
      </c>
      <c r="AJ723" s="10" t="s">
        <v>10461</v>
      </c>
      <c r="AK723" s="10" t="s">
        <v>10462</v>
      </c>
      <c r="AL723" s="241" t="s">
        <v>1941</v>
      </c>
      <c r="AM723" s="8" t="s">
        <v>10463</v>
      </c>
      <c r="AN723" s="8"/>
      <c r="AO723" s="8"/>
      <c r="AP723" s="8"/>
      <c r="AQ723" s="8"/>
      <c r="AR723" s="245">
        <v>44530</v>
      </c>
      <c r="AS723" s="245">
        <v>44530</v>
      </c>
      <c r="AT723" s="246"/>
      <c r="AU723" s="244" t="s">
        <v>10464</v>
      </c>
      <c r="AV723" s="247" t="s">
        <v>8582</v>
      </c>
      <c r="AW723" s="248" t="s">
        <v>6769</v>
      </c>
      <c r="AX723" s="249"/>
      <c r="AY723" s="250" t="s">
        <v>10454</v>
      </c>
    </row>
    <row r="724" spans="1:51" ht="24.75" customHeight="1" x14ac:dyDescent="0.35">
      <c r="A724" s="11">
        <v>723</v>
      </c>
      <c r="B724" s="241" t="s">
        <v>10465</v>
      </c>
      <c r="C724" s="8" t="s">
        <v>6833</v>
      </c>
      <c r="D724" s="10"/>
      <c r="E724" s="10" t="s">
        <v>14</v>
      </c>
      <c r="F724" s="9">
        <v>43808</v>
      </c>
      <c r="G724" s="9">
        <v>43867</v>
      </c>
      <c r="H724" s="9"/>
      <c r="I724" s="9"/>
      <c r="J724" s="7" t="s">
        <v>1932</v>
      </c>
      <c r="K724" s="7"/>
      <c r="L724" s="10" t="s">
        <v>35</v>
      </c>
      <c r="M724" s="242" t="s">
        <v>1989</v>
      </c>
      <c r="N724" s="243" t="s">
        <v>1984</v>
      </c>
      <c r="O724" s="243" t="s">
        <v>10466</v>
      </c>
      <c r="P724" s="10" t="s">
        <v>10467</v>
      </c>
      <c r="Q724" s="10"/>
      <c r="R724" s="10"/>
      <c r="S724" s="10"/>
      <c r="T724" s="10" t="s">
        <v>22</v>
      </c>
      <c r="U724" s="244">
        <v>27961</v>
      </c>
      <c r="V724" s="10" t="s">
        <v>101</v>
      </c>
      <c r="W724" s="10" t="s">
        <v>176</v>
      </c>
      <c r="X724" s="241" t="s">
        <v>1936</v>
      </c>
      <c r="Y724" s="8" t="s">
        <v>10468</v>
      </c>
      <c r="Z724" s="243">
        <v>43487</v>
      </c>
      <c r="AA724" s="10" t="s">
        <v>255</v>
      </c>
      <c r="AB724" s="10" t="s">
        <v>1938</v>
      </c>
      <c r="AC724" s="10" t="s">
        <v>3139</v>
      </c>
      <c r="AD724" s="10" t="s">
        <v>10469</v>
      </c>
      <c r="AE724" s="243" t="s">
        <v>1962</v>
      </c>
      <c r="AF724" s="10" t="s">
        <v>10470</v>
      </c>
      <c r="AG724" s="10" t="s">
        <v>10471</v>
      </c>
      <c r="AH724" s="242" t="s">
        <v>10470</v>
      </c>
      <c r="AI724" s="243" t="s">
        <v>10471</v>
      </c>
      <c r="AJ724" s="10" t="s">
        <v>10472</v>
      </c>
      <c r="AK724" s="10" t="s">
        <v>10473</v>
      </c>
      <c r="AL724" s="241" t="s">
        <v>2160</v>
      </c>
      <c r="AM724" s="8" t="s">
        <v>10474</v>
      </c>
      <c r="AN724" s="8"/>
      <c r="AO724" s="8"/>
      <c r="AP724" s="8"/>
      <c r="AQ724" s="8"/>
      <c r="AR724" s="245">
        <v>44524</v>
      </c>
      <c r="AS724" s="245">
        <v>44530</v>
      </c>
      <c r="AT724" s="246"/>
      <c r="AU724" s="244" t="s">
        <v>10327</v>
      </c>
      <c r="AV724" s="247" t="s">
        <v>8582</v>
      </c>
      <c r="AW724" s="248" t="s">
        <v>8607</v>
      </c>
      <c r="AX724" s="249"/>
      <c r="AY724" s="250" t="s">
        <v>10465</v>
      </c>
    </row>
    <row r="725" spans="1:51" ht="24.75" customHeight="1" x14ac:dyDescent="0.35">
      <c r="A725" s="11">
        <v>724</v>
      </c>
      <c r="B725" s="241" t="s">
        <v>10475</v>
      </c>
      <c r="C725" s="8" t="s">
        <v>7217</v>
      </c>
      <c r="D725" s="10" t="s">
        <v>3087</v>
      </c>
      <c r="E725" s="10" t="s">
        <v>14</v>
      </c>
      <c r="F725" s="9">
        <v>43983</v>
      </c>
      <c r="G725" s="9"/>
      <c r="H725" s="9"/>
      <c r="I725" s="9"/>
      <c r="J725" s="7" t="s">
        <v>1932</v>
      </c>
      <c r="K725" s="7"/>
      <c r="L725" s="10" t="s">
        <v>10476</v>
      </c>
      <c r="M725" s="242" t="s">
        <v>10476</v>
      </c>
      <c r="N725" s="243" t="s">
        <v>1979</v>
      </c>
      <c r="O725" s="243" t="s">
        <v>10477</v>
      </c>
      <c r="P725" s="10" t="s">
        <v>10478</v>
      </c>
      <c r="Q725" s="10"/>
      <c r="R725" s="10"/>
      <c r="S725" s="10"/>
      <c r="T725" s="10" t="s">
        <v>53</v>
      </c>
      <c r="U725" s="244">
        <v>26735</v>
      </c>
      <c r="V725" s="10" t="s">
        <v>1382</v>
      </c>
      <c r="W725" s="10" t="s">
        <v>1382</v>
      </c>
      <c r="X725" s="241" t="s">
        <v>1936</v>
      </c>
      <c r="Y725" s="8" t="s">
        <v>7221</v>
      </c>
      <c r="Z725" s="243">
        <v>43648</v>
      </c>
      <c r="AA725" s="10" t="s">
        <v>3087</v>
      </c>
      <c r="AB725" s="10" t="s">
        <v>1938</v>
      </c>
      <c r="AC725" s="10" t="s">
        <v>1968</v>
      </c>
      <c r="AD725" s="10" t="s">
        <v>7222</v>
      </c>
      <c r="AE725" s="243" t="s">
        <v>7223</v>
      </c>
      <c r="AF725" s="10" t="s">
        <v>10479</v>
      </c>
      <c r="AG725" s="10" t="s">
        <v>10480</v>
      </c>
      <c r="AH725" s="242" t="s">
        <v>10481</v>
      </c>
      <c r="AI725" s="243" t="s">
        <v>10482</v>
      </c>
      <c r="AJ725" s="10" t="s">
        <v>7226</v>
      </c>
      <c r="AK725" s="10" t="s">
        <v>7227</v>
      </c>
      <c r="AL725" s="241" t="s">
        <v>1971</v>
      </c>
      <c r="AM725" s="8" t="s">
        <v>10483</v>
      </c>
      <c r="AN725" s="8"/>
      <c r="AO725" s="8"/>
      <c r="AP725" s="8"/>
      <c r="AQ725" s="8"/>
      <c r="AR725" s="245">
        <v>44532</v>
      </c>
      <c r="AS725" s="245">
        <v>44532</v>
      </c>
      <c r="AT725" s="246"/>
      <c r="AU725" s="244" t="s">
        <v>10484</v>
      </c>
      <c r="AV725" s="247" t="s">
        <v>8582</v>
      </c>
      <c r="AW725" s="248" t="s">
        <v>3782</v>
      </c>
      <c r="AX725" s="249"/>
      <c r="AY725" s="250" t="s">
        <v>10475</v>
      </c>
    </row>
    <row r="726" spans="1:51" ht="24.75" customHeight="1" x14ac:dyDescent="0.35">
      <c r="A726" s="11">
        <v>725</v>
      </c>
      <c r="B726" s="241" t="s">
        <v>10485</v>
      </c>
      <c r="C726" s="8" t="s">
        <v>10486</v>
      </c>
      <c r="D726" s="10" t="s">
        <v>3087</v>
      </c>
      <c r="E726" s="10" t="s">
        <v>14</v>
      </c>
      <c r="F726" s="9">
        <v>44396</v>
      </c>
      <c r="G726" s="9">
        <v>44455</v>
      </c>
      <c r="H726" s="9"/>
      <c r="I726" s="9">
        <v>44820</v>
      </c>
      <c r="J726" s="7" t="s">
        <v>3127</v>
      </c>
      <c r="K726" s="7"/>
      <c r="L726" s="10" t="s">
        <v>8979</v>
      </c>
      <c r="M726" s="242" t="s">
        <v>8979</v>
      </c>
      <c r="N726" s="243" t="s">
        <v>1990</v>
      </c>
      <c r="O726" s="243" t="s">
        <v>10487</v>
      </c>
      <c r="P726" s="10" t="s">
        <v>10488</v>
      </c>
      <c r="Q726" s="10"/>
      <c r="R726" s="10"/>
      <c r="S726" s="10"/>
      <c r="T726" s="10" t="s">
        <v>22</v>
      </c>
      <c r="U726" s="244">
        <v>33757</v>
      </c>
      <c r="V726" s="10" t="s">
        <v>747</v>
      </c>
      <c r="W726" s="10" t="s">
        <v>747</v>
      </c>
      <c r="X726" s="241" t="s">
        <v>1936</v>
      </c>
      <c r="Y726" s="8" t="s">
        <v>10489</v>
      </c>
      <c r="Z726" s="243">
        <v>41814</v>
      </c>
      <c r="AA726" s="10" t="s">
        <v>2521</v>
      </c>
      <c r="AB726" s="10" t="s">
        <v>1956</v>
      </c>
      <c r="AC726" s="10" t="s">
        <v>3139</v>
      </c>
      <c r="AD726" s="10" t="s">
        <v>2203</v>
      </c>
      <c r="AE726" s="243" t="s">
        <v>2304</v>
      </c>
      <c r="AF726" s="10" t="s">
        <v>10490</v>
      </c>
      <c r="AG726" s="10" t="s">
        <v>10491</v>
      </c>
      <c r="AH726" s="242" t="s">
        <v>10492</v>
      </c>
      <c r="AI726" s="243" t="s">
        <v>10493</v>
      </c>
      <c r="AJ726" s="10" t="s">
        <v>10494</v>
      </c>
      <c r="AK726" s="10" t="s">
        <v>10495</v>
      </c>
      <c r="AL726" s="241" t="s">
        <v>2107</v>
      </c>
      <c r="AM726" s="8" t="s">
        <v>10496</v>
      </c>
      <c r="AN726" s="8"/>
      <c r="AO726" s="8"/>
      <c r="AP726" s="8"/>
      <c r="AQ726" s="8"/>
      <c r="AR726" s="245">
        <v>44532</v>
      </c>
      <c r="AS726" s="245">
        <v>44535</v>
      </c>
      <c r="AT726" s="246"/>
      <c r="AU726" s="244" t="s">
        <v>10497</v>
      </c>
      <c r="AV726" s="247" t="s">
        <v>8582</v>
      </c>
      <c r="AW726" s="248" t="s">
        <v>8607</v>
      </c>
      <c r="AX726" s="249"/>
      <c r="AY726" s="250" t="s">
        <v>10485</v>
      </c>
    </row>
    <row r="727" spans="1:51" ht="24.75" customHeight="1" x14ac:dyDescent="0.35">
      <c r="A727" s="11">
        <v>726</v>
      </c>
      <c r="B727" s="241" t="s">
        <v>10498</v>
      </c>
      <c r="C727" s="8" t="s">
        <v>10499</v>
      </c>
      <c r="D727" s="10" t="s">
        <v>3087</v>
      </c>
      <c r="E727" s="10" t="s">
        <v>14</v>
      </c>
      <c r="F727" s="9">
        <v>44046</v>
      </c>
      <c r="G727" s="9">
        <v>44105</v>
      </c>
      <c r="H727" s="9"/>
      <c r="I727" s="9">
        <v>45566</v>
      </c>
      <c r="J727" s="7" t="s">
        <v>3127</v>
      </c>
      <c r="K727" s="7"/>
      <c r="L727" s="10" t="s">
        <v>19</v>
      </c>
      <c r="M727" s="242" t="s">
        <v>5617</v>
      </c>
      <c r="N727" s="243" t="s">
        <v>2017</v>
      </c>
      <c r="O727" s="243" t="s">
        <v>1526</v>
      </c>
      <c r="P727" s="10" t="s">
        <v>10500</v>
      </c>
      <c r="Q727" s="10"/>
      <c r="R727" s="10"/>
      <c r="S727" s="10"/>
      <c r="T727" s="10" t="s">
        <v>53</v>
      </c>
      <c r="U727" s="244">
        <v>33509</v>
      </c>
      <c r="V727" s="10" t="s">
        <v>145</v>
      </c>
      <c r="W727" s="10" t="s">
        <v>145</v>
      </c>
      <c r="X727" s="241" t="s">
        <v>1936</v>
      </c>
      <c r="Y727" s="8" t="s">
        <v>10501</v>
      </c>
      <c r="Z727" s="243">
        <v>41429</v>
      </c>
      <c r="AA727" s="10" t="s">
        <v>145</v>
      </c>
      <c r="AB727" s="10" t="s">
        <v>1938</v>
      </c>
      <c r="AC727" s="10" t="s">
        <v>3139</v>
      </c>
      <c r="AD727" s="10" t="s">
        <v>2132</v>
      </c>
      <c r="AE727" s="243" t="s">
        <v>10502</v>
      </c>
      <c r="AF727" s="10" t="s">
        <v>10503</v>
      </c>
      <c r="AG727" s="10" t="s">
        <v>10504</v>
      </c>
      <c r="AH727" s="242" t="s">
        <v>10505</v>
      </c>
      <c r="AI727" s="243" t="s">
        <v>10506</v>
      </c>
      <c r="AJ727" s="10" t="s">
        <v>10507</v>
      </c>
      <c r="AK727" s="10" t="s">
        <v>10508</v>
      </c>
      <c r="AL727" s="241" t="s">
        <v>1971</v>
      </c>
      <c r="AM727" s="8" t="s">
        <v>10509</v>
      </c>
      <c r="AN727" s="8"/>
      <c r="AO727" s="8"/>
      <c r="AP727" s="8"/>
      <c r="AQ727" s="8"/>
      <c r="AR727" s="245">
        <v>44540</v>
      </c>
      <c r="AS727" s="245">
        <v>44540</v>
      </c>
      <c r="AT727" s="246"/>
      <c r="AU727" s="244" t="s">
        <v>10510</v>
      </c>
      <c r="AV727" s="247" t="s">
        <v>8582</v>
      </c>
      <c r="AW727" s="248" t="s">
        <v>8607</v>
      </c>
      <c r="AX727" s="249"/>
      <c r="AY727" s="250" t="s">
        <v>10498</v>
      </c>
    </row>
    <row r="728" spans="1:51" ht="24.75" customHeight="1" x14ac:dyDescent="0.35">
      <c r="A728" s="11">
        <v>727</v>
      </c>
      <c r="B728" s="241" t="s">
        <v>10511</v>
      </c>
      <c r="C728" s="8" t="s">
        <v>10512</v>
      </c>
      <c r="D728" s="10" t="s">
        <v>3087</v>
      </c>
      <c r="E728" s="10" t="s">
        <v>14</v>
      </c>
      <c r="F728" s="9">
        <v>43458</v>
      </c>
      <c r="G728" s="9">
        <v>43517</v>
      </c>
      <c r="H728" s="9"/>
      <c r="I728" s="9"/>
      <c r="J728" s="7" t="s">
        <v>1932</v>
      </c>
      <c r="K728" s="7"/>
      <c r="L728" s="10" t="s">
        <v>41</v>
      </c>
      <c r="M728" s="242" t="s">
        <v>2412</v>
      </c>
      <c r="N728" s="243" t="s">
        <v>2050</v>
      </c>
      <c r="O728" s="243" t="s">
        <v>944</v>
      </c>
      <c r="P728" s="10" t="s">
        <v>2413</v>
      </c>
      <c r="Q728" s="10"/>
      <c r="R728" s="10"/>
      <c r="S728" s="10"/>
      <c r="T728" s="10" t="s">
        <v>22</v>
      </c>
      <c r="U728" s="244">
        <v>34931</v>
      </c>
      <c r="V728" s="10" t="s">
        <v>2007</v>
      </c>
      <c r="W728" s="10" t="s">
        <v>2007</v>
      </c>
      <c r="X728" s="241" t="s">
        <v>1936</v>
      </c>
      <c r="Y728" s="8" t="s">
        <v>10513</v>
      </c>
      <c r="Z728" s="243">
        <v>44302</v>
      </c>
      <c r="AA728" s="10"/>
      <c r="AB728" s="10" t="s">
        <v>1956</v>
      </c>
      <c r="AC728" s="10" t="s">
        <v>3139</v>
      </c>
      <c r="AD728" s="10" t="s">
        <v>2010</v>
      </c>
      <c r="AE728" s="243" t="s">
        <v>1948</v>
      </c>
      <c r="AF728" s="10" t="s">
        <v>10514</v>
      </c>
      <c r="AG728" s="10" t="s">
        <v>10515</v>
      </c>
      <c r="AH728" s="242" t="s">
        <v>10516</v>
      </c>
      <c r="AI728" s="243" t="s">
        <v>10517</v>
      </c>
      <c r="AJ728" s="10" t="s">
        <v>10518</v>
      </c>
      <c r="AK728" s="10" t="s">
        <v>2401</v>
      </c>
      <c r="AL728" s="241" t="s">
        <v>2224</v>
      </c>
      <c r="AM728" s="8" t="s">
        <v>10519</v>
      </c>
      <c r="AN728" s="8"/>
      <c r="AO728" s="8"/>
      <c r="AP728" s="8"/>
      <c r="AQ728" s="8"/>
      <c r="AR728" s="245">
        <v>44539</v>
      </c>
      <c r="AS728" s="245">
        <v>44542</v>
      </c>
      <c r="AT728" s="246"/>
      <c r="AU728" s="244" t="s">
        <v>10347</v>
      </c>
      <c r="AV728" s="247" t="s">
        <v>8582</v>
      </c>
      <c r="AW728" s="248" t="s">
        <v>8607</v>
      </c>
      <c r="AX728" s="249"/>
      <c r="AY728" s="250" t="s">
        <v>10511</v>
      </c>
    </row>
    <row r="729" spans="1:51" ht="24.75" customHeight="1" x14ac:dyDescent="0.35">
      <c r="A729" s="11">
        <v>728</v>
      </c>
      <c r="B729" s="241" t="s">
        <v>10520</v>
      </c>
      <c r="C729" s="8" t="s">
        <v>10521</v>
      </c>
      <c r="D729" s="10" t="s">
        <v>3087</v>
      </c>
      <c r="E729" s="10" t="s">
        <v>1045</v>
      </c>
      <c r="F729" s="9">
        <v>41324</v>
      </c>
      <c r="G729" s="9">
        <v>41384</v>
      </c>
      <c r="H729" s="9"/>
      <c r="I729" s="9"/>
      <c r="J729" s="7" t="s">
        <v>1932</v>
      </c>
      <c r="K729" s="7"/>
      <c r="L729" s="10" t="s">
        <v>5777</v>
      </c>
      <c r="M729" s="242" t="s">
        <v>2060</v>
      </c>
      <c r="N729" s="243" t="s">
        <v>1933</v>
      </c>
      <c r="O729" s="243" t="s">
        <v>3186</v>
      </c>
      <c r="P729" s="10" t="s">
        <v>2061</v>
      </c>
      <c r="Q729" s="10"/>
      <c r="R729" s="10"/>
      <c r="S729" s="10"/>
      <c r="T729" s="10" t="s">
        <v>53</v>
      </c>
      <c r="U729" s="244">
        <v>23250</v>
      </c>
      <c r="V729" s="10" t="s">
        <v>501</v>
      </c>
      <c r="W729" s="10" t="s">
        <v>501</v>
      </c>
      <c r="X729" s="241" t="s">
        <v>1936</v>
      </c>
      <c r="Y729" s="8" t="s">
        <v>10522</v>
      </c>
      <c r="Z729" s="243">
        <v>40241</v>
      </c>
      <c r="AA729" s="10" t="s">
        <v>3297</v>
      </c>
      <c r="AB729" s="10" t="s">
        <v>1938</v>
      </c>
      <c r="AC729" s="10" t="s">
        <v>3139</v>
      </c>
      <c r="AD729" s="10" t="s">
        <v>2034</v>
      </c>
      <c r="AE729" s="243" t="s">
        <v>1998</v>
      </c>
      <c r="AF729" s="10" t="s">
        <v>10523</v>
      </c>
      <c r="AG729" s="10" t="s">
        <v>10524</v>
      </c>
      <c r="AH729" s="242" t="s">
        <v>10523</v>
      </c>
      <c r="AI729" s="243" t="s">
        <v>10524</v>
      </c>
      <c r="AJ729" s="10" t="s">
        <v>10525</v>
      </c>
      <c r="AK729" s="10" t="s">
        <v>10526</v>
      </c>
      <c r="AL729" s="241" t="s">
        <v>1971</v>
      </c>
      <c r="AM729" s="8" t="s">
        <v>10527</v>
      </c>
      <c r="AN729" s="8"/>
      <c r="AO729" s="8"/>
      <c r="AP729" s="8"/>
      <c r="AQ729" s="8"/>
      <c r="AR729" s="245">
        <v>44504</v>
      </c>
      <c r="AS729" s="245">
        <v>44548</v>
      </c>
      <c r="AT729" s="246"/>
      <c r="AU729" s="244" t="s">
        <v>10528</v>
      </c>
      <c r="AV729" s="247" t="s">
        <v>8638</v>
      </c>
      <c r="AW729" s="248" t="s">
        <v>8639</v>
      </c>
      <c r="AX729" s="249"/>
      <c r="AY729" s="250" t="s">
        <v>10520</v>
      </c>
    </row>
    <row r="730" spans="1:51" ht="24.75" customHeight="1" x14ac:dyDescent="0.35">
      <c r="A730" s="11">
        <v>729</v>
      </c>
      <c r="B730" s="241" t="s">
        <v>10529</v>
      </c>
      <c r="C730" s="8" t="s">
        <v>10530</v>
      </c>
      <c r="D730" s="10" t="s">
        <v>3087</v>
      </c>
      <c r="E730" s="10" t="s">
        <v>255</v>
      </c>
      <c r="F730" s="9">
        <v>43864</v>
      </c>
      <c r="G730" s="9">
        <v>43923</v>
      </c>
      <c r="H730" s="9"/>
      <c r="I730" s="9"/>
      <c r="J730" s="7" t="s">
        <v>1932</v>
      </c>
      <c r="K730" s="7"/>
      <c r="L730" s="10" t="s">
        <v>8979</v>
      </c>
      <c r="M730" s="242" t="s">
        <v>3259</v>
      </c>
      <c r="N730" s="243" t="s">
        <v>2050</v>
      </c>
      <c r="O730" s="243" t="s">
        <v>9222</v>
      </c>
      <c r="P730" s="10" t="s">
        <v>9223</v>
      </c>
      <c r="Q730" s="10"/>
      <c r="R730" s="10"/>
      <c r="S730" s="10"/>
      <c r="T730" s="10" t="s">
        <v>22</v>
      </c>
      <c r="U730" s="244">
        <v>31893</v>
      </c>
      <c r="V730" s="10" t="s">
        <v>2562</v>
      </c>
      <c r="W730" s="10" t="s">
        <v>2562</v>
      </c>
      <c r="X730" s="241" t="s">
        <v>1936</v>
      </c>
      <c r="Y730" s="8" t="s">
        <v>10531</v>
      </c>
      <c r="Z730" s="243">
        <v>43497</v>
      </c>
      <c r="AA730" s="10" t="s">
        <v>2562</v>
      </c>
      <c r="AB730" s="10" t="s">
        <v>1956</v>
      </c>
      <c r="AC730" s="10" t="s">
        <v>3139</v>
      </c>
      <c r="AD730" s="10" t="s">
        <v>2149</v>
      </c>
      <c r="AE730" s="243" t="s">
        <v>2208</v>
      </c>
      <c r="AF730" s="10" t="s">
        <v>10532</v>
      </c>
      <c r="AG730" s="10" t="s">
        <v>10533</v>
      </c>
      <c r="AH730" s="242" t="s">
        <v>10532</v>
      </c>
      <c r="AI730" s="243" t="s">
        <v>10533</v>
      </c>
      <c r="AJ730" s="10" t="s">
        <v>10534</v>
      </c>
      <c r="AK730" s="10" t="s">
        <v>10535</v>
      </c>
      <c r="AL730" s="241" t="s">
        <v>1950</v>
      </c>
      <c r="AM730" s="8" t="s">
        <v>10536</v>
      </c>
      <c r="AN730" s="8"/>
      <c r="AO730" s="8"/>
      <c r="AP730" s="8"/>
      <c r="AQ730" s="8"/>
      <c r="AR730" s="245">
        <v>44554</v>
      </c>
      <c r="AS730" s="245">
        <v>44554</v>
      </c>
      <c r="AT730" s="246"/>
      <c r="AU730" s="244" t="s">
        <v>10537</v>
      </c>
      <c r="AV730" s="247" t="s">
        <v>8582</v>
      </c>
      <c r="AW730" s="248" t="s">
        <v>8607</v>
      </c>
      <c r="AX730" s="249"/>
      <c r="AY730" s="250" t="s">
        <v>10529</v>
      </c>
    </row>
    <row r="731" spans="1:51" ht="24.75" customHeight="1" x14ac:dyDescent="0.35">
      <c r="A731" s="11">
        <v>730</v>
      </c>
      <c r="B731" s="241" t="s">
        <v>10538</v>
      </c>
      <c r="C731" s="8" t="s">
        <v>10539</v>
      </c>
      <c r="D731" s="10" t="s">
        <v>3087</v>
      </c>
      <c r="E731" s="10" t="s">
        <v>14</v>
      </c>
      <c r="F731" s="9">
        <v>43843</v>
      </c>
      <c r="G731" s="9">
        <v>43902</v>
      </c>
      <c r="H731" s="9"/>
      <c r="I731" s="9"/>
      <c r="J731" s="7" t="s">
        <v>1932</v>
      </c>
      <c r="K731" s="7"/>
      <c r="L731" s="10" t="s">
        <v>19</v>
      </c>
      <c r="M731" s="242" t="s">
        <v>5617</v>
      </c>
      <c r="N731" s="243" t="s">
        <v>2017</v>
      </c>
      <c r="O731" s="243" t="s">
        <v>1526</v>
      </c>
      <c r="P731" s="10" t="s">
        <v>2648</v>
      </c>
      <c r="Q731" s="10"/>
      <c r="R731" s="10"/>
      <c r="S731" s="10"/>
      <c r="T731" s="10" t="s">
        <v>53</v>
      </c>
      <c r="U731" s="244">
        <v>31574</v>
      </c>
      <c r="V731" s="10" t="s">
        <v>343</v>
      </c>
      <c r="W731" s="10" t="s">
        <v>343</v>
      </c>
      <c r="X731" s="241" t="s">
        <v>1936</v>
      </c>
      <c r="Y731" s="8" t="s">
        <v>10540</v>
      </c>
      <c r="Z731" s="243">
        <v>42049</v>
      </c>
      <c r="AA731" s="10" t="s">
        <v>343</v>
      </c>
      <c r="AB731" s="10" t="s">
        <v>1938</v>
      </c>
      <c r="AC731" s="10" t="s">
        <v>1968</v>
      </c>
      <c r="AD731" s="10" t="s">
        <v>2687</v>
      </c>
      <c r="AE731" s="243" t="s">
        <v>2095</v>
      </c>
      <c r="AF731" s="10" t="s">
        <v>10541</v>
      </c>
      <c r="AG731" s="10" t="s">
        <v>10542</v>
      </c>
      <c r="AH731" s="242" t="s">
        <v>10543</v>
      </c>
      <c r="AI731" s="243" t="s">
        <v>10544</v>
      </c>
      <c r="AJ731" s="10" t="s">
        <v>10545</v>
      </c>
      <c r="AK731" s="10" t="s">
        <v>10546</v>
      </c>
      <c r="AL731" s="241" t="s">
        <v>2160</v>
      </c>
      <c r="AM731" s="8" t="s">
        <v>10547</v>
      </c>
      <c r="AN731" s="8"/>
      <c r="AO731" s="8"/>
      <c r="AP731" s="8"/>
      <c r="AQ731" s="8"/>
      <c r="AR731" s="245">
        <v>44554</v>
      </c>
      <c r="AS731" s="245">
        <v>44554</v>
      </c>
      <c r="AT731" s="246"/>
      <c r="AU731" s="244" t="s">
        <v>10497</v>
      </c>
      <c r="AV731" s="247" t="s">
        <v>8582</v>
      </c>
      <c r="AW731" s="248" t="s">
        <v>8607</v>
      </c>
      <c r="AX731" s="249"/>
      <c r="AY731" s="250" t="s">
        <v>10538</v>
      </c>
    </row>
    <row r="732" spans="1:51" ht="24.75" customHeight="1" x14ac:dyDescent="0.35">
      <c r="A732" s="11">
        <v>731</v>
      </c>
      <c r="B732" s="241" t="s">
        <v>10548</v>
      </c>
      <c r="C732" s="8" t="s">
        <v>10549</v>
      </c>
      <c r="D732" s="10"/>
      <c r="E732" s="10" t="s">
        <v>14</v>
      </c>
      <c r="F732" s="9">
        <v>44522</v>
      </c>
      <c r="G732" s="9">
        <v>44581</v>
      </c>
      <c r="H732" s="9"/>
      <c r="I732" s="9"/>
      <c r="J732" s="7"/>
      <c r="K732" s="7"/>
      <c r="L732" s="10" t="s">
        <v>218</v>
      </c>
      <c r="M732" s="242" t="s">
        <v>2083</v>
      </c>
      <c r="N732" s="243" t="s">
        <v>2050</v>
      </c>
      <c r="O732" s="243" t="s">
        <v>1113</v>
      </c>
      <c r="P732" s="10" t="s">
        <v>2481</v>
      </c>
      <c r="Q732" s="10"/>
      <c r="R732" s="10"/>
      <c r="S732" s="10"/>
      <c r="T732" s="10" t="s">
        <v>22</v>
      </c>
      <c r="U732" s="244">
        <v>35304</v>
      </c>
      <c r="V732" s="10" t="s">
        <v>351</v>
      </c>
      <c r="W732" s="10" t="s">
        <v>351</v>
      </c>
      <c r="X732" s="241" t="s">
        <v>1936</v>
      </c>
      <c r="Y732" s="8" t="s">
        <v>10550</v>
      </c>
      <c r="Z732" s="243">
        <v>44418</v>
      </c>
      <c r="AA732" s="10" t="s">
        <v>1937</v>
      </c>
      <c r="AB732" s="10" t="s">
        <v>1956</v>
      </c>
      <c r="AC732" s="10" t="s">
        <v>3139</v>
      </c>
      <c r="AD732" s="10" t="s">
        <v>2687</v>
      </c>
      <c r="AE732" s="243" t="s">
        <v>10551</v>
      </c>
      <c r="AF732" s="10" t="s">
        <v>10552</v>
      </c>
      <c r="AG732" s="10" t="s">
        <v>10553</v>
      </c>
      <c r="AH732" s="242" t="s">
        <v>10554</v>
      </c>
      <c r="AI732" s="243" t="s">
        <v>10555</v>
      </c>
      <c r="AJ732" s="10" t="s">
        <v>10556</v>
      </c>
      <c r="AK732" s="10" t="s">
        <v>10557</v>
      </c>
      <c r="AL732" s="241" t="s">
        <v>1953</v>
      </c>
      <c r="AM732" s="8" t="s">
        <v>10558</v>
      </c>
      <c r="AN732" s="8"/>
      <c r="AO732" s="8"/>
      <c r="AP732" s="8"/>
      <c r="AQ732" s="8"/>
      <c r="AR732" s="245">
        <v>44559</v>
      </c>
      <c r="AS732" s="245">
        <v>44559</v>
      </c>
      <c r="AT732" s="246"/>
      <c r="AU732" s="244" t="s">
        <v>10559</v>
      </c>
      <c r="AV732" s="247" t="s">
        <v>8582</v>
      </c>
      <c r="AW732" s="248" t="s">
        <v>3782</v>
      </c>
      <c r="AX732" s="249"/>
      <c r="AY732" s="250" t="s">
        <v>10548</v>
      </c>
    </row>
    <row r="733" spans="1:51" ht="24.75" customHeight="1" x14ac:dyDescent="0.35">
      <c r="A733" s="11">
        <v>732</v>
      </c>
      <c r="B733" s="241" t="s">
        <v>10560</v>
      </c>
      <c r="C733" s="8" t="s">
        <v>5933</v>
      </c>
      <c r="D733" s="10" t="s">
        <v>3087</v>
      </c>
      <c r="E733" s="10" t="s">
        <v>32</v>
      </c>
      <c r="F733" s="9">
        <v>44320</v>
      </c>
      <c r="G733" s="9">
        <v>44379</v>
      </c>
      <c r="H733" s="9"/>
      <c r="I733" s="9">
        <v>44744</v>
      </c>
      <c r="J733" s="7" t="s">
        <v>3127</v>
      </c>
      <c r="K733" s="7"/>
      <c r="L733" s="10" t="s">
        <v>115</v>
      </c>
      <c r="M733" s="242" t="s">
        <v>2070</v>
      </c>
      <c r="N733" s="243" t="s">
        <v>1990</v>
      </c>
      <c r="O733" s="243" t="s">
        <v>484</v>
      </c>
      <c r="P733" s="10" t="s">
        <v>2220</v>
      </c>
      <c r="Q733" s="10"/>
      <c r="R733" s="10"/>
      <c r="S733" s="10"/>
      <c r="T733" s="10" t="s">
        <v>22</v>
      </c>
      <c r="U733" s="244">
        <v>33366</v>
      </c>
      <c r="V733" s="10" t="s">
        <v>79</v>
      </c>
      <c r="W733" s="10" t="s">
        <v>79</v>
      </c>
      <c r="X733" s="241" t="s">
        <v>1936</v>
      </c>
      <c r="Y733" s="8" t="s">
        <v>10561</v>
      </c>
      <c r="Z733" s="243">
        <v>43276</v>
      </c>
      <c r="AA733" s="10" t="s">
        <v>79</v>
      </c>
      <c r="AB733" s="10" t="s">
        <v>1956</v>
      </c>
      <c r="AC733" s="10" t="s">
        <v>3139</v>
      </c>
      <c r="AD733" s="10" t="s">
        <v>10562</v>
      </c>
      <c r="AE733" s="243" t="s">
        <v>2590</v>
      </c>
      <c r="AF733" s="10" t="s">
        <v>10563</v>
      </c>
      <c r="AG733" s="10" t="s">
        <v>10564</v>
      </c>
      <c r="AH733" s="242" t="s">
        <v>10563</v>
      </c>
      <c r="AI733" s="243" t="s">
        <v>10564</v>
      </c>
      <c r="AJ733" s="10" t="s">
        <v>10565</v>
      </c>
      <c r="AK733" s="10" t="s">
        <v>10566</v>
      </c>
      <c r="AL733" s="241" t="s">
        <v>1941</v>
      </c>
      <c r="AM733" s="8" t="s">
        <v>10567</v>
      </c>
      <c r="AN733" s="8"/>
      <c r="AO733" s="8"/>
      <c r="AP733" s="8"/>
      <c r="AQ733" s="8"/>
      <c r="AR733" s="245">
        <v>44560</v>
      </c>
      <c r="AS733" s="245">
        <v>44560</v>
      </c>
      <c r="AT733" s="246"/>
      <c r="AU733" s="244" t="s">
        <v>10568</v>
      </c>
      <c r="AV733" s="247" t="s">
        <v>8582</v>
      </c>
      <c r="AW733" s="248" t="s">
        <v>3782</v>
      </c>
      <c r="AX733" s="249"/>
      <c r="AY733" s="250" t="s">
        <v>10560</v>
      </c>
    </row>
    <row r="734" spans="1:51" ht="24.75" customHeight="1" x14ac:dyDescent="0.35">
      <c r="A734" s="11">
        <v>733</v>
      </c>
      <c r="B734" s="241" t="s">
        <v>10569</v>
      </c>
      <c r="C734" s="8" t="s">
        <v>10570</v>
      </c>
      <c r="D734" s="10" t="s">
        <v>10571</v>
      </c>
      <c r="E734" s="10" t="s">
        <v>501</v>
      </c>
      <c r="F734" s="9">
        <v>44305</v>
      </c>
      <c r="G734" s="9">
        <v>44364</v>
      </c>
      <c r="H734" s="9"/>
      <c r="I734" s="9">
        <v>44729</v>
      </c>
      <c r="J734" s="7" t="s">
        <v>3127</v>
      </c>
      <c r="K734" s="7"/>
      <c r="L734" s="10" t="s">
        <v>8979</v>
      </c>
      <c r="M734" s="242" t="s">
        <v>3474</v>
      </c>
      <c r="N734" s="243" t="s">
        <v>2017</v>
      </c>
      <c r="O734" s="243" t="s">
        <v>8980</v>
      </c>
      <c r="P734" s="10" t="s">
        <v>8981</v>
      </c>
      <c r="Q734" s="10"/>
      <c r="R734" s="10"/>
      <c r="S734" s="10"/>
      <c r="T734" s="10" t="s">
        <v>53</v>
      </c>
      <c r="U734" s="244">
        <v>32620</v>
      </c>
      <c r="V734" s="10" t="s">
        <v>501</v>
      </c>
      <c r="W734" s="10" t="s">
        <v>501</v>
      </c>
      <c r="X734" s="241" t="s">
        <v>1936</v>
      </c>
      <c r="Y734" s="8" t="s">
        <v>10572</v>
      </c>
      <c r="Z734" s="243">
        <v>44151</v>
      </c>
      <c r="AA734" s="10" t="s">
        <v>3087</v>
      </c>
      <c r="AB734" s="10" t="s">
        <v>1938</v>
      </c>
      <c r="AC734" s="10" t="s">
        <v>3139</v>
      </c>
      <c r="AD734" s="10" t="s">
        <v>2311</v>
      </c>
      <c r="AE734" s="243" t="s">
        <v>1948</v>
      </c>
      <c r="AF734" s="10" t="s">
        <v>10573</v>
      </c>
      <c r="AG734" s="10" t="s">
        <v>10574</v>
      </c>
      <c r="AH734" s="242" t="s">
        <v>10573</v>
      </c>
      <c r="AI734" s="243" t="s">
        <v>10574</v>
      </c>
      <c r="AJ734" s="10" t="s">
        <v>10575</v>
      </c>
      <c r="AK734" s="10" t="s">
        <v>10576</v>
      </c>
      <c r="AL734" s="241" t="s">
        <v>1971</v>
      </c>
      <c r="AM734" s="8" t="s">
        <v>10577</v>
      </c>
      <c r="AN734" s="8"/>
      <c r="AO734" s="8"/>
      <c r="AP734" s="8"/>
      <c r="AQ734" s="8"/>
      <c r="AR734" s="245">
        <v>44561</v>
      </c>
      <c r="AS734" s="245">
        <v>44561</v>
      </c>
      <c r="AT734" s="246"/>
      <c r="AU734" s="244" t="s">
        <v>10464</v>
      </c>
      <c r="AV734" s="247" t="s">
        <v>8582</v>
      </c>
      <c r="AW734" s="248" t="s">
        <v>8607</v>
      </c>
      <c r="AX734" s="249"/>
      <c r="AY734" s="250" t="s">
        <v>10569</v>
      </c>
    </row>
    <row r="735" spans="1:51" ht="24.75" customHeight="1" x14ac:dyDescent="0.35">
      <c r="A735" s="11">
        <v>734</v>
      </c>
      <c r="B735" s="241" t="s">
        <v>10578</v>
      </c>
      <c r="C735" s="8" t="s">
        <v>10579</v>
      </c>
      <c r="D735" s="10" t="s">
        <v>3087</v>
      </c>
      <c r="E735" s="10" t="s">
        <v>1725</v>
      </c>
      <c r="F735" s="9">
        <v>43437</v>
      </c>
      <c r="G735" s="9">
        <v>43496</v>
      </c>
      <c r="H735" s="9"/>
      <c r="I735" s="9"/>
      <c r="J735" s="7" t="s">
        <v>1932</v>
      </c>
      <c r="K735" s="7"/>
      <c r="L735" s="10" t="s">
        <v>8979</v>
      </c>
      <c r="M735" s="242" t="s">
        <v>3474</v>
      </c>
      <c r="N735" s="243" t="s">
        <v>2017</v>
      </c>
      <c r="O735" s="243" t="s">
        <v>8980</v>
      </c>
      <c r="P735" s="10" t="s">
        <v>8981</v>
      </c>
      <c r="Q735" s="10"/>
      <c r="R735" s="10"/>
      <c r="S735" s="10"/>
      <c r="T735" s="10" t="s">
        <v>22</v>
      </c>
      <c r="U735" s="244">
        <v>32616</v>
      </c>
      <c r="V735" s="10" t="s">
        <v>1725</v>
      </c>
      <c r="W735" s="10" t="s">
        <v>1725</v>
      </c>
      <c r="X735" s="241" t="s">
        <v>1936</v>
      </c>
      <c r="Y735" s="8" t="s">
        <v>10580</v>
      </c>
      <c r="Z735" s="243">
        <v>41197</v>
      </c>
      <c r="AA735" s="10" t="s">
        <v>1725</v>
      </c>
      <c r="AB735" s="10" t="s">
        <v>1938</v>
      </c>
      <c r="AC735" s="10" t="s">
        <v>3139</v>
      </c>
      <c r="AD735" s="10" t="s">
        <v>2621</v>
      </c>
      <c r="AE735" s="243" t="s">
        <v>10581</v>
      </c>
      <c r="AF735" s="10" t="s">
        <v>10582</v>
      </c>
      <c r="AG735" s="10" t="s">
        <v>10583</v>
      </c>
      <c r="AH735" s="242" t="s">
        <v>10582</v>
      </c>
      <c r="AI735" s="243" t="s">
        <v>10583</v>
      </c>
      <c r="AJ735" s="10" t="s">
        <v>10584</v>
      </c>
      <c r="AK735" s="10" t="s">
        <v>10585</v>
      </c>
      <c r="AL735" s="241" t="s">
        <v>1941</v>
      </c>
      <c r="AM735" s="8" t="s">
        <v>10586</v>
      </c>
      <c r="AN735" s="8"/>
      <c r="AO735" s="8"/>
      <c r="AP735" s="8"/>
      <c r="AQ735" s="8"/>
      <c r="AR735" s="245">
        <v>44561</v>
      </c>
      <c r="AS735" s="245">
        <v>44561</v>
      </c>
      <c r="AT735" s="246"/>
      <c r="AU735" s="244" t="s">
        <v>10587</v>
      </c>
      <c r="AV735" s="247" t="s">
        <v>8582</v>
      </c>
      <c r="AW735" s="248" t="s">
        <v>8607</v>
      </c>
      <c r="AX735" s="249"/>
      <c r="AY735" s="250" t="s">
        <v>10578</v>
      </c>
    </row>
    <row r="736" spans="1:51" ht="24.75" customHeight="1" x14ac:dyDescent="0.35">
      <c r="A736" s="11">
        <v>735</v>
      </c>
      <c r="B736" s="241" t="s">
        <v>10588</v>
      </c>
      <c r="C736" s="8" t="s">
        <v>10589</v>
      </c>
      <c r="D736" s="10" t="s">
        <v>10590</v>
      </c>
      <c r="E736" s="10" t="s">
        <v>91</v>
      </c>
      <c r="F736" s="9">
        <v>44452</v>
      </c>
      <c r="G736" s="9">
        <v>44511</v>
      </c>
      <c r="H736" s="9"/>
      <c r="I736" s="9">
        <v>44876</v>
      </c>
      <c r="J736" s="7" t="s">
        <v>3127</v>
      </c>
      <c r="K736" s="7"/>
      <c r="L736" s="10" t="s">
        <v>3195</v>
      </c>
      <c r="M736" s="242" t="s">
        <v>2207</v>
      </c>
      <c r="N736" s="243" t="s">
        <v>1964</v>
      </c>
      <c r="O736" s="243" t="s">
        <v>10591</v>
      </c>
      <c r="P736" s="10" t="s">
        <v>10592</v>
      </c>
      <c r="Q736" s="10"/>
      <c r="R736" s="10"/>
      <c r="S736" s="10"/>
      <c r="T736" s="10" t="s">
        <v>53</v>
      </c>
      <c r="U736" s="244">
        <v>32130</v>
      </c>
      <c r="V736" s="10" t="s">
        <v>351</v>
      </c>
      <c r="W736" s="10" t="s">
        <v>501</v>
      </c>
      <c r="X736" s="241" t="s">
        <v>1936</v>
      </c>
      <c r="Y736" s="8" t="s">
        <v>10593</v>
      </c>
      <c r="Z736" s="243">
        <v>43643</v>
      </c>
      <c r="AA736" s="10" t="s">
        <v>1937</v>
      </c>
      <c r="AB736" s="10" t="s">
        <v>1938</v>
      </c>
      <c r="AC736" s="10" t="s">
        <v>3139</v>
      </c>
      <c r="AD736" s="10" t="s">
        <v>2031</v>
      </c>
      <c r="AE736" s="243" t="s">
        <v>2584</v>
      </c>
      <c r="AF736" s="10" t="s">
        <v>10594</v>
      </c>
      <c r="AG736" s="10" t="s">
        <v>10595</v>
      </c>
      <c r="AH736" s="242" t="s">
        <v>10594</v>
      </c>
      <c r="AI736" s="243" t="s">
        <v>10595</v>
      </c>
      <c r="AJ736" s="10" t="s">
        <v>10596</v>
      </c>
      <c r="AK736" s="10" t="s">
        <v>10597</v>
      </c>
      <c r="AL736" s="241" t="s">
        <v>1971</v>
      </c>
      <c r="AM736" s="8" t="s">
        <v>10598</v>
      </c>
      <c r="AN736" s="8"/>
      <c r="AO736" s="8"/>
      <c r="AP736" s="8"/>
      <c r="AQ736" s="8"/>
      <c r="AR736" s="245">
        <v>44561</v>
      </c>
      <c r="AS736" s="245">
        <v>44561</v>
      </c>
      <c r="AT736" s="246"/>
      <c r="AU736" s="244" t="s">
        <v>10599</v>
      </c>
      <c r="AV736" s="247" t="s">
        <v>8582</v>
      </c>
      <c r="AW736" s="248" t="s">
        <v>6769</v>
      </c>
      <c r="AX736" s="249"/>
      <c r="AY736" s="250" t="s">
        <v>10588</v>
      </c>
    </row>
    <row r="737" spans="1:51" ht="24.75" customHeight="1" x14ac:dyDescent="0.35">
      <c r="A737" s="11">
        <v>736</v>
      </c>
      <c r="B737" s="241" t="s">
        <v>10600</v>
      </c>
      <c r="C737" s="8" t="s">
        <v>10601</v>
      </c>
      <c r="D737" s="10" t="s">
        <v>3087</v>
      </c>
      <c r="E737" s="10" t="s">
        <v>14</v>
      </c>
      <c r="F737" s="9">
        <v>41960</v>
      </c>
      <c r="G737" s="9"/>
      <c r="H737" s="9"/>
      <c r="I737" s="9">
        <v>44880</v>
      </c>
      <c r="J737" s="7" t="s">
        <v>3127</v>
      </c>
      <c r="K737" s="7"/>
      <c r="L737" s="10" t="s">
        <v>26</v>
      </c>
      <c r="M737" s="242" t="s">
        <v>1630</v>
      </c>
      <c r="N737" s="243" t="s">
        <v>2097</v>
      </c>
      <c r="O737" s="243" t="s">
        <v>1630</v>
      </c>
      <c r="P737" s="10" t="s">
        <v>10602</v>
      </c>
      <c r="Q737" s="10"/>
      <c r="R737" s="10"/>
      <c r="S737" s="10"/>
      <c r="T737" s="10" t="s">
        <v>53</v>
      </c>
      <c r="U737" s="244">
        <v>27538</v>
      </c>
      <c r="V737" s="10" t="s">
        <v>2195</v>
      </c>
      <c r="W737" s="10" t="s">
        <v>2195</v>
      </c>
      <c r="X737" s="241" t="s">
        <v>2195</v>
      </c>
      <c r="Y737" s="8" t="s">
        <v>10603</v>
      </c>
      <c r="Z737" s="243">
        <v>41435</v>
      </c>
      <c r="AA737" s="10" t="s">
        <v>2195</v>
      </c>
      <c r="AB737" s="10" t="s">
        <v>1938</v>
      </c>
      <c r="AC737" s="10" t="s">
        <v>1968</v>
      </c>
      <c r="AD737" s="10" t="s">
        <v>6427</v>
      </c>
      <c r="AE737" s="243" t="s">
        <v>1948</v>
      </c>
      <c r="AF737" s="10" t="s">
        <v>10604</v>
      </c>
      <c r="AG737" s="10" t="s">
        <v>10605</v>
      </c>
      <c r="AH737" s="242" t="s">
        <v>10604</v>
      </c>
      <c r="AI737" s="243" t="s">
        <v>10605</v>
      </c>
      <c r="AJ737" s="10" t="s">
        <v>10606</v>
      </c>
      <c r="AK737" s="10" t="s">
        <v>10607</v>
      </c>
      <c r="AL737" s="241" t="s">
        <v>3087</v>
      </c>
      <c r="AM737" s="8" t="s">
        <v>10608</v>
      </c>
      <c r="AN737" s="8"/>
      <c r="AO737" s="8"/>
      <c r="AP737" s="8"/>
      <c r="AQ737" s="8"/>
      <c r="AR737" s="245">
        <v>44561</v>
      </c>
      <c r="AS737" s="245">
        <v>44561</v>
      </c>
      <c r="AT737" s="246"/>
      <c r="AU737" s="244"/>
      <c r="AV737" s="247" t="s">
        <v>3710</v>
      </c>
      <c r="AW737" s="248" t="s">
        <v>3710</v>
      </c>
      <c r="AX737" s="249"/>
      <c r="AY737" s="250" t="s">
        <v>10600</v>
      </c>
    </row>
    <row r="738" spans="1:51" ht="24.75" customHeight="1" x14ac:dyDescent="0.35">
      <c r="A738" s="11">
        <v>737</v>
      </c>
      <c r="B738" s="241" t="s">
        <v>10609</v>
      </c>
      <c r="C738" s="8" t="s">
        <v>10610</v>
      </c>
      <c r="D738" s="10"/>
      <c r="E738" s="10" t="s">
        <v>79</v>
      </c>
      <c r="F738" s="9">
        <v>44510</v>
      </c>
      <c r="G738" s="9">
        <v>44569</v>
      </c>
      <c r="H738" s="9"/>
      <c r="I738" s="9"/>
      <c r="J738" s="7"/>
      <c r="K738" s="7"/>
      <c r="L738" s="10" t="s">
        <v>8979</v>
      </c>
      <c r="M738" s="242" t="s">
        <v>3474</v>
      </c>
      <c r="N738" s="243" t="s">
        <v>2017</v>
      </c>
      <c r="O738" s="243" t="s">
        <v>8980</v>
      </c>
      <c r="P738" s="10" t="s">
        <v>8981</v>
      </c>
      <c r="Q738" s="10"/>
      <c r="R738" s="10"/>
      <c r="S738" s="10"/>
      <c r="T738" s="10" t="s">
        <v>53</v>
      </c>
      <c r="U738" s="244">
        <v>394884</v>
      </c>
      <c r="V738" s="10" t="s">
        <v>669</v>
      </c>
      <c r="W738" s="10" t="s">
        <v>669</v>
      </c>
      <c r="X738" s="241" t="s">
        <v>1936</v>
      </c>
      <c r="Y738" s="8" t="s">
        <v>10611</v>
      </c>
      <c r="Z738" s="243">
        <v>42220</v>
      </c>
      <c r="AA738" s="10" t="s">
        <v>1937</v>
      </c>
      <c r="AB738" s="10" t="s">
        <v>1938</v>
      </c>
      <c r="AC738" s="10" t="s">
        <v>3139</v>
      </c>
      <c r="AD738" s="10" t="s">
        <v>10612</v>
      </c>
      <c r="AE738" s="243" t="s">
        <v>7038</v>
      </c>
      <c r="AF738" s="10" t="s">
        <v>10613</v>
      </c>
      <c r="AG738" s="10" t="s">
        <v>10614</v>
      </c>
      <c r="AH738" s="242" t="s">
        <v>10615</v>
      </c>
      <c r="AI738" s="243" t="s">
        <v>10616</v>
      </c>
      <c r="AJ738" s="10" t="s">
        <v>10617</v>
      </c>
      <c r="AK738" s="10" t="s">
        <v>10618</v>
      </c>
      <c r="AL738" s="241" t="s">
        <v>1971</v>
      </c>
      <c r="AM738" s="8" t="s">
        <v>10619</v>
      </c>
      <c r="AN738" s="8"/>
      <c r="AO738" s="8"/>
      <c r="AP738" s="8"/>
      <c r="AQ738" s="8"/>
      <c r="AR738" s="245">
        <v>44561</v>
      </c>
      <c r="AS738" s="245">
        <v>44561</v>
      </c>
      <c r="AT738" s="246"/>
      <c r="AU738" s="244" t="s">
        <v>10620</v>
      </c>
      <c r="AV738" s="247" t="s">
        <v>8582</v>
      </c>
      <c r="AW738" s="248" t="s">
        <v>3782</v>
      </c>
      <c r="AX738" s="249"/>
      <c r="AY738" s="250" t="s">
        <v>10609</v>
      </c>
    </row>
    <row r="739" spans="1:51" ht="24.75" customHeight="1" x14ac:dyDescent="0.35">
      <c r="A739" s="11">
        <v>738</v>
      </c>
      <c r="B739" s="241" t="s">
        <v>10621</v>
      </c>
      <c r="C739" s="8" t="s">
        <v>7634</v>
      </c>
      <c r="D739" s="10" t="s">
        <v>3087</v>
      </c>
      <c r="E739" s="10" t="s">
        <v>14</v>
      </c>
      <c r="F739" s="9">
        <v>44333</v>
      </c>
      <c r="G739" s="9">
        <v>44392</v>
      </c>
      <c r="H739" s="9"/>
      <c r="I739" s="9">
        <v>44757</v>
      </c>
      <c r="J739" s="7" t="s">
        <v>3127</v>
      </c>
      <c r="K739" s="7" t="s">
        <v>7218</v>
      </c>
      <c r="L739" s="10" t="s">
        <v>35</v>
      </c>
      <c r="M739" s="242" t="s">
        <v>1989</v>
      </c>
      <c r="N739" s="243" t="s">
        <v>1990</v>
      </c>
      <c r="O739" s="243" t="s">
        <v>75</v>
      </c>
      <c r="P739" s="10" t="s">
        <v>1991</v>
      </c>
      <c r="Q739" s="10" t="s">
        <v>21</v>
      </c>
      <c r="R739" s="10"/>
      <c r="S739" s="10"/>
      <c r="T739" s="10" t="s">
        <v>22</v>
      </c>
      <c r="U739" s="244">
        <v>30992</v>
      </c>
      <c r="V739" s="10" t="s">
        <v>255</v>
      </c>
      <c r="W739" s="10" t="s">
        <v>1382</v>
      </c>
      <c r="X739" s="241" t="s">
        <v>1936</v>
      </c>
      <c r="Y739" s="8" t="s">
        <v>7636</v>
      </c>
      <c r="Z739" s="243">
        <v>41827</v>
      </c>
      <c r="AA739" s="10" t="s">
        <v>255</v>
      </c>
      <c r="AB739" s="10" t="s">
        <v>1938</v>
      </c>
      <c r="AC739" s="10" t="s">
        <v>3139</v>
      </c>
      <c r="AD739" s="10" t="s">
        <v>5462</v>
      </c>
      <c r="AE739" s="243" t="s">
        <v>10622</v>
      </c>
      <c r="AF739" s="10" t="s">
        <v>10623</v>
      </c>
      <c r="AG739" s="10" t="s">
        <v>10624</v>
      </c>
      <c r="AH739" s="242" t="s">
        <v>10623</v>
      </c>
      <c r="AI739" s="243" t="s">
        <v>10624</v>
      </c>
      <c r="AJ739" s="10" t="s">
        <v>7642</v>
      </c>
      <c r="AK739" s="10" t="s">
        <v>7643</v>
      </c>
      <c r="AL739" s="241" t="s">
        <v>1941</v>
      </c>
      <c r="AM739" s="8" t="s">
        <v>7644</v>
      </c>
      <c r="AN739" s="8"/>
      <c r="AO739" s="8"/>
      <c r="AP739" s="8"/>
      <c r="AQ739" s="8"/>
      <c r="AR739" s="245">
        <v>44554</v>
      </c>
      <c r="AS739" s="245">
        <v>44566</v>
      </c>
      <c r="AT739" s="246"/>
      <c r="AU739" s="244" t="s">
        <v>10625</v>
      </c>
      <c r="AV739" s="247" t="s">
        <v>8582</v>
      </c>
      <c r="AW739" s="248" t="s">
        <v>3782</v>
      </c>
      <c r="AX739" s="249"/>
      <c r="AY739" s="250" t="s">
        <v>10621</v>
      </c>
    </row>
    <row r="740" spans="1:51" ht="24.75" customHeight="1" x14ac:dyDescent="0.35">
      <c r="A740" s="11">
        <v>739</v>
      </c>
      <c r="B740" s="241" t="s">
        <v>10626</v>
      </c>
      <c r="C740" s="8" t="s">
        <v>10627</v>
      </c>
      <c r="D740" s="10" t="s">
        <v>3087</v>
      </c>
      <c r="E740" s="10" t="s">
        <v>14</v>
      </c>
      <c r="F740" s="9">
        <v>43290</v>
      </c>
      <c r="G740" s="9">
        <v>43349</v>
      </c>
      <c r="H740" s="9"/>
      <c r="I740" s="9"/>
      <c r="J740" s="7" t="s">
        <v>1932</v>
      </c>
      <c r="K740" s="7" t="s">
        <v>26</v>
      </c>
      <c r="L740" s="10" t="s">
        <v>2404</v>
      </c>
      <c r="M740" s="242" t="s">
        <v>27</v>
      </c>
      <c r="N740" s="243" t="s">
        <v>2050</v>
      </c>
      <c r="O740" s="243" t="s">
        <v>1078</v>
      </c>
      <c r="P740" s="10" t="s">
        <v>2471</v>
      </c>
      <c r="Q740" s="10" t="s">
        <v>21</v>
      </c>
      <c r="R740" s="10"/>
      <c r="S740" s="10"/>
      <c r="T740" s="10" t="s">
        <v>53</v>
      </c>
      <c r="U740" s="244">
        <v>34904</v>
      </c>
      <c r="V740" s="10" t="s">
        <v>1045</v>
      </c>
      <c r="W740" s="10" t="s">
        <v>1045</v>
      </c>
      <c r="X740" s="241" t="s">
        <v>1936</v>
      </c>
      <c r="Y740" s="8" t="s">
        <v>10628</v>
      </c>
      <c r="Z740" s="243">
        <v>42713</v>
      </c>
      <c r="AA740" s="10" t="s">
        <v>1045</v>
      </c>
      <c r="AB740" s="10" t="s">
        <v>1956</v>
      </c>
      <c r="AC740" s="10" t="s">
        <v>3139</v>
      </c>
      <c r="AD740" s="10" t="s">
        <v>2303</v>
      </c>
      <c r="AE740" s="243" t="s">
        <v>2073</v>
      </c>
      <c r="AF740" s="10" t="s">
        <v>10629</v>
      </c>
      <c r="AG740" s="10" t="s">
        <v>10630</v>
      </c>
      <c r="AH740" s="242" t="s">
        <v>10631</v>
      </c>
      <c r="AI740" s="243" t="s">
        <v>10632</v>
      </c>
      <c r="AJ740" s="10" t="s">
        <v>10633</v>
      </c>
      <c r="AK740" s="10" t="s">
        <v>10634</v>
      </c>
      <c r="AL740" s="241" t="s">
        <v>1953</v>
      </c>
      <c r="AM740" s="8" t="s">
        <v>10635</v>
      </c>
      <c r="AN740" s="8"/>
      <c r="AO740" s="8"/>
      <c r="AP740" s="8"/>
      <c r="AQ740" s="8"/>
      <c r="AR740" s="245">
        <v>44568</v>
      </c>
      <c r="AS740" s="245">
        <v>44568</v>
      </c>
      <c r="AT740" s="246"/>
      <c r="AU740" s="244" t="s">
        <v>10587</v>
      </c>
      <c r="AV740" s="247" t="s">
        <v>8582</v>
      </c>
      <c r="AW740" s="248" t="s">
        <v>8607</v>
      </c>
      <c r="AX740" s="249" t="s">
        <v>8296</v>
      </c>
      <c r="AY740" s="250" t="s">
        <v>10626</v>
      </c>
    </row>
    <row r="741" spans="1:51" ht="24.75" customHeight="1" x14ac:dyDescent="0.35">
      <c r="A741" s="11">
        <v>740</v>
      </c>
      <c r="B741" s="241" t="s">
        <v>10636</v>
      </c>
      <c r="C741" s="8" t="s">
        <v>10637</v>
      </c>
      <c r="D741" s="10"/>
      <c r="E741" s="10" t="s">
        <v>707</v>
      </c>
      <c r="F741" s="9">
        <v>44536</v>
      </c>
      <c r="G741" s="9">
        <v>44595</v>
      </c>
      <c r="H741" s="9"/>
      <c r="I741" s="9"/>
      <c r="J741" s="7"/>
      <c r="K741" s="7" t="s">
        <v>80</v>
      </c>
      <c r="L741" s="10" t="s">
        <v>10638</v>
      </c>
      <c r="M741" s="242" t="s">
        <v>10639</v>
      </c>
      <c r="N741" s="243" t="s">
        <v>1972</v>
      </c>
      <c r="O741" s="243" t="s">
        <v>3186</v>
      </c>
      <c r="P741" s="10" t="s">
        <v>2061</v>
      </c>
      <c r="Q741" s="10" t="e">
        <v>#N/A</v>
      </c>
      <c r="R741" s="10"/>
      <c r="S741" s="10"/>
      <c r="T741" s="10" t="s">
        <v>53</v>
      </c>
      <c r="U741" s="244">
        <v>29221</v>
      </c>
      <c r="V741" s="10" t="s">
        <v>707</v>
      </c>
      <c r="W741" s="10" t="s">
        <v>707</v>
      </c>
      <c r="X741" s="241" t="s">
        <v>1936</v>
      </c>
      <c r="Y741" s="8" t="s">
        <v>10640</v>
      </c>
      <c r="Z741" s="243">
        <v>43182</v>
      </c>
      <c r="AA741" s="10" t="s">
        <v>707</v>
      </c>
      <c r="AB741" s="10" t="s">
        <v>1938</v>
      </c>
      <c r="AC741" s="10" t="s">
        <v>1974</v>
      </c>
      <c r="AD741" s="10" t="s">
        <v>10641</v>
      </c>
      <c r="AE741" s="243" t="s">
        <v>10642</v>
      </c>
      <c r="AF741" s="10" t="s">
        <v>10643</v>
      </c>
      <c r="AG741" s="10" t="s">
        <v>10644</v>
      </c>
      <c r="AH741" s="242" t="s">
        <v>10643</v>
      </c>
      <c r="AI741" s="243" t="s">
        <v>10644</v>
      </c>
      <c r="AJ741" s="10" t="s">
        <v>10645</v>
      </c>
      <c r="AK741" s="10" t="s">
        <v>10646</v>
      </c>
      <c r="AL741" s="241" t="s">
        <v>1971</v>
      </c>
      <c r="AM741" s="8" t="s">
        <v>10647</v>
      </c>
      <c r="AN741" s="8"/>
      <c r="AO741" s="8"/>
      <c r="AP741" s="8"/>
      <c r="AQ741" s="8"/>
      <c r="AR741" s="245">
        <v>44571</v>
      </c>
      <c r="AS741" s="245">
        <v>44571</v>
      </c>
      <c r="AT741" s="246"/>
      <c r="AU741" s="244" t="s">
        <v>10648</v>
      </c>
      <c r="AV741" s="247" t="s">
        <v>8638</v>
      </c>
      <c r="AW741" s="248" t="s">
        <v>9474</v>
      </c>
      <c r="AX741" s="249"/>
      <c r="AY741" s="250" t="s">
        <v>10636</v>
      </c>
    </row>
    <row r="742" spans="1:51" ht="24.75" customHeight="1" x14ac:dyDescent="0.35">
      <c r="A742" s="11">
        <v>741</v>
      </c>
      <c r="B742" s="241" t="s">
        <v>10649</v>
      </c>
      <c r="C742" s="8" t="s">
        <v>10650</v>
      </c>
      <c r="D742" s="10"/>
      <c r="E742" s="10" t="s">
        <v>14</v>
      </c>
      <c r="F742" s="9">
        <v>44508</v>
      </c>
      <c r="G742" s="9">
        <v>44567</v>
      </c>
      <c r="H742" s="9"/>
      <c r="I742" s="9">
        <v>44932</v>
      </c>
      <c r="J742" s="7" t="s">
        <v>3127</v>
      </c>
      <c r="K742" s="7" t="s">
        <v>10651</v>
      </c>
      <c r="L742" s="10" t="s">
        <v>41</v>
      </c>
      <c r="M742" s="242" t="s">
        <v>1954</v>
      </c>
      <c r="N742" s="243" t="s">
        <v>2126</v>
      </c>
      <c r="O742" s="243" t="s">
        <v>10652</v>
      </c>
      <c r="P742" s="10" t="s">
        <v>10653</v>
      </c>
      <c r="Q742" s="10" t="s">
        <v>21</v>
      </c>
      <c r="R742" s="10"/>
      <c r="S742" s="10"/>
      <c r="T742" s="10" t="s">
        <v>22</v>
      </c>
      <c r="U742" s="244">
        <v>35119</v>
      </c>
      <c r="V742" s="10" t="s">
        <v>57</v>
      </c>
      <c r="W742" s="10" t="s">
        <v>343</v>
      </c>
      <c r="X742" s="241" t="s">
        <v>1936</v>
      </c>
      <c r="Y742" s="8" t="s">
        <v>10654</v>
      </c>
      <c r="Z742" s="243">
        <v>40715</v>
      </c>
      <c r="AA742" s="10" t="s">
        <v>3297</v>
      </c>
      <c r="AB742" s="10" t="s">
        <v>1956</v>
      </c>
      <c r="AC742" s="10" t="s">
        <v>3139</v>
      </c>
      <c r="AD742" s="10" t="s">
        <v>10655</v>
      </c>
      <c r="AE742" s="243" t="s">
        <v>2073</v>
      </c>
      <c r="AF742" s="10" t="s">
        <v>10656</v>
      </c>
      <c r="AG742" s="10" t="s">
        <v>10657</v>
      </c>
      <c r="AH742" s="242" t="s">
        <v>10658</v>
      </c>
      <c r="AI742" s="243" t="s">
        <v>10659</v>
      </c>
      <c r="AJ742" s="10" t="s">
        <v>10660</v>
      </c>
      <c r="AK742" s="10" t="s">
        <v>1595</v>
      </c>
      <c r="AL742" s="241" t="s">
        <v>1953</v>
      </c>
      <c r="AM742" s="8" t="s">
        <v>10661</v>
      </c>
      <c r="AN742" s="8"/>
      <c r="AO742" s="8"/>
      <c r="AP742" s="8"/>
      <c r="AQ742" s="8"/>
      <c r="AR742" s="245">
        <v>44572</v>
      </c>
      <c r="AS742" s="245">
        <v>44572</v>
      </c>
      <c r="AT742" s="246"/>
      <c r="AU742" s="244" t="s">
        <v>10662</v>
      </c>
      <c r="AV742" s="247" t="s">
        <v>8582</v>
      </c>
      <c r="AW742" s="248" t="s">
        <v>3782</v>
      </c>
      <c r="AX742" s="249"/>
      <c r="AY742" s="250" t="s">
        <v>10649</v>
      </c>
    </row>
    <row r="743" spans="1:51" ht="24.75" customHeight="1" x14ac:dyDescent="0.35">
      <c r="A743" s="11">
        <v>742</v>
      </c>
      <c r="B743" s="241" t="s">
        <v>10663</v>
      </c>
      <c r="C743" s="8" t="s">
        <v>10664</v>
      </c>
      <c r="D743" s="10" t="s">
        <v>3087</v>
      </c>
      <c r="E743" s="10" t="s">
        <v>2019</v>
      </c>
      <c r="F743" s="9">
        <v>42815</v>
      </c>
      <c r="G743" s="9">
        <v>42874</v>
      </c>
      <c r="H743" s="9"/>
      <c r="I743" s="9"/>
      <c r="J743" s="7" t="s">
        <v>1932</v>
      </c>
      <c r="K743" s="7" t="s">
        <v>80</v>
      </c>
      <c r="L743" s="10" t="s">
        <v>6673</v>
      </c>
      <c r="M743" s="242" t="s">
        <v>2470</v>
      </c>
      <c r="N743" s="243" t="s">
        <v>1972</v>
      </c>
      <c r="O743" s="243" t="s">
        <v>3186</v>
      </c>
      <c r="P743" s="10" t="s">
        <v>2061</v>
      </c>
      <c r="Q743" s="10" t="e">
        <v>#N/A</v>
      </c>
      <c r="R743" s="10"/>
      <c r="S743" s="10"/>
      <c r="T743" s="10" t="s">
        <v>53</v>
      </c>
      <c r="U743" s="244">
        <v>29985</v>
      </c>
      <c r="V743" s="10" t="s">
        <v>2019</v>
      </c>
      <c r="W743" s="10" t="s">
        <v>2064</v>
      </c>
      <c r="X743" s="241" t="s">
        <v>1936</v>
      </c>
      <c r="Y743" s="8" t="s">
        <v>10665</v>
      </c>
      <c r="Z743" s="243">
        <v>41282</v>
      </c>
      <c r="AA743" s="10" t="s">
        <v>2019</v>
      </c>
      <c r="AB743" s="10" t="s">
        <v>1938</v>
      </c>
      <c r="AC743" s="10" t="s">
        <v>3139</v>
      </c>
      <c r="AD743" s="10" t="s">
        <v>2167</v>
      </c>
      <c r="AE743" s="243" t="s">
        <v>10666</v>
      </c>
      <c r="AF743" s="10" t="s">
        <v>10667</v>
      </c>
      <c r="AG743" s="10" t="s">
        <v>10668</v>
      </c>
      <c r="AH743" s="242" t="s">
        <v>10669</v>
      </c>
      <c r="AI743" s="243" t="s">
        <v>10670</v>
      </c>
      <c r="AJ743" s="10" t="s">
        <v>397</v>
      </c>
      <c r="AK743" s="10" t="s">
        <v>395</v>
      </c>
      <c r="AL743" s="241" t="s">
        <v>1971</v>
      </c>
      <c r="AM743" s="8" t="s">
        <v>10671</v>
      </c>
      <c r="AN743" s="8"/>
      <c r="AO743" s="8"/>
      <c r="AP743" s="8"/>
      <c r="AQ743" s="8"/>
      <c r="AR743" s="245">
        <v>44561</v>
      </c>
      <c r="AS743" s="245">
        <v>44574</v>
      </c>
      <c r="AT743" s="246"/>
      <c r="AU743" s="244" t="s">
        <v>10464</v>
      </c>
      <c r="AV743" s="247" t="s">
        <v>8638</v>
      </c>
      <c r="AW743" s="248" t="s">
        <v>8639</v>
      </c>
      <c r="AX743" s="249"/>
      <c r="AY743" s="250" t="s">
        <v>10663</v>
      </c>
    </row>
    <row r="744" spans="1:51" ht="24.75" customHeight="1" x14ac:dyDescent="0.35">
      <c r="A744" s="11">
        <v>743</v>
      </c>
      <c r="B744" s="241" t="s">
        <v>10672</v>
      </c>
      <c r="C744" s="8" t="s">
        <v>10673</v>
      </c>
      <c r="D744" s="10"/>
      <c r="E744" s="10" t="s">
        <v>129</v>
      </c>
      <c r="F744" s="9">
        <v>44470</v>
      </c>
      <c r="G744" s="9">
        <v>44529</v>
      </c>
      <c r="H744" s="9"/>
      <c r="I744" s="9">
        <v>44894</v>
      </c>
      <c r="J744" s="7" t="s">
        <v>3127</v>
      </c>
      <c r="K744" s="7" t="s">
        <v>80</v>
      </c>
      <c r="L744" s="10" t="s">
        <v>3883</v>
      </c>
      <c r="M744" s="242" t="s">
        <v>2129</v>
      </c>
      <c r="N744" s="243" t="s">
        <v>1972</v>
      </c>
      <c r="O744" s="243" t="s">
        <v>3186</v>
      </c>
      <c r="P744" s="10" t="s">
        <v>2061</v>
      </c>
      <c r="Q744" s="10" t="e">
        <v>#N/A</v>
      </c>
      <c r="R744" s="10"/>
      <c r="S744" s="10"/>
      <c r="T744" s="10" t="s">
        <v>53</v>
      </c>
      <c r="U744" s="244">
        <v>32651</v>
      </c>
      <c r="V744" s="10" t="s">
        <v>2297</v>
      </c>
      <c r="W744" s="10" t="s">
        <v>2297</v>
      </c>
      <c r="X744" s="241" t="s">
        <v>1936</v>
      </c>
      <c r="Y744" s="8" t="s">
        <v>10674</v>
      </c>
      <c r="Z744" s="243">
        <v>43865</v>
      </c>
      <c r="AA744" s="10" t="s">
        <v>2297</v>
      </c>
      <c r="AB744" s="10" t="s">
        <v>1938</v>
      </c>
      <c r="AC744" s="10" t="s">
        <v>3139</v>
      </c>
      <c r="AD744" s="10" t="s">
        <v>2154</v>
      </c>
      <c r="AE744" s="243" t="s">
        <v>1998</v>
      </c>
      <c r="AF744" s="10" t="s">
        <v>10675</v>
      </c>
      <c r="AG744" s="10" t="s">
        <v>10676</v>
      </c>
      <c r="AH744" s="242" t="s">
        <v>10677</v>
      </c>
      <c r="AI744" s="243" t="s">
        <v>10678</v>
      </c>
      <c r="AJ744" s="10" t="s">
        <v>10679</v>
      </c>
      <c r="AK744" s="10" t="s">
        <v>10680</v>
      </c>
      <c r="AL744" s="241" t="s">
        <v>1971</v>
      </c>
      <c r="AM744" s="8" t="s">
        <v>10681</v>
      </c>
      <c r="AN744" s="8"/>
      <c r="AO744" s="8"/>
      <c r="AP744" s="8"/>
      <c r="AQ744" s="8"/>
      <c r="AR744" s="245">
        <v>44575</v>
      </c>
      <c r="AS744" s="245">
        <v>44575</v>
      </c>
      <c r="AT744" s="246"/>
      <c r="AU744" s="244" t="s">
        <v>10682</v>
      </c>
      <c r="AV744" s="247" t="s">
        <v>8638</v>
      </c>
      <c r="AW744" s="248" t="s">
        <v>9474</v>
      </c>
      <c r="AX744" s="249"/>
      <c r="AY744" s="250" t="s">
        <v>10672</v>
      </c>
    </row>
    <row r="745" spans="1:51" ht="24.75" customHeight="1" x14ac:dyDescent="0.35">
      <c r="A745" s="11">
        <v>744</v>
      </c>
      <c r="B745" s="241" t="s">
        <v>10683</v>
      </c>
      <c r="C745" s="8" t="s">
        <v>10684</v>
      </c>
      <c r="D745" s="10" t="s">
        <v>3087</v>
      </c>
      <c r="E745" s="10" t="s">
        <v>14</v>
      </c>
      <c r="F745" s="9">
        <v>42278</v>
      </c>
      <c r="G745" s="9"/>
      <c r="H745" s="9"/>
      <c r="I745" s="9">
        <v>45242</v>
      </c>
      <c r="J745" s="7" t="s">
        <v>3127</v>
      </c>
      <c r="K745" s="7" t="s">
        <v>109</v>
      </c>
      <c r="L745" s="10" t="s">
        <v>109</v>
      </c>
      <c r="M745" s="242" t="s">
        <v>109</v>
      </c>
      <c r="N745" s="243" t="s">
        <v>1979</v>
      </c>
      <c r="O745" s="243" t="s">
        <v>10685</v>
      </c>
      <c r="P745" s="10" t="s">
        <v>10686</v>
      </c>
      <c r="Q745" s="10" t="s">
        <v>21</v>
      </c>
      <c r="R745" s="10"/>
      <c r="S745" s="10"/>
      <c r="T745" s="10" t="s">
        <v>53</v>
      </c>
      <c r="U745" s="244">
        <v>26152</v>
      </c>
      <c r="V745" s="10" t="s">
        <v>2195</v>
      </c>
      <c r="W745" s="10" t="s">
        <v>2195</v>
      </c>
      <c r="X745" s="241" t="s">
        <v>2195</v>
      </c>
      <c r="Y745" s="8" t="s">
        <v>10687</v>
      </c>
      <c r="Z745" s="243">
        <v>44392</v>
      </c>
      <c r="AA745" s="10" t="s">
        <v>2195</v>
      </c>
      <c r="AB745" s="10" t="s">
        <v>1938</v>
      </c>
      <c r="AC745" s="10" t="s">
        <v>3139</v>
      </c>
      <c r="AD745" s="10" t="s">
        <v>10688</v>
      </c>
      <c r="AE745" s="243" t="s">
        <v>5383</v>
      </c>
      <c r="AF745" s="10" t="s">
        <v>10689</v>
      </c>
      <c r="AG745" s="10" t="s">
        <v>10690</v>
      </c>
      <c r="AH745" s="242" t="s">
        <v>10689</v>
      </c>
      <c r="AI745" s="243" t="s">
        <v>10690</v>
      </c>
      <c r="AJ745" s="10" t="s">
        <v>3087</v>
      </c>
      <c r="AK745" s="10" t="s">
        <v>10691</v>
      </c>
      <c r="AL745" s="241" t="s">
        <v>1971</v>
      </c>
      <c r="AM745" s="8" t="s">
        <v>10692</v>
      </c>
      <c r="AN745" s="8"/>
      <c r="AO745" s="8"/>
      <c r="AP745" s="8"/>
      <c r="AQ745" s="8"/>
      <c r="AR745" s="245">
        <v>44576</v>
      </c>
      <c r="AS745" s="245">
        <v>44576</v>
      </c>
      <c r="AT745" s="246"/>
      <c r="AU745" s="244"/>
      <c r="AV745" s="247" t="s">
        <v>3710</v>
      </c>
      <c r="AW745" s="248" t="s">
        <v>3710</v>
      </c>
      <c r="AX745" s="249"/>
      <c r="AY745" s="250" t="s">
        <v>10683</v>
      </c>
    </row>
    <row r="746" spans="1:51" ht="24.75" customHeight="1" x14ac:dyDescent="0.35">
      <c r="A746" s="11">
        <v>745</v>
      </c>
      <c r="B746" s="241" t="s">
        <v>10693</v>
      </c>
      <c r="C746" s="8" t="s">
        <v>8974</v>
      </c>
      <c r="D746" s="10"/>
      <c r="E746" s="10" t="s">
        <v>707</v>
      </c>
      <c r="F746" s="9">
        <v>44455</v>
      </c>
      <c r="G746" s="9">
        <v>44514</v>
      </c>
      <c r="H746" s="9"/>
      <c r="I746" s="9">
        <v>44879</v>
      </c>
      <c r="J746" s="7" t="s">
        <v>3127</v>
      </c>
      <c r="K746" s="7" t="s">
        <v>80</v>
      </c>
      <c r="L746" s="10" t="s">
        <v>3883</v>
      </c>
      <c r="M746" s="242" t="s">
        <v>2129</v>
      </c>
      <c r="N746" s="243" t="s">
        <v>1972</v>
      </c>
      <c r="O746" s="243" t="s">
        <v>3186</v>
      </c>
      <c r="P746" s="10" t="s">
        <v>2061</v>
      </c>
      <c r="Q746" s="10" t="e">
        <v>#N/A</v>
      </c>
      <c r="R746" s="10"/>
      <c r="S746" s="10"/>
      <c r="T746" s="10" t="s">
        <v>53</v>
      </c>
      <c r="U746" s="244">
        <v>32225</v>
      </c>
      <c r="V746" s="10" t="s">
        <v>2297</v>
      </c>
      <c r="W746" s="10" t="s">
        <v>2297</v>
      </c>
      <c r="X746" s="241" t="s">
        <v>1936</v>
      </c>
      <c r="Y746" s="8" t="s">
        <v>10694</v>
      </c>
      <c r="Z746" s="243">
        <v>43788</v>
      </c>
      <c r="AA746" s="10" t="s">
        <v>707</v>
      </c>
      <c r="AB746" s="10" t="s">
        <v>1938</v>
      </c>
      <c r="AC746" s="10" t="s">
        <v>3139</v>
      </c>
      <c r="AD746" s="10" t="s">
        <v>10695</v>
      </c>
      <c r="AE746" s="243" t="s">
        <v>1948</v>
      </c>
      <c r="AF746" s="10" t="s">
        <v>10696</v>
      </c>
      <c r="AG746" s="10" t="s">
        <v>10697</v>
      </c>
      <c r="AH746" s="242" t="s">
        <v>10696</v>
      </c>
      <c r="AI746" s="243" t="s">
        <v>10697</v>
      </c>
      <c r="AJ746" s="10" t="s">
        <v>10698</v>
      </c>
      <c r="AK746" s="10" t="s">
        <v>10699</v>
      </c>
      <c r="AL746" s="241" t="s">
        <v>1971</v>
      </c>
      <c r="AM746" s="8" t="s">
        <v>10700</v>
      </c>
      <c r="AN746" s="8"/>
      <c r="AO746" s="8"/>
      <c r="AP746" s="8"/>
      <c r="AQ746" s="8"/>
      <c r="AR746" s="245">
        <v>44576</v>
      </c>
      <c r="AS746" s="245">
        <v>44576</v>
      </c>
      <c r="AT746" s="246"/>
      <c r="AU746" s="244" t="s">
        <v>10648</v>
      </c>
      <c r="AV746" s="247" t="s">
        <v>8638</v>
      </c>
      <c r="AW746" s="248" t="s">
        <v>9474</v>
      </c>
      <c r="AX746" s="249"/>
      <c r="AY746" s="250" t="s">
        <v>10693</v>
      </c>
    </row>
    <row r="747" spans="1:51" ht="24.75" customHeight="1" x14ac:dyDescent="0.35">
      <c r="A747" s="11">
        <v>746</v>
      </c>
      <c r="B747" s="241" t="s">
        <v>10701</v>
      </c>
      <c r="C747" s="8" t="s">
        <v>10702</v>
      </c>
      <c r="D747" s="10"/>
      <c r="E747" s="10" t="s">
        <v>14</v>
      </c>
      <c r="F747" s="9">
        <v>44538</v>
      </c>
      <c r="G747" s="9">
        <v>44597</v>
      </c>
      <c r="H747" s="9"/>
      <c r="I747" s="9"/>
      <c r="J747" s="7"/>
      <c r="K747" s="7" t="s">
        <v>18</v>
      </c>
      <c r="L747" s="10" t="s">
        <v>8876</v>
      </c>
      <c r="M747" s="242" t="s">
        <v>9245</v>
      </c>
      <c r="N747" s="243" t="s">
        <v>2050</v>
      </c>
      <c r="O747" s="243" t="s">
        <v>10703</v>
      </c>
      <c r="P747" s="10" t="s">
        <v>10704</v>
      </c>
      <c r="Q747" s="10" t="s">
        <v>21</v>
      </c>
      <c r="R747" s="10"/>
      <c r="S747" s="10"/>
      <c r="T747" s="10" t="s">
        <v>22</v>
      </c>
      <c r="U747" s="244">
        <v>35790</v>
      </c>
      <c r="V747" s="10" t="s">
        <v>10705</v>
      </c>
      <c r="W747" s="10" t="s">
        <v>2007</v>
      </c>
      <c r="X747" s="241" t="s">
        <v>1936</v>
      </c>
      <c r="Y747" s="8" t="s">
        <v>10706</v>
      </c>
      <c r="Z747" s="243">
        <v>41117</v>
      </c>
      <c r="AA747" s="10" t="s">
        <v>3297</v>
      </c>
      <c r="AB747" s="10" t="s">
        <v>1956</v>
      </c>
      <c r="AC747" s="10" t="s">
        <v>3139</v>
      </c>
      <c r="AD747" s="10" t="s">
        <v>2010</v>
      </c>
      <c r="AE747" s="243" t="s">
        <v>2095</v>
      </c>
      <c r="AF747" s="10" t="s">
        <v>10707</v>
      </c>
      <c r="AG747" s="10" t="s">
        <v>10708</v>
      </c>
      <c r="AH747" s="242" t="s">
        <v>10709</v>
      </c>
      <c r="AI747" s="243" t="s">
        <v>10710</v>
      </c>
      <c r="AJ747" s="10" t="s">
        <v>10711</v>
      </c>
      <c r="AK747" s="10" t="s">
        <v>10712</v>
      </c>
      <c r="AL747" s="241" t="s">
        <v>2160</v>
      </c>
      <c r="AM747" s="8" t="s">
        <v>10713</v>
      </c>
      <c r="AN747" s="8"/>
      <c r="AO747" s="8"/>
      <c r="AP747" s="8"/>
      <c r="AQ747" s="8"/>
      <c r="AR747" s="245">
        <v>44578</v>
      </c>
      <c r="AS747" s="245">
        <v>44578</v>
      </c>
      <c r="AT747" s="246"/>
      <c r="AU747" s="244" t="s">
        <v>10714</v>
      </c>
      <c r="AV747" s="247" t="s">
        <v>8582</v>
      </c>
      <c r="AW747" s="248" t="s">
        <v>3782</v>
      </c>
      <c r="AX747" s="249"/>
      <c r="AY747" s="250" t="s">
        <v>10701</v>
      </c>
    </row>
    <row r="748" spans="1:51" ht="24.75" customHeight="1" x14ac:dyDescent="0.35">
      <c r="A748" s="11">
        <v>747</v>
      </c>
      <c r="B748" s="241" t="s">
        <v>10715</v>
      </c>
      <c r="C748" s="8" t="s">
        <v>10716</v>
      </c>
      <c r="D748" s="10"/>
      <c r="E748" s="10" t="s">
        <v>14</v>
      </c>
      <c r="F748" s="9">
        <v>44536</v>
      </c>
      <c r="G748" s="9">
        <v>44595</v>
      </c>
      <c r="H748" s="9"/>
      <c r="I748" s="9"/>
      <c r="J748" s="7"/>
      <c r="K748" s="7" t="s">
        <v>109</v>
      </c>
      <c r="L748" s="10" t="s">
        <v>1440</v>
      </c>
      <c r="M748" s="242" t="s">
        <v>1440</v>
      </c>
      <c r="N748" s="243" t="s">
        <v>1942</v>
      </c>
      <c r="O748" s="243" t="s">
        <v>9058</v>
      </c>
      <c r="P748" s="10" t="s">
        <v>9059</v>
      </c>
      <c r="Q748" s="10" t="s">
        <v>21</v>
      </c>
      <c r="R748" s="10"/>
      <c r="S748" s="10"/>
      <c r="T748" s="10" t="s">
        <v>53</v>
      </c>
      <c r="U748" s="244">
        <v>30222</v>
      </c>
      <c r="V748" s="10" t="s">
        <v>255</v>
      </c>
      <c r="W748" s="10" t="s">
        <v>255</v>
      </c>
      <c r="X748" s="241" t="s">
        <v>1936</v>
      </c>
      <c r="Y748" s="8" t="s">
        <v>10717</v>
      </c>
      <c r="Z748" s="243">
        <v>44270</v>
      </c>
      <c r="AA748" s="10" t="s">
        <v>255</v>
      </c>
      <c r="AB748" s="10" t="s">
        <v>1938</v>
      </c>
      <c r="AC748" s="10" t="s">
        <v>3139</v>
      </c>
      <c r="AD748" s="10" t="s">
        <v>2199</v>
      </c>
      <c r="AE748" s="243" t="s">
        <v>2300</v>
      </c>
      <c r="AF748" s="10" t="s">
        <v>10718</v>
      </c>
      <c r="AG748" s="10" t="s">
        <v>10719</v>
      </c>
      <c r="AH748" s="242" t="s">
        <v>10718</v>
      </c>
      <c r="AI748" s="243" t="s">
        <v>10719</v>
      </c>
      <c r="AJ748" s="10" t="s">
        <v>10720</v>
      </c>
      <c r="AK748" s="10" t="s">
        <v>274</v>
      </c>
      <c r="AL748" s="241" t="s">
        <v>1971</v>
      </c>
      <c r="AM748" s="8" t="s">
        <v>10721</v>
      </c>
      <c r="AN748" s="8"/>
      <c r="AO748" s="8"/>
      <c r="AP748" s="8"/>
      <c r="AQ748" s="8"/>
      <c r="AR748" s="245">
        <v>44582</v>
      </c>
      <c r="AS748" s="245">
        <v>44582</v>
      </c>
      <c r="AT748" s="246"/>
      <c r="AU748" s="244"/>
      <c r="AV748" s="247" t="s">
        <v>8582</v>
      </c>
      <c r="AW748" s="248" t="s">
        <v>10722</v>
      </c>
      <c r="AX748" s="249"/>
      <c r="AY748" s="250" t="s">
        <v>10715</v>
      </c>
    </row>
    <row r="749" spans="1:51" ht="24.75" customHeight="1" x14ac:dyDescent="0.35">
      <c r="A749" s="11">
        <v>748</v>
      </c>
      <c r="B749" s="241" t="s">
        <v>10723</v>
      </c>
      <c r="C749" s="8" t="s">
        <v>10724</v>
      </c>
      <c r="D749" s="10" t="s">
        <v>3087</v>
      </c>
      <c r="E749" s="10" t="s">
        <v>14</v>
      </c>
      <c r="F749" s="9">
        <v>44158</v>
      </c>
      <c r="G749" s="9">
        <v>44217</v>
      </c>
      <c r="H749" s="9"/>
      <c r="I749" s="9">
        <v>44582</v>
      </c>
      <c r="J749" s="7" t="s">
        <v>3127</v>
      </c>
      <c r="K749" s="7" t="s">
        <v>7218</v>
      </c>
      <c r="L749" s="10" t="s">
        <v>35</v>
      </c>
      <c r="M749" s="242" t="s">
        <v>1989</v>
      </c>
      <c r="N749" s="243" t="s">
        <v>1972</v>
      </c>
      <c r="O749" s="243" t="s">
        <v>555</v>
      </c>
      <c r="P749" s="10" t="s">
        <v>2258</v>
      </c>
      <c r="Q749" s="10" t="s">
        <v>21</v>
      </c>
      <c r="R749" s="10"/>
      <c r="S749" s="10"/>
      <c r="T749" s="10" t="s">
        <v>53</v>
      </c>
      <c r="U749" s="244">
        <v>31342</v>
      </c>
      <c r="V749" s="10" t="s">
        <v>255</v>
      </c>
      <c r="W749" s="10" t="s">
        <v>145</v>
      </c>
      <c r="X749" s="241" t="s">
        <v>1936</v>
      </c>
      <c r="Y749" s="8" t="s">
        <v>10725</v>
      </c>
      <c r="Z749" s="243">
        <v>42299</v>
      </c>
      <c r="AA749" s="10" t="s">
        <v>255</v>
      </c>
      <c r="AB749" s="10" t="s">
        <v>1956</v>
      </c>
      <c r="AC749" s="10" t="s">
        <v>3139</v>
      </c>
      <c r="AD749" s="10" t="s">
        <v>2423</v>
      </c>
      <c r="AE749" s="243" t="s">
        <v>7637</v>
      </c>
      <c r="AF749" s="10" t="s">
        <v>10726</v>
      </c>
      <c r="AG749" s="10" t="s">
        <v>10727</v>
      </c>
      <c r="AH749" s="242" t="s">
        <v>10726</v>
      </c>
      <c r="AI749" s="243" t="s">
        <v>10727</v>
      </c>
      <c r="AJ749" s="10" t="s">
        <v>10728</v>
      </c>
      <c r="AK749" s="10" t="s">
        <v>10729</v>
      </c>
      <c r="AL749" s="241" t="s">
        <v>2107</v>
      </c>
      <c r="AM749" s="8" t="s">
        <v>10730</v>
      </c>
      <c r="AN749" s="8"/>
      <c r="AO749" s="8"/>
      <c r="AP749" s="8"/>
      <c r="AQ749" s="8"/>
      <c r="AR749" s="245">
        <v>44582</v>
      </c>
      <c r="AS749" s="245">
        <v>44582</v>
      </c>
      <c r="AT749" s="246"/>
      <c r="AU749" s="244"/>
      <c r="AV749" s="247" t="s">
        <v>8582</v>
      </c>
      <c r="AW749" s="248" t="s">
        <v>10731</v>
      </c>
      <c r="AX749" s="249"/>
      <c r="AY749" s="250" t="s">
        <v>10723</v>
      </c>
    </row>
    <row r="750" spans="1:51" ht="24.75" customHeight="1" x14ac:dyDescent="0.35">
      <c r="A750" s="11">
        <v>749</v>
      </c>
      <c r="B750" s="241" t="s">
        <v>10732</v>
      </c>
      <c r="C750" s="8" t="s">
        <v>10733</v>
      </c>
      <c r="D750" s="10"/>
      <c r="E750" s="10" t="s">
        <v>14</v>
      </c>
      <c r="F750" s="9">
        <v>44529</v>
      </c>
      <c r="G750" s="9">
        <v>44588</v>
      </c>
      <c r="H750" s="9"/>
      <c r="I750" s="9"/>
      <c r="J750" s="7"/>
      <c r="K750" s="7" t="s">
        <v>7218</v>
      </c>
      <c r="L750" s="10" t="s">
        <v>35</v>
      </c>
      <c r="M750" s="242" t="s">
        <v>1989</v>
      </c>
      <c r="N750" s="243" t="s">
        <v>2050</v>
      </c>
      <c r="O750" s="243" t="s">
        <v>989</v>
      </c>
      <c r="P750" s="10" t="s">
        <v>2430</v>
      </c>
      <c r="Q750" s="10" t="s">
        <v>21</v>
      </c>
      <c r="R750" s="10"/>
      <c r="S750" s="10"/>
      <c r="T750" s="10" t="s">
        <v>22</v>
      </c>
      <c r="U750" s="244">
        <v>33857</v>
      </c>
      <c r="V750" s="10" t="s">
        <v>255</v>
      </c>
      <c r="W750" s="10" t="s">
        <v>311</v>
      </c>
      <c r="X750" s="241" t="s">
        <v>1936</v>
      </c>
      <c r="Y750" s="8" t="s">
        <v>10734</v>
      </c>
      <c r="Z750" s="243">
        <v>41429</v>
      </c>
      <c r="AA750" s="10" t="s">
        <v>255</v>
      </c>
      <c r="AB750" s="10" t="s">
        <v>1956</v>
      </c>
      <c r="AC750" s="10" t="s">
        <v>3139</v>
      </c>
      <c r="AD750" s="10" t="s">
        <v>10735</v>
      </c>
      <c r="AE750" s="243" t="s">
        <v>1948</v>
      </c>
      <c r="AF750" s="10" t="s">
        <v>10736</v>
      </c>
      <c r="AG750" s="10" t="s">
        <v>10737</v>
      </c>
      <c r="AH750" s="242" t="s">
        <v>10736</v>
      </c>
      <c r="AI750" s="243" t="s">
        <v>10737</v>
      </c>
      <c r="AJ750" s="10" t="s">
        <v>10738</v>
      </c>
      <c r="AK750" s="10" t="s">
        <v>2692</v>
      </c>
      <c r="AL750" s="241" t="s">
        <v>1950</v>
      </c>
      <c r="AM750" s="8" t="s">
        <v>10739</v>
      </c>
      <c r="AN750" s="8"/>
      <c r="AO750" s="8"/>
      <c r="AP750" s="8"/>
      <c r="AQ750" s="8"/>
      <c r="AR750" s="245">
        <v>44582</v>
      </c>
      <c r="AS750" s="245">
        <v>44588</v>
      </c>
      <c r="AT750" s="246"/>
      <c r="AU750" s="244"/>
      <c r="AV750" s="247" t="s">
        <v>8582</v>
      </c>
      <c r="AW750" s="248" t="s">
        <v>3782</v>
      </c>
      <c r="AX750" s="249"/>
      <c r="AY750" s="250" t="s">
        <v>10732</v>
      </c>
    </row>
    <row r="751" spans="1:51" ht="24.75" customHeight="1" x14ac:dyDescent="0.35">
      <c r="A751" s="11">
        <v>750</v>
      </c>
      <c r="B751" s="241" t="s">
        <v>10740</v>
      </c>
      <c r="C751" s="8" t="s">
        <v>10741</v>
      </c>
      <c r="D751" s="10" t="s">
        <v>7405</v>
      </c>
      <c r="E751" s="10" t="s">
        <v>32</v>
      </c>
      <c r="F751" s="9">
        <v>43962</v>
      </c>
      <c r="G751" s="9">
        <v>44021</v>
      </c>
      <c r="H751" s="9"/>
      <c r="I751" s="9"/>
      <c r="J751" s="7" t="s">
        <v>1932</v>
      </c>
      <c r="K751" s="7" t="s">
        <v>80</v>
      </c>
      <c r="L751" s="10" t="s">
        <v>8979</v>
      </c>
      <c r="M751" s="242" t="s">
        <v>3474</v>
      </c>
      <c r="N751" s="243" t="s">
        <v>1984</v>
      </c>
      <c r="O751" s="243" t="s">
        <v>10742</v>
      </c>
      <c r="P751" s="10" t="s">
        <v>10743</v>
      </c>
      <c r="Q751" s="10" t="s">
        <v>148</v>
      </c>
      <c r="R751" s="10"/>
      <c r="S751" s="10"/>
      <c r="T751" s="10" t="s">
        <v>53</v>
      </c>
      <c r="U751" s="244">
        <v>31339</v>
      </c>
      <c r="V751" s="10" t="s">
        <v>2099</v>
      </c>
      <c r="W751" s="10" t="s">
        <v>1725</v>
      </c>
      <c r="X751" s="241" t="s">
        <v>1936</v>
      </c>
      <c r="Y751" s="8" t="s">
        <v>10744</v>
      </c>
      <c r="Z751" s="243">
        <v>42251</v>
      </c>
      <c r="AA751" s="10" t="s">
        <v>3087</v>
      </c>
      <c r="AB751" s="10" t="s">
        <v>1938</v>
      </c>
      <c r="AC751" s="10" t="s">
        <v>3139</v>
      </c>
      <c r="AD751" s="10" t="s">
        <v>2004</v>
      </c>
      <c r="AE751" s="243" t="s">
        <v>2261</v>
      </c>
      <c r="AF751" s="10" t="s">
        <v>10745</v>
      </c>
      <c r="AG751" s="10" t="s">
        <v>10746</v>
      </c>
      <c r="AH751" s="242" t="s">
        <v>10745</v>
      </c>
      <c r="AI751" s="243" t="s">
        <v>10746</v>
      </c>
      <c r="AJ751" s="10" t="s">
        <v>10747</v>
      </c>
      <c r="AK751" s="10" t="s">
        <v>10748</v>
      </c>
      <c r="AL751" s="241" t="s">
        <v>1950</v>
      </c>
      <c r="AM751" s="8" t="s">
        <v>10749</v>
      </c>
      <c r="AN751" s="8"/>
      <c r="AO751" s="8"/>
      <c r="AP751" s="8"/>
      <c r="AQ751" s="8"/>
      <c r="AR751" s="245">
        <v>44589</v>
      </c>
      <c r="AS751" s="245">
        <v>44589</v>
      </c>
      <c r="AT751" s="246"/>
      <c r="AU751" s="244"/>
      <c r="AV751" s="247" t="s">
        <v>8582</v>
      </c>
      <c r="AW751" s="248" t="s">
        <v>8607</v>
      </c>
      <c r="AX751" s="249" t="s">
        <v>10750</v>
      </c>
      <c r="AY751" s="250" t="s">
        <v>10740</v>
      </c>
    </row>
    <row r="752" spans="1:51" ht="24.75" customHeight="1" x14ac:dyDescent="0.35">
      <c r="A752" s="11">
        <v>751</v>
      </c>
      <c r="B752" s="241" t="s">
        <v>10751</v>
      </c>
      <c r="C752" s="8" t="s">
        <v>10752</v>
      </c>
      <c r="D752" s="10" t="s">
        <v>3087</v>
      </c>
      <c r="E752" s="10" t="s">
        <v>255</v>
      </c>
      <c r="F752" s="9">
        <v>44123</v>
      </c>
      <c r="G752" s="9">
        <v>44182</v>
      </c>
      <c r="H752" s="9"/>
      <c r="I752" s="9">
        <v>44547</v>
      </c>
      <c r="J752" s="7" t="s">
        <v>3127</v>
      </c>
      <c r="K752" s="7" t="s">
        <v>80</v>
      </c>
      <c r="L752" s="10" t="s">
        <v>8979</v>
      </c>
      <c r="M752" s="242" t="s">
        <v>3259</v>
      </c>
      <c r="N752" s="243" t="s">
        <v>1990</v>
      </c>
      <c r="O752" s="243" t="s">
        <v>315</v>
      </c>
      <c r="P752" s="10" t="s">
        <v>2131</v>
      </c>
      <c r="Q752" s="10" t="s">
        <v>148</v>
      </c>
      <c r="R752" s="10"/>
      <c r="S752" s="10"/>
      <c r="T752" s="10" t="s">
        <v>53</v>
      </c>
      <c r="U752" s="244">
        <v>30741</v>
      </c>
      <c r="V752" s="10" t="s">
        <v>1008</v>
      </c>
      <c r="W752" s="10" t="s">
        <v>1008</v>
      </c>
      <c r="X752" s="241" t="s">
        <v>1936</v>
      </c>
      <c r="Y752" s="8" t="s">
        <v>10753</v>
      </c>
      <c r="Z752" s="243">
        <v>43978</v>
      </c>
      <c r="AA752" s="10" t="s">
        <v>3087</v>
      </c>
      <c r="AB752" s="10" t="s">
        <v>1938</v>
      </c>
      <c r="AC752" s="10" t="s">
        <v>3139</v>
      </c>
      <c r="AD752" s="10" t="s">
        <v>2030</v>
      </c>
      <c r="AE752" s="243" t="s">
        <v>1948</v>
      </c>
      <c r="AF752" s="10" t="s">
        <v>10754</v>
      </c>
      <c r="AG752" s="10" t="s">
        <v>10755</v>
      </c>
      <c r="AH752" s="242" t="s">
        <v>10754</v>
      </c>
      <c r="AI752" s="243" t="s">
        <v>10755</v>
      </c>
      <c r="AJ752" s="10" t="s">
        <v>10756</v>
      </c>
      <c r="AK752" s="10" t="s">
        <v>10757</v>
      </c>
      <c r="AL752" s="241" t="s">
        <v>1971</v>
      </c>
      <c r="AM752" s="8" t="s">
        <v>10758</v>
      </c>
      <c r="AN752" s="8"/>
      <c r="AO752" s="8"/>
      <c r="AP752" s="8"/>
      <c r="AQ752" s="8"/>
      <c r="AR752" s="245">
        <v>44587</v>
      </c>
      <c r="AS752" s="245">
        <v>44589</v>
      </c>
      <c r="AT752" s="246"/>
      <c r="AU752" s="244"/>
      <c r="AV752" s="247" t="s">
        <v>8582</v>
      </c>
      <c r="AW752" s="248" t="s">
        <v>8607</v>
      </c>
      <c r="AX752" s="249"/>
      <c r="AY752" s="250" t="s">
        <v>10751</v>
      </c>
    </row>
    <row r="753" spans="1:51" ht="24.75" customHeight="1" x14ac:dyDescent="0.35">
      <c r="A753" s="11">
        <v>752</v>
      </c>
      <c r="B753" s="241" t="s">
        <v>10759</v>
      </c>
      <c r="C753" s="8" t="s">
        <v>10760</v>
      </c>
      <c r="D753" s="10" t="s">
        <v>3087</v>
      </c>
      <c r="E753" s="10" t="s">
        <v>2048</v>
      </c>
      <c r="F753" s="9">
        <v>43467</v>
      </c>
      <c r="G753" s="9">
        <v>43526</v>
      </c>
      <c r="H753" s="9"/>
      <c r="I753" s="9"/>
      <c r="J753" s="7" t="s">
        <v>1932</v>
      </c>
      <c r="K753" s="7" t="s">
        <v>80</v>
      </c>
      <c r="L753" s="10" t="s">
        <v>8979</v>
      </c>
      <c r="M753" s="242" t="s">
        <v>3383</v>
      </c>
      <c r="N753" s="243" t="s">
        <v>2017</v>
      </c>
      <c r="O753" s="243" t="s">
        <v>8980</v>
      </c>
      <c r="P753" s="10" t="s">
        <v>8981</v>
      </c>
      <c r="Q753" s="10" t="s">
        <v>148</v>
      </c>
      <c r="R753" s="10"/>
      <c r="S753" s="10"/>
      <c r="T753" s="10" t="s">
        <v>53</v>
      </c>
      <c r="U753" s="244">
        <v>34024</v>
      </c>
      <c r="V753" s="10" t="s">
        <v>2048</v>
      </c>
      <c r="W753" s="10" t="s">
        <v>2048</v>
      </c>
      <c r="X753" s="241" t="s">
        <v>1936</v>
      </c>
      <c r="Y753" s="8" t="s">
        <v>10761</v>
      </c>
      <c r="Z753" s="243">
        <v>40036</v>
      </c>
      <c r="AA753" s="10" t="s">
        <v>2048</v>
      </c>
      <c r="AB753" s="10" t="s">
        <v>1938</v>
      </c>
      <c r="AC753" s="10" t="s">
        <v>3139</v>
      </c>
      <c r="AD753" s="10" t="s">
        <v>2309</v>
      </c>
      <c r="AE753" s="243" t="s">
        <v>2095</v>
      </c>
      <c r="AF753" s="10" t="s">
        <v>10762</v>
      </c>
      <c r="AG753" s="10" t="s">
        <v>10763</v>
      </c>
      <c r="AH753" s="242" t="s">
        <v>10762</v>
      </c>
      <c r="AI753" s="243" t="s">
        <v>10763</v>
      </c>
      <c r="AJ753" s="10" t="s">
        <v>10764</v>
      </c>
      <c r="AK753" s="10" t="s">
        <v>10765</v>
      </c>
      <c r="AL753" s="241" t="s">
        <v>2107</v>
      </c>
      <c r="AM753" s="8" t="s">
        <v>10766</v>
      </c>
      <c r="AN753" s="8"/>
      <c r="AO753" s="8"/>
      <c r="AP753" s="8"/>
      <c r="AQ753" s="8"/>
      <c r="AR753" s="245">
        <v>44592</v>
      </c>
      <c r="AS753" s="245">
        <v>44592</v>
      </c>
      <c r="AT753" s="246"/>
      <c r="AU753" s="244"/>
      <c r="AV753" s="247" t="s">
        <v>8582</v>
      </c>
      <c r="AW753" s="248" t="s">
        <v>8607</v>
      </c>
      <c r="AX753" s="249" t="s">
        <v>4456</v>
      </c>
      <c r="AY753" s="250" t="s">
        <v>10759</v>
      </c>
    </row>
    <row r="754" spans="1:51" ht="24.75" customHeight="1" x14ac:dyDescent="0.35">
      <c r="A754" s="11">
        <v>753</v>
      </c>
      <c r="B754" s="241" t="s">
        <v>10767</v>
      </c>
      <c r="C754" s="8" t="s">
        <v>10768</v>
      </c>
      <c r="D754" s="10" t="s">
        <v>3087</v>
      </c>
      <c r="E754" s="10" t="s">
        <v>14</v>
      </c>
      <c r="F754" s="9">
        <v>44221</v>
      </c>
      <c r="G754" s="9">
        <v>44280</v>
      </c>
      <c r="H754" s="9"/>
      <c r="I754" s="9">
        <v>44645</v>
      </c>
      <c r="J754" s="7" t="s">
        <v>3127</v>
      </c>
      <c r="K754" s="7" t="s">
        <v>7218</v>
      </c>
      <c r="L754" s="10" t="s">
        <v>35</v>
      </c>
      <c r="M754" s="242" t="s">
        <v>1989</v>
      </c>
      <c r="N754" s="243" t="s">
        <v>2126</v>
      </c>
      <c r="O754" s="243" t="s">
        <v>1015</v>
      </c>
      <c r="P754" s="10" t="s">
        <v>2436</v>
      </c>
      <c r="Q754" s="10" t="s">
        <v>21</v>
      </c>
      <c r="R754" s="10"/>
      <c r="S754" s="10"/>
      <c r="T754" s="10" t="s">
        <v>22</v>
      </c>
      <c r="U754" s="244">
        <v>34804</v>
      </c>
      <c r="V754" s="10" t="s">
        <v>1658</v>
      </c>
      <c r="W754" s="10" t="s">
        <v>1658</v>
      </c>
      <c r="X754" s="241" t="s">
        <v>1936</v>
      </c>
      <c r="Y754" s="8" t="s">
        <v>10769</v>
      </c>
      <c r="Z754" s="243">
        <v>40106</v>
      </c>
      <c r="AA754" s="10" t="s">
        <v>1658</v>
      </c>
      <c r="AB754" s="10" t="s">
        <v>1956</v>
      </c>
      <c r="AC754" s="10" t="s">
        <v>3139</v>
      </c>
      <c r="AD754" s="10" t="s">
        <v>2574</v>
      </c>
      <c r="AE754" s="243" t="s">
        <v>1948</v>
      </c>
      <c r="AF754" s="10" t="s">
        <v>10770</v>
      </c>
      <c r="AG754" s="10" t="s">
        <v>10771</v>
      </c>
      <c r="AH754" s="242" t="s">
        <v>10772</v>
      </c>
      <c r="AI754" s="243" t="s">
        <v>10773</v>
      </c>
      <c r="AJ754" s="10" t="s">
        <v>10774</v>
      </c>
      <c r="AK754" s="10" t="s">
        <v>10775</v>
      </c>
      <c r="AL754" s="241" t="s">
        <v>2224</v>
      </c>
      <c r="AM754" s="8" t="s">
        <v>10776</v>
      </c>
      <c r="AN754" s="8"/>
      <c r="AO754" s="8"/>
      <c r="AP754" s="8"/>
      <c r="AQ754" s="8"/>
      <c r="AR754" s="245">
        <v>44581</v>
      </c>
      <c r="AS754" s="245">
        <v>44595</v>
      </c>
      <c r="AT754" s="246"/>
      <c r="AU754" s="244"/>
      <c r="AV754" s="247" t="s">
        <v>8582</v>
      </c>
      <c r="AW754" s="248" t="s">
        <v>3782</v>
      </c>
      <c r="AX754" s="249"/>
      <c r="AY754" s="250" t="s">
        <v>10767</v>
      </c>
    </row>
    <row r="755" spans="1:51" ht="24.75" customHeight="1" x14ac:dyDescent="0.35">
      <c r="A755" s="11">
        <v>754</v>
      </c>
      <c r="B755" s="241" t="s">
        <v>10777</v>
      </c>
      <c r="C755" s="8" t="s">
        <v>10778</v>
      </c>
      <c r="D755" s="10" t="s">
        <v>3087</v>
      </c>
      <c r="E755" s="10" t="s">
        <v>14</v>
      </c>
      <c r="F755" s="9">
        <v>44270</v>
      </c>
      <c r="G755" s="9">
        <v>44329</v>
      </c>
      <c r="H755" s="9"/>
      <c r="I755" s="9">
        <v>44694</v>
      </c>
      <c r="J755" s="7" t="s">
        <v>3127</v>
      </c>
      <c r="K755" s="7" t="s">
        <v>7218</v>
      </c>
      <c r="L755" s="10" t="s">
        <v>35</v>
      </c>
      <c r="M755" s="242" t="s">
        <v>1989</v>
      </c>
      <c r="N755" s="243" t="s">
        <v>2155</v>
      </c>
      <c r="O755" s="243" t="s">
        <v>10779</v>
      </c>
      <c r="P755" s="10" t="s">
        <v>10780</v>
      </c>
      <c r="Q755" s="10" t="s">
        <v>21</v>
      </c>
      <c r="R755" s="10"/>
      <c r="S755" s="10"/>
      <c r="T755" s="10" t="s">
        <v>53</v>
      </c>
      <c r="U755" s="244">
        <v>36112</v>
      </c>
      <c r="V755" s="10" t="s">
        <v>351</v>
      </c>
      <c r="W755" s="10" t="s">
        <v>351</v>
      </c>
      <c r="X755" s="241" t="s">
        <v>1936</v>
      </c>
      <c r="Y755" s="8" t="s">
        <v>10781</v>
      </c>
      <c r="Z755" s="243">
        <v>43379</v>
      </c>
      <c r="AA755" s="10" t="s">
        <v>351</v>
      </c>
      <c r="AB755" s="10" t="s">
        <v>1956</v>
      </c>
      <c r="AC755" s="10" t="s">
        <v>3139</v>
      </c>
      <c r="AD755" s="10" t="s">
        <v>2031</v>
      </c>
      <c r="AE755" s="243" t="s">
        <v>2095</v>
      </c>
      <c r="AF755" s="10" t="s">
        <v>10782</v>
      </c>
      <c r="AG755" s="10" t="s">
        <v>10783</v>
      </c>
      <c r="AH755" s="242" t="s">
        <v>10782</v>
      </c>
      <c r="AI755" s="243" t="s">
        <v>10783</v>
      </c>
      <c r="AJ755" s="10" t="s">
        <v>10784</v>
      </c>
      <c r="AK755" s="10" t="s">
        <v>10785</v>
      </c>
      <c r="AL755" s="241" t="s">
        <v>1953</v>
      </c>
      <c r="AM755" s="8" t="s">
        <v>10786</v>
      </c>
      <c r="AN755" s="8"/>
      <c r="AO755" s="8"/>
      <c r="AP755" s="8"/>
      <c r="AQ755" s="8"/>
      <c r="AR755" s="245">
        <v>44588</v>
      </c>
      <c r="AS755" s="245">
        <v>44604</v>
      </c>
      <c r="AT755" s="246"/>
      <c r="AU755" s="244"/>
      <c r="AV755" s="247" t="s">
        <v>8582</v>
      </c>
      <c r="AW755" s="248" t="s">
        <v>8607</v>
      </c>
      <c r="AX755" s="249"/>
      <c r="AY755" s="250" t="s">
        <v>10777</v>
      </c>
    </row>
    <row r="756" spans="1:51" ht="24.75" customHeight="1" x14ac:dyDescent="0.35">
      <c r="A756" s="11">
        <v>755</v>
      </c>
      <c r="B756" s="241" t="s">
        <v>10787</v>
      </c>
      <c r="C756" s="8" t="s">
        <v>10788</v>
      </c>
      <c r="D756" s="10"/>
      <c r="E756" s="10" t="s">
        <v>14</v>
      </c>
      <c r="F756" s="9">
        <v>44571</v>
      </c>
      <c r="G756" s="9">
        <v>44630</v>
      </c>
      <c r="H756" s="9"/>
      <c r="I756" s="9"/>
      <c r="J756" s="7"/>
      <c r="K756" s="7" t="s">
        <v>7218</v>
      </c>
      <c r="L756" s="10" t="s">
        <v>35</v>
      </c>
      <c r="M756" s="242" t="s">
        <v>35</v>
      </c>
      <c r="N756" s="243" t="s">
        <v>2126</v>
      </c>
      <c r="O756" s="243" t="s">
        <v>307</v>
      </c>
      <c r="P756" s="10" t="s">
        <v>2127</v>
      </c>
      <c r="Q756" s="10" t="s">
        <v>21</v>
      </c>
      <c r="R756" s="10"/>
      <c r="S756" s="10"/>
      <c r="T756" s="10" t="s">
        <v>22</v>
      </c>
      <c r="U756" s="244">
        <v>33954</v>
      </c>
      <c r="V756" s="10" t="s">
        <v>79</v>
      </c>
      <c r="W756" s="10" t="s">
        <v>317</v>
      </c>
      <c r="X756" s="241" t="s">
        <v>1936</v>
      </c>
      <c r="Y756" s="8" t="s">
        <v>10789</v>
      </c>
      <c r="Z756" s="243">
        <v>44289</v>
      </c>
      <c r="AA756" s="10" t="s">
        <v>1937</v>
      </c>
      <c r="AB756" s="10" t="s">
        <v>1956</v>
      </c>
      <c r="AC756" s="10" t="s">
        <v>3139</v>
      </c>
      <c r="AD756" s="10" t="s">
        <v>2040</v>
      </c>
      <c r="AE756" s="243" t="s">
        <v>2041</v>
      </c>
      <c r="AF756" s="10" t="s">
        <v>10790</v>
      </c>
      <c r="AG756" s="10" t="s">
        <v>10791</v>
      </c>
      <c r="AH756" s="242" t="s">
        <v>10792</v>
      </c>
      <c r="AI756" s="243" t="s">
        <v>10793</v>
      </c>
      <c r="AJ756" s="10" t="s">
        <v>10794</v>
      </c>
      <c r="AK756" s="10" t="s">
        <v>10795</v>
      </c>
      <c r="AL756" s="241" t="s">
        <v>1950</v>
      </c>
      <c r="AM756" s="8" t="s">
        <v>10796</v>
      </c>
      <c r="AN756" s="8"/>
      <c r="AO756" s="8"/>
      <c r="AP756" s="8"/>
      <c r="AQ756" s="8"/>
      <c r="AR756" s="245">
        <v>44605</v>
      </c>
      <c r="AS756" s="245">
        <v>44605</v>
      </c>
      <c r="AT756" s="246"/>
      <c r="AU756" s="244"/>
      <c r="AV756" s="247" t="s">
        <v>8582</v>
      </c>
      <c r="AW756" s="248" t="s">
        <v>10797</v>
      </c>
      <c r="AX756" s="249"/>
      <c r="AY756" s="250" t="s">
        <v>10787</v>
      </c>
    </row>
    <row r="757" spans="1:51" ht="24.75" customHeight="1" x14ac:dyDescent="0.35">
      <c r="A757" s="11">
        <v>756</v>
      </c>
      <c r="B757" s="241" t="s">
        <v>10798</v>
      </c>
      <c r="C757" s="8" t="s">
        <v>10799</v>
      </c>
      <c r="D757" s="10" t="s">
        <v>3087</v>
      </c>
      <c r="E757" s="10" t="s">
        <v>14</v>
      </c>
      <c r="F757" s="9">
        <v>43969</v>
      </c>
      <c r="G757" s="9">
        <v>44028</v>
      </c>
      <c r="H757" s="9"/>
      <c r="I757" s="9">
        <v>45489</v>
      </c>
      <c r="J757" s="7" t="s">
        <v>3127</v>
      </c>
      <c r="K757" s="7" t="s">
        <v>7218</v>
      </c>
      <c r="L757" s="10" t="s">
        <v>35</v>
      </c>
      <c r="M757" s="242" t="s">
        <v>1989</v>
      </c>
      <c r="N757" s="243" t="s">
        <v>2050</v>
      </c>
      <c r="O757" s="243" t="s">
        <v>989</v>
      </c>
      <c r="P757" s="10" t="s">
        <v>2430</v>
      </c>
      <c r="Q757" s="10" t="s">
        <v>21</v>
      </c>
      <c r="R757" s="10"/>
      <c r="S757" s="10"/>
      <c r="T757" s="10" t="s">
        <v>22</v>
      </c>
      <c r="U757" s="244">
        <v>32038</v>
      </c>
      <c r="V757" s="10" t="s">
        <v>1658</v>
      </c>
      <c r="W757" s="10" t="s">
        <v>1658</v>
      </c>
      <c r="X757" s="241" t="s">
        <v>1936</v>
      </c>
      <c r="Y757" s="8" t="s">
        <v>10800</v>
      </c>
      <c r="Z757" s="243">
        <v>42972</v>
      </c>
      <c r="AA757" s="10" t="s">
        <v>1658</v>
      </c>
      <c r="AB757" s="10" t="s">
        <v>1938</v>
      </c>
      <c r="AC757" s="10" t="s">
        <v>3139</v>
      </c>
      <c r="AD757" s="10" t="s">
        <v>2010</v>
      </c>
      <c r="AE757" s="243" t="s">
        <v>1948</v>
      </c>
      <c r="AF757" s="10" t="s">
        <v>10801</v>
      </c>
      <c r="AG757" s="10" t="s">
        <v>10802</v>
      </c>
      <c r="AH757" s="242" t="s">
        <v>10803</v>
      </c>
      <c r="AI757" s="243" t="s">
        <v>10804</v>
      </c>
      <c r="AJ757" s="10" t="s">
        <v>10805</v>
      </c>
      <c r="AK757" s="10" t="s">
        <v>10806</v>
      </c>
      <c r="AL757" s="241" t="s">
        <v>1941</v>
      </c>
      <c r="AM757" s="8" t="s">
        <v>10807</v>
      </c>
      <c r="AN757" s="8"/>
      <c r="AO757" s="8"/>
      <c r="AP757" s="8"/>
      <c r="AQ757" s="8"/>
      <c r="AR757" s="245">
        <v>44588</v>
      </c>
      <c r="AS757" s="245">
        <v>44605</v>
      </c>
      <c r="AT757" s="246"/>
      <c r="AU757" s="244"/>
      <c r="AV757" s="247" t="s">
        <v>8582</v>
      </c>
      <c r="AW757" s="248" t="s">
        <v>8607</v>
      </c>
      <c r="AX757" s="249"/>
      <c r="AY757" s="250" t="s">
        <v>10798</v>
      </c>
    </row>
    <row r="758" spans="1:51" ht="24.75" customHeight="1" x14ac:dyDescent="0.35">
      <c r="A758" s="11">
        <v>757</v>
      </c>
      <c r="B758" s="241" t="s">
        <v>10808</v>
      </c>
      <c r="C758" s="8" t="s">
        <v>10809</v>
      </c>
      <c r="D758" s="10"/>
      <c r="E758" s="10" t="s">
        <v>1869</v>
      </c>
      <c r="F758" s="9">
        <v>44244</v>
      </c>
      <c r="G758" s="9">
        <v>44303</v>
      </c>
      <c r="H758" s="9"/>
      <c r="I758" s="9">
        <v>44668</v>
      </c>
      <c r="J758" s="7" t="s">
        <v>3127</v>
      </c>
      <c r="K758" s="7" t="s">
        <v>80</v>
      </c>
      <c r="L758" s="10" t="s">
        <v>5937</v>
      </c>
      <c r="M758" s="242" t="s">
        <v>2298</v>
      </c>
      <c r="N758" s="243" t="s">
        <v>1984</v>
      </c>
      <c r="O758" s="243" t="s">
        <v>3091</v>
      </c>
      <c r="P758" s="10" t="s">
        <v>3246</v>
      </c>
      <c r="Q758" s="10" t="e">
        <v>#N/A</v>
      </c>
      <c r="R758" s="10"/>
      <c r="S758" s="10"/>
      <c r="T758" s="10" t="s">
        <v>53</v>
      </c>
      <c r="U758" s="244">
        <v>28277</v>
      </c>
      <c r="V758" s="10" t="s">
        <v>1153</v>
      </c>
      <c r="W758" s="10" t="s">
        <v>1153</v>
      </c>
      <c r="X758" s="241" t="s">
        <v>1936</v>
      </c>
      <c r="Y758" s="8" t="s">
        <v>10810</v>
      </c>
      <c r="Z758" s="243">
        <v>42199</v>
      </c>
      <c r="AA758" s="10" t="s">
        <v>3087</v>
      </c>
      <c r="AB758" s="10" t="s">
        <v>1938</v>
      </c>
      <c r="AC758" s="10" t="s">
        <v>3139</v>
      </c>
      <c r="AD758" s="10" t="s">
        <v>10811</v>
      </c>
      <c r="AE758" s="243" t="s">
        <v>10666</v>
      </c>
      <c r="AF758" s="10" t="s">
        <v>10812</v>
      </c>
      <c r="AG758" s="10" t="s">
        <v>10813</v>
      </c>
      <c r="AH758" s="242" t="s">
        <v>10812</v>
      </c>
      <c r="AI758" s="243" t="s">
        <v>10813</v>
      </c>
      <c r="AJ758" s="10" t="s">
        <v>10814</v>
      </c>
      <c r="AK758" s="10" t="s">
        <v>10815</v>
      </c>
      <c r="AL758" s="241" t="s">
        <v>1971</v>
      </c>
      <c r="AM758" s="8" t="s">
        <v>10816</v>
      </c>
      <c r="AN758" s="8"/>
      <c r="AO758" s="8"/>
      <c r="AP758" s="8"/>
      <c r="AQ758" s="8"/>
      <c r="AR758" s="245">
        <v>44607</v>
      </c>
      <c r="AS758" s="245">
        <v>44607</v>
      </c>
      <c r="AT758" s="246"/>
      <c r="AU758" s="244"/>
      <c r="AV758" s="247" t="s">
        <v>8582</v>
      </c>
      <c r="AW758" s="248" t="s">
        <v>8607</v>
      </c>
      <c r="AX758" s="249" t="s">
        <v>10817</v>
      </c>
      <c r="AY758" s="250" t="s">
        <v>10808</v>
      </c>
    </row>
    <row r="759" spans="1:51" ht="24.75" customHeight="1" x14ac:dyDescent="0.35">
      <c r="A759" s="11">
        <v>758</v>
      </c>
      <c r="B759" s="241" t="s">
        <v>10818</v>
      </c>
      <c r="C759" s="8" t="s">
        <v>10819</v>
      </c>
      <c r="D759" s="10" t="s">
        <v>3087</v>
      </c>
      <c r="E759" s="10" t="s">
        <v>14</v>
      </c>
      <c r="F759" s="9">
        <v>43738</v>
      </c>
      <c r="G759" s="9">
        <v>43797</v>
      </c>
      <c r="H759" s="9"/>
      <c r="I759" s="9"/>
      <c r="J759" s="7" t="s">
        <v>1932</v>
      </c>
      <c r="K759" s="7" t="s">
        <v>109</v>
      </c>
      <c r="L759" s="10" t="s">
        <v>1440</v>
      </c>
      <c r="M759" s="242" t="s">
        <v>1440</v>
      </c>
      <c r="N759" s="243" t="s">
        <v>2017</v>
      </c>
      <c r="O759" s="243" t="s">
        <v>10820</v>
      </c>
      <c r="P759" s="10" t="s">
        <v>10821</v>
      </c>
      <c r="Q759" s="10" t="s">
        <v>21</v>
      </c>
      <c r="R759" s="10"/>
      <c r="S759" s="10"/>
      <c r="T759" s="10" t="s">
        <v>22</v>
      </c>
      <c r="U759" s="244">
        <v>34019</v>
      </c>
      <c r="V759" s="10" t="s">
        <v>351</v>
      </c>
      <c r="W759" s="10" t="s">
        <v>2024</v>
      </c>
      <c r="X759" s="241" t="s">
        <v>1936</v>
      </c>
      <c r="Y759" s="8" t="s">
        <v>10822</v>
      </c>
      <c r="Z759" s="243">
        <v>39686</v>
      </c>
      <c r="AA759" s="10" t="s">
        <v>351</v>
      </c>
      <c r="AB759" s="10" t="s">
        <v>1956</v>
      </c>
      <c r="AC759" s="10" t="s">
        <v>3139</v>
      </c>
      <c r="AD759" s="10" t="s">
        <v>2010</v>
      </c>
      <c r="AE759" s="243" t="s">
        <v>2041</v>
      </c>
      <c r="AF759" s="10" t="s">
        <v>10823</v>
      </c>
      <c r="AG759" s="10" t="s">
        <v>10824</v>
      </c>
      <c r="AH759" s="242" t="s">
        <v>10825</v>
      </c>
      <c r="AI759" s="243" t="s">
        <v>10826</v>
      </c>
      <c r="AJ759" s="10" t="s">
        <v>10827</v>
      </c>
      <c r="AK759" s="10" t="s">
        <v>10828</v>
      </c>
      <c r="AL759" s="241" t="s">
        <v>2160</v>
      </c>
      <c r="AM759" s="8" t="s">
        <v>10829</v>
      </c>
      <c r="AN759" s="8"/>
      <c r="AO759" s="8"/>
      <c r="AP759" s="8"/>
      <c r="AQ759" s="8"/>
      <c r="AR759" s="245">
        <v>44609</v>
      </c>
      <c r="AS759" s="245">
        <v>44609</v>
      </c>
      <c r="AT759" s="246"/>
      <c r="AU759" s="244"/>
      <c r="AV759" s="247" t="s">
        <v>8582</v>
      </c>
      <c r="AW759" s="248" t="s">
        <v>10722</v>
      </c>
      <c r="AX759" s="249"/>
      <c r="AY759" s="250" t="s">
        <v>10818</v>
      </c>
    </row>
    <row r="760" spans="1:51" ht="24.75" customHeight="1" x14ac:dyDescent="0.35">
      <c r="A760" s="11">
        <v>759</v>
      </c>
      <c r="B760" s="241" t="s">
        <v>10830</v>
      </c>
      <c r="C760" s="8" t="s">
        <v>10831</v>
      </c>
      <c r="D760" s="10"/>
      <c r="E760" s="10" t="s">
        <v>2088</v>
      </c>
      <c r="F760" s="9">
        <v>44565</v>
      </c>
      <c r="G760" s="9">
        <v>44624</v>
      </c>
      <c r="H760" s="9"/>
      <c r="I760" s="9"/>
      <c r="J760" s="7"/>
      <c r="K760" s="7" t="s">
        <v>80</v>
      </c>
      <c r="L760" s="10" t="s">
        <v>10638</v>
      </c>
      <c r="M760" s="242" t="s">
        <v>10639</v>
      </c>
      <c r="N760" s="243" t="s">
        <v>1990</v>
      </c>
      <c r="O760" s="243" t="s">
        <v>3186</v>
      </c>
      <c r="P760" s="10" t="s">
        <v>2061</v>
      </c>
      <c r="Q760" s="10" t="e">
        <v>#N/A</v>
      </c>
      <c r="R760" s="10"/>
      <c r="S760" s="10"/>
      <c r="T760" s="10" t="s">
        <v>53</v>
      </c>
      <c r="U760" s="244">
        <v>34039</v>
      </c>
      <c r="V760" s="10" t="s">
        <v>707</v>
      </c>
      <c r="W760" s="10" t="s">
        <v>707</v>
      </c>
      <c r="X760" s="241" t="s">
        <v>1936</v>
      </c>
      <c r="Y760" s="8" t="s">
        <v>10832</v>
      </c>
      <c r="Z760" s="243">
        <v>42319</v>
      </c>
      <c r="AA760" s="10" t="s">
        <v>707</v>
      </c>
      <c r="AB760" s="10" t="s">
        <v>1956</v>
      </c>
      <c r="AC760" s="10" t="s">
        <v>3139</v>
      </c>
      <c r="AD760" s="10" t="s">
        <v>2010</v>
      </c>
      <c r="AE760" s="243" t="s">
        <v>2095</v>
      </c>
      <c r="AF760" s="10" t="s">
        <v>10833</v>
      </c>
      <c r="AG760" s="10" t="s">
        <v>10834</v>
      </c>
      <c r="AH760" s="242" t="s">
        <v>10833</v>
      </c>
      <c r="AI760" s="243" t="s">
        <v>10834</v>
      </c>
      <c r="AJ760" s="10" t="s">
        <v>10835</v>
      </c>
      <c r="AK760" s="10" t="s">
        <v>10836</v>
      </c>
      <c r="AL760" s="241" t="s">
        <v>1953</v>
      </c>
      <c r="AM760" s="8" t="s">
        <v>10837</v>
      </c>
      <c r="AN760" s="8"/>
      <c r="AO760" s="8"/>
      <c r="AP760" s="8"/>
      <c r="AQ760" s="8"/>
      <c r="AR760" s="245">
        <v>44609</v>
      </c>
      <c r="AS760" s="245">
        <v>44609</v>
      </c>
      <c r="AT760" s="246"/>
      <c r="AU760" s="244"/>
      <c r="AV760" s="247" t="s">
        <v>8638</v>
      </c>
      <c r="AW760" s="248" t="s">
        <v>8639</v>
      </c>
      <c r="AX760" s="249"/>
      <c r="AY760" s="250" t="s">
        <v>10830</v>
      </c>
    </row>
    <row r="761" spans="1:51" ht="24.75" customHeight="1" x14ac:dyDescent="0.35">
      <c r="A761" s="11">
        <v>760</v>
      </c>
      <c r="B761" s="241" t="s">
        <v>10838</v>
      </c>
      <c r="C761" s="8" t="s">
        <v>10839</v>
      </c>
      <c r="D761" s="10" t="s">
        <v>3087</v>
      </c>
      <c r="E761" s="10" t="s">
        <v>343</v>
      </c>
      <c r="F761" s="9">
        <v>44081</v>
      </c>
      <c r="G761" s="9">
        <v>44140</v>
      </c>
      <c r="H761" s="9"/>
      <c r="I761" s="9">
        <v>45601</v>
      </c>
      <c r="J761" s="7" t="s">
        <v>3127</v>
      </c>
      <c r="K761" s="7" t="s">
        <v>80</v>
      </c>
      <c r="L761" s="10" t="s">
        <v>8979</v>
      </c>
      <c r="M761" s="242" t="s">
        <v>3383</v>
      </c>
      <c r="N761" s="243" t="s">
        <v>2050</v>
      </c>
      <c r="O761" s="243" t="s">
        <v>9222</v>
      </c>
      <c r="P761" s="10" t="s">
        <v>9223</v>
      </c>
      <c r="Q761" s="10" t="s">
        <v>148</v>
      </c>
      <c r="R761" s="10"/>
      <c r="S761" s="10"/>
      <c r="T761" s="10" t="s">
        <v>53</v>
      </c>
      <c r="U761" s="244">
        <v>33473</v>
      </c>
      <c r="V761" s="10" t="s">
        <v>343</v>
      </c>
      <c r="W761" s="10" t="s">
        <v>343</v>
      </c>
      <c r="X761" s="241" t="s">
        <v>1936</v>
      </c>
      <c r="Y761" s="8" t="s">
        <v>10840</v>
      </c>
      <c r="Z761" s="243">
        <v>38972</v>
      </c>
      <c r="AA761" s="10" t="s">
        <v>343</v>
      </c>
      <c r="AB761" s="10" t="s">
        <v>1938</v>
      </c>
      <c r="AC761" s="10" t="s">
        <v>3139</v>
      </c>
      <c r="AD761" s="10" t="s">
        <v>10841</v>
      </c>
      <c r="AE761" s="243" t="s">
        <v>2273</v>
      </c>
      <c r="AF761" s="10" t="s">
        <v>10842</v>
      </c>
      <c r="AG761" s="10" t="s">
        <v>10843</v>
      </c>
      <c r="AH761" s="242" t="s">
        <v>10842</v>
      </c>
      <c r="AI761" s="243" t="s">
        <v>10843</v>
      </c>
      <c r="AJ761" s="10" t="s">
        <v>10844</v>
      </c>
      <c r="AK761" s="10" t="s">
        <v>10845</v>
      </c>
      <c r="AL761" s="241" t="s">
        <v>1971</v>
      </c>
      <c r="AM761" s="8" t="s">
        <v>10846</v>
      </c>
      <c r="AN761" s="8"/>
      <c r="AO761" s="8"/>
      <c r="AP761" s="8"/>
      <c r="AQ761" s="8"/>
      <c r="AR761" s="245">
        <v>44610</v>
      </c>
      <c r="AS761" s="245">
        <v>44610</v>
      </c>
      <c r="AT761" s="246"/>
      <c r="AU761" s="244"/>
      <c r="AV761" s="247" t="s">
        <v>8582</v>
      </c>
      <c r="AW761" s="248" t="s">
        <v>3782</v>
      </c>
      <c r="AX761" s="249" t="s">
        <v>10847</v>
      </c>
      <c r="AY761" s="250" t="s">
        <v>10838</v>
      </c>
    </row>
    <row r="762" spans="1:51" ht="24.75" customHeight="1" x14ac:dyDescent="0.35">
      <c r="A762" s="11">
        <v>761</v>
      </c>
      <c r="B762" s="241" t="s">
        <v>10848</v>
      </c>
      <c r="C762" s="8" t="s">
        <v>10849</v>
      </c>
      <c r="D762" s="10"/>
      <c r="E762" s="10" t="s">
        <v>293</v>
      </c>
      <c r="F762" s="9">
        <v>44501</v>
      </c>
      <c r="G762" s="9">
        <v>44560</v>
      </c>
      <c r="H762" s="9"/>
      <c r="I762" s="9">
        <v>44925</v>
      </c>
      <c r="J762" s="7" t="s">
        <v>3127</v>
      </c>
      <c r="K762" s="7" t="s">
        <v>80</v>
      </c>
      <c r="L762" s="10" t="s">
        <v>8979</v>
      </c>
      <c r="M762" s="242" t="s">
        <v>3474</v>
      </c>
      <c r="N762" s="243" t="s">
        <v>2050</v>
      </c>
      <c r="O762" s="243" t="s">
        <v>9222</v>
      </c>
      <c r="P762" s="10" t="s">
        <v>9223</v>
      </c>
      <c r="Q762" s="10" t="s">
        <v>148</v>
      </c>
      <c r="R762" s="10"/>
      <c r="S762" s="10"/>
      <c r="T762" s="10" t="s">
        <v>53</v>
      </c>
      <c r="U762" s="244">
        <v>32600</v>
      </c>
      <c r="V762" s="10" t="s">
        <v>293</v>
      </c>
      <c r="W762" s="10" t="s">
        <v>293</v>
      </c>
      <c r="X762" s="241" t="s">
        <v>1936</v>
      </c>
      <c r="Y762" s="8" t="s">
        <v>10850</v>
      </c>
      <c r="Z762" s="243">
        <v>43753</v>
      </c>
      <c r="AA762" s="10" t="s">
        <v>293</v>
      </c>
      <c r="AB762" s="10" t="s">
        <v>1938</v>
      </c>
      <c r="AC762" s="10" t="s">
        <v>3139</v>
      </c>
      <c r="AD762" s="10" t="s">
        <v>2621</v>
      </c>
      <c r="AE762" s="243" t="s">
        <v>10851</v>
      </c>
      <c r="AF762" s="10" t="s">
        <v>10852</v>
      </c>
      <c r="AG762" s="10" t="s">
        <v>10853</v>
      </c>
      <c r="AH762" s="242" t="s">
        <v>10854</v>
      </c>
      <c r="AI762" s="243" t="s">
        <v>10853</v>
      </c>
      <c r="AJ762" s="10" t="s">
        <v>10855</v>
      </c>
      <c r="AK762" s="10" t="s">
        <v>10856</v>
      </c>
      <c r="AL762" s="241" t="s">
        <v>1971</v>
      </c>
      <c r="AM762" s="8" t="s">
        <v>10857</v>
      </c>
      <c r="AN762" s="8"/>
      <c r="AO762" s="8"/>
      <c r="AP762" s="8"/>
      <c r="AQ762" s="8"/>
      <c r="AR762" s="245">
        <v>44610</v>
      </c>
      <c r="AS762" s="245">
        <v>44610</v>
      </c>
      <c r="AT762" s="246"/>
      <c r="AU762" s="244"/>
      <c r="AV762" s="247" t="s">
        <v>8582</v>
      </c>
      <c r="AW762" s="248" t="s">
        <v>8607</v>
      </c>
      <c r="AX762" s="249" t="s">
        <v>4456</v>
      </c>
      <c r="AY762" s="250" t="s">
        <v>10848</v>
      </c>
    </row>
    <row r="763" spans="1:51" ht="24.75" customHeight="1" x14ac:dyDescent="0.35">
      <c r="A763" s="11">
        <v>762</v>
      </c>
      <c r="B763" s="241" t="s">
        <v>10858</v>
      </c>
      <c r="C763" s="8" t="s">
        <v>10859</v>
      </c>
      <c r="D763" s="10"/>
      <c r="E763" s="10" t="s">
        <v>14</v>
      </c>
      <c r="F763" s="9">
        <v>44606</v>
      </c>
      <c r="G763" s="9">
        <v>44665</v>
      </c>
      <c r="H763" s="9"/>
      <c r="I763" s="9"/>
      <c r="J763" s="7"/>
      <c r="K763" s="7" t="s">
        <v>7218</v>
      </c>
      <c r="L763" s="10" t="s">
        <v>35</v>
      </c>
      <c r="M763" s="242" t="s">
        <v>1989</v>
      </c>
      <c r="N763" s="243" t="s">
        <v>1990</v>
      </c>
      <c r="O763" s="243" t="s">
        <v>75</v>
      </c>
      <c r="P763" s="10" t="s">
        <v>1991</v>
      </c>
      <c r="Q763" s="10" t="s">
        <v>21</v>
      </c>
      <c r="R763" s="10"/>
      <c r="S763" s="10"/>
      <c r="T763" s="10" t="s">
        <v>22</v>
      </c>
      <c r="U763" s="244">
        <v>33455</v>
      </c>
      <c r="V763" s="10" t="s">
        <v>255</v>
      </c>
      <c r="W763" s="10" t="s">
        <v>1382</v>
      </c>
      <c r="X763" s="241" t="s">
        <v>1936</v>
      </c>
      <c r="Y763" s="8" t="s">
        <v>10860</v>
      </c>
      <c r="Z763" s="243">
        <v>44293</v>
      </c>
      <c r="AA763" s="10" t="s">
        <v>1937</v>
      </c>
      <c r="AB763" s="10" t="s">
        <v>1938</v>
      </c>
      <c r="AC763" s="10" t="s">
        <v>3139</v>
      </c>
      <c r="AD763" s="10" t="s">
        <v>2010</v>
      </c>
      <c r="AE763" s="243" t="s">
        <v>1948</v>
      </c>
      <c r="AF763" s="10" t="s">
        <v>10861</v>
      </c>
      <c r="AG763" s="10" t="s">
        <v>10862</v>
      </c>
      <c r="AH763" s="242" t="s">
        <v>10861</v>
      </c>
      <c r="AI763" s="243" t="s">
        <v>10862</v>
      </c>
      <c r="AJ763" s="10" t="s">
        <v>10863</v>
      </c>
      <c r="AK763" s="10" t="s">
        <v>10864</v>
      </c>
      <c r="AL763" s="241" t="s">
        <v>1941</v>
      </c>
      <c r="AM763" s="8" t="s">
        <v>10865</v>
      </c>
      <c r="AN763" s="8"/>
      <c r="AO763" s="8"/>
      <c r="AP763" s="8"/>
      <c r="AQ763" s="8"/>
      <c r="AR763" s="245">
        <v>44615</v>
      </c>
      <c r="AS763" s="245">
        <v>44615</v>
      </c>
      <c r="AT763" s="246"/>
      <c r="AU763" s="244"/>
      <c r="AV763" s="247" t="s">
        <v>8582</v>
      </c>
      <c r="AW763" s="248" t="s">
        <v>3782</v>
      </c>
      <c r="AX763" s="249"/>
      <c r="AY763" s="250" t="s">
        <v>10858</v>
      </c>
    </row>
    <row r="764" spans="1:51" ht="24.75" customHeight="1" x14ac:dyDescent="0.35">
      <c r="A764" s="11">
        <v>763</v>
      </c>
      <c r="B764" s="241" t="s">
        <v>10866</v>
      </c>
      <c r="C764" s="8" t="s">
        <v>10867</v>
      </c>
      <c r="D764" s="10" t="s">
        <v>3087</v>
      </c>
      <c r="E764" s="10" t="s">
        <v>14</v>
      </c>
      <c r="F764" s="9">
        <v>44375</v>
      </c>
      <c r="G764" s="9">
        <v>44434</v>
      </c>
      <c r="H764" s="9"/>
      <c r="I764" s="9">
        <v>44799</v>
      </c>
      <c r="J764" s="7" t="s">
        <v>3127</v>
      </c>
      <c r="K764" s="7" t="s">
        <v>26</v>
      </c>
      <c r="L764" s="10" t="s">
        <v>2404</v>
      </c>
      <c r="M764" s="242" t="s">
        <v>27</v>
      </c>
      <c r="N764" s="243" t="s">
        <v>2017</v>
      </c>
      <c r="O764" s="243" t="s">
        <v>497</v>
      </c>
      <c r="P764" s="10" t="s">
        <v>2232</v>
      </c>
      <c r="Q764" s="10" t="s">
        <v>21</v>
      </c>
      <c r="R764" s="10"/>
      <c r="S764" s="10"/>
      <c r="T764" s="10" t="s">
        <v>22</v>
      </c>
      <c r="U764" s="244">
        <v>31112</v>
      </c>
      <c r="V764" s="10" t="s">
        <v>343</v>
      </c>
      <c r="W764" s="10" t="s">
        <v>343</v>
      </c>
      <c r="X764" s="241" t="s">
        <v>1936</v>
      </c>
      <c r="Y764" s="8" t="s">
        <v>10868</v>
      </c>
      <c r="Z764" s="243">
        <v>37375</v>
      </c>
      <c r="AA764" s="10" t="s">
        <v>343</v>
      </c>
      <c r="AB764" s="10" t="s">
        <v>1938</v>
      </c>
      <c r="AC764" s="10" t="s">
        <v>3139</v>
      </c>
      <c r="AD764" s="10" t="s">
        <v>2115</v>
      </c>
      <c r="AE764" s="243" t="s">
        <v>2095</v>
      </c>
      <c r="AF764" s="10" t="s">
        <v>10869</v>
      </c>
      <c r="AG764" s="10" t="s">
        <v>10870</v>
      </c>
      <c r="AH764" s="242" t="s">
        <v>10869</v>
      </c>
      <c r="AI764" s="243" t="s">
        <v>10870</v>
      </c>
      <c r="AJ764" s="10" t="s">
        <v>10871</v>
      </c>
      <c r="AK764" s="10" t="s">
        <v>2684</v>
      </c>
      <c r="AL764" s="241" t="s">
        <v>1953</v>
      </c>
      <c r="AM764" s="8" t="s">
        <v>10872</v>
      </c>
      <c r="AN764" s="8"/>
      <c r="AO764" s="8"/>
      <c r="AP764" s="8"/>
      <c r="AQ764" s="8"/>
      <c r="AR764" s="245">
        <v>44619</v>
      </c>
      <c r="AS764" s="245">
        <v>44619</v>
      </c>
      <c r="AT764" s="246"/>
      <c r="AU764" s="244"/>
      <c r="AV764" s="247" t="s">
        <v>8582</v>
      </c>
      <c r="AW764" s="248" t="s">
        <v>8607</v>
      </c>
      <c r="AX764" s="249" t="s">
        <v>10873</v>
      </c>
      <c r="AY764" s="250" t="s">
        <v>10866</v>
      </c>
    </row>
    <row r="765" spans="1:51" ht="24.75" customHeight="1" x14ac:dyDescent="0.35">
      <c r="A765" s="11">
        <v>764</v>
      </c>
      <c r="B765" s="241" t="s">
        <v>10874</v>
      </c>
      <c r="C765" s="8" t="s">
        <v>10875</v>
      </c>
      <c r="D765" s="10" t="s">
        <v>3087</v>
      </c>
      <c r="E765" s="10" t="s">
        <v>141</v>
      </c>
      <c r="F765" s="9">
        <v>43808</v>
      </c>
      <c r="G765" s="9">
        <v>43867</v>
      </c>
      <c r="H765" s="9"/>
      <c r="I765" s="9"/>
      <c r="J765" s="7" t="s">
        <v>1932</v>
      </c>
      <c r="K765" s="7" t="s">
        <v>80</v>
      </c>
      <c r="L765" s="10" t="s">
        <v>8979</v>
      </c>
      <c r="M765" s="242" t="s">
        <v>3474</v>
      </c>
      <c r="N765" s="243" t="s">
        <v>2050</v>
      </c>
      <c r="O765" s="243" t="s">
        <v>9222</v>
      </c>
      <c r="P765" s="10" t="s">
        <v>9223</v>
      </c>
      <c r="Q765" s="10" t="s">
        <v>148</v>
      </c>
      <c r="R765" s="10"/>
      <c r="S765" s="10"/>
      <c r="T765" s="10" t="s">
        <v>53</v>
      </c>
      <c r="U765" s="244">
        <v>32745</v>
      </c>
      <c r="V765" s="10" t="s">
        <v>141</v>
      </c>
      <c r="W765" s="10" t="s">
        <v>141</v>
      </c>
      <c r="X765" s="241" t="s">
        <v>1936</v>
      </c>
      <c r="Y765" s="8" t="s">
        <v>10876</v>
      </c>
      <c r="Z765" s="243">
        <v>42066</v>
      </c>
      <c r="AA765" s="10" t="s">
        <v>141</v>
      </c>
      <c r="AB765" s="10" t="s">
        <v>1938</v>
      </c>
      <c r="AC765" s="10" t="s">
        <v>3139</v>
      </c>
      <c r="AD765" s="10" t="s">
        <v>2072</v>
      </c>
      <c r="AE765" s="243" t="s">
        <v>2095</v>
      </c>
      <c r="AF765" s="10" t="s">
        <v>10877</v>
      </c>
      <c r="AG765" s="10" t="s">
        <v>10878</v>
      </c>
      <c r="AH765" s="242" t="s">
        <v>10879</v>
      </c>
      <c r="AI765" s="243" t="s">
        <v>10880</v>
      </c>
      <c r="AJ765" s="10" t="s">
        <v>10881</v>
      </c>
      <c r="AK765" s="10" t="s">
        <v>10882</v>
      </c>
      <c r="AL765" s="241" t="s">
        <v>2107</v>
      </c>
      <c r="AM765" s="8" t="s">
        <v>10883</v>
      </c>
      <c r="AN765" s="8"/>
      <c r="AO765" s="8"/>
      <c r="AP765" s="8"/>
      <c r="AQ765" s="8"/>
      <c r="AR765" s="245">
        <v>44620</v>
      </c>
      <c r="AS765" s="245">
        <v>44620</v>
      </c>
      <c r="AT765" s="246"/>
      <c r="AU765" s="244"/>
      <c r="AV765" s="247" t="s">
        <v>8582</v>
      </c>
      <c r="AW765" s="248" t="s">
        <v>8607</v>
      </c>
      <c r="AX765" s="249" t="s">
        <v>4503</v>
      </c>
      <c r="AY765" s="250" t="s">
        <v>10874</v>
      </c>
    </row>
    <row r="766" spans="1:51" ht="24.75" customHeight="1" x14ac:dyDescent="0.35">
      <c r="A766" s="11">
        <v>765</v>
      </c>
      <c r="B766" s="241" t="s">
        <v>10884</v>
      </c>
      <c r="C766" s="8" t="s">
        <v>10885</v>
      </c>
      <c r="D766" s="10"/>
      <c r="E766" s="10" t="s">
        <v>544</v>
      </c>
      <c r="F766" s="9">
        <v>44565</v>
      </c>
      <c r="G766" s="9">
        <v>44624</v>
      </c>
      <c r="H766" s="9"/>
      <c r="I766" s="9"/>
      <c r="J766" s="7"/>
      <c r="K766" s="7" t="s">
        <v>80</v>
      </c>
      <c r="L766" s="10" t="s">
        <v>8979</v>
      </c>
      <c r="M766" s="242" t="s">
        <v>3474</v>
      </c>
      <c r="N766" s="243" t="s">
        <v>2050</v>
      </c>
      <c r="O766" s="243" t="s">
        <v>9222</v>
      </c>
      <c r="P766" s="10" t="s">
        <v>9223</v>
      </c>
      <c r="Q766" s="10" t="s">
        <v>148</v>
      </c>
      <c r="R766" s="10"/>
      <c r="S766" s="10"/>
      <c r="T766" s="10" t="s">
        <v>53</v>
      </c>
      <c r="U766" s="244">
        <v>29603</v>
      </c>
      <c r="V766" s="10" t="s">
        <v>544</v>
      </c>
      <c r="W766" s="10" t="s">
        <v>544</v>
      </c>
      <c r="X766" s="241" t="s">
        <v>1936</v>
      </c>
      <c r="Y766" s="8" t="s">
        <v>10886</v>
      </c>
      <c r="Z766" s="243">
        <v>43558</v>
      </c>
      <c r="AA766" s="10" t="s">
        <v>1937</v>
      </c>
      <c r="AB766" s="10" t="s">
        <v>1938</v>
      </c>
      <c r="AC766" s="10" t="s">
        <v>3139</v>
      </c>
      <c r="AD766" s="10" t="s">
        <v>8418</v>
      </c>
      <c r="AE766" s="243" t="s">
        <v>10887</v>
      </c>
      <c r="AF766" s="10" t="s">
        <v>10888</v>
      </c>
      <c r="AG766" s="10" t="s">
        <v>10889</v>
      </c>
      <c r="AH766" s="242" t="s">
        <v>10888</v>
      </c>
      <c r="AI766" s="243" t="s">
        <v>10889</v>
      </c>
      <c r="AJ766" s="10" t="s">
        <v>10890</v>
      </c>
      <c r="AK766" s="10" t="s">
        <v>10891</v>
      </c>
      <c r="AL766" s="241" t="s">
        <v>1971</v>
      </c>
      <c r="AM766" s="8" t="s">
        <v>10892</v>
      </c>
      <c r="AN766" s="8"/>
      <c r="AO766" s="8"/>
      <c r="AP766" s="8"/>
      <c r="AQ766" s="8"/>
      <c r="AR766" s="245">
        <v>44620</v>
      </c>
      <c r="AS766" s="245">
        <v>44620</v>
      </c>
      <c r="AT766" s="246"/>
      <c r="AU766" s="244"/>
      <c r="AV766" s="247" t="s">
        <v>8638</v>
      </c>
      <c r="AW766" s="248" t="s">
        <v>9474</v>
      </c>
      <c r="AX766" s="249"/>
      <c r="AY766" s="250" t="s">
        <v>10884</v>
      </c>
    </row>
    <row r="767" spans="1:51" ht="24.75" customHeight="1" x14ac:dyDescent="0.35">
      <c r="A767" s="11">
        <v>766</v>
      </c>
      <c r="B767" s="241" t="s">
        <v>10893</v>
      </c>
      <c r="C767" s="8" t="s">
        <v>10894</v>
      </c>
      <c r="D767" s="10" t="s">
        <v>3087</v>
      </c>
      <c r="E767" s="10" t="s">
        <v>14</v>
      </c>
      <c r="F767" s="9">
        <v>44302</v>
      </c>
      <c r="G767" s="9">
        <v>44361</v>
      </c>
      <c r="H767" s="9"/>
      <c r="I767" s="9">
        <v>44726</v>
      </c>
      <c r="J767" s="7" t="s">
        <v>3127</v>
      </c>
      <c r="K767" s="7" t="s">
        <v>7218</v>
      </c>
      <c r="L767" s="10" t="s">
        <v>751</v>
      </c>
      <c r="M767" s="242" t="s">
        <v>751</v>
      </c>
      <c r="N767" s="243" t="s">
        <v>2097</v>
      </c>
      <c r="O767" s="243" t="s">
        <v>1694</v>
      </c>
      <c r="P767" s="10" t="s">
        <v>2710</v>
      </c>
      <c r="Q767" s="10" t="s">
        <v>21</v>
      </c>
      <c r="R767" s="10"/>
      <c r="S767" s="10"/>
      <c r="T767" s="10" t="s">
        <v>22</v>
      </c>
      <c r="U767" s="244">
        <v>28976</v>
      </c>
      <c r="V767" s="10" t="s">
        <v>2114</v>
      </c>
      <c r="W767" s="10" t="s">
        <v>2114</v>
      </c>
      <c r="X767" s="241" t="s">
        <v>1936</v>
      </c>
      <c r="Y767" s="8" t="s">
        <v>10895</v>
      </c>
      <c r="Z767" s="243">
        <v>39795</v>
      </c>
      <c r="AA767" s="10" t="s">
        <v>255</v>
      </c>
      <c r="AB767" s="10" t="s">
        <v>1938</v>
      </c>
      <c r="AC767" s="10" t="s">
        <v>1968</v>
      </c>
      <c r="AD767" s="10" t="s">
        <v>10896</v>
      </c>
      <c r="AE767" s="243" t="s">
        <v>10341</v>
      </c>
      <c r="AF767" s="10" t="s">
        <v>10897</v>
      </c>
      <c r="AG767" s="10" t="s">
        <v>10898</v>
      </c>
      <c r="AH767" s="242" t="s">
        <v>3087</v>
      </c>
      <c r="AI767" s="243" t="s">
        <v>3087</v>
      </c>
      <c r="AJ767" s="10" t="s">
        <v>10899</v>
      </c>
      <c r="AK767" s="10" t="s">
        <v>10900</v>
      </c>
      <c r="AL767" s="241" t="s">
        <v>1941</v>
      </c>
      <c r="AM767" s="8" t="s">
        <v>10901</v>
      </c>
      <c r="AN767" s="8"/>
      <c r="AO767" s="8"/>
      <c r="AP767" s="8"/>
      <c r="AQ767" s="8"/>
      <c r="AR767" s="245">
        <v>44620</v>
      </c>
      <c r="AS767" s="245">
        <v>44620</v>
      </c>
      <c r="AT767" s="246"/>
      <c r="AU767" s="244"/>
      <c r="AV767" s="247" t="s">
        <v>8582</v>
      </c>
      <c r="AW767" s="248" t="s">
        <v>10731</v>
      </c>
      <c r="AX767" s="249"/>
      <c r="AY767" s="250" t="s">
        <v>10893</v>
      </c>
    </row>
    <row r="768" spans="1:51" ht="24.75" customHeight="1" x14ac:dyDescent="0.35">
      <c r="A768" s="11">
        <v>767</v>
      </c>
      <c r="B768" s="241" t="s">
        <v>10902</v>
      </c>
      <c r="C768" s="8" t="s">
        <v>10903</v>
      </c>
      <c r="D768" s="10" t="s">
        <v>3087</v>
      </c>
      <c r="E768" s="10" t="s">
        <v>14</v>
      </c>
      <c r="F768" s="9">
        <v>43917</v>
      </c>
      <c r="G768" s="9"/>
      <c r="H768" s="9"/>
      <c r="I768" s="9">
        <v>44686</v>
      </c>
      <c r="J768" s="7" t="s">
        <v>3127</v>
      </c>
      <c r="K768" s="7" t="s">
        <v>26</v>
      </c>
      <c r="L768" s="10" t="s">
        <v>26</v>
      </c>
      <c r="M768" s="242" t="s">
        <v>26</v>
      </c>
      <c r="N768" s="243" t="s">
        <v>2418</v>
      </c>
      <c r="O768" s="243" t="s">
        <v>7594</v>
      </c>
      <c r="P768" s="10" t="s">
        <v>7595</v>
      </c>
      <c r="Q768" s="10" t="s">
        <v>21</v>
      </c>
      <c r="R768" s="10"/>
      <c r="S768" s="10"/>
      <c r="T768" s="10" t="s">
        <v>53</v>
      </c>
      <c r="U768" s="244">
        <v>27083</v>
      </c>
      <c r="V768" s="10" t="s">
        <v>2195</v>
      </c>
      <c r="W768" s="10" t="s">
        <v>2195</v>
      </c>
      <c r="X768" s="241" t="s">
        <v>2195</v>
      </c>
      <c r="Y768" s="8" t="s">
        <v>10904</v>
      </c>
      <c r="Z768" s="243">
        <v>43550</v>
      </c>
      <c r="AA768" s="10" t="s">
        <v>2195</v>
      </c>
      <c r="AB768" s="10" t="s">
        <v>1938</v>
      </c>
      <c r="AC768" s="10" t="s">
        <v>3139</v>
      </c>
      <c r="AD768" s="10" t="s">
        <v>10905</v>
      </c>
      <c r="AE768" s="243" t="s">
        <v>2620</v>
      </c>
      <c r="AF768" s="10" t="s">
        <v>10906</v>
      </c>
      <c r="AG768" s="10" t="s">
        <v>10907</v>
      </c>
      <c r="AH768" s="242" t="s">
        <v>10908</v>
      </c>
      <c r="AI768" s="243" t="s">
        <v>10909</v>
      </c>
      <c r="AJ768" s="10" t="s">
        <v>3087</v>
      </c>
      <c r="AK768" s="10" t="s">
        <v>10910</v>
      </c>
      <c r="AL768" s="241" t="s">
        <v>1971</v>
      </c>
      <c r="AM768" s="8" t="s">
        <v>3087</v>
      </c>
      <c r="AN768" s="8"/>
      <c r="AO768" s="8"/>
      <c r="AP768" s="8"/>
      <c r="AQ768" s="8"/>
      <c r="AR768" s="245">
        <v>44572</v>
      </c>
      <c r="AS768" s="245">
        <v>44620</v>
      </c>
      <c r="AT768" s="246"/>
      <c r="AU768" s="244"/>
      <c r="AV768" s="247" t="s">
        <v>3710</v>
      </c>
      <c r="AW768" s="248" t="s">
        <v>3710</v>
      </c>
      <c r="AX768" s="249"/>
      <c r="AY768" s="250" t="s">
        <v>10902</v>
      </c>
    </row>
    <row r="769" spans="1:51" ht="24.75" customHeight="1" x14ac:dyDescent="0.35">
      <c r="A769" s="11">
        <v>768</v>
      </c>
      <c r="B769" s="241" t="s">
        <v>10911</v>
      </c>
      <c r="C769" s="8" t="s">
        <v>10912</v>
      </c>
      <c r="D769" s="10" t="s">
        <v>3087</v>
      </c>
      <c r="E769" s="10" t="s">
        <v>14</v>
      </c>
      <c r="F769" s="9">
        <v>43773</v>
      </c>
      <c r="G769" s="9">
        <v>43832</v>
      </c>
      <c r="H769" s="9"/>
      <c r="I769" s="9">
        <v>45293</v>
      </c>
      <c r="J769" s="7" t="s">
        <v>3127</v>
      </c>
      <c r="K769" s="7" t="s">
        <v>18</v>
      </c>
      <c r="L769" s="10" t="s">
        <v>218</v>
      </c>
      <c r="M769" s="242" t="s">
        <v>2083</v>
      </c>
      <c r="N769" s="243" t="s">
        <v>2126</v>
      </c>
      <c r="O769" s="243" t="s">
        <v>7351</v>
      </c>
      <c r="P769" s="10" t="s">
        <v>7352</v>
      </c>
      <c r="Q769" s="10" t="s">
        <v>21</v>
      </c>
      <c r="R769" s="10"/>
      <c r="S769" s="10"/>
      <c r="T769" s="10" t="s">
        <v>22</v>
      </c>
      <c r="U769" s="244">
        <v>34969</v>
      </c>
      <c r="V769" s="10" t="s">
        <v>747</v>
      </c>
      <c r="W769" s="10" t="s">
        <v>747</v>
      </c>
      <c r="X769" s="241" t="s">
        <v>1936</v>
      </c>
      <c r="Y769" s="8" t="s">
        <v>10913</v>
      </c>
      <c r="Z769" s="243">
        <v>42775</v>
      </c>
      <c r="AA769" s="10" t="s">
        <v>747</v>
      </c>
      <c r="AB769" s="10" t="s">
        <v>1938</v>
      </c>
      <c r="AC769" s="10" t="s">
        <v>3139</v>
      </c>
      <c r="AD769" s="10" t="s">
        <v>2687</v>
      </c>
      <c r="AE769" s="243" t="s">
        <v>2304</v>
      </c>
      <c r="AF769" s="10" t="s">
        <v>10914</v>
      </c>
      <c r="AG769" s="10" t="s">
        <v>10915</v>
      </c>
      <c r="AH769" s="242" t="s">
        <v>10916</v>
      </c>
      <c r="AI769" s="243" t="s">
        <v>10917</v>
      </c>
      <c r="AJ769" s="10" t="s">
        <v>10918</v>
      </c>
      <c r="AK769" s="10" t="s">
        <v>3780</v>
      </c>
      <c r="AL769" s="241" t="s">
        <v>2160</v>
      </c>
      <c r="AM769" s="8" t="s">
        <v>10919</v>
      </c>
      <c r="AN769" s="8"/>
      <c r="AO769" s="8"/>
      <c r="AP769" s="8"/>
      <c r="AQ769" s="8"/>
      <c r="AR769" s="245">
        <v>44629</v>
      </c>
      <c r="AS769" s="245">
        <v>44629</v>
      </c>
      <c r="AT769" s="246"/>
      <c r="AU769" s="244"/>
      <c r="AV769" s="247" t="s">
        <v>8582</v>
      </c>
      <c r="AW769" s="248" t="s">
        <v>3782</v>
      </c>
      <c r="AX769" s="249"/>
      <c r="AY769" s="250" t="s">
        <v>10911</v>
      </c>
    </row>
    <row r="770" spans="1:51" ht="24.75" customHeight="1" x14ac:dyDescent="0.35">
      <c r="A770" s="11">
        <v>769</v>
      </c>
      <c r="B770" s="241" t="s">
        <v>10920</v>
      </c>
      <c r="C770" s="8" t="s">
        <v>2498</v>
      </c>
      <c r="D770" s="10"/>
      <c r="E770" s="10" t="s">
        <v>14</v>
      </c>
      <c r="F770" s="9">
        <v>44491</v>
      </c>
      <c r="G770" s="9">
        <v>44550</v>
      </c>
      <c r="H770" s="9"/>
      <c r="I770" s="9">
        <v>44915</v>
      </c>
      <c r="J770" s="7" t="s">
        <v>3127</v>
      </c>
      <c r="K770" s="7" t="s">
        <v>7218</v>
      </c>
      <c r="L770" s="10" t="s">
        <v>2378</v>
      </c>
      <c r="M770" s="242" t="s">
        <v>2378</v>
      </c>
      <c r="N770" s="243" t="s">
        <v>1933</v>
      </c>
      <c r="O770" s="243" t="s">
        <v>10921</v>
      </c>
      <c r="P770" s="10" t="s">
        <v>10922</v>
      </c>
      <c r="Q770" s="10" t="s">
        <v>21</v>
      </c>
      <c r="R770" s="10"/>
      <c r="S770" s="10"/>
      <c r="T770" s="10" t="s">
        <v>53</v>
      </c>
      <c r="U770" s="244">
        <v>33613</v>
      </c>
      <c r="V770" s="10" t="s">
        <v>255</v>
      </c>
      <c r="W770" s="10" t="s">
        <v>10923</v>
      </c>
      <c r="X770" s="241" t="s">
        <v>1936</v>
      </c>
      <c r="Y770" s="8" t="s">
        <v>10924</v>
      </c>
      <c r="Z770" s="243">
        <v>44211</v>
      </c>
      <c r="AA770" s="10" t="s">
        <v>1937</v>
      </c>
      <c r="AB770" s="10" t="s">
        <v>1938</v>
      </c>
      <c r="AC770" s="10" t="s">
        <v>3139</v>
      </c>
      <c r="AD770" s="10" t="s">
        <v>2199</v>
      </c>
      <c r="AE770" s="243" t="s">
        <v>10925</v>
      </c>
      <c r="AF770" s="10" t="s">
        <v>10926</v>
      </c>
      <c r="AG770" s="10" t="s">
        <v>10927</v>
      </c>
      <c r="AH770" s="242" t="s">
        <v>10926</v>
      </c>
      <c r="AI770" s="243" t="s">
        <v>10927</v>
      </c>
      <c r="AJ770" s="10" t="s">
        <v>1149</v>
      </c>
      <c r="AK770" s="10" t="s">
        <v>1147</v>
      </c>
      <c r="AL770" s="241" t="s">
        <v>1971</v>
      </c>
      <c r="AM770" s="8" t="s">
        <v>2497</v>
      </c>
      <c r="AN770" s="8"/>
      <c r="AO770" s="8"/>
      <c r="AP770" s="8"/>
      <c r="AQ770" s="8"/>
      <c r="AR770" s="245">
        <v>44631</v>
      </c>
      <c r="AS770" s="245">
        <v>44631</v>
      </c>
      <c r="AT770" s="246"/>
      <c r="AU770" s="244"/>
      <c r="AV770" s="247" t="s">
        <v>8582</v>
      </c>
      <c r="AW770" s="248" t="s">
        <v>8607</v>
      </c>
      <c r="AX770" s="249" t="s">
        <v>10928</v>
      </c>
      <c r="AY770" s="250" t="s">
        <v>10920</v>
      </c>
    </row>
    <row r="771" spans="1:51" ht="24.75" customHeight="1" x14ac:dyDescent="0.35">
      <c r="A771" s="11">
        <v>770</v>
      </c>
      <c r="B771" s="241" t="s">
        <v>10929</v>
      </c>
      <c r="C771" s="8" t="s">
        <v>10930</v>
      </c>
      <c r="D771" s="10" t="s">
        <v>3087</v>
      </c>
      <c r="E771" s="10" t="s">
        <v>14</v>
      </c>
      <c r="F771" s="9">
        <v>43892</v>
      </c>
      <c r="G771" s="9">
        <v>43951</v>
      </c>
      <c r="H771" s="9"/>
      <c r="I771" s="9"/>
      <c r="J771" s="7" t="s">
        <v>1932</v>
      </c>
      <c r="K771" s="7" t="s">
        <v>7218</v>
      </c>
      <c r="L771" s="10" t="s">
        <v>35</v>
      </c>
      <c r="M771" s="242" t="s">
        <v>2225</v>
      </c>
      <c r="N771" s="243" t="s">
        <v>2155</v>
      </c>
      <c r="O771" s="243" t="s">
        <v>1231</v>
      </c>
      <c r="P771" s="10" t="s">
        <v>2543</v>
      </c>
      <c r="Q771" s="10" t="s">
        <v>21</v>
      </c>
      <c r="R771" s="10"/>
      <c r="S771" s="10"/>
      <c r="T771" s="10" t="s">
        <v>22</v>
      </c>
      <c r="U771" s="244">
        <v>34246</v>
      </c>
      <c r="V771" s="10" t="s">
        <v>455</v>
      </c>
      <c r="W771" s="10" t="s">
        <v>501</v>
      </c>
      <c r="X771" s="241" t="s">
        <v>1936</v>
      </c>
      <c r="Y771" s="8" t="s">
        <v>10931</v>
      </c>
      <c r="Z771" s="243">
        <v>40340</v>
      </c>
      <c r="AA771" s="10" t="s">
        <v>455</v>
      </c>
      <c r="AB771" s="10" t="s">
        <v>1938</v>
      </c>
      <c r="AC771" s="10" t="s">
        <v>3139</v>
      </c>
      <c r="AD771" s="10" t="s">
        <v>2372</v>
      </c>
      <c r="AE771" s="243" t="s">
        <v>2069</v>
      </c>
      <c r="AF771" s="10" t="s">
        <v>10932</v>
      </c>
      <c r="AG771" s="10" t="s">
        <v>10933</v>
      </c>
      <c r="AH771" s="242" t="s">
        <v>10934</v>
      </c>
      <c r="AI771" s="243" t="s">
        <v>10935</v>
      </c>
      <c r="AJ771" s="10" t="s">
        <v>10936</v>
      </c>
      <c r="AK771" s="10" t="s">
        <v>10937</v>
      </c>
      <c r="AL771" s="241" t="s">
        <v>1950</v>
      </c>
      <c r="AM771" s="8" t="s">
        <v>10938</v>
      </c>
      <c r="AN771" s="8"/>
      <c r="AO771" s="8"/>
      <c r="AP771" s="8"/>
      <c r="AQ771" s="8"/>
      <c r="AR771" s="245">
        <v>44634</v>
      </c>
      <c r="AS771" s="245">
        <v>44634</v>
      </c>
      <c r="AT771" s="246"/>
      <c r="AU771" s="244"/>
      <c r="AV771" s="247" t="s">
        <v>8582</v>
      </c>
      <c r="AW771" s="248" t="s">
        <v>3782</v>
      </c>
      <c r="AX771" s="249"/>
      <c r="AY771" s="250" t="s">
        <v>10929</v>
      </c>
    </row>
    <row r="772" spans="1:51" ht="24.75" customHeight="1" x14ac:dyDescent="0.35">
      <c r="A772" s="11">
        <v>771</v>
      </c>
      <c r="B772" s="241" t="s">
        <v>10939</v>
      </c>
      <c r="C772" s="8" t="s">
        <v>5104</v>
      </c>
      <c r="D772" s="10" t="s">
        <v>10173</v>
      </c>
      <c r="E772" s="10" t="s">
        <v>255</v>
      </c>
      <c r="F772" s="9">
        <v>43846</v>
      </c>
      <c r="G772" s="9">
        <v>43905</v>
      </c>
      <c r="H772" s="9"/>
      <c r="I772" s="9">
        <v>44635</v>
      </c>
      <c r="J772" s="7" t="s">
        <v>3127</v>
      </c>
      <c r="K772" s="7" t="s">
        <v>80</v>
      </c>
      <c r="L772" s="10" t="s">
        <v>8956</v>
      </c>
      <c r="M772" s="242" t="s">
        <v>8957</v>
      </c>
      <c r="N772" s="243" t="s">
        <v>1933</v>
      </c>
      <c r="O772" s="243" t="s">
        <v>3091</v>
      </c>
      <c r="P772" s="10" t="s">
        <v>3246</v>
      </c>
      <c r="Q772" s="10" t="e">
        <v>#N/A</v>
      </c>
      <c r="R772" s="10"/>
      <c r="S772" s="10"/>
      <c r="T772" s="10" t="s">
        <v>53</v>
      </c>
      <c r="U772" s="244">
        <v>29906</v>
      </c>
      <c r="V772" s="10" t="s">
        <v>145</v>
      </c>
      <c r="W772" s="10" t="s">
        <v>781</v>
      </c>
      <c r="X772" s="241" t="s">
        <v>1936</v>
      </c>
      <c r="Y772" s="8" t="s">
        <v>5105</v>
      </c>
      <c r="Z772" s="243">
        <v>41947</v>
      </c>
      <c r="AA772" s="10" t="s">
        <v>145</v>
      </c>
      <c r="AB772" s="10" t="s">
        <v>1938</v>
      </c>
      <c r="AC772" s="10" t="s">
        <v>3139</v>
      </c>
      <c r="AD772" s="10" t="s">
        <v>2090</v>
      </c>
      <c r="AE772" s="243" t="s">
        <v>10940</v>
      </c>
      <c r="AF772" s="10" t="s">
        <v>10941</v>
      </c>
      <c r="AG772" s="10" t="s">
        <v>10942</v>
      </c>
      <c r="AH772" s="242" t="s">
        <v>10941</v>
      </c>
      <c r="AI772" s="243" t="s">
        <v>10942</v>
      </c>
      <c r="AJ772" s="10" t="s">
        <v>10943</v>
      </c>
      <c r="AK772" s="10" t="s">
        <v>5111</v>
      </c>
      <c r="AL772" s="241" t="s">
        <v>2107</v>
      </c>
      <c r="AM772" s="8" t="s">
        <v>10944</v>
      </c>
      <c r="AN772" s="8"/>
      <c r="AO772" s="8"/>
      <c r="AP772" s="8"/>
      <c r="AQ772" s="8"/>
      <c r="AR772" s="245">
        <v>44620</v>
      </c>
      <c r="AS772" s="245">
        <v>44635</v>
      </c>
      <c r="AT772" s="246"/>
      <c r="AU772" s="244"/>
      <c r="AV772" s="247" t="s">
        <v>8638</v>
      </c>
      <c r="AW772" s="248" t="s">
        <v>8639</v>
      </c>
      <c r="AX772" s="249"/>
      <c r="AY772" s="250" t="s">
        <v>10939</v>
      </c>
    </row>
    <row r="773" spans="1:51" ht="24.75" customHeight="1" x14ac:dyDescent="0.35">
      <c r="A773" s="11">
        <v>772</v>
      </c>
      <c r="B773" s="241" t="s">
        <v>10945</v>
      </c>
      <c r="C773" s="8" t="s">
        <v>10946</v>
      </c>
      <c r="D773" s="10"/>
      <c r="E773" s="10" t="s">
        <v>32</v>
      </c>
      <c r="F773" s="9">
        <v>44613</v>
      </c>
      <c r="G773" s="9">
        <v>44672</v>
      </c>
      <c r="H773" s="9"/>
      <c r="I773" s="9" t="s">
        <v>3087</v>
      </c>
      <c r="J773" s="7" t="s">
        <v>3087</v>
      </c>
      <c r="K773" s="7" t="s">
        <v>18</v>
      </c>
      <c r="L773" s="10" t="s">
        <v>8876</v>
      </c>
      <c r="M773" s="242" t="s">
        <v>2116</v>
      </c>
      <c r="N773" s="243" t="s">
        <v>1933</v>
      </c>
      <c r="O773" s="243" t="s">
        <v>862</v>
      </c>
      <c r="P773" s="10" t="s">
        <v>3165</v>
      </c>
      <c r="Q773" s="10" t="s">
        <v>285</v>
      </c>
      <c r="R773" s="10"/>
      <c r="S773" s="10"/>
      <c r="T773" s="10" t="s">
        <v>53</v>
      </c>
      <c r="U773" s="244">
        <v>32005</v>
      </c>
      <c r="V773" s="10" t="s">
        <v>2007</v>
      </c>
      <c r="W773" s="10" t="s">
        <v>2007</v>
      </c>
      <c r="X773" s="241" t="s">
        <v>1936</v>
      </c>
      <c r="Y773" s="8" t="s">
        <v>10947</v>
      </c>
      <c r="Z773" s="243">
        <v>44311</v>
      </c>
      <c r="AA773" s="10" t="s">
        <v>1937</v>
      </c>
      <c r="AB773" s="10" t="s">
        <v>1938</v>
      </c>
      <c r="AC773" s="10" t="s">
        <v>3139</v>
      </c>
      <c r="AD773" s="10" t="s">
        <v>2390</v>
      </c>
      <c r="AE773" s="243" t="s">
        <v>2427</v>
      </c>
      <c r="AF773" s="10" t="s">
        <v>10948</v>
      </c>
      <c r="AG773" s="10" t="s">
        <v>10949</v>
      </c>
      <c r="AH773" s="242" t="s">
        <v>10948</v>
      </c>
      <c r="AI773" s="243" t="s">
        <v>10949</v>
      </c>
      <c r="AJ773" s="10" t="s">
        <v>10950</v>
      </c>
      <c r="AK773" s="10" t="s">
        <v>10951</v>
      </c>
      <c r="AL773" s="241" t="s">
        <v>1971</v>
      </c>
      <c r="AM773" s="8" t="s">
        <v>10952</v>
      </c>
      <c r="AN773" s="8"/>
      <c r="AO773" s="8"/>
      <c r="AP773" s="8"/>
      <c r="AQ773" s="8"/>
      <c r="AR773" s="245">
        <v>44637</v>
      </c>
      <c r="AS773" s="245">
        <v>44637</v>
      </c>
      <c r="AT773" s="246"/>
      <c r="AU773" s="244"/>
      <c r="AV773" s="247" t="s">
        <v>8638</v>
      </c>
      <c r="AW773" s="248" t="s">
        <v>8639</v>
      </c>
      <c r="AX773" s="249"/>
      <c r="AY773" s="250" t="s">
        <v>10945</v>
      </c>
    </row>
    <row r="774" spans="1:51" ht="24.75" customHeight="1" x14ac:dyDescent="0.35">
      <c r="A774" s="11">
        <v>773</v>
      </c>
      <c r="B774" s="241" t="s">
        <v>10953</v>
      </c>
      <c r="C774" s="8" t="s">
        <v>10954</v>
      </c>
      <c r="D774" s="10"/>
      <c r="E774" s="10" t="s">
        <v>14</v>
      </c>
      <c r="F774" s="9">
        <v>44629</v>
      </c>
      <c r="G774" s="9">
        <v>44688</v>
      </c>
      <c r="H774" s="9"/>
      <c r="I774" s="9"/>
      <c r="J774" s="7"/>
      <c r="K774" s="7" t="s">
        <v>10651</v>
      </c>
      <c r="L774" s="10" t="s">
        <v>905</v>
      </c>
      <c r="M774" s="242" t="s">
        <v>905</v>
      </c>
      <c r="N774" s="243" t="s">
        <v>2017</v>
      </c>
      <c r="O774" s="243" t="s">
        <v>10955</v>
      </c>
      <c r="P774" s="10" t="s">
        <v>10956</v>
      </c>
      <c r="Q774" s="10" t="s">
        <v>21</v>
      </c>
      <c r="R774" s="10"/>
      <c r="S774" s="10"/>
      <c r="T774" s="10" t="s">
        <v>22</v>
      </c>
      <c r="U774" s="244">
        <v>34796</v>
      </c>
      <c r="V774" s="10" t="s">
        <v>255</v>
      </c>
      <c r="W774" s="10" t="s">
        <v>255</v>
      </c>
      <c r="X774" s="241" t="s">
        <v>1936</v>
      </c>
      <c r="Y774" s="8" t="s">
        <v>10957</v>
      </c>
      <c r="Z774" s="243">
        <v>44292</v>
      </c>
      <c r="AA774" s="10" t="s">
        <v>1937</v>
      </c>
      <c r="AB774" s="10" t="s">
        <v>1956</v>
      </c>
      <c r="AC774" s="10" t="s">
        <v>3139</v>
      </c>
      <c r="AD774" s="10" t="s">
        <v>2577</v>
      </c>
      <c r="AE774" s="243" t="s">
        <v>1970</v>
      </c>
      <c r="AF774" s="10" t="s">
        <v>10958</v>
      </c>
      <c r="AG774" s="10" t="s">
        <v>10959</v>
      </c>
      <c r="AH774" s="242" t="s">
        <v>10958</v>
      </c>
      <c r="AI774" s="243" t="s">
        <v>10959</v>
      </c>
      <c r="AJ774" s="10" t="s">
        <v>10960</v>
      </c>
      <c r="AK774" s="10" t="s">
        <v>10961</v>
      </c>
      <c r="AL774" s="241" t="s">
        <v>2107</v>
      </c>
      <c r="AM774" s="8" t="s">
        <v>10962</v>
      </c>
      <c r="AN774" s="8"/>
      <c r="AO774" s="8"/>
      <c r="AP774" s="8"/>
      <c r="AQ774" s="8"/>
      <c r="AR774" s="245">
        <v>44638</v>
      </c>
      <c r="AS774" s="245">
        <v>44638</v>
      </c>
      <c r="AT774" s="246"/>
      <c r="AU774" s="244"/>
      <c r="AV774" s="247" t="s">
        <v>8582</v>
      </c>
      <c r="AW774" s="248" t="s">
        <v>10797</v>
      </c>
      <c r="AX774" s="249"/>
      <c r="AY774" s="250" t="s">
        <v>10953</v>
      </c>
    </row>
    <row r="775" spans="1:51" ht="24.75" customHeight="1" x14ac:dyDescent="0.35">
      <c r="A775" s="11">
        <v>774</v>
      </c>
      <c r="B775" s="241" t="s">
        <v>10963</v>
      </c>
      <c r="C775" s="8" t="s">
        <v>10964</v>
      </c>
      <c r="D775" s="10"/>
      <c r="E775" s="10" t="s">
        <v>14</v>
      </c>
      <c r="F775" s="9">
        <v>44515</v>
      </c>
      <c r="G775" s="9">
        <v>44574</v>
      </c>
      <c r="H775" s="9"/>
      <c r="I775" s="9">
        <v>44939</v>
      </c>
      <c r="J775" s="7" t="s">
        <v>3127</v>
      </c>
      <c r="K775" s="7" t="s">
        <v>7218</v>
      </c>
      <c r="L775" s="10" t="s">
        <v>2442</v>
      </c>
      <c r="M775" s="242" t="s">
        <v>2442</v>
      </c>
      <c r="N775" s="243" t="s">
        <v>2017</v>
      </c>
      <c r="O775" s="243" t="s">
        <v>1027</v>
      </c>
      <c r="P775" s="10" t="s">
        <v>2443</v>
      </c>
      <c r="Q775" s="10" t="s">
        <v>21</v>
      </c>
      <c r="R775" s="10"/>
      <c r="S775" s="10"/>
      <c r="T775" s="10" t="s">
        <v>53</v>
      </c>
      <c r="U775" s="244">
        <v>35395</v>
      </c>
      <c r="V775" s="10" t="s">
        <v>255</v>
      </c>
      <c r="W775" s="10" t="s">
        <v>255</v>
      </c>
      <c r="X775" s="241" t="s">
        <v>1936</v>
      </c>
      <c r="Y775" s="8" t="s">
        <v>10965</v>
      </c>
      <c r="Z775" s="243">
        <v>40602</v>
      </c>
      <c r="AA775" s="10" t="s">
        <v>255</v>
      </c>
      <c r="AB775" s="10" t="s">
        <v>1956</v>
      </c>
      <c r="AC775" s="10" t="s">
        <v>3139</v>
      </c>
      <c r="AD775" s="10" t="s">
        <v>2687</v>
      </c>
      <c r="AE775" s="243" t="s">
        <v>10966</v>
      </c>
      <c r="AF775" s="10" t="s">
        <v>10967</v>
      </c>
      <c r="AG775" s="10" t="s">
        <v>10968</v>
      </c>
      <c r="AH775" s="242" t="s">
        <v>10967</v>
      </c>
      <c r="AI775" s="243" t="s">
        <v>10968</v>
      </c>
      <c r="AJ775" s="10" t="s">
        <v>10969</v>
      </c>
      <c r="AK775" s="10" t="s">
        <v>10970</v>
      </c>
      <c r="AL775" s="241" t="s">
        <v>1950</v>
      </c>
      <c r="AM775" s="8" t="s">
        <v>10971</v>
      </c>
      <c r="AN775" s="8"/>
      <c r="AO775" s="8"/>
      <c r="AP775" s="8"/>
      <c r="AQ775" s="8"/>
      <c r="AR775" s="245">
        <v>44638</v>
      </c>
      <c r="AS775" s="245">
        <v>44638</v>
      </c>
      <c r="AT775" s="246"/>
      <c r="AU775" s="244"/>
      <c r="AV775" s="247" t="s">
        <v>8582</v>
      </c>
      <c r="AW775" s="248" t="s">
        <v>8607</v>
      </c>
      <c r="AX775" s="249" t="s">
        <v>10928</v>
      </c>
      <c r="AY775" s="250" t="s">
        <v>10963</v>
      </c>
    </row>
    <row r="776" spans="1:51" ht="24.75" customHeight="1" x14ac:dyDescent="0.35">
      <c r="A776" s="11">
        <v>775</v>
      </c>
      <c r="B776" s="241" t="s">
        <v>10972</v>
      </c>
      <c r="C776" s="8" t="s">
        <v>10973</v>
      </c>
      <c r="D776" s="10" t="s">
        <v>7405</v>
      </c>
      <c r="E776" s="10" t="s">
        <v>293</v>
      </c>
      <c r="F776" s="9">
        <v>44431</v>
      </c>
      <c r="G776" s="9">
        <v>44490</v>
      </c>
      <c r="H776" s="9"/>
      <c r="I776" s="9">
        <v>44855</v>
      </c>
      <c r="J776" s="7" t="s">
        <v>3127</v>
      </c>
      <c r="K776" s="7" t="s">
        <v>80</v>
      </c>
      <c r="L776" s="10" t="s">
        <v>5681</v>
      </c>
      <c r="M776" s="242" t="s">
        <v>2151</v>
      </c>
      <c r="N776" s="243" t="s">
        <v>1990</v>
      </c>
      <c r="O776" s="243" t="s">
        <v>3186</v>
      </c>
      <c r="P776" s="10" t="s">
        <v>2061</v>
      </c>
      <c r="Q776" s="10" t="e">
        <v>#N/A</v>
      </c>
      <c r="R776" s="10"/>
      <c r="S776" s="10"/>
      <c r="T776" s="10" t="s">
        <v>53</v>
      </c>
      <c r="U776" s="244">
        <v>33263</v>
      </c>
      <c r="V776" s="10" t="s">
        <v>1153</v>
      </c>
      <c r="W776" s="10" t="s">
        <v>1153</v>
      </c>
      <c r="X776" s="241" t="s">
        <v>1936</v>
      </c>
      <c r="Y776" s="8" t="s">
        <v>10974</v>
      </c>
      <c r="Z776" s="243">
        <v>42699</v>
      </c>
      <c r="AA776" s="10" t="s">
        <v>1153</v>
      </c>
      <c r="AB776" s="10" t="s">
        <v>1938</v>
      </c>
      <c r="AC776" s="10" t="s">
        <v>3139</v>
      </c>
      <c r="AD776" s="10" t="s">
        <v>2176</v>
      </c>
      <c r="AE776" s="243" t="s">
        <v>10975</v>
      </c>
      <c r="AF776" s="10" t="s">
        <v>10976</v>
      </c>
      <c r="AG776" s="10" t="s">
        <v>10977</v>
      </c>
      <c r="AH776" s="242" t="s">
        <v>10976</v>
      </c>
      <c r="AI776" s="243" t="s">
        <v>10977</v>
      </c>
      <c r="AJ776" s="10" t="s">
        <v>10978</v>
      </c>
      <c r="AK776" s="10" t="s">
        <v>10979</v>
      </c>
      <c r="AL776" s="241" t="s">
        <v>1971</v>
      </c>
      <c r="AM776" s="8" t="s">
        <v>10980</v>
      </c>
      <c r="AN776" s="8"/>
      <c r="AO776" s="8"/>
      <c r="AP776" s="8"/>
      <c r="AQ776" s="8"/>
      <c r="AR776" s="245">
        <v>44640</v>
      </c>
      <c r="AS776" s="245">
        <v>44640</v>
      </c>
      <c r="AT776" s="246"/>
      <c r="AU776" s="244"/>
      <c r="AV776" s="247" t="s">
        <v>8638</v>
      </c>
      <c r="AW776" s="248" t="s">
        <v>9474</v>
      </c>
      <c r="AX776" s="249" t="s">
        <v>4456</v>
      </c>
      <c r="AY776" s="250" t="s">
        <v>10972</v>
      </c>
    </row>
    <row r="777" spans="1:51" ht="24.75" customHeight="1" x14ac:dyDescent="0.35">
      <c r="A777" s="11">
        <v>776</v>
      </c>
      <c r="B777" s="241" t="s">
        <v>10981</v>
      </c>
      <c r="C777" s="8" t="s">
        <v>2345</v>
      </c>
      <c r="D777" s="10" t="s">
        <v>3087</v>
      </c>
      <c r="E777" s="10" t="s">
        <v>3297</v>
      </c>
      <c r="F777" s="9">
        <v>40154</v>
      </c>
      <c r="G777" s="9">
        <v>40215</v>
      </c>
      <c r="H777" s="9"/>
      <c r="I777" s="9"/>
      <c r="J777" s="7" t="s">
        <v>1932</v>
      </c>
      <c r="K777" s="7" t="s">
        <v>80</v>
      </c>
      <c r="L777" s="10" t="s">
        <v>5777</v>
      </c>
      <c r="M777" s="242" t="s">
        <v>2060</v>
      </c>
      <c r="N777" s="243" t="s">
        <v>1990</v>
      </c>
      <c r="O777" s="243" t="s">
        <v>3186</v>
      </c>
      <c r="P777" s="10" t="s">
        <v>2061</v>
      </c>
      <c r="Q777" s="10" t="e">
        <v>#N/A</v>
      </c>
      <c r="R777" s="10"/>
      <c r="S777" s="10"/>
      <c r="T777" s="10" t="s">
        <v>53</v>
      </c>
      <c r="U777" s="244">
        <v>26973</v>
      </c>
      <c r="V777" s="10" t="s">
        <v>3297</v>
      </c>
      <c r="W777" s="10" t="s">
        <v>145</v>
      </c>
      <c r="X777" s="241" t="s">
        <v>1936</v>
      </c>
      <c r="Y777" s="8" t="s">
        <v>10982</v>
      </c>
      <c r="Z777" s="243">
        <v>39602</v>
      </c>
      <c r="AA777" s="10" t="s">
        <v>3297</v>
      </c>
      <c r="AB777" s="10" t="s">
        <v>1938</v>
      </c>
      <c r="AC777" s="10" t="s">
        <v>3139</v>
      </c>
      <c r="AD777" s="10" t="s">
        <v>2010</v>
      </c>
      <c r="AE777" s="243" t="s">
        <v>2435</v>
      </c>
      <c r="AF777" s="10" t="s">
        <v>10983</v>
      </c>
      <c r="AG777" s="10" t="s">
        <v>10984</v>
      </c>
      <c r="AH777" s="242" t="s">
        <v>10983</v>
      </c>
      <c r="AI777" s="243" t="s">
        <v>10984</v>
      </c>
      <c r="AJ777" s="10" t="s">
        <v>10985</v>
      </c>
      <c r="AK777" s="10" t="s">
        <v>10986</v>
      </c>
      <c r="AL777" s="241" t="s">
        <v>1971</v>
      </c>
      <c r="AM777" s="8" t="s">
        <v>10987</v>
      </c>
      <c r="AN777" s="8"/>
      <c r="AO777" s="8"/>
      <c r="AP777" s="8"/>
      <c r="AQ777" s="8"/>
      <c r="AR777" s="245">
        <v>44650</v>
      </c>
      <c r="AS777" s="245">
        <v>44650</v>
      </c>
      <c r="AT777" s="246"/>
      <c r="AU777" s="244"/>
      <c r="AV777" s="247" t="s">
        <v>8638</v>
      </c>
      <c r="AW777" s="248" t="s">
        <v>8639</v>
      </c>
      <c r="AX777" s="249"/>
      <c r="AY777" s="250" t="s">
        <v>10981</v>
      </c>
    </row>
    <row r="778" spans="1:51" ht="24.75" customHeight="1" x14ac:dyDescent="0.35">
      <c r="A778" s="11">
        <v>777</v>
      </c>
      <c r="B778" s="241" t="s">
        <v>10988</v>
      </c>
      <c r="C778" s="8" t="s">
        <v>2622</v>
      </c>
      <c r="D778" s="10"/>
      <c r="E778" s="10" t="s">
        <v>101</v>
      </c>
      <c r="F778" s="9">
        <v>44607</v>
      </c>
      <c r="G778" s="9">
        <v>44666</v>
      </c>
      <c r="H778" s="9"/>
      <c r="I778" s="9" t="s">
        <v>3087</v>
      </c>
      <c r="J778" s="7" t="s">
        <v>3087</v>
      </c>
      <c r="K778" s="7" t="s">
        <v>80</v>
      </c>
      <c r="L778" s="10" t="s">
        <v>8979</v>
      </c>
      <c r="M778" s="242" t="s">
        <v>3383</v>
      </c>
      <c r="N778" s="243" t="s">
        <v>1972</v>
      </c>
      <c r="O778" s="243" t="s">
        <v>10243</v>
      </c>
      <c r="P778" s="10" t="s">
        <v>10244</v>
      </c>
      <c r="Q778" s="10" t="s">
        <v>148</v>
      </c>
      <c r="R778" s="10"/>
      <c r="S778" s="10"/>
      <c r="T778" s="10" t="s">
        <v>22</v>
      </c>
      <c r="U778" s="244">
        <v>33351</v>
      </c>
      <c r="V778" s="10" t="s">
        <v>2228</v>
      </c>
      <c r="W778" s="10" t="s">
        <v>2228</v>
      </c>
      <c r="X778" s="241" t="s">
        <v>1936</v>
      </c>
      <c r="Y778" s="8" t="s">
        <v>10989</v>
      </c>
      <c r="Z778" s="243">
        <v>42373</v>
      </c>
      <c r="AA778" s="10" t="s">
        <v>2228</v>
      </c>
      <c r="AB778" s="10" t="s">
        <v>1961</v>
      </c>
      <c r="AC778" s="10" t="s">
        <v>3139</v>
      </c>
      <c r="AD778" s="10" t="s">
        <v>2098</v>
      </c>
      <c r="AE778" s="243" t="s">
        <v>1948</v>
      </c>
      <c r="AF778" s="10" t="s">
        <v>10990</v>
      </c>
      <c r="AG778" s="10" t="s">
        <v>10991</v>
      </c>
      <c r="AH778" s="242" t="s">
        <v>10990</v>
      </c>
      <c r="AI778" s="243" t="s">
        <v>10991</v>
      </c>
      <c r="AJ778" s="10" t="s">
        <v>10992</v>
      </c>
      <c r="AK778" s="10" t="s">
        <v>6672</v>
      </c>
      <c r="AL778" s="241" t="s">
        <v>2160</v>
      </c>
      <c r="AM778" s="8" t="s">
        <v>10993</v>
      </c>
      <c r="AN778" s="8"/>
      <c r="AO778" s="8"/>
      <c r="AP778" s="8"/>
      <c r="AQ778" s="8"/>
      <c r="AR778" s="245">
        <v>44651</v>
      </c>
      <c r="AS778" s="245">
        <v>44651</v>
      </c>
      <c r="AT778" s="246"/>
      <c r="AU778" s="244"/>
      <c r="AV778" s="247" t="s">
        <v>8638</v>
      </c>
      <c r="AW778" s="248" t="s">
        <v>9474</v>
      </c>
      <c r="AX778" s="249"/>
      <c r="AY778" s="250" t="s">
        <v>10988</v>
      </c>
    </row>
    <row r="779" spans="1:51" ht="24.75" customHeight="1" x14ac:dyDescent="0.35">
      <c r="A779" s="11">
        <v>778</v>
      </c>
      <c r="B779" s="241" t="s">
        <v>10994</v>
      </c>
      <c r="C779" s="8" t="s">
        <v>10995</v>
      </c>
      <c r="D779" s="10"/>
      <c r="E779" s="10" t="s">
        <v>14</v>
      </c>
      <c r="F779" s="9">
        <v>44417</v>
      </c>
      <c r="G779" s="9">
        <v>44476</v>
      </c>
      <c r="H779" s="9"/>
      <c r="I779" s="9">
        <v>44841</v>
      </c>
      <c r="J779" s="7" t="s">
        <v>3127</v>
      </c>
      <c r="K779" s="7" t="s">
        <v>7218</v>
      </c>
      <c r="L779" s="10" t="s">
        <v>2495</v>
      </c>
      <c r="M779" s="242" t="s">
        <v>2495</v>
      </c>
      <c r="N779" s="243" t="s">
        <v>1942</v>
      </c>
      <c r="O779" s="243" t="s">
        <v>10996</v>
      </c>
      <c r="P779" s="10" t="s">
        <v>10997</v>
      </c>
      <c r="Q779" s="10" t="s">
        <v>21</v>
      </c>
      <c r="R779" s="10"/>
      <c r="S779" s="10"/>
      <c r="T779" s="10" t="s">
        <v>22</v>
      </c>
      <c r="U779" s="244">
        <v>31590</v>
      </c>
      <c r="V779" s="10" t="s">
        <v>343</v>
      </c>
      <c r="W779" s="10" t="s">
        <v>343</v>
      </c>
      <c r="X779" s="241" t="s">
        <v>1936</v>
      </c>
      <c r="Y779" s="8" t="s">
        <v>10998</v>
      </c>
      <c r="Z779" s="243">
        <v>42759</v>
      </c>
      <c r="AA779" s="10" t="s">
        <v>2270</v>
      </c>
      <c r="AB779" s="10" t="s">
        <v>1956</v>
      </c>
      <c r="AC779" s="10" t="s">
        <v>3139</v>
      </c>
      <c r="AD779" s="10" t="s">
        <v>10999</v>
      </c>
      <c r="AE779" s="243" t="s">
        <v>11000</v>
      </c>
      <c r="AF779" s="10" t="s">
        <v>11001</v>
      </c>
      <c r="AG779" s="10" t="s">
        <v>11002</v>
      </c>
      <c r="AH779" s="242" t="s">
        <v>11001</v>
      </c>
      <c r="AI779" s="243" t="s">
        <v>11002</v>
      </c>
      <c r="AJ779" s="10" t="s">
        <v>11003</v>
      </c>
      <c r="AK779" s="10" t="s">
        <v>11004</v>
      </c>
      <c r="AL779" s="241" t="s">
        <v>1950</v>
      </c>
      <c r="AM779" s="8" t="s">
        <v>11005</v>
      </c>
      <c r="AN779" s="8"/>
      <c r="AO779" s="8"/>
      <c r="AP779" s="8"/>
      <c r="AQ779" s="8"/>
      <c r="AR779" s="245">
        <v>44651</v>
      </c>
      <c r="AS779" s="245">
        <v>44651</v>
      </c>
      <c r="AT779" s="246"/>
      <c r="AU779" s="244"/>
      <c r="AV779" s="247" t="s">
        <v>8582</v>
      </c>
      <c r="AW779" s="248" t="s">
        <v>10731</v>
      </c>
      <c r="AX779" s="249"/>
      <c r="AY779" s="250" t="s">
        <v>10994</v>
      </c>
    </row>
    <row r="780" spans="1:51" ht="24.75" customHeight="1" x14ac:dyDescent="0.35">
      <c r="A780" s="11">
        <v>779</v>
      </c>
      <c r="B780" s="241" t="s">
        <v>11006</v>
      </c>
      <c r="C780" s="8" t="s">
        <v>11007</v>
      </c>
      <c r="D780" s="10"/>
      <c r="E780" s="10" t="s">
        <v>1071</v>
      </c>
      <c r="F780" s="9">
        <v>44531</v>
      </c>
      <c r="G780" s="9">
        <v>44590</v>
      </c>
      <c r="H780" s="9"/>
      <c r="I780" s="9">
        <v>44955</v>
      </c>
      <c r="J780" s="7" t="s">
        <v>3127</v>
      </c>
      <c r="K780" s="7" t="s">
        <v>80</v>
      </c>
      <c r="L780" s="10" t="s">
        <v>10638</v>
      </c>
      <c r="M780" s="242" t="s">
        <v>10639</v>
      </c>
      <c r="N780" s="243" t="s">
        <v>1942</v>
      </c>
      <c r="O780" s="243" t="s">
        <v>7396</v>
      </c>
      <c r="P780" s="10" t="s">
        <v>2039</v>
      </c>
      <c r="Q780" s="10" t="e">
        <v>#N/A</v>
      </c>
      <c r="R780" s="10"/>
      <c r="S780" s="10"/>
      <c r="T780" s="10" t="s">
        <v>53</v>
      </c>
      <c r="U780" s="244">
        <v>28395</v>
      </c>
      <c r="V780" s="10" t="s">
        <v>255</v>
      </c>
      <c r="W780" s="10" t="s">
        <v>1658</v>
      </c>
      <c r="X780" s="241" t="s">
        <v>1936</v>
      </c>
      <c r="Y780" s="8" t="s">
        <v>11008</v>
      </c>
      <c r="Z780" s="243">
        <v>44312</v>
      </c>
      <c r="AA780" s="10" t="s">
        <v>1937</v>
      </c>
      <c r="AB780" s="10" t="s">
        <v>1938</v>
      </c>
      <c r="AC780" s="10" t="s">
        <v>3139</v>
      </c>
      <c r="AD780" s="10" t="s">
        <v>2010</v>
      </c>
      <c r="AE780" s="243" t="s">
        <v>2041</v>
      </c>
      <c r="AF780" s="10" t="s">
        <v>11009</v>
      </c>
      <c r="AG780" s="10" t="s">
        <v>11010</v>
      </c>
      <c r="AH780" s="242" t="s">
        <v>11009</v>
      </c>
      <c r="AI780" s="243" t="s">
        <v>11010</v>
      </c>
      <c r="AJ780" s="10" t="s">
        <v>11011</v>
      </c>
      <c r="AK780" s="10" t="s">
        <v>11012</v>
      </c>
      <c r="AL780" s="241" t="s">
        <v>5048</v>
      </c>
      <c r="AM780" s="8" t="s">
        <v>11013</v>
      </c>
      <c r="AN780" s="8"/>
      <c r="AO780" s="8"/>
      <c r="AP780" s="8"/>
      <c r="AQ780" s="8"/>
      <c r="AR780" s="245">
        <v>44651</v>
      </c>
      <c r="AS780" s="245">
        <v>44651</v>
      </c>
      <c r="AT780" s="246"/>
      <c r="AU780" s="244"/>
      <c r="AV780" s="247" t="s">
        <v>8638</v>
      </c>
      <c r="AW780" s="248" t="s">
        <v>8639</v>
      </c>
      <c r="AX780" s="249"/>
      <c r="AY780" s="250" t="s">
        <v>11006</v>
      </c>
    </row>
    <row r="781" spans="1:51" ht="24.75" customHeight="1" x14ac:dyDescent="0.35">
      <c r="A781" s="11">
        <v>780</v>
      </c>
      <c r="B781" s="241" t="s">
        <v>11014</v>
      </c>
      <c r="C781" s="8" t="s">
        <v>11015</v>
      </c>
      <c r="D781" s="10"/>
      <c r="E781" s="10" t="s">
        <v>255</v>
      </c>
      <c r="F781" s="9">
        <v>44621</v>
      </c>
      <c r="G781" s="9">
        <v>44680</v>
      </c>
      <c r="H781" s="9"/>
      <c r="I781" s="9" t="s">
        <v>3087</v>
      </c>
      <c r="J781" s="7" t="s">
        <v>3087</v>
      </c>
      <c r="K781" s="7" t="s">
        <v>80</v>
      </c>
      <c r="L781" s="10" t="s">
        <v>11016</v>
      </c>
      <c r="M781" s="242" t="s">
        <v>11017</v>
      </c>
      <c r="N781" s="243" t="s">
        <v>1972</v>
      </c>
      <c r="O781" s="243" t="s">
        <v>3186</v>
      </c>
      <c r="P781" s="10" t="s">
        <v>2061</v>
      </c>
      <c r="Q781" s="10" t="e">
        <v>#N/A</v>
      </c>
      <c r="R781" s="10"/>
      <c r="S781" s="10"/>
      <c r="T781" s="10" t="s">
        <v>53</v>
      </c>
      <c r="U781" s="244">
        <v>32906</v>
      </c>
      <c r="V781" s="10" t="s">
        <v>707</v>
      </c>
      <c r="W781" s="10" t="s">
        <v>707</v>
      </c>
      <c r="X781" s="241" t="s">
        <v>1936</v>
      </c>
      <c r="Y781" s="8" t="s">
        <v>11018</v>
      </c>
      <c r="Z781" s="243">
        <v>44439</v>
      </c>
      <c r="AA781" s="10" t="s">
        <v>1937</v>
      </c>
      <c r="AB781" s="10" t="s">
        <v>1938</v>
      </c>
      <c r="AC781" s="10" t="s">
        <v>1974</v>
      </c>
      <c r="AD781" s="10" t="s">
        <v>11019</v>
      </c>
      <c r="AE781" s="243" t="s">
        <v>1948</v>
      </c>
      <c r="AF781" s="10" t="s">
        <v>11020</v>
      </c>
      <c r="AG781" s="10" t="s">
        <v>11021</v>
      </c>
      <c r="AH781" s="242" t="s">
        <v>11022</v>
      </c>
      <c r="AI781" s="243" t="s">
        <v>11023</v>
      </c>
      <c r="AJ781" s="10" t="s">
        <v>11024</v>
      </c>
      <c r="AK781" s="10" t="s">
        <v>11025</v>
      </c>
      <c r="AL781" s="241" t="s">
        <v>1953</v>
      </c>
      <c r="AM781" s="8" t="s">
        <v>11026</v>
      </c>
      <c r="AN781" s="8"/>
      <c r="AO781" s="8"/>
      <c r="AP781" s="8"/>
      <c r="AQ781" s="8"/>
      <c r="AR781" s="245">
        <v>44651</v>
      </c>
      <c r="AS781" s="245">
        <v>44651</v>
      </c>
      <c r="AT781" s="246"/>
      <c r="AU781" s="244"/>
      <c r="AV781" s="247" t="s">
        <v>8582</v>
      </c>
      <c r="AW781" s="248" t="s">
        <v>3782</v>
      </c>
      <c r="AX781" s="249"/>
      <c r="AY781" s="250" t="s">
        <v>11014</v>
      </c>
    </row>
    <row r="782" spans="1:51" ht="24.75" customHeight="1" x14ac:dyDescent="0.35">
      <c r="A782" s="11">
        <v>781</v>
      </c>
      <c r="B782" s="241" t="s">
        <v>11027</v>
      </c>
      <c r="C782" s="8" t="s">
        <v>11028</v>
      </c>
      <c r="D782" s="10"/>
      <c r="E782" s="10" t="s">
        <v>14</v>
      </c>
      <c r="F782" s="9">
        <v>44620</v>
      </c>
      <c r="G782" s="9">
        <v>44679</v>
      </c>
      <c r="H782" s="9"/>
      <c r="I782" s="9" t="s">
        <v>3087</v>
      </c>
      <c r="J782" s="7" t="s">
        <v>3087</v>
      </c>
      <c r="K782" s="7" t="s">
        <v>7218</v>
      </c>
      <c r="L782" s="10" t="s">
        <v>115</v>
      </c>
      <c r="M782" s="242" t="s">
        <v>2118</v>
      </c>
      <c r="N782" s="243" t="s">
        <v>1990</v>
      </c>
      <c r="O782" s="243" t="s">
        <v>289</v>
      </c>
      <c r="P782" s="10" t="s">
        <v>11029</v>
      </c>
      <c r="Q782" s="10" t="s">
        <v>21</v>
      </c>
      <c r="R782" s="10"/>
      <c r="S782" s="10"/>
      <c r="T782" s="10" t="s">
        <v>22</v>
      </c>
      <c r="U782" s="244">
        <v>33436</v>
      </c>
      <c r="V782" s="10" t="s">
        <v>176</v>
      </c>
      <c r="W782" s="10" t="s">
        <v>176</v>
      </c>
      <c r="X782" s="241" t="s">
        <v>1936</v>
      </c>
      <c r="Y782" s="8" t="s">
        <v>11030</v>
      </c>
      <c r="Z782" s="243">
        <v>44301</v>
      </c>
      <c r="AA782" s="10" t="s">
        <v>1937</v>
      </c>
      <c r="AB782" s="10" t="s">
        <v>1956</v>
      </c>
      <c r="AC782" s="10" t="s">
        <v>3139</v>
      </c>
      <c r="AD782" s="10" t="s">
        <v>11031</v>
      </c>
      <c r="AE782" s="243" t="s">
        <v>2121</v>
      </c>
      <c r="AF782" s="10" t="s">
        <v>11032</v>
      </c>
      <c r="AG782" s="10" t="s">
        <v>11033</v>
      </c>
      <c r="AH782" s="242" t="s">
        <v>11034</v>
      </c>
      <c r="AI782" s="243" t="s">
        <v>11035</v>
      </c>
      <c r="AJ782" s="10" t="s">
        <v>11036</v>
      </c>
      <c r="AK782" s="10" t="s">
        <v>11037</v>
      </c>
      <c r="AL782" s="241" t="s">
        <v>2160</v>
      </c>
      <c r="AM782" s="8" t="s">
        <v>11038</v>
      </c>
      <c r="AN782" s="8"/>
      <c r="AO782" s="8"/>
      <c r="AP782" s="8"/>
      <c r="AQ782" s="8"/>
      <c r="AR782" s="245">
        <v>44664</v>
      </c>
      <c r="AS782" s="245">
        <v>44664</v>
      </c>
      <c r="AT782" s="246"/>
      <c r="AU782" s="244"/>
      <c r="AV782" s="247" t="s">
        <v>8582</v>
      </c>
      <c r="AW782" s="248" t="s">
        <v>3782</v>
      </c>
      <c r="AX782" s="249"/>
      <c r="AY782" s="250" t="s">
        <v>11027</v>
      </c>
    </row>
    <row r="783" spans="1:51" ht="24.75" customHeight="1" x14ac:dyDescent="0.35">
      <c r="A783" s="11">
        <v>782</v>
      </c>
      <c r="B783" s="241" t="s">
        <v>11039</v>
      </c>
      <c r="C783" s="8" t="s">
        <v>11040</v>
      </c>
      <c r="D783" s="10"/>
      <c r="E783" s="10" t="s">
        <v>501</v>
      </c>
      <c r="F783" s="9">
        <v>44627</v>
      </c>
      <c r="G783" s="9">
        <v>44686</v>
      </c>
      <c r="H783" s="9"/>
      <c r="I783" s="9"/>
      <c r="J783" s="7"/>
      <c r="K783" s="7" t="s">
        <v>80</v>
      </c>
      <c r="L783" s="10" t="s">
        <v>8979</v>
      </c>
      <c r="M783" s="242" t="s">
        <v>3474</v>
      </c>
      <c r="N783" s="243" t="s">
        <v>2050</v>
      </c>
      <c r="O783" s="243" t="s">
        <v>9222</v>
      </c>
      <c r="P783" s="10" t="s">
        <v>9223</v>
      </c>
      <c r="Q783" s="10" t="s">
        <v>148</v>
      </c>
      <c r="R783" s="10"/>
      <c r="S783" s="10"/>
      <c r="T783" s="10" t="s">
        <v>53</v>
      </c>
      <c r="U783" s="244">
        <v>33518</v>
      </c>
      <c r="V783" s="10" t="s">
        <v>501</v>
      </c>
      <c r="W783" s="10" t="s">
        <v>501</v>
      </c>
      <c r="X783" s="241" t="s">
        <v>1936</v>
      </c>
      <c r="Y783" s="8" t="s">
        <v>11041</v>
      </c>
      <c r="Z783" s="243">
        <v>44375</v>
      </c>
      <c r="AA783" s="10" t="s">
        <v>2009</v>
      </c>
      <c r="AB783" s="10" t="s">
        <v>1938</v>
      </c>
      <c r="AC783" s="10" t="s">
        <v>3139</v>
      </c>
      <c r="AD783" s="10" t="s">
        <v>2346</v>
      </c>
      <c r="AE783" s="243" t="s">
        <v>11042</v>
      </c>
      <c r="AF783" s="10" t="s">
        <v>11043</v>
      </c>
      <c r="AG783" s="10" t="s">
        <v>11044</v>
      </c>
      <c r="AH783" s="242" t="s">
        <v>11043</v>
      </c>
      <c r="AI783" s="243" t="s">
        <v>11044</v>
      </c>
      <c r="AJ783" s="10"/>
      <c r="AK783" s="10" t="s">
        <v>11045</v>
      </c>
      <c r="AL783" s="241" t="s">
        <v>1971</v>
      </c>
      <c r="AM783" s="8" t="s">
        <v>11046</v>
      </c>
      <c r="AN783" s="8"/>
      <c r="AO783" s="8"/>
      <c r="AP783" s="8"/>
      <c r="AQ783" s="8"/>
      <c r="AR783" s="245">
        <v>44666</v>
      </c>
      <c r="AS783" s="245">
        <v>44666</v>
      </c>
      <c r="AT783" s="246"/>
      <c r="AU783" s="244"/>
      <c r="AV783" s="247" t="s">
        <v>8638</v>
      </c>
      <c r="AW783" s="248" t="s">
        <v>9474</v>
      </c>
      <c r="AX783" s="249"/>
      <c r="AY783" s="250" t="s">
        <v>11039</v>
      </c>
    </row>
    <row r="784" spans="1:51" ht="24.75" customHeight="1" x14ac:dyDescent="0.35">
      <c r="A784" s="11">
        <v>783</v>
      </c>
      <c r="B784" s="241" t="s">
        <v>11047</v>
      </c>
      <c r="C784" s="8" t="s">
        <v>11048</v>
      </c>
      <c r="D784" s="10"/>
      <c r="E784" s="10" t="s">
        <v>527</v>
      </c>
      <c r="F784" s="9">
        <v>44634</v>
      </c>
      <c r="G784" s="9">
        <v>44693</v>
      </c>
      <c r="H784" s="9"/>
      <c r="I784" s="9"/>
      <c r="J784" s="7"/>
      <c r="K784" s="7" t="s">
        <v>80</v>
      </c>
      <c r="L784" s="10" t="s">
        <v>8979</v>
      </c>
      <c r="M784" s="242" t="s">
        <v>3474</v>
      </c>
      <c r="N784" s="243" t="s">
        <v>2050</v>
      </c>
      <c r="O784" s="243" t="s">
        <v>9222</v>
      </c>
      <c r="P784" s="10" t="s">
        <v>9223</v>
      </c>
      <c r="Q784" s="10" t="s">
        <v>148</v>
      </c>
      <c r="R784" s="10"/>
      <c r="S784" s="10"/>
      <c r="T784" s="10" t="s">
        <v>22</v>
      </c>
      <c r="U784" s="244">
        <v>30255</v>
      </c>
      <c r="V784" s="10" t="s">
        <v>527</v>
      </c>
      <c r="W784" s="10" t="s">
        <v>527</v>
      </c>
      <c r="X784" s="241" t="s">
        <v>1936</v>
      </c>
      <c r="Y784" s="8" t="s">
        <v>11049</v>
      </c>
      <c r="Z784" s="243">
        <v>44295</v>
      </c>
      <c r="AA784" s="10" t="s">
        <v>1937</v>
      </c>
      <c r="AB784" s="10" t="s">
        <v>1938</v>
      </c>
      <c r="AC784" s="10" t="s">
        <v>3139</v>
      </c>
      <c r="AD784" s="10" t="s">
        <v>5141</v>
      </c>
      <c r="AE784" s="243" t="s">
        <v>11050</v>
      </c>
      <c r="AF784" s="10" t="s">
        <v>11051</v>
      </c>
      <c r="AG784" s="10" t="s">
        <v>11052</v>
      </c>
      <c r="AH784" s="242" t="s">
        <v>11051</v>
      </c>
      <c r="AI784" s="243" t="s">
        <v>11052</v>
      </c>
      <c r="AJ784" s="10" t="s">
        <v>11053</v>
      </c>
      <c r="AK784" s="10" t="s">
        <v>11054</v>
      </c>
      <c r="AL784" s="241" t="s">
        <v>1941</v>
      </c>
      <c r="AM784" s="8" t="s">
        <v>11055</v>
      </c>
      <c r="AN784" s="8"/>
      <c r="AO784" s="8"/>
      <c r="AP784" s="8"/>
      <c r="AQ784" s="8"/>
      <c r="AR784" s="245">
        <v>44666</v>
      </c>
      <c r="AS784" s="245">
        <v>44666</v>
      </c>
      <c r="AT784" s="246"/>
      <c r="AU784" s="244"/>
      <c r="AV784" s="247" t="s">
        <v>8582</v>
      </c>
      <c r="AW784" s="248" t="s">
        <v>3782</v>
      </c>
      <c r="AX784" s="249"/>
      <c r="AY784" s="250" t="s">
        <v>11047</v>
      </c>
    </row>
    <row r="785" spans="1:51" ht="24.75" customHeight="1" x14ac:dyDescent="0.35">
      <c r="A785" s="11">
        <v>784</v>
      </c>
      <c r="B785" s="241" t="s">
        <v>11056</v>
      </c>
      <c r="C785" s="8" t="s">
        <v>11057</v>
      </c>
      <c r="D785" s="10"/>
      <c r="E785" s="10" t="s">
        <v>14</v>
      </c>
      <c r="F785" s="9">
        <v>44531</v>
      </c>
      <c r="G785" s="9">
        <v>44590</v>
      </c>
      <c r="H785" s="9"/>
      <c r="I785" s="9">
        <v>44955</v>
      </c>
      <c r="J785" s="7" t="s">
        <v>3127</v>
      </c>
      <c r="K785" s="7" t="s">
        <v>18</v>
      </c>
      <c r="L785" s="10" t="s">
        <v>8876</v>
      </c>
      <c r="M785" s="242" t="s">
        <v>2168</v>
      </c>
      <c r="N785" s="243" t="s">
        <v>1990</v>
      </c>
      <c r="O785" s="243" t="s">
        <v>692</v>
      </c>
      <c r="P785" s="10" t="s">
        <v>2310</v>
      </c>
      <c r="Q785" s="10" t="s">
        <v>21</v>
      </c>
      <c r="R785" s="10"/>
      <c r="S785" s="10"/>
      <c r="T785" s="10" t="s">
        <v>22</v>
      </c>
      <c r="U785" s="244">
        <v>33501</v>
      </c>
      <c r="V785" s="10" t="s">
        <v>2015</v>
      </c>
      <c r="W785" s="10" t="s">
        <v>2015</v>
      </c>
      <c r="X785" s="241" t="s">
        <v>1936</v>
      </c>
      <c r="Y785" s="8" t="s">
        <v>11058</v>
      </c>
      <c r="Z785" s="243">
        <v>40476</v>
      </c>
      <c r="AA785" s="10" t="s">
        <v>255</v>
      </c>
      <c r="AB785" s="10" t="s">
        <v>1956</v>
      </c>
      <c r="AC785" s="10" t="s">
        <v>3139</v>
      </c>
      <c r="AD785" s="10" t="s">
        <v>11059</v>
      </c>
      <c r="AE785" s="243" t="s">
        <v>2377</v>
      </c>
      <c r="AF785" s="10" t="s">
        <v>11060</v>
      </c>
      <c r="AG785" s="10" t="s">
        <v>11061</v>
      </c>
      <c r="AH785" s="242" t="s">
        <v>11062</v>
      </c>
      <c r="AI785" s="243" t="s">
        <v>11063</v>
      </c>
      <c r="AJ785" s="10" t="s">
        <v>11064</v>
      </c>
      <c r="AK785" s="10" t="s">
        <v>11065</v>
      </c>
      <c r="AL785" s="241" t="s">
        <v>1950</v>
      </c>
      <c r="AM785" s="8" t="s">
        <v>11066</v>
      </c>
      <c r="AN785" s="8"/>
      <c r="AO785" s="8"/>
      <c r="AP785" s="8"/>
      <c r="AQ785" s="8"/>
      <c r="AR785" s="245">
        <v>44673</v>
      </c>
      <c r="AS785" s="245">
        <v>44673</v>
      </c>
      <c r="AT785" s="246"/>
      <c r="AU785" s="244"/>
      <c r="AV785" s="247" t="s">
        <v>8582</v>
      </c>
      <c r="AW785" s="248" t="s">
        <v>10731</v>
      </c>
      <c r="AX785" s="249"/>
      <c r="AY785" s="250" t="s">
        <v>11056</v>
      </c>
    </row>
    <row r="786" spans="1:51" ht="24.75" customHeight="1" x14ac:dyDescent="0.35">
      <c r="A786" s="11">
        <v>785</v>
      </c>
      <c r="B786" s="241" t="s">
        <v>11067</v>
      </c>
      <c r="C786" s="8" t="s">
        <v>11068</v>
      </c>
      <c r="D786" s="10"/>
      <c r="E786" s="10" t="s">
        <v>14</v>
      </c>
      <c r="F786" s="9">
        <v>44565</v>
      </c>
      <c r="G786" s="9">
        <v>44624</v>
      </c>
      <c r="H786" s="9"/>
      <c r="I786" s="9">
        <v>44989</v>
      </c>
      <c r="J786" s="7" t="s">
        <v>3127</v>
      </c>
      <c r="K786" s="7" t="s">
        <v>10651</v>
      </c>
      <c r="L786" s="10" t="s">
        <v>905</v>
      </c>
      <c r="M786" s="242" t="s">
        <v>905</v>
      </c>
      <c r="N786" s="243" t="s">
        <v>1933</v>
      </c>
      <c r="O786" s="243" t="s">
        <v>11069</v>
      </c>
      <c r="P786" s="10" t="s">
        <v>11070</v>
      </c>
      <c r="Q786" s="10" t="s">
        <v>21</v>
      </c>
      <c r="R786" s="10"/>
      <c r="S786" s="10"/>
      <c r="T786" s="10" t="s">
        <v>53</v>
      </c>
      <c r="U786" s="244">
        <v>32436</v>
      </c>
      <c r="V786" s="10" t="s">
        <v>1045</v>
      </c>
      <c r="W786" s="10" t="s">
        <v>1382</v>
      </c>
      <c r="X786" s="241" t="s">
        <v>1936</v>
      </c>
      <c r="Y786" s="8" t="s">
        <v>11071</v>
      </c>
      <c r="Z786" s="243">
        <v>41253</v>
      </c>
      <c r="AA786" s="10" t="s">
        <v>1045</v>
      </c>
      <c r="AB786" s="10" t="s">
        <v>1956</v>
      </c>
      <c r="AC786" s="10" t="s">
        <v>1974</v>
      </c>
      <c r="AD786" s="10" t="s">
        <v>11072</v>
      </c>
      <c r="AE786" s="243" t="s">
        <v>8537</v>
      </c>
      <c r="AF786" s="10" t="s">
        <v>11073</v>
      </c>
      <c r="AG786" s="10" t="s">
        <v>11074</v>
      </c>
      <c r="AH786" s="242" t="s">
        <v>11075</v>
      </c>
      <c r="AI786" s="243" t="s">
        <v>11076</v>
      </c>
      <c r="AJ786" s="10" t="s">
        <v>11077</v>
      </c>
      <c r="AK786" s="10" t="s">
        <v>11078</v>
      </c>
      <c r="AL786" s="241" t="s">
        <v>1953</v>
      </c>
      <c r="AM786" s="8" t="s">
        <v>11079</v>
      </c>
      <c r="AN786" s="8"/>
      <c r="AO786" s="8"/>
      <c r="AP786" s="8"/>
      <c r="AQ786" s="8"/>
      <c r="AR786" s="245">
        <v>44674</v>
      </c>
      <c r="AS786" s="245">
        <v>44674</v>
      </c>
      <c r="AT786" s="246"/>
      <c r="AU786" s="244"/>
      <c r="AV786" s="247" t="s">
        <v>8582</v>
      </c>
      <c r="AW786" s="248" t="s">
        <v>10731</v>
      </c>
      <c r="AX786" s="249"/>
      <c r="AY786" s="250" t="s">
        <v>11067</v>
      </c>
    </row>
    <row r="787" spans="1:51" ht="24.75" customHeight="1" x14ac:dyDescent="0.35">
      <c r="A787" s="11">
        <v>786</v>
      </c>
      <c r="B787" s="241" t="s">
        <v>11080</v>
      </c>
      <c r="C787" s="8" t="s">
        <v>11081</v>
      </c>
      <c r="D787" s="10"/>
      <c r="E787" s="10" t="s">
        <v>544</v>
      </c>
      <c r="F787" s="9">
        <v>44508</v>
      </c>
      <c r="G787" s="9">
        <v>44567</v>
      </c>
      <c r="H787" s="9"/>
      <c r="I787" s="9">
        <v>44932</v>
      </c>
      <c r="J787" s="7" t="s">
        <v>3127</v>
      </c>
      <c r="K787" s="7" t="s">
        <v>80</v>
      </c>
      <c r="L787" s="10" t="s">
        <v>8979</v>
      </c>
      <c r="M787" s="242" t="s">
        <v>3474</v>
      </c>
      <c r="N787" s="243" t="s">
        <v>2050</v>
      </c>
      <c r="O787" s="243" t="s">
        <v>9222</v>
      </c>
      <c r="P787" s="10" t="s">
        <v>9223</v>
      </c>
      <c r="Q787" s="10" t="s">
        <v>148</v>
      </c>
      <c r="R787" s="10"/>
      <c r="S787" s="10"/>
      <c r="T787" s="10" t="s">
        <v>22</v>
      </c>
      <c r="U787" s="244">
        <v>34157</v>
      </c>
      <c r="V787" s="10" t="s">
        <v>1153</v>
      </c>
      <c r="W787" s="10" t="s">
        <v>1153</v>
      </c>
      <c r="X787" s="241" t="s">
        <v>1936</v>
      </c>
      <c r="Y787" s="8" t="s">
        <v>11082</v>
      </c>
      <c r="Z787" s="243">
        <v>44313</v>
      </c>
      <c r="AA787" s="10" t="s">
        <v>1937</v>
      </c>
      <c r="AB787" s="10" t="s">
        <v>1938</v>
      </c>
      <c r="AC787" s="10" t="s">
        <v>3139</v>
      </c>
      <c r="AD787" s="10" t="s">
        <v>9771</v>
      </c>
      <c r="AE787" s="243" t="s">
        <v>5169</v>
      </c>
      <c r="AF787" s="10" t="s">
        <v>11083</v>
      </c>
      <c r="AG787" s="10" t="s">
        <v>11084</v>
      </c>
      <c r="AH787" s="242" t="s">
        <v>11085</v>
      </c>
      <c r="AI787" s="243" t="s">
        <v>11086</v>
      </c>
      <c r="AJ787" s="10" t="s">
        <v>11087</v>
      </c>
      <c r="AK787" s="10" t="s">
        <v>11088</v>
      </c>
      <c r="AL787" s="241" t="s">
        <v>1941</v>
      </c>
      <c r="AM787" s="8" t="s">
        <v>11089</v>
      </c>
      <c r="AN787" s="8"/>
      <c r="AO787" s="8"/>
      <c r="AP787" s="8"/>
      <c r="AQ787" s="8"/>
      <c r="AR787" s="245">
        <v>44676</v>
      </c>
      <c r="AS787" s="245">
        <v>44676</v>
      </c>
      <c r="AT787" s="246"/>
      <c r="AU787" s="244"/>
      <c r="AV787" s="247" t="s">
        <v>8582</v>
      </c>
      <c r="AW787" s="248" t="s">
        <v>8607</v>
      </c>
      <c r="AX787" s="249" t="s">
        <v>4456</v>
      </c>
      <c r="AY787" s="250" t="s">
        <v>11080</v>
      </c>
    </row>
    <row r="788" spans="1:51" ht="24.75" customHeight="1" x14ac:dyDescent="0.35">
      <c r="A788" s="11">
        <v>787</v>
      </c>
      <c r="B788" s="241" t="s">
        <v>11090</v>
      </c>
      <c r="C788" s="8" t="s">
        <v>11091</v>
      </c>
      <c r="D788" s="10" t="s">
        <v>3087</v>
      </c>
      <c r="E788" s="10" t="s">
        <v>14</v>
      </c>
      <c r="F788" s="9">
        <v>43934</v>
      </c>
      <c r="G788" s="9">
        <v>43993</v>
      </c>
      <c r="H788" s="9"/>
      <c r="I788" s="9">
        <v>45454</v>
      </c>
      <c r="J788" s="7" t="s">
        <v>3127</v>
      </c>
      <c r="K788" s="7" t="s">
        <v>64</v>
      </c>
      <c r="L788" s="10" t="s">
        <v>96</v>
      </c>
      <c r="M788" s="242" t="s">
        <v>96</v>
      </c>
      <c r="N788" s="243" t="s">
        <v>2155</v>
      </c>
      <c r="O788" s="243" t="s">
        <v>11092</v>
      </c>
      <c r="P788" s="10" t="s">
        <v>11093</v>
      </c>
      <c r="Q788" s="10" t="s">
        <v>21</v>
      </c>
      <c r="R788" s="10"/>
      <c r="S788" s="10"/>
      <c r="T788" s="10" t="s">
        <v>53</v>
      </c>
      <c r="U788" s="244">
        <v>36039</v>
      </c>
      <c r="V788" s="10" t="s">
        <v>255</v>
      </c>
      <c r="W788" s="10" t="s">
        <v>255</v>
      </c>
      <c r="X788" s="241" t="s">
        <v>1936</v>
      </c>
      <c r="Y788" s="8" t="s">
        <v>11094</v>
      </c>
      <c r="Z788" s="243">
        <v>42163</v>
      </c>
      <c r="AA788" s="10" t="s">
        <v>255</v>
      </c>
      <c r="AB788" s="10" t="s">
        <v>1956</v>
      </c>
      <c r="AC788" s="10" t="s">
        <v>3139</v>
      </c>
      <c r="AD788" s="10" t="s">
        <v>2210</v>
      </c>
      <c r="AE788" s="243" t="s">
        <v>2377</v>
      </c>
      <c r="AF788" s="10" t="s">
        <v>11095</v>
      </c>
      <c r="AG788" s="10" t="s">
        <v>11096</v>
      </c>
      <c r="AH788" s="242" t="s">
        <v>11095</v>
      </c>
      <c r="AI788" s="243" t="s">
        <v>11096</v>
      </c>
      <c r="AJ788" s="10" t="s">
        <v>11097</v>
      </c>
      <c r="AK788" s="10" t="s">
        <v>314</v>
      </c>
      <c r="AL788" s="241" t="s">
        <v>1953</v>
      </c>
      <c r="AM788" s="8" t="s">
        <v>11098</v>
      </c>
      <c r="AN788" s="8"/>
      <c r="AO788" s="8"/>
      <c r="AP788" s="8"/>
      <c r="AQ788" s="8"/>
      <c r="AR788" s="245">
        <v>44679</v>
      </c>
      <c r="AS788" s="245">
        <v>44679</v>
      </c>
      <c r="AT788" s="246"/>
      <c r="AU788" s="244"/>
      <c r="AV788" s="247" t="s">
        <v>8582</v>
      </c>
      <c r="AW788" s="248" t="s">
        <v>3782</v>
      </c>
      <c r="AX788" s="249"/>
      <c r="AY788" s="250" t="s">
        <v>11090</v>
      </c>
    </row>
    <row r="789" spans="1:51" ht="24.75" customHeight="1" x14ac:dyDescent="0.35">
      <c r="A789" s="11">
        <v>788</v>
      </c>
      <c r="B789" s="241" t="s">
        <v>11099</v>
      </c>
      <c r="C789" s="8" t="s">
        <v>11100</v>
      </c>
      <c r="D789" s="10" t="s">
        <v>3087</v>
      </c>
      <c r="E789" s="10" t="s">
        <v>14</v>
      </c>
      <c r="F789" s="9">
        <v>44348</v>
      </c>
      <c r="G789" s="9">
        <v>44407</v>
      </c>
      <c r="H789" s="9"/>
      <c r="I789" s="9">
        <v>44772</v>
      </c>
      <c r="J789" s="7" t="s">
        <v>3127</v>
      </c>
      <c r="K789" s="7" t="s">
        <v>80</v>
      </c>
      <c r="L789" s="10" t="s">
        <v>8979</v>
      </c>
      <c r="M789" s="242" t="s">
        <v>8979</v>
      </c>
      <c r="N789" s="243" t="s">
        <v>2126</v>
      </c>
      <c r="O789" s="243" t="s">
        <v>9379</v>
      </c>
      <c r="P789" s="10" t="s">
        <v>9380</v>
      </c>
      <c r="Q789" s="10" t="s">
        <v>21</v>
      </c>
      <c r="R789" s="10"/>
      <c r="S789" s="10"/>
      <c r="T789" s="10" t="s">
        <v>22</v>
      </c>
      <c r="U789" s="244">
        <v>35560</v>
      </c>
      <c r="V789" s="10" t="s">
        <v>699</v>
      </c>
      <c r="W789" s="10" t="s">
        <v>699</v>
      </c>
      <c r="X789" s="241" t="s">
        <v>1936</v>
      </c>
      <c r="Y789" s="8" t="s">
        <v>11101</v>
      </c>
      <c r="Z789" s="243">
        <v>41807</v>
      </c>
      <c r="AA789" s="10" t="s">
        <v>699</v>
      </c>
      <c r="AB789" s="10" t="s">
        <v>1956</v>
      </c>
      <c r="AC789" s="10" t="s">
        <v>3139</v>
      </c>
      <c r="AD789" s="10" t="s">
        <v>2539</v>
      </c>
      <c r="AE789" s="243" t="s">
        <v>2095</v>
      </c>
      <c r="AF789" s="10" t="s">
        <v>11102</v>
      </c>
      <c r="AG789" s="10" t="s">
        <v>11103</v>
      </c>
      <c r="AH789" s="242" t="s">
        <v>11104</v>
      </c>
      <c r="AI789" s="243" t="s">
        <v>11105</v>
      </c>
      <c r="AJ789" s="10" t="s">
        <v>11106</v>
      </c>
      <c r="AK789" s="10" t="s">
        <v>11107</v>
      </c>
      <c r="AL789" s="241" t="s">
        <v>1953</v>
      </c>
      <c r="AM789" s="8" t="s">
        <v>11108</v>
      </c>
      <c r="AN789" s="8"/>
      <c r="AO789" s="8"/>
      <c r="AP789" s="8"/>
      <c r="AQ789" s="8"/>
      <c r="AR789" s="245">
        <v>44680</v>
      </c>
      <c r="AS789" s="245">
        <v>44680</v>
      </c>
      <c r="AT789" s="246"/>
      <c r="AU789" s="244"/>
      <c r="AV789" s="247" t="s">
        <v>8582</v>
      </c>
      <c r="AW789" s="248" t="s">
        <v>3782</v>
      </c>
      <c r="AX789" s="249"/>
      <c r="AY789" s="250" t="s">
        <v>11099</v>
      </c>
    </row>
    <row r="790" spans="1:51" ht="24.75" customHeight="1" x14ac:dyDescent="0.35">
      <c r="A790" s="11">
        <v>789</v>
      </c>
      <c r="B790" s="241" t="s">
        <v>11109</v>
      </c>
      <c r="C790" s="8" t="s">
        <v>11110</v>
      </c>
      <c r="D790" s="10" t="s">
        <v>11111</v>
      </c>
      <c r="E790" s="10" t="s">
        <v>32</v>
      </c>
      <c r="F790" s="9">
        <v>43472</v>
      </c>
      <c r="G790" s="9">
        <v>43531</v>
      </c>
      <c r="H790" s="9"/>
      <c r="I790" s="9"/>
      <c r="J790" s="7" t="s">
        <v>1932</v>
      </c>
      <c r="K790" s="7" t="s">
        <v>7218</v>
      </c>
      <c r="L790" s="10" t="s">
        <v>115</v>
      </c>
      <c r="M790" s="242" t="s">
        <v>2070</v>
      </c>
      <c r="N790" s="243" t="s">
        <v>2017</v>
      </c>
      <c r="O790" s="243" t="s">
        <v>898</v>
      </c>
      <c r="P790" s="10" t="s">
        <v>2396</v>
      </c>
      <c r="Q790" s="10" t="s">
        <v>21</v>
      </c>
      <c r="R790" s="10"/>
      <c r="S790" s="10"/>
      <c r="T790" s="10" t="s">
        <v>53</v>
      </c>
      <c r="U790" s="244">
        <v>32046</v>
      </c>
      <c r="V790" s="10" t="s">
        <v>544</v>
      </c>
      <c r="W790" s="10" t="s">
        <v>544</v>
      </c>
      <c r="X790" s="241" t="s">
        <v>1936</v>
      </c>
      <c r="Y790" s="8" t="s">
        <v>11112</v>
      </c>
      <c r="Z790" s="243">
        <v>38757</v>
      </c>
      <c r="AA790" s="10" t="s">
        <v>544</v>
      </c>
      <c r="AB790" s="10" t="s">
        <v>1938</v>
      </c>
      <c r="AC790" s="10" t="s">
        <v>3139</v>
      </c>
      <c r="AD790" s="10" t="s">
        <v>7477</v>
      </c>
      <c r="AE790" s="243" t="s">
        <v>2041</v>
      </c>
      <c r="AF790" s="10" t="s">
        <v>11113</v>
      </c>
      <c r="AG790" s="10" t="s">
        <v>11114</v>
      </c>
      <c r="AH790" s="242" t="s">
        <v>11115</v>
      </c>
      <c r="AI790" s="243" t="s">
        <v>11116</v>
      </c>
      <c r="AJ790" s="10" t="s">
        <v>11117</v>
      </c>
      <c r="AK790" s="10" t="s">
        <v>11118</v>
      </c>
      <c r="AL790" s="241" t="s">
        <v>1971</v>
      </c>
      <c r="AM790" s="8" t="s">
        <v>11119</v>
      </c>
      <c r="AN790" s="8"/>
      <c r="AO790" s="8"/>
      <c r="AP790" s="8"/>
      <c r="AQ790" s="8"/>
      <c r="AR790" s="245">
        <v>44682</v>
      </c>
      <c r="AS790" s="245">
        <v>44682</v>
      </c>
      <c r="AT790" s="246"/>
      <c r="AU790" s="244"/>
      <c r="AV790" s="247" t="s">
        <v>8582</v>
      </c>
      <c r="AW790" s="248" t="s">
        <v>8607</v>
      </c>
      <c r="AX790" s="249"/>
      <c r="AY790" s="250" t="s">
        <v>11109</v>
      </c>
    </row>
    <row r="791" spans="1:51" ht="24.75" customHeight="1" x14ac:dyDescent="0.35">
      <c r="A791" s="11">
        <v>790</v>
      </c>
      <c r="B791" s="241" t="s">
        <v>11120</v>
      </c>
      <c r="C791" s="8" t="s">
        <v>11121</v>
      </c>
      <c r="D791" s="10" t="s">
        <v>7057</v>
      </c>
      <c r="E791" s="10" t="s">
        <v>141</v>
      </c>
      <c r="F791" s="9">
        <v>43508</v>
      </c>
      <c r="G791" s="9">
        <v>43567</v>
      </c>
      <c r="H791" s="9"/>
      <c r="I791" s="9"/>
      <c r="J791" s="7" t="s">
        <v>1932</v>
      </c>
      <c r="K791" s="7" t="s">
        <v>80</v>
      </c>
      <c r="L791" s="10" t="s">
        <v>7461</v>
      </c>
      <c r="M791" s="242" t="s">
        <v>7462</v>
      </c>
      <c r="N791" s="243" t="s">
        <v>1972</v>
      </c>
      <c r="O791" s="243" t="s">
        <v>3186</v>
      </c>
      <c r="P791" s="10" t="s">
        <v>2061</v>
      </c>
      <c r="Q791" s="10" t="e">
        <v>#N/A</v>
      </c>
      <c r="R791" s="10"/>
      <c r="S791" s="10"/>
      <c r="T791" s="10" t="s">
        <v>53</v>
      </c>
      <c r="U791" s="244">
        <v>25136</v>
      </c>
      <c r="V791" s="10" t="s">
        <v>141</v>
      </c>
      <c r="W791" s="10" t="s">
        <v>141</v>
      </c>
      <c r="X791" s="241" t="s">
        <v>1936</v>
      </c>
      <c r="Y791" s="8" t="s">
        <v>11122</v>
      </c>
      <c r="Z791" s="243">
        <v>38499</v>
      </c>
      <c r="AA791" s="10" t="s">
        <v>141</v>
      </c>
      <c r="AB791" s="10" t="s">
        <v>1938</v>
      </c>
      <c r="AC791" s="10" t="s">
        <v>1968</v>
      </c>
      <c r="AD791" s="10" t="s">
        <v>11123</v>
      </c>
      <c r="AE791" s="243" t="s">
        <v>1948</v>
      </c>
      <c r="AF791" s="10" t="s">
        <v>11124</v>
      </c>
      <c r="AG791" s="10" t="s">
        <v>11125</v>
      </c>
      <c r="AH791" s="242" t="s">
        <v>11124</v>
      </c>
      <c r="AI791" s="243" t="s">
        <v>11125</v>
      </c>
      <c r="AJ791" s="10" t="s">
        <v>11126</v>
      </c>
      <c r="AK791" s="10" t="s">
        <v>11127</v>
      </c>
      <c r="AL791" s="241" t="s">
        <v>1971</v>
      </c>
      <c r="AM791" s="8" t="s">
        <v>11128</v>
      </c>
      <c r="AN791" s="8"/>
      <c r="AO791" s="8"/>
      <c r="AP791" s="8"/>
      <c r="AQ791" s="8"/>
      <c r="AR791" s="245">
        <v>44684</v>
      </c>
      <c r="AS791" s="245">
        <v>44684</v>
      </c>
      <c r="AT791" s="246"/>
      <c r="AU791" s="244"/>
      <c r="AV791" s="247" t="s">
        <v>8582</v>
      </c>
      <c r="AW791" s="248" t="s">
        <v>3782</v>
      </c>
      <c r="AX791" s="249"/>
      <c r="AY791" s="250" t="s">
        <v>11120</v>
      </c>
    </row>
    <row r="792" spans="1:51" ht="24.75" customHeight="1" x14ac:dyDescent="0.35">
      <c r="A792" s="11">
        <v>791</v>
      </c>
      <c r="B792" s="241" t="s">
        <v>11129</v>
      </c>
      <c r="C792" s="8" t="s">
        <v>11130</v>
      </c>
      <c r="D792" s="10" t="s">
        <v>3087</v>
      </c>
      <c r="E792" s="10" t="s">
        <v>141</v>
      </c>
      <c r="F792" s="9">
        <v>42926</v>
      </c>
      <c r="G792" s="9">
        <v>42985</v>
      </c>
      <c r="H792" s="9"/>
      <c r="I792" s="9"/>
      <c r="J792" s="7" t="s">
        <v>1932</v>
      </c>
      <c r="K792" s="7" t="s">
        <v>80</v>
      </c>
      <c r="L792" s="10" t="s">
        <v>7116</v>
      </c>
      <c r="M792" s="242" t="s">
        <v>2052</v>
      </c>
      <c r="N792" s="243" t="s">
        <v>1990</v>
      </c>
      <c r="O792" s="243" t="s">
        <v>3186</v>
      </c>
      <c r="P792" s="10" t="s">
        <v>2061</v>
      </c>
      <c r="Q792" s="10" t="e">
        <v>#N/A</v>
      </c>
      <c r="R792" s="10"/>
      <c r="S792" s="10"/>
      <c r="T792" s="10" t="s">
        <v>53</v>
      </c>
      <c r="U792" s="244">
        <v>31623</v>
      </c>
      <c r="V792" s="10" t="s">
        <v>141</v>
      </c>
      <c r="W792" s="10" t="s">
        <v>141</v>
      </c>
      <c r="X792" s="241" t="s">
        <v>1936</v>
      </c>
      <c r="Y792" s="8" t="s">
        <v>11131</v>
      </c>
      <c r="Z792" s="243">
        <v>42487</v>
      </c>
      <c r="AA792" s="10" t="s">
        <v>141</v>
      </c>
      <c r="AB792" s="10" t="s">
        <v>1938</v>
      </c>
      <c r="AC792" s="10" t="s">
        <v>3139</v>
      </c>
      <c r="AD792" s="10" t="s">
        <v>2139</v>
      </c>
      <c r="AE792" s="243" t="s">
        <v>1988</v>
      </c>
      <c r="AF792" s="10" t="s">
        <v>11132</v>
      </c>
      <c r="AG792" s="10" t="s">
        <v>11133</v>
      </c>
      <c r="AH792" s="242" t="s">
        <v>11134</v>
      </c>
      <c r="AI792" s="243" t="s">
        <v>11135</v>
      </c>
      <c r="AJ792" s="10" t="s">
        <v>11136</v>
      </c>
      <c r="AK792" s="10" t="s">
        <v>11137</v>
      </c>
      <c r="AL792" s="241" t="s">
        <v>2107</v>
      </c>
      <c r="AM792" s="8" t="s">
        <v>11138</v>
      </c>
      <c r="AN792" s="8"/>
      <c r="AO792" s="8"/>
      <c r="AP792" s="8"/>
      <c r="AQ792" s="8"/>
      <c r="AR792" s="245">
        <v>44684</v>
      </c>
      <c r="AS792" s="245">
        <v>44684</v>
      </c>
      <c r="AT792" s="246"/>
      <c r="AU792" s="244"/>
      <c r="AV792" s="247" t="s">
        <v>8582</v>
      </c>
      <c r="AW792" s="248" t="s">
        <v>3782</v>
      </c>
      <c r="AX792" s="249"/>
      <c r="AY792" s="250" t="s">
        <v>11129</v>
      </c>
    </row>
    <row r="793" spans="1:51" ht="24.75" customHeight="1" x14ac:dyDescent="0.35">
      <c r="A793" s="11">
        <v>792</v>
      </c>
      <c r="B793" s="241" t="s">
        <v>11139</v>
      </c>
      <c r="C793" s="8" t="s">
        <v>11140</v>
      </c>
      <c r="D793" s="10" t="s">
        <v>3087</v>
      </c>
      <c r="E793" s="10" t="s">
        <v>14</v>
      </c>
      <c r="F793" s="9">
        <v>44361</v>
      </c>
      <c r="G793" s="9">
        <v>44420</v>
      </c>
      <c r="H793" s="9"/>
      <c r="I793" s="9">
        <v>44785</v>
      </c>
      <c r="J793" s="7" t="s">
        <v>3127</v>
      </c>
      <c r="K793" s="7" t="s">
        <v>7218</v>
      </c>
      <c r="L793" s="10" t="s">
        <v>35</v>
      </c>
      <c r="M793" s="242" t="s">
        <v>2013</v>
      </c>
      <c r="N793" s="243" t="s">
        <v>1990</v>
      </c>
      <c r="O793" s="243" t="s">
        <v>805</v>
      </c>
      <c r="P793" s="10" t="s">
        <v>2364</v>
      </c>
      <c r="Q793" s="10" t="s">
        <v>21</v>
      </c>
      <c r="R793" s="10"/>
      <c r="S793" s="10"/>
      <c r="T793" s="10" t="s">
        <v>53</v>
      </c>
      <c r="U793" s="244">
        <v>33935</v>
      </c>
      <c r="V793" s="10" t="s">
        <v>311</v>
      </c>
      <c r="W793" s="10" t="s">
        <v>311</v>
      </c>
      <c r="X793" s="241" t="s">
        <v>1936</v>
      </c>
      <c r="Y793" s="8" t="s">
        <v>11141</v>
      </c>
      <c r="Z793" s="243">
        <v>41663</v>
      </c>
      <c r="AA793" s="10" t="s">
        <v>311</v>
      </c>
      <c r="AB793" s="10" t="s">
        <v>1956</v>
      </c>
      <c r="AC793" s="10" t="s">
        <v>3139</v>
      </c>
      <c r="AD793" s="10" t="s">
        <v>2154</v>
      </c>
      <c r="AE793" s="243" t="s">
        <v>2095</v>
      </c>
      <c r="AF793" s="10" t="s">
        <v>11142</v>
      </c>
      <c r="AG793" s="10" t="s">
        <v>11143</v>
      </c>
      <c r="AH793" s="242" t="s">
        <v>11142</v>
      </c>
      <c r="AI793" s="243" t="s">
        <v>11143</v>
      </c>
      <c r="AJ793" s="10" t="s">
        <v>11144</v>
      </c>
      <c r="AK793" s="10" t="s">
        <v>11145</v>
      </c>
      <c r="AL793" s="241" t="s">
        <v>1953</v>
      </c>
      <c r="AM793" s="8" t="s">
        <v>11146</v>
      </c>
      <c r="AN793" s="8"/>
      <c r="AO793" s="8"/>
      <c r="AP793" s="8"/>
      <c r="AQ793" s="8"/>
      <c r="AR793" s="245">
        <v>44679</v>
      </c>
      <c r="AS793" s="245">
        <v>44685</v>
      </c>
      <c r="AT793" s="246"/>
      <c r="AU793" s="244"/>
      <c r="AV793" s="247" t="s">
        <v>8582</v>
      </c>
      <c r="AW793" s="248" t="s">
        <v>8607</v>
      </c>
      <c r="AX793" s="249" t="s">
        <v>8296</v>
      </c>
      <c r="AY793" s="250" t="s">
        <v>11139</v>
      </c>
    </row>
    <row r="794" spans="1:51" ht="24.75" customHeight="1" x14ac:dyDescent="0.35">
      <c r="A794" s="11">
        <v>793</v>
      </c>
      <c r="B794" s="241" t="s">
        <v>11147</v>
      </c>
      <c r="C794" s="8" t="s">
        <v>11148</v>
      </c>
      <c r="D794" s="10" t="s">
        <v>3087</v>
      </c>
      <c r="E794" s="10" t="s">
        <v>32</v>
      </c>
      <c r="F794" s="9">
        <v>44277</v>
      </c>
      <c r="G794" s="9">
        <v>44336</v>
      </c>
      <c r="H794" s="9"/>
      <c r="I794" s="9">
        <v>44701</v>
      </c>
      <c r="J794" s="7" t="s">
        <v>3127</v>
      </c>
      <c r="K794" s="7" t="s">
        <v>7218</v>
      </c>
      <c r="L794" s="10" t="s">
        <v>35</v>
      </c>
      <c r="M794" s="242" t="s">
        <v>35</v>
      </c>
      <c r="N794" s="243" t="s">
        <v>2155</v>
      </c>
      <c r="O794" s="243" t="s">
        <v>626</v>
      </c>
      <c r="P794" s="10" t="s">
        <v>2285</v>
      </c>
      <c r="Q794" s="10" t="s">
        <v>21</v>
      </c>
      <c r="R794" s="10"/>
      <c r="S794" s="10"/>
      <c r="T794" s="10" t="s">
        <v>53</v>
      </c>
      <c r="U794" s="244">
        <v>34933</v>
      </c>
      <c r="V794" s="10" t="s">
        <v>1869</v>
      </c>
      <c r="W794" s="10" t="s">
        <v>501</v>
      </c>
      <c r="X794" s="241" t="s">
        <v>1936</v>
      </c>
      <c r="Y794" s="8" t="s">
        <v>11149</v>
      </c>
      <c r="Z794" s="243">
        <v>42950</v>
      </c>
      <c r="AA794" s="10" t="s">
        <v>1869</v>
      </c>
      <c r="AB794" s="10" t="s">
        <v>1938</v>
      </c>
      <c r="AC794" s="10" t="s">
        <v>3139</v>
      </c>
      <c r="AD794" s="10" t="s">
        <v>11150</v>
      </c>
      <c r="AE794" s="243" t="s">
        <v>11151</v>
      </c>
      <c r="AF794" s="10" t="s">
        <v>11152</v>
      </c>
      <c r="AG794" s="10" t="s">
        <v>11153</v>
      </c>
      <c r="AH794" s="242" t="s">
        <v>11154</v>
      </c>
      <c r="AI794" s="243" t="s">
        <v>11155</v>
      </c>
      <c r="AJ794" s="10" t="s">
        <v>11156</v>
      </c>
      <c r="AK794" s="10" t="s">
        <v>11157</v>
      </c>
      <c r="AL794" s="241" t="s">
        <v>1953</v>
      </c>
      <c r="AM794" s="8" t="s">
        <v>11158</v>
      </c>
      <c r="AN794" s="8"/>
      <c r="AO794" s="8"/>
      <c r="AP794" s="8"/>
      <c r="AQ794" s="8"/>
      <c r="AR794" s="245">
        <v>44686</v>
      </c>
      <c r="AS794" s="245">
        <v>44686</v>
      </c>
      <c r="AT794" s="246"/>
      <c r="AU794" s="244"/>
      <c r="AV794" s="247" t="s">
        <v>8582</v>
      </c>
      <c r="AW794" s="248" t="s">
        <v>8607</v>
      </c>
      <c r="AX794" s="249"/>
      <c r="AY794" s="250" t="s">
        <v>11147</v>
      </c>
    </row>
    <row r="795" spans="1:51" ht="24.75" customHeight="1" x14ac:dyDescent="0.35">
      <c r="A795" s="11">
        <v>794</v>
      </c>
      <c r="B795" s="241" t="s">
        <v>11159</v>
      </c>
      <c r="C795" s="8" t="s">
        <v>11160</v>
      </c>
      <c r="D795" s="10" t="s">
        <v>3087</v>
      </c>
      <c r="E795" s="10" t="s">
        <v>14</v>
      </c>
      <c r="F795" s="9">
        <v>44263</v>
      </c>
      <c r="G795" s="9">
        <v>44322</v>
      </c>
      <c r="H795" s="9"/>
      <c r="I795" s="9">
        <v>44687</v>
      </c>
      <c r="J795" s="7" t="s">
        <v>3127</v>
      </c>
      <c r="K795" s="7" t="s">
        <v>26</v>
      </c>
      <c r="L795" s="10" t="s">
        <v>2404</v>
      </c>
      <c r="M795" s="242" t="s">
        <v>27</v>
      </c>
      <c r="N795" s="243" t="s">
        <v>2050</v>
      </c>
      <c r="O795" s="243" t="s">
        <v>1078</v>
      </c>
      <c r="P795" s="10" t="s">
        <v>2471</v>
      </c>
      <c r="Q795" s="10" t="s">
        <v>21</v>
      </c>
      <c r="R795" s="10"/>
      <c r="S795" s="10"/>
      <c r="T795" s="10" t="s">
        <v>53</v>
      </c>
      <c r="U795" s="244">
        <v>34524</v>
      </c>
      <c r="V795" s="10" t="s">
        <v>1045</v>
      </c>
      <c r="W795" s="10" t="s">
        <v>141</v>
      </c>
      <c r="X795" s="241" t="s">
        <v>1936</v>
      </c>
      <c r="Y795" s="8" t="s">
        <v>11161</v>
      </c>
      <c r="Z795" s="243">
        <v>42996</v>
      </c>
      <c r="AA795" s="10" t="s">
        <v>1045</v>
      </c>
      <c r="AB795" s="10" t="s">
        <v>1956</v>
      </c>
      <c r="AC795" s="10" t="s">
        <v>3139</v>
      </c>
      <c r="AD795" s="10" t="s">
        <v>2172</v>
      </c>
      <c r="AE795" s="243" t="s">
        <v>1998</v>
      </c>
      <c r="AF795" s="10" t="s">
        <v>11162</v>
      </c>
      <c r="AG795" s="10" t="s">
        <v>11163</v>
      </c>
      <c r="AH795" s="242" t="s">
        <v>11164</v>
      </c>
      <c r="AI795" s="243" t="s">
        <v>11165</v>
      </c>
      <c r="AJ795" s="10" t="s">
        <v>11166</v>
      </c>
      <c r="AK795" s="10" t="s">
        <v>11167</v>
      </c>
      <c r="AL795" s="241" t="s">
        <v>2224</v>
      </c>
      <c r="AM795" s="8" t="s">
        <v>11168</v>
      </c>
      <c r="AN795" s="8"/>
      <c r="AO795" s="8"/>
      <c r="AP795" s="8"/>
      <c r="AQ795" s="8"/>
      <c r="AR795" s="245">
        <v>44687</v>
      </c>
      <c r="AS795" s="245">
        <v>44687</v>
      </c>
      <c r="AT795" s="246"/>
      <c r="AU795" s="244"/>
      <c r="AV795" s="247" t="s">
        <v>8582</v>
      </c>
      <c r="AW795" s="248" t="s">
        <v>3782</v>
      </c>
      <c r="AX795" s="249"/>
      <c r="AY795" s="250" t="s">
        <v>11159</v>
      </c>
    </row>
    <row r="796" spans="1:51" ht="24.75" customHeight="1" x14ac:dyDescent="0.35">
      <c r="A796" s="11">
        <v>795</v>
      </c>
      <c r="B796" s="241" t="s">
        <v>11169</v>
      </c>
      <c r="C796" s="8" t="s">
        <v>11170</v>
      </c>
      <c r="D796" s="10" t="s">
        <v>3087</v>
      </c>
      <c r="E796" s="10" t="s">
        <v>14</v>
      </c>
      <c r="F796" s="9">
        <v>43759</v>
      </c>
      <c r="G796" s="9">
        <v>43818</v>
      </c>
      <c r="H796" s="9"/>
      <c r="I796" s="9"/>
      <c r="J796" s="7" t="s">
        <v>1932</v>
      </c>
      <c r="K796" s="7" t="s">
        <v>7218</v>
      </c>
      <c r="L796" s="10" t="s">
        <v>35</v>
      </c>
      <c r="M796" s="242" t="s">
        <v>2142</v>
      </c>
      <c r="N796" s="243" t="s">
        <v>1990</v>
      </c>
      <c r="O796" s="243" t="s">
        <v>475</v>
      </c>
      <c r="P796" s="10" t="s">
        <v>2216</v>
      </c>
      <c r="Q796" s="10" t="s">
        <v>21</v>
      </c>
      <c r="R796" s="10"/>
      <c r="S796" s="10"/>
      <c r="T796" s="10" t="s">
        <v>22</v>
      </c>
      <c r="U796" s="244">
        <v>33655</v>
      </c>
      <c r="V796" s="10" t="s">
        <v>2521</v>
      </c>
      <c r="W796" s="10" t="s">
        <v>145</v>
      </c>
      <c r="X796" s="241" t="s">
        <v>1936</v>
      </c>
      <c r="Y796" s="8" t="s">
        <v>11171</v>
      </c>
      <c r="Z796" s="243">
        <v>39317</v>
      </c>
      <c r="AA796" s="10" t="s">
        <v>2521</v>
      </c>
      <c r="AB796" s="10" t="s">
        <v>1956</v>
      </c>
      <c r="AC796" s="10" t="s">
        <v>3139</v>
      </c>
      <c r="AD796" s="10" t="s">
        <v>2010</v>
      </c>
      <c r="AE796" s="243" t="s">
        <v>2095</v>
      </c>
      <c r="AF796" s="10" t="s">
        <v>11172</v>
      </c>
      <c r="AG796" s="10" t="s">
        <v>11173</v>
      </c>
      <c r="AH796" s="242" t="s">
        <v>11174</v>
      </c>
      <c r="AI796" s="243" t="s">
        <v>11175</v>
      </c>
      <c r="AJ796" s="10" t="s">
        <v>11176</v>
      </c>
      <c r="AK796" s="10" t="s">
        <v>11177</v>
      </c>
      <c r="AL796" s="241" t="s">
        <v>2107</v>
      </c>
      <c r="AM796" s="8" t="s">
        <v>11178</v>
      </c>
      <c r="AN796" s="8"/>
      <c r="AO796" s="8"/>
      <c r="AP796" s="8"/>
      <c r="AQ796" s="8"/>
      <c r="AR796" s="245">
        <v>44690</v>
      </c>
      <c r="AS796" s="245">
        <v>44690</v>
      </c>
      <c r="AT796" s="246"/>
      <c r="AU796" s="244"/>
      <c r="AV796" s="247" t="s">
        <v>8582</v>
      </c>
      <c r="AW796" s="248" t="s">
        <v>8607</v>
      </c>
      <c r="AX796" s="249"/>
      <c r="AY796" s="250" t="s">
        <v>11169</v>
      </c>
    </row>
    <row r="797" spans="1:51" ht="24.75" customHeight="1" x14ac:dyDescent="0.35">
      <c r="A797" s="11">
        <v>796</v>
      </c>
      <c r="B797" s="241" t="s">
        <v>11179</v>
      </c>
      <c r="C797" s="8" t="s">
        <v>2102</v>
      </c>
      <c r="D797" s="10" t="s">
        <v>3087</v>
      </c>
      <c r="E797" s="10" t="s">
        <v>14</v>
      </c>
      <c r="F797" s="9">
        <v>43241</v>
      </c>
      <c r="G797" s="9">
        <v>43300</v>
      </c>
      <c r="H797" s="9"/>
      <c r="I797" s="9"/>
      <c r="J797" s="7" t="s">
        <v>1932</v>
      </c>
      <c r="K797" s="7" t="s">
        <v>7218</v>
      </c>
      <c r="L797" s="10" t="s">
        <v>115</v>
      </c>
      <c r="M797" s="242" t="s">
        <v>2118</v>
      </c>
      <c r="N797" s="243" t="s">
        <v>1990</v>
      </c>
      <c r="O797" s="243" t="s">
        <v>289</v>
      </c>
      <c r="P797" s="10" t="s">
        <v>2305</v>
      </c>
      <c r="Q797" s="10" t="s">
        <v>21</v>
      </c>
      <c r="R797" s="10"/>
      <c r="S797" s="10"/>
      <c r="T797" s="10" t="s">
        <v>22</v>
      </c>
      <c r="U797" s="244">
        <v>33626</v>
      </c>
      <c r="V797" s="10" t="s">
        <v>3297</v>
      </c>
      <c r="W797" s="10" t="s">
        <v>2067</v>
      </c>
      <c r="X797" s="241" t="s">
        <v>1936</v>
      </c>
      <c r="Y797" s="8" t="s">
        <v>11180</v>
      </c>
      <c r="Z797" s="243">
        <v>39365</v>
      </c>
      <c r="AA797" s="10" t="s">
        <v>3297</v>
      </c>
      <c r="AB797" s="10" t="s">
        <v>1956</v>
      </c>
      <c r="AC797" s="10" t="s">
        <v>1974</v>
      </c>
      <c r="AD797" s="10" t="s">
        <v>8923</v>
      </c>
      <c r="AE797" s="243" t="s">
        <v>8924</v>
      </c>
      <c r="AF797" s="10" t="s">
        <v>11181</v>
      </c>
      <c r="AG797" s="10" t="s">
        <v>11182</v>
      </c>
      <c r="AH797" s="242" t="s">
        <v>11183</v>
      </c>
      <c r="AI797" s="243" t="s">
        <v>11184</v>
      </c>
      <c r="AJ797" s="10" t="s">
        <v>11185</v>
      </c>
      <c r="AK797" s="10" t="s">
        <v>11186</v>
      </c>
      <c r="AL797" s="241" t="s">
        <v>1950</v>
      </c>
      <c r="AM797" s="8" t="s">
        <v>11187</v>
      </c>
      <c r="AN797" s="8"/>
      <c r="AO797" s="8"/>
      <c r="AP797" s="8"/>
      <c r="AQ797" s="8"/>
      <c r="AR797" s="245">
        <v>44678</v>
      </c>
      <c r="AS797" s="245">
        <v>44692</v>
      </c>
      <c r="AT797" s="246"/>
      <c r="AU797" s="244"/>
      <c r="AV797" s="247" t="s">
        <v>8582</v>
      </c>
      <c r="AW797" s="248" t="s">
        <v>8607</v>
      </c>
      <c r="AX797" s="249"/>
      <c r="AY797" s="250" t="s">
        <v>11179</v>
      </c>
    </row>
    <row r="798" spans="1:51" ht="24.75" customHeight="1" x14ac:dyDescent="0.35">
      <c r="A798" s="11">
        <v>797</v>
      </c>
      <c r="B798" s="241" t="s">
        <v>11188</v>
      </c>
      <c r="C798" s="8" t="s">
        <v>11189</v>
      </c>
      <c r="D798" s="10"/>
      <c r="E798" s="10" t="s">
        <v>14</v>
      </c>
      <c r="F798" s="9">
        <v>44676</v>
      </c>
      <c r="G798" s="9">
        <v>44735</v>
      </c>
      <c r="H798" s="9"/>
      <c r="I798" s="9"/>
      <c r="J798" s="7"/>
      <c r="K798" s="7" t="s">
        <v>7218</v>
      </c>
      <c r="L798" s="10" t="s">
        <v>35</v>
      </c>
      <c r="M798" s="242" t="s">
        <v>35</v>
      </c>
      <c r="N798" s="243" t="s">
        <v>1990</v>
      </c>
      <c r="O798" s="243" t="s">
        <v>1798</v>
      </c>
      <c r="P798" s="10" t="s">
        <v>2747</v>
      </c>
      <c r="Q798" s="10" t="s">
        <v>21</v>
      </c>
      <c r="R798" s="10"/>
      <c r="S798" s="10"/>
      <c r="T798" s="10" t="s">
        <v>53</v>
      </c>
      <c r="U798" s="244">
        <v>34108</v>
      </c>
      <c r="V798" s="10" t="s">
        <v>2064</v>
      </c>
      <c r="W798" s="10" t="s">
        <v>255</v>
      </c>
      <c r="X798" s="241" t="s">
        <v>1936</v>
      </c>
      <c r="Y798" s="8" t="s">
        <v>11190</v>
      </c>
      <c r="Z798" s="243">
        <v>43731</v>
      </c>
      <c r="AA798" s="10" t="s">
        <v>1937</v>
      </c>
      <c r="AB798" s="10" t="s">
        <v>1956</v>
      </c>
      <c r="AC798" s="10" t="s">
        <v>3139</v>
      </c>
      <c r="AD798" s="10" t="s">
        <v>2199</v>
      </c>
      <c r="AE798" s="243" t="s">
        <v>11191</v>
      </c>
      <c r="AF798" s="10" t="s">
        <v>11192</v>
      </c>
      <c r="AG798" s="10" t="s">
        <v>11193</v>
      </c>
      <c r="AH798" s="242" t="s">
        <v>11194</v>
      </c>
      <c r="AI798" s="243" t="s">
        <v>11195</v>
      </c>
      <c r="AJ798" s="10" t="s">
        <v>11196</v>
      </c>
      <c r="AK798" s="10" t="s">
        <v>11197</v>
      </c>
      <c r="AL798" s="241" t="s">
        <v>2224</v>
      </c>
      <c r="AM798" s="8" t="s">
        <v>11198</v>
      </c>
      <c r="AN798" s="8"/>
      <c r="AO798" s="8"/>
      <c r="AP798" s="8"/>
      <c r="AQ798" s="8"/>
      <c r="AR798" s="245">
        <v>44692</v>
      </c>
      <c r="AS798" s="245">
        <v>44692</v>
      </c>
      <c r="AT798" s="246"/>
      <c r="AU798" s="244"/>
      <c r="AV798" s="247" t="s">
        <v>8582</v>
      </c>
      <c r="AW798" s="248" t="s">
        <v>8607</v>
      </c>
      <c r="AX798" s="249" t="s">
        <v>11199</v>
      </c>
      <c r="AY798" s="250" t="s">
        <v>11188</v>
      </c>
    </row>
    <row r="799" spans="1:51" ht="24.75" customHeight="1" x14ac:dyDescent="0.35">
      <c r="A799" s="11">
        <v>798</v>
      </c>
      <c r="B799" s="241" t="s">
        <v>11200</v>
      </c>
      <c r="C799" s="8" t="s">
        <v>11201</v>
      </c>
      <c r="D799" s="10" t="s">
        <v>3087</v>
      </c>
      <c r="E799" s="10" t="s">
        <v>14</v>
      </c>
      <c r="F799" s="9">
        <v>43598</v>
      </c>
      <c r="G799" s="9">
        <v>43657</v>
      </c>
      <c r="H799" s="9"/>
      <c r="I799" s="9"/>
      <c r="J799" s="7" t="s">
        <v>1932</v>
      </c>
      <c r="K799" s="7" t="s">
        <v>7218</v>
      </c>
      <c r="L799" s="10" t="s">
        <v>115</v>
      </c>
      <c r="M799" s="242" t="s">
        <v>2070</v>
      </c>
      <c r="N799" s="243" t="s">
        <v>1990</v>
      </c>
      <c r="O799" s="243" t="s">
        <v>484</v>
      </c>
      <c r="P799" s="10" t="s">
        <v>2220</v>
      </c>
      <c r="Q799" s="10" t="s">
        <v>21</v>
      </c>
      <c r="R799" s="10"/>
      <c r="S799" s="10"/>
      <c r="T799" s="10" t="s">
        <v>53</v>
      </c>
      <c r="U799" s="244">
        <v>33076</v>
      </c>
      <c r="V799" s="10" t="s">
        <v>334</v>
      </c>
      <c r="W799" s="10" t="s">
        <v>334</v>
      </c>
      <c r="X799" s="241" t="s">
        <v>1936</v>
      </c>
      <c r="Y799" s="8" t="s">
        <v>11202</v>
      </c>
      <c r="Z799" s="243">
        <v>43250</v>
      </c>
      <c r="AA799" s="10" t="s">
        <v>3297</v>
      </c>
      <c r="AB799" s="10" t="s">
        <v>1938</v>
      </c>
      <c r="AC799" s="10" t="s">
        <v>1974</v>
      </c>
      <c r="AD799" s="10" t="s">
        <v>11203</v>
      </c>
      <c r="AE799" s="243" t="s">
        <v>11204</v>
      </c>
      <c r="AF799" s="10" t="s">
        <v>11205</v>
      </c>
      <c r="AG799" s="10" t="s">
        <v>11206</v>
      </c>
      <c r="AH799" s="242" t="s">
        <v>11207</v>
      </c>
      <c r="AI799" s="243" t="s">
        <v>11208</v>
      </c>
      <c r="AJ799" s="10" t="s">
        <v>11209</v>
      </c>
      <c r="AK799" s="10" t="s">
        <v>7716</v>
      </c>
      <c r="AL799" s="241" t="s">
        <v>2160</v>
      </c>
      <c r="AM799" s="8" t="s">
        <v>11210</v>
      </c>
      <c r="AN799" s="8"/>
      <c r="AO799" s="8"/>
      <c r="AP799" s="8"/>
      <c r="AQ799" s="8"/>
      <c r="AR799" s="245">
        <v>44693</v>
      </c>
      <c r="AS799" s="245">
        <v>44693</v>
      </c>
      <c r="AT799" s="246"/>
      <c r="AU799" s="244"/>
      <c r="AV799" s="247" t="s">
        <v>8638</v>
      </c>
      <c r="AW799" s="248" t="s">
        <v>3255</v>
      </c>
      <c r="AX799" s="249"/>
      <c r="AY799" s="250" t="s">
        <v>11200</v>
      </c>
    </row>
    <row r="800" spans="1:51" ht="24.75" customHeight="1" x14ac:dyDescent="0.35">
      <c r="A800" s="11">
        <v>799</v>
      </c>
      <c r="B800" s="241" t="s">
        <v>11211</v>
      </c>
      <c r="C800" s="8" t="s">
        <v>11212</v>
      </c>
      <c r="D800" s="10"/>
      <c r="E800" s="10" t="s">
        <v>14</v>
      </c>
      <c r="F800" s="9">
        <v>44648</v>
      </c>
      <c r="G800" s="9">
        <v>44707</v>
      </c>
      <c r="H800" s="9"/>
      <c r="I800" s="9"/>
      <c r="J800" s="7"/>
      <c r="K800" s="7" t="s">
        <v>10651</v>
      </c>
      <c r="L800" s="10" t="s">
        <v>70</v>
      </c>
      <c r="M800" s="242" t="s">
        <v>1983</v>
      </c>
      <c r="N800" s="243" t="s">
        <v>2155</v>
      </c>
      <c r="O800" s="243" t="s">
        <v>1293</v>
      </c>
      <c r="P800" s="10" t="s">
        <v>2215</v>
      </c>
      <c r="Q800" s="10" t="s">
        <v>21</v>
      </c>
      <c r="R800" s="10"/>
      <c r="S800" s="10"/>
      <c r="T800" s="10" t="s">
        <v>53</v>
      </c>
      <c r="U800" s="244">
        <v>33438</v>
      </c>
      <c r="V800" s="10" t="s">
        <v>255</v>
      </c>
      <c r="W800" s="10" t="s">
        <v>293</v>
      </c>
      <c r="X800" s="241" t="s">
        <v>1936</v>
      </c>
      <c r="Y800" s="8" t="s">
        <v>11213</v>
      </c>
      <c r="Z800" s="243">
        <v>43699</v>
      </c>
      <c r="AA800" s="10" t="s">
        <v>1937</v>
      </c>
      <c r="AB800" s="10" t="s">
        <v>1956</v>
      </c>
      <c r="AC800" s="10" t="s">
        <v>3139</v>
      </c>
      <c r="AD800" s="10" t="s">
        <v>2031</v>
      </c>
      <c r="AE800" s="243" t="s">
        <v>1988</v>
      </c>
      <c r="AF800" s="10" t="s">
        <v>11214</v>
      </c>
      <c r="AG800" s="10" t="s">
        <v>11215</v>
      </c>
      <c r="AH800" s="242" t="s">
        <v>11216</v>
      </c>
      <c r="AI800" s="243" t="s">
        <v>11217</v>
      </c>
      <c r="AJ800" s="10" t="s">
        <v>11218</v>
      </c>
      <c r="AK800" s="10" t="s">
        <v>11219</v>
      </c>
      <c r="AL800" s="241" t="s">
        <v>2107</v>
      </c>
      <c r="AM800" s="8" t="s">
        <v>11220</v>
      </c>
      <c r="AN800" s="8"/>
      <c r="AO800" s="8"/>
      <c r="AP800" s="8"/>
      <c r="AQ800" s="8"/>
      <c r="AR800" s="245">
        <v>44694</v>
      </c>
      <c r="AS800" s="245">
        <v>44694</v>
      </c>
      <c r="AT800" s="246"/>
      <c r="AU800" s="244"/>
      <c r="AV800" s="247" t="s">
        <v>8582</v>
      </c>
      <c r="AW800" s="248" t="s">
        <v>3782</v>
      </c>
      <c r="AX800" s="249"/>
      <c r="AY800" s="250" t="s">
        <v>11211</v>
      </c>
    </row>
    <row r="801" spans="1:51" ht="24.75" customHeight="1" x14ac:dyDescent="0.35">
      <c r="A801" s="11">
        <v>800</v>
      </c>
      <c r="B801" s="241" t="s">
        <v>11221</v>
      </c>
      <c r="C801" s="8" t="s">
        <v>11222</v>
      </c>
      <c r="D801" s="10"/>
      <c r="E801" s="10" t="s">
        <v>707</v>
      </c>
      <c r="F801" s="9">
        <v>44641</v>
      </c>
      <c r="G801" s="9">
        <v>44700</v>
      </c>
      <c r="H801" s="9"/>
      <c r="I801" s="9"/>
      <c r="J801" s="7"/>
      <c r="K801" s="7" t="s">
        <v>80</v>
      </c>
      <c r="L801" s="10" t="s">
        <v>11223</v>
      </c>
      <c r="M801" s="242" t="s">
        <v>11224</v>
      </c>
      <c r="N801" s="243" t="s">
        <v>1990</v>
      </c>
      <c r="O801" s="243" t="s">
        <v>3186</v>
      </c>
      <c r="P801" s="10" t="s">
        <v>2061</v>
      </c>
      <c r="Q801" s="10" t="e">
        <v>#N/A</v>
      </c>
      <c r="R801" s="10"/>
      <c r="S801" s="10"/>
      <c r="T801" s="10" t="s">
        <v>53</v>
      </c>
      <c r="U801" s="244">
        <v>30635</v>
      </c>
      <c r="V801" s="10" t="s">
        <v>707</v>
      </c>
      <c r="W801" s="10" t="s">
        <v>707</v>
      </c>
      <c r="X801" s="241" t="s">
        <v>1936</v>
      </c>
      <c r="Y801" s="8" t="s">
        <v>11225</v>
      </c>
      <c r="Z801" s="243">
        <v>44570</v>
      </c>
      <c r="AA801" s="10" t="s">
        <v>1937</v>
      </c>
      <c r="AB801" s="10" t="s">
        <v>1938</v>
      </c>
      <c r="AC801" s="10" t="s">
        <v>3139</v>
      </c>
      <c r="AD801" s="10" t="s">
        <v>11226</v>
      </c>
      <c r="AE801" s="243" t="s">
        <v>1948</v>
      </c>
      <c r="AF801" s="10" t="s">
        <v>11227</v>
      </c>
      <c r="AG801" s="10" t="s">
        <v>11228</v>
      </c>
      <c r="AH801" s="242" t="s">
        <v>11227</v>
      </c>
      <c r="AI801" s="243" t="s">
        <v>11228</v>
      </c>
      <c r="AJ801" s="10" t="s">
        <v>11229</v>
      </c>
      <c r="AK801" s="10" t="s">
        <v>11230</v>
      </c>
      <c r="AL801" s="241" t="s">
        <v>1971</v>
      </c>
      <c r="AM801" s="8" t="s">
        <v>11231</v>
      </c>
      <c r="AN801" s="8"/>
      <c r="AO801" s="8"/>
      <c r="AP801" s="8"/>
      <c r="AQ801" s="8"/>
      <c r="AR801" s="245">
        <v>44694</v>
      </c>
      <c r="AS801" s="245">
        <v>44694</v>
      </c>
      <c r="AT801" s="246"/>
      <c r="AU801" s="244"/>
      <c r="AV801" s="247" t="s">
        <v>8638</v>
      </c>
      <c r="AW801" s="248" t="s">
        <v>9474</v>
      </c>
      <c r="AX801" s="249"/>
      <c r="AY801" s="250" t="s">
        <v>11221</v>
      </c>
    </row>
    <row r="802" spans="1:51" ht="24.75" customHeight="1" x14ac:dyDescent="0.35">
      <c r="A802" s="11">
        <v>801</v>
      </c>
      <c r="B802" s="241" t="s">
        <v>11232</v>
      </c>
      <c r="C802" s="8" t="s">
        <v>11233</v>
      </c>
      <c r="D802" s="10" t="s">
        <v>3087</v>
      </c>
      <c r="E802" s="10" t="s">
        <v>14</v>
      </c>
      <c r="F802" s="9">
        <v>43976</v>
      </c>
      <c r="G802" s="9">
        <v>44035</v>
      </c>
      <c r="H802" s="9"/>
      <c r="I802" s="9">
        <v>45496</v>
      </c>
      <c r="J802" s="7" t="s">
        <v>3127</v>
      </c>
      <c r="K802" s="7" t="s">
        <v>18</v>
      </c>
      <c r="L802" s="10" t="s">
        <v>19</v>
      </c>
      <c r="M802" s="242" t="s">
        <v>5515</v>
      </c>
      <c r="N802" s="243" t="s">
        <v>2155</v>
      </c>
      <c r="O802" s="243" t="s">
        <v>6454</v>
      </c>
      <c r="P802" s="10" t="s">
        <v>6455</v>
      </c>
      <c r="Q802" s="10" t="s">
        <v>21</v>
      </c>
      <c r="R802" s="10"/>
      <c r="S802" s="10"/>
      <c r="T802" s="10" t="s">
        <v>53</v>
      </c>
      <c r="U802" s="244">
        <v>35497</v>
      </c>
      <c r="V802" s="10" t="s">
        <v>255</v>
      </c>
      <c r="W802" s="10" t="s">
        <v>255</v>
      </c>
      <c r="X802" s="241" t="s">
        <v>1936</v>
      </c>
      <c r="Y802" s="8" t="s">
        <v>11234</v>
      </c>
      <c r="Z802" s="243">
        <v>40872</v>
      </c>
      <c r="AA802" s="10" t="s">
        <v>255</v>
      </c>
      <c r="AB802" s="10" t="s">
        <v>1956</v>
      </c>
      <c r="AC802" s="10" t="s">
        <v>3139</v>
      </c>
      <c r="AD802" s="10" t="s">
        <v>2210</v>
      </c>
      <c r="AE802" s="243" t="s">
        <v>2377</v>
      </c>
      <c r="AF802" s="10" t="s">
        <v>11235</v>
      </c>
      <c r="AG802" s="10" t="s">
        <v>11236</v>
      </c>
      <c r="AH802" s="242" t="s">
        <v>11237</v>
      </c>
      <c r="AI802" s="243" t="s">
        <v>11238</v>
      </c>
      <c r="AJ802" s="10" t="s">
        <v>11239</v>
      </c>
      <c r="AK802" s="10" t="s">
        <v>2243</v>
      </c>
      <c r="AL802" s="241" t="s">
        <v>1953</v>
      </c>
      <c r="AM802" s="8" t="s">
        <v>11240</v>
      </c>
      <c r="AN802" s="8"/>
      <c r="AO802" s="8"/>
      <c r="AP802" s="8"/>
      <c r="AQ802" s="8"/>
      <c r="AR802" s="245">
        <v>44694</v>
      </c>
      <c r="AS802" s="245">
        <v>44694</v>
      </c>
      <c r="AT802" s="246"/>
      <c r="AU802" s="244"/>
      <c r="AV802" s="247" t="s">
        <v>8582</v>
      </c>
      <c r="AW802" s="248" t="s">
        <v>8607</v>
      </c>
      <c r="AX802" s="249" t="s">
        <v>11241</v>
      </c>
      <c r="AY802" s="250" t="s">
        <v>11232</v>
      </c>
    </row>
    <row r="803" spans="1:51" ht="24.75" customHeight="1" x14ac:dyDescent="0.35">
      <c r="A803" s="11">
        <v>802</v>
      </c>
      <c r="B803" s="241" t="s">
        <v>11242</v>
      </c>
      <c r="C803" s="8" t="s">
        <v>11243</v>
      </c>
      <c r="D803" s="10" t="s">
        <v>3087</v>
      </c>
      <c r="E803" s="10" t="s">
        <v>14</v>
      </c>
      <c r="F803" s="9">
        <v>43516</v>
      </c>
      <c r="G803" s="9">
        <v>43575</v>
      </c>
      <c r="H803" s="9"/>
      <c r="I803" s="9"/>
      <c r="J803" s="7" t="s">
        <v>1932</v>
      </c>
      <c r="K803" s="7" t="s">
        <v>7218</v>
      </c>
      <c r="L803" s="10" t="s">
        <v>115</v>
      </c>
      <c r="M803" s="242" t="s">
        <v>2070</v>
      </c>
      <c r="N803" s="243" t="s">
        <v>2126</v>
      </c>
      <c r="O803" s="243" t="s">
        <v>373</v>
      </c>
      <c r="P803" s="10" t="s">
        <v>2159</v>
      </c>
      <c r="Q803" s="10" t="s">
        <v>21</v>
      </c>
      <c r="R803" s="10"/>
      <c r="S803" s="10"/>
      <c r="T803" s="10" t="s">
        <v>22</v>
      </c>
      <c r="U803" s="244">
        <v>35217</v>
      </c>
      <c r="V803" s="10" t="s">
        <v>255</v>
      </c>
      <c r="W803" s="10" t="s">
        <v>2114</v>
      </c>
      <c r="X803" s="241" t="s">
        <v>1936</v>
      </c>
      <c r="Y803" s="8" t="s">
        <v>11244</v>
      </c>
      <c r="Z803" s="243">
        <v>40645</v>
      </c>
      <c r="AA803" s="10" t="s">
        <v>255</v>
      </c>
      <c r="AB803" s="10" t="s">
        <v>1956</v>
      </c>
      <c r="AC803" s="10" t="s">
        <v>3139</v>
      </c>
      <c r="AD803" s="10" t="s">
        <v>8159</v>
      </c>
      <c r="AE803" s="243" t="s">
        <v>6722</v>
      </c>
      <c r="AF803" s="10" t="s">
        <v>11245</v>
      </c>
      <c r="AG803" s="10" t="s">
        <v>11246</v>
      </c>
      <c r="AH803" s="242" t="s">
        <v>11245</v>
      </c>
      <c r="AI803" s="243" t="s">
        <v>11246</v>
      </c>
      <c r="AJ803" s="10" t="s">
        <v>11247</v>
      </c>
      <c r="AK803" s="10" t="s">
        <v>11248</v>
      </c>
      <c r="AL803" s="241" t="s">
        <v>2107</v>
      </c>
      <c r="AM803" s="8" t="s">
        <v>11249</v>
      </c>
      <c r="AN803" s="8"/>
      <c r="AO803" s="8"/>
      <c r="AP803" s="8"/>
      <c r="AQ803" s="8"/>
      <c r="AR803" s="245">
        <v>44698</v>
      </c>
      <c r="AS803" s="245">
        <v>44698</v>
      </c>
      <c r="AT803" s="246"/>
      <c r="AU803" s="244"/>
      <c r="AV803" s="247" t="s">
        <v>8582</v>
      </c>
      <c r="AW803" s="248" t="s">
        <v>8607</v>
      </c>
      <c r="AX803" s="249" t="s">
        <v>11250</v>
      </c>
      <c r="AY803" s="250" t="s">
        <v>11242</v>
      </c>
    </row>
    <row r="804" spans="1:51" ht="24.75" customHeight="1" x14ac:dyDescent="0.35">
      <c r="A804" s="11">
        <v>803</v>
      </c>
      <c r="B804" s="241" t="s">
        <v>11251</v>
      </c>
      <c r="C804" s="8" t="s">
        <v>11252</v>
      </c>
      <c r="D804" s="10"/>
      <c r="E804" s="10" t="s">
        <v>878</v>
      </c>
      <c r="F804" s="9">
        <v>44489</v>
      </c>
      <c r="G804" s="9">
        <v>44548</v>
      </c>
      <c r="H804" s="9"/>
      <c r="I804" s="9">
        <v>44913</v>
      </c>
      <c r="J804" s="7" t="s">
        <v>3127</v>
      </c>
      <c r="K804" s="7" t="s">
        <v>80</v>
      </c>
      <c r="L804" s="10" t="s">
        <v>5937</v>
      </c>
      <c r="M804" s="242" t="s">
        <v>2298</v>
      </c>
      <c r="N804" s="243" t="s">
        <v>1972</v>
      </c>
      <c r="O804" s="243" t="s">
        <v>3186</v>
      </c>
      <c r="P804" s="10" t="s">
        <v>2061</v>
      </c>
      <c r="Q804" s="10" t="e">
        <v>#N/A</v>
      </c>
      <c r="R804" s="10"/>
      <c r="S804" s="10"/>
      <c r="T804" s="10" t="s">
        <v>53</v>
      </c>
      <c r="U804" s="244">
        <v>31595</v>
      </c>
      <c r="V804" s="10" t="s">
        <v>334</v>
      </c>
      <c r="W804" s="10" t="s">
        <v>334</v>
      </c>
      <c r="X804" s="241" t="s">
        <v>1936</v>
      </c>
      <c r="Y804" s="8" t="s">
        <v>11253</v>
      </c>
      <c r="Z804" s="243">
        <v>44417</v>
      </c>
      <c r="AA804" s="10" t="s">
        <v>1937</v>
      </c>
      <c r="AB804" s="10" t="s">
        <v>1938</v>
      </c>
      <c r="AC804" s="10" t="s">
        <v>3139</v>
      </c>
      <c r="AD804" s="10" t="s">
        <v>2072</v>
      </c>
      <c r="AE804" s="243" t="s">
        <v>1948</v>
      </c>
      <c r="AF804" s="10" t="s">
        <v>11254</v>
      </c>
      <c r="AG804" s="10" t="s">
        <v>11255</v>
      </c>
      <c r="AH804" s="242" t="s">
        <v>11254</v>
      </c>
      <c r="AI804" s="243" t="s">
        <v>11255</v>
      </c>
      <c r="AJ804" s="10" t="s">
        <v>11256</v>
      </c>
      <c r="AK804" s="10" t="s">
        <v>11257</v>
      </c>
      <c r="AL804" s="241" t="s">
        <v>1971</v>
      </c>
      <c r="AM804" s="8" t="s">
        <v>11258</v>
      </c>
      <c r="AN804" s="8"/>
      <c r="AO804" s="8"/>
      <c r="AP804" s="8"/>
      <c r="AQ804" s="8"/>
      <c r="AR804" s="245">
        <v>44698</v>
      </c>
      <c r="AS804" s="245">
        <v>44698</v>
      </c>
      <c r="AT804" s="246"/>
      <c r="AU804" s="244"/>
      <c r="AV804" s="247" t="s">
        <v>8582</v>
      </c>
      <c r="AW804" s="248" t="s">
        <v>3782</v>
      </c>
      <c r="AX804" s="249"/>
      <c r="AY804" s="250" t="s">
        <v>11251</v>
      </c>
    </row>
    <row r="805" spans="1:51" ht="24.75" customHeight="1" x14ac:dyDescent="0.35">
      <c r="A805" s="11">
        <v>804</v>
      </c>
      <c r="B805" s="241" t="s">
        <v>11259</v>
      </c>
      <c r="C805" s="8" t="s">
        <v>11260</v>
      </c>
      <c r="D805" s="10"/>
      <c r="E805" s="10" t="s">
        <v>14</v>
      </c>
      <c r="F805" s="9">
        <v>41036</v>
      </c>
      <c r="G805" s="9">
        <v>41096</v>
      </c>
      <c r="H805" s="9"/>
      <c r="I805" s="9"/>
      <c r="J805" s="7" t="s">
        <v>1932</v>
      </c>
      <c r="K805" s="7" t="s">
        <v>10651</v>
      </c>
      <c r="L805" s="10" t="s">
        <v>450</v>
      </c>
      <c r="M805" s="242" t="s">
        <v>450</v>
      </c>
      <c r="N805" s="243" t="s">
        <v>1984</v>
      </c>
      <c r="O805" s="243" t="s">
        <v>11261</v>
      </c>
      <c r="P805" s="10" t="s">
        <v>11262</v>
      </c>
      <c r="Q805" s="10" t="s">
        <v>21</v>
      </c>
      <c r="R805" s="10"/>
      <c r="S805" s="10"/>
      <c r="T805" s="10" t="s">
        <v>22</v>
      </c>
      <c r="U805" s="244">
        <v>33077</v>
      </c>
      <c r="V805" s="10" t="s">
        <v>255</v>
      </c>
      <c r="W805" s="10" t="s">
        <v>141</v>
      </c>
      <c r="X805" s="241" t="s">
        <v>1936</v>
      </c>
      <c r="Y805" s="8" t="s">
        <v>11263</v>
      </c>
      <c r="Z805" s="243">
        <v>44522</v>
      </c>
      <c r="AA805" s="10" t="s">
        <v>1937</v>
      </c>
      <c r="AB805" s="10" t="s">
        <v>1938</v>
      </c>
      <c r="AC805" s="10" t="s">
        <v>1968</v>
      </c>
      <c r="AD805" s="10" t="s">
        <v>11264</v>
      </c>
      <c r="AE805" s="243" t="s">
        <v>1948</v>
      </c>
      <c r="AF805" s="10" t="s">
        <v>11265</v>
      </c>
      <c r="AG805" s="10" t="s">
        <v>11266</v>
      </c>
      <c r="AH805" s="242" t="s">
        <v>11267</v>
      </c>
      <c r="AI805" s="243" t="s">
        <v>11268</v>
      </c>
      <c r="AJ805" s="10" t="s">
        <v>11269</v>
      </c>
      <c r="AK805" s="10" t="s">
        <v>11270</v>
      </c>
      <c r="AL805" s="241" t="s">
        <v>2107</v>
      </c>
      <c r="AM805" s="8" t="s">
        <v>11271</v>
      </c>
      <c r="AN805" s="8"/>
      <c r="AO805" s="8"/>
      <c r="AP805" s="8"/>
      <c r="AQ805" s="8"/>
      <c r="AR805" s="245">
        <v>44700</v>
      </c>
      <c r="AS805" s="245">
        <v>44700</v>
      </c>
      <c r="AT805" s="246"/>
      <c r="AU805" s="244"/>
      <c r="AV805" s="247" t="s">
        <v>8582</v>
      </c>
      <c r="AW805" s="248" t="s">
        <v>11272</v>
      </c>
      <c r="AX805" s="249"/>
      <c r="AY805" s="250" t="s">
        <v>11259</v>
      </c>
    </row>
    <row r="806" spans="1:51" ht="24.75" customHeight="1" x14ac:dyDescent="0.35">
      <c r="A806" s="11">
        <v>805</v>
      </c>
      <c r="B806" s="241" t="s">
        <v>11273</v>
      </c>
      <c r="C806" s="8" t="s">
        <v>11274</v>
      </c>
      <c r="D806" s="10" t="s">
        <v>3087</v>
      </c>
      <c r="E806" s="10" t="s">
        <v>14</v>
      </c>
      <c r="F806" s="9">
        <v>44099</v>
      </c>
      <c r="G806" s="9">
        <v>44158</v>
      </c>
      <c r="H806" s="9"/>
      <c r="I806" s="9"/>
      <c r="J806" s="7" t="s">
        <v>1932</v>
      </c>
      <c r="K806" s="7" t="s">
        <v>7218</v>
      </c>
      <c r="L806" s="10" t="s">
        <v>115</v>
      </c>
      <c r="M806" s="242" t="s">
        <v>115</v>
      </c>
      <c r="N806" s="243" t="s">
        <v>2097</v>
      </c>
      <c r="O806" s="243" t="s">
        <v>116</v>
      </c>
      <c r="P806" s="10" t="s">
        <v>2012</v>
      </c>
      <c r="Q806" s="10" t="s">
        <v>21</v>
      </c>
      <c r="R806" s="10"/>
      <c r="S806" s="10"/>
      <c r="T806" s="10" t="s">
        <v>22</v>
      </c>
      <c r="U806" s="244">
        <v>26208</v>
      </c>
      <c r="V806" s="10" t="s">
        <v>2058</v>
      </c>
      <c r="W806" s="10" t="s">
        <v>527</v>
      </c>
      <c r="X806" s="241" t="s">
        <v>1936</v>
      </c>
      <c r="Y806" s="8" t="s">
        <v>11275</v>
      </c>
      <c r="Z806" s="243">
        <v>43110</v>
      </c>
      <c r="AA806" s="10" t="s">
        <v>3087</v>
      </c>
      <c r="AB806" s="10" t="s">
        <v>1946</v>
      </c>
      <c r="AC806" s="10" t="s">
        <v>3139</v>
      </c>
      <c r="AD806" s="10" t="s">
        <v>2526</v>
      </c>
      <c r="AE806" s="243" t="s">
        <v>11276</v>
      </c>
      <c r="AF806" s="10" t="s">
        <v>11277</v>
      </c>
      <c r="AG806" s="10" t="s">
        <v>11278</v>
      </c>
      <c r="AH806" s="242" t="s">
        <v>11277</v>
      </c>
      <c r="AI806" s="243" t="s">
        <v>11278</v>
      </c>
      <c r="AJ806" s="10" t="s">
        <v>11279</v>
      </c>
      <c r="AK806" s="10" t="s">
        <v>11280</v>
      </c>
      <c r="AL806" s="241" t="s">
        <v>1950</v>
      </c>
      <c r="AM806" s="8" t="s">
        <v>11281</v>
      </c>
      <c r="AN806" s="8"/>
      <c r="AO806" s="8"/>
      <c r="AP806" s="8"/>
      <c r="AQ806" s="8"/>
      <c r="AR806" s="245">
        <v>44701</v>
      </c>
      <c r="AS806" s="245">
        <v>44701</v>
      </c>
      <c r="AT806" s="246"/>
      <c r="AU806" s="244"/>
      <c r="AV806" s="247" t="s">
        <v>8582</v>
      </c>
      <c r="AW806" s="248" t="s">
        <v>8607</v>
      </c>
      <c r="AX806" s="249" t="s">
        <v>11282</v>
      </c>
      <c r="AY806" s="250" t="s">
        <v>11273</v>
      </c>
    </row>
    <row r="807" spans="1:51" ht="24.75" customHeight="1" x14ac:dyDescent="0.35">
      <c r="A807" s="11">
        <v>806</v>
      </c>
      <c r="B807" s="241" t="s">
        <v>11283</v>
      </c>
      <c r="C807" s="8" t="s">
        <v>11284</v>
      </c>
      <c r="D807" s="10" t="s">
        <v>3087</v>
      </c>
      <c r="E807" s="10" t="s">
        <v>14</v>
      </c>
      <c r="F807" s="9">
        <v>40658</v>
      </c>
      <c r="G807" s="9">
        <v>40718</v>
      </c>
      <c r="H807" s="9"/>
      <c r="I807" s="9"/>
      <c r="J807" s="7" t="s">
        <v>1932</v>
      </c>
      <c r="K807" s="7" t="s">
        <v>18</v>
      </c>
      <c r="L807" s="10" t="s">
        <v>19</v>
      </c>
      <c r="M807" s="242" t="s">
        <v>6925</v>
      </c>
      <c r="N807" s="243" t="s">
        <v>1984</v>
      </c>
      <c r="O807" s="243" t="s">
        <v>11285</v>
      </c>
      <c r="P807" s="10" t="s">
        <v>11286</v>
      </c>
      <c r="Q807" s="10" t="s">
        <v>21</v>
      </c>
      <c r="R807" s="10"/>
      <c r="S807" s="10"/>
      <c r="T807" s="10" t="s">
        <v>22</v>
      </c>
      <c r="U807" s="244">
        <v>31665</v>
      </c>
      <c r="V807" s="10" t="s">
        <v>2270</v>
      </c>
      <c r="W807" s="10" t="s">
        <v>747</v>
      </c>
      <c r="X807" s="241" t="s">
        <v>1936</v>
      </c>
      <c r="Y807" s="8" t="s">
        <v>11287</v>
      </c>
      <c r="Z807" s="243">
        <v>42457</v>
      </c>
      <c r="AA807" s="10" t="s">
        <v>16</v>
      </c>
      <c r="AB807" s="10" t="s">
        <v>1938</v>
      </c>
      <c r="AC807" s="10" t="s">
        <v>3139</v>
      </c>
      <c r="AD807" s="10" t="s">
        <v>2010</v>
      </c>
      <c r="AE807" s="243" t="s">
        <v>2021</v>
      </c>
      <c r="AF807" s="10" t="s">
        <v>11288</v>
      </c>
      <c r="AG807" s="10" t="s">
        <v>11289</v>
      </c>
      <c r="AH807" s="242" t="s">
        <v>11290</v>
      </c>
      <c r="AI807" s="243" t="s">
        <v>11291</v>
      </c>
      <c r="AJ807" s="10" t="s">
        <v>11292</v>
      </c>
      <c r="AK807" s="10" t="s">
        <v>11293</v>
      </c>
      <c r="AL807" s="241" t="s">
        <v>2107</v>
      </c>
      <c r="AM807" s="8" t="s">
        <v>11294</v>
      </c>
      <c r="AN807" s="8"/>
      <c r="AO807" s="8"/>
      <c r="AP807" s="8"/>
      <c r="AQ807" s="8"/>
      <c r="AR807" s="245">
        <v>44701</v>
      </c>
      <c r="AS807" s="245">
        <v>44701</v>
      </c>
      <c r="AT807" s="246"/>
      <c r="AU807" s="244"/>
      <c r="AV807" s="247" t="s">
        <v>8582</v>
      </c>
      <c r="AW807" s="248" t="s">
        <v>8607</v>
      </c>
      <c r="AX807" s="249"/>
      <c r="AY807" s="250" t="s">
        <v>11283</v>
      </c>
    </row>
    <row r="808" spans="1:51" ht="24.75" customHeight="1" x14ac:dyDescent="0.35">
      <c r="A808" s="11">
        <v>807</v>
      </c>
      <c r="B808" s="241" t="s">
        <v>11295</v>
      </c>
      <c r="C808" s="8" t="s">
        <v>11296</v>
      </c>
      <c r="D808" s="10"/>
      <c r="E808" s="10" t="s">
        <v>14</v>
      </c>
      <c r="F808" s="9">
        <v>44565</v>
      </c>
      <c r="G808" s="9">
        <v>44624</v>
      </c>
      <c r="H808" s="9"/>
      <c r="I808" s="9">
        <v>44808</v>
      </c>
      <c r="J808" s="7" t="s">
        <v>3127</v>
      </c>
      <c r="K808" s="7" t="s">
        <v>10651</v>
      </c>
      <c r="L808" s="10" t="s">
        <v>41</v>
      </c>
      <c r="M808" s="242" t="s">
        <v>2412</v>
      </c>
      <c r="N808" s="243" t="s">
        <v>1942</v>
      </c>
      <c r="O808" s="243" t="s">
        <v>10041</v>
      </c>
      <c r="P808" s="10" t="s">
        <v>10445</v>
      </c>
      <c r="Q808" s="10" t="s">
        <v>21</v>
      </c>
      <c r="R808" s="10"/>
      <c r="S808" s="10"/>
      <c r="T808" s="10" t="s">
        <v>22</v>
      </c>
      <c r="U808" s="244">
        <v>31521</v>
      </c>
      <c r="V808" s="10" t="s">
        <v>2441</v>
      </c>
      <c r="W808" s="10" t="s">
        <v>2441</v>
      </c>
      <c r="X808" s="241" t="s">
        <v>1936</v>
      </c>
      <c r="Y808" s="8" t="s">
        <v>11297</v>
      </c>
      <c r="Z808" s="243">
        <v>43867</v>
      </c>
      <c r="AA808" s="10" t="s">
        <v>1937</v>
      </c>
      <c r="AB808" s="10" t="s">
        <v>1946</v>
      </c>
      <c r="AC808" s="10" t="s">
        <v>3139</v>
      </c>
      <c r="AD808" s="10" t="s">
        <v>2466</v>
      </c>
      <c r="AE808" s="243" t="s">
        <v>11191</v>
      </c>
      <c r="AF808" s="10" t="s">
        <v>11298</v>
      </c>
      <c r="AG808" s="10" t="s">
        <v>11299</v>
      </c>
      <c r="AH808" s="242" t="s">
        <v>11298</v>
      </c>
      <c r="AI808" s="243" t="s">
        <v>11299</v>
      </c>
      <c r="AJ808" s="10" t="s">
        <v>11300</v>
      </c>
      <c r="AK808" s="10" t="s">
        <v>11301</v>
      </c>
      <c r="AL808" s="241" t="s">
        <v>2160</v>
      </c>
      <c r="AM808" s="8" t="s">
        <v>11302</v>
      </c>
      <c r="AN808" s="8"/>
      <c r="AO808" s="8"/>
      <c r="AP808" s="8"/>
      <c r="AQ808" s="8"/>
      <c r="AR808" s="245">
        <v>44701</v>
      </c>
      <c r="AS808" s="245">
        <v>44701</v>
      </c>
      <c r="AT808" s="246"/>
      <c r="AU808" s="244"/>
      <c r="AV808" s="247" t="s">
        <v>8638</v>
      </c>
      <c r="AW808" s="248" t="s">
        <v>8639</v>
      </c>
      <c r="AX808" s="249"/>
      <c r="AY808" s="250" t="s">
        <v>11295</v>
      </c>
    </row>
    <row r="809" spans="1:51" ht="24.75" customHeight="1" x14ac:dyDescent="0.35">
      <c r="A809" s="11">
        <v>808</v>
      </c>
      <c r="B809" s="241" t="s">
        <v>11303</v>
      </c>
      <c r="C809" s="8" t="s">
        <v>926</v>
      </c>
      <c r="D809" s="10" t="s">
        <v>3087</v>
      </c>
      <c r="E809" s="10" t="s">
        <v>14</v>
      </c>
      <c r="F809" s="9">
        <v>43804</v>
      </c>
      <c r="G809" s="9">
        <v>43863</v>
      </c>
      <c r="H809" s="9"/>
      <c r="I809" s="9"/>
      <c r="J809" s="7" t="s">
        <v>1932</v>
      </c>
      <c r="K809" s="7" t="s">
        <v>10651</v>
      </c>
      <c r="L809" s="10" t="s">
        <v>450</v>
      </c>
      <c r="M809" s="242" t="s">
        <v>450</v>
      </c>
      <c r="N809" s="243" t="s">
        <v>2017</v>
      </c>
      <c r="O809" s="243" t="s">
        <v>11304</v>
      </c>
      <c r="P809" s="10" t="s">
        <v>11305</v>
      </c>
      <c r="Q809" s="10" t="s">
        <v>21</v>
      </c>
      <c r="R809" s="10"/>
      <c r="S809" s="10"/>
      <c r="T809" s="10" t="s">
        <v>22</v>
      </c>
      <c r="U809" s="244">
        <v>33044</v>
      </c>
      <c r="V809" s="10" t="s">
        <v>2228</v>
      </c>
      <c r="W809" s="10" t="s">
        <v>2228</v>
      </c>
      <c r="X809" s="241" t="s">
        <v>1936</v>
      </c>
      <c r="Y809" s="8" t="s">
        <v>11306</v>
      </c>
      <c r="Z809" s="243">
        <v>43343</v>
      </c>
      <c r="AA809" s="10" t="s">
        <v>2228</v>
      </c>
      <c r="AB809" s="10" t="s">
        <v>1956</v>
      </c>
      <c r="AC809" s="10" t="s">
        <v>1968</v>
      </c>
      <c r="AD809" s="10" t="s">
        <v>11307</v>
      </c>
      <c r="AE809" s="243" t="s">
        <v>2408</v>
      </c>
      <c r="AF809" s="10" t="s">
        <v>11308</v>
      </c>
      <c r="AG809" s="10" t="s">
        <v>11309</v>
      </c>
      <c r="AH809" s="242" t="s">
        <v>11310</v>
      </c>
      <c r="AI809" s="243" t="s">
        <v>11311</v>
      </c>
      <c r="AJ809" s="10" t="s">
        <v>11312</v>
      </c>
      <c r="AK809" s="10" t="s">
        <v>11313</v>
      </c>
      <c r="AL809" s="241" t="s">
        <v>1950</v>
      </c>
      <c r="AM809" s="8" t="s">
        <v>11314</v>
      </c>
      <c r="AN809" s="8"/>
      <c r="AO809" s="8"/>
      <c r="AP809" s="8"/>
      <c r="AQ809" s="8"/>
      <c r="AR809" s="245">
        <v>44701</v>
      </c>
      <c r="AS809" s="245">
        <v>44704</v>
      </c>
      <c r="AT809" s="246"/>
      <c r="AU809" s="244"/>
      <c r="AV809" s="247" t="s">
        <v>8582</v>
      </c>
      <c r="AW809" s="248" t="s">
        <v>8607</v>
      </c>
      <c r="AX809" s="249"/>
      <c r="AY809" s="250" t="s">
        <v>11303</v>
      </c>
    </row>
    <row r="810" spans="1:51" ht="24.75" customHeight="1" x14ac:dyDescent="0.35">
      <c r="A810" s="11">
        <v>809</v>
      </c>
      <c r="B810" s="241" t="s">
        <v>11315</v>
      </c>
      <c r="C810" s="8" t="s">
        <v>11316</v>
      </c>
      <c r="D810" s="10" t="s">
        <v>11317</v>
      </c>
      <c r="E810" s="10" t="s">
        <v>124</v>
      </c>
      <c r="F810" s="9">
        <v>41764</v>
      </c>
      <c r="G810" s="9">
        <v>41824</v>
      </c>
      <c r="H810" s="9"/>
      <c r="I810" s="9"/>
      <c r="J810" s="7" t="s">
        <v>1932</v>
      </c>
      <c r="K810" s="7" t="s">
        <v>80</v>
      </c>
      <c r="L810" s="10" t="s">
        <v>6673</v>
      </c>
      <c r="M810" s="242" t="s">
        <v>2470</v>
      </c>
      <c r="N810" s="243" t="s">
        <v>2097</v>
      </c>
      <c r="O810" s="243" t="s">
        <v>7396</v>
      </c>
      <c r="P810" s="10" t="s">
        <v>2053</v>
      </c>
      <c r="Q810" s="10" t="e">
        <v>#N/A</v>
      </c>
      <c r="R810" s="10"/>
      <c r="S810" s="10"/>
      <c r="T810" s="10" t="s">
        <v>53</v>
      </c>
      <c r="U810" s="244">
        <v>28405</v>
      </c>
      <c r="V810" s="10" t="s">
        <v>544</v>
      </c>
      <c r="W810" s="10" t="s">
        <v>544</v>
      </c>
      <c r="X810" s="241" t="s">
        <v>1936</v>
      </c>
      <c r="Y810" s="8" t="s">
        <v>11318</v>
      </c>
      <c r="Z810" s="243">
        <v>41189</v>
      </c>
      <c r="AA810" s="10" t="s">
        <v>124</v>
      </c>
      <c r="AB810" s="10" t="s">
        <v>1938</v>
      </c>
      <c r="AC810" s="10" t="s">
        <v>3139</v>
      </c>
      <c r="AD810" s="10" t="s">
        <v>2062</v>
      </c>
      <c r="AE810" s="243" t="s">
        <v>2069</v>
      </c>
      <c r="AF810" s="10" t="s">
        <v>11319</v>
      </c>
      <c r="AG810" s="10" t="s">
        <v>11320</v>
      </c>
      <c r="AH810" s="242" t="s">
        <v>11321</v>
      </c>
      <c r="AI810" s="243" t="s">
        <v>11322</v>
      </c>
      <c r="AJ810" s="10" t="s">
        <v>11323</v>
      </c>
      <c r="AK810" s="10" t="s">
        <v>11324</v>
      </c>
      <c r="AL810" s="241" t="s">
        <v>1971</v>
      </c>
      <c r="AM810" s="8" t="s">
        <v>11325</v>
      </c>
      <c r="AN810" s="8"/>
      <c r="AO810" s="8"/>
      <c r="AP810" s="8"/>
      <c r="AQ810" s="8"/>
      <c r="AR810" s="245">
        <v>44665</v>
      </c>
      <c r="AS810" s="245">
        <v>44707</v>
      </c>
      <c r="AT810" s="246"/>
      <c r="AU810" s="244"/>
      <c r="AV810" s="247" t="s">
        <v>8582</v>
      </c>
      <c r="AW810" s="248" t="s">
        <v>8607</v>
      </c>
      <c r="AX810" s="249" t="s">
        <v>5696</v>
      </c>
      <c r="AY810" s="250" t="s">
        <v>11315</v>
      </c>
    </row>
    <row r="811" spans="1:51" ht="24.75" customHeight="1" x14ac:dyDescent="0.35">
      <c r="A811" s="11">
        <v>810</v>
      </c>
      <c r="B811" s="241" t="s">
        <v>11326</v>
      </c>
      <c r="C811" s="8" t="s">
        <v>11327</v>
      </c>
      <c r="D811" s="10" t="s">
        <v>3087</v>
      </c>
      <c r="E811" s="10" t="s">
        <v>14</v>
      </c>
      <c r="F811" s="9">
        <v>44102</v>
      </c>
      <c r="G811" s="9">
        <v>44161</v>
      </c>
      <c r="H811" s="9"/>
      <c r="I811" s="9">
        <v>45622</v>
      </c>
      <c r="J811" s="7" t="s">
        <v>3127</v>
      </c>
      <c r="K811" s="7" t="s">
        <v>18</v>
      </c>
      <c r="L811" s="10" t="s">
        <v>11328</v>
      </c>
      <c r="M811" s="242" t="s">
        <v>2168</v>
      </c>
      <c r="N811" s="243" t="s">
        <v>1972</v>
      </c>
      <c r="O811" s="243" t="s">
        <v>418</v>
      </c>
      <c r="P811" s="10" t="s">
        <v>2186</v>
      </c>
      <c r="Q811" s="10" t="s">
        <v>21</v>
      </c>
      <c r="R811" s="10"/>
      <c r="S811" s="10"/>
      <c r="T811" s="10" t="s">
        <v>53</v>
      </c>
      <c r="U811" s="244">
        <v>33628</v>
      </c>
      <c r="V811" s="10" t="s">
        <v>1658</v>
      </c>
      <c r="W811" s="10" t="s">
        <v>1658</v>
      </c>
      <c r="X811" s="241" t="s">
        <v>1936</v>
      </c>
      <c r="Y811" s="8" t="s">
        <v>11329</v>
      </c>
      <c r="Z811" s="243">
        <v>42028</v>
      </c>
      <c r="AA811" s="10" t="s">
        <v>1658</v>
      </c>
      <c r="AB811" s="10" t="s">
        <v>1956</v>
      </c>
      <c r="AC811" s="10" t="s">
        <v>3139</v>
      </c>
      <c r="AD811" s="10" t="s">
        <v>2687</v>
      </c>
      <c r="AE811" s="243" t="s">
        <v>751</v>
      </c>
      <c r="AF811" s="10" t="s">
        <v>11330</v>
      </c>
      <c r="AG811" s="10" t="s">
        <v>11331</v>
      </c>
      <c r="AH811" s="242" t="s">
        <v>11332</v>
      </c>
      <c r="AI811" s="243" t="s">
        <v>11333</v>
      </c>
      <c r="AJ811" s="10" t="s">
        <v>11334</v>
      </c>
      <c r="AK811" s="10" t="s">
        <v>11335</v>
      </c>
      <c r="AL811" s="241" t="s">
        <v>2160</v>
      </c>
      <c r="AM811" s="8" t="s">
        <v>11336</v>
      </c>
      <c r="AN811" s="8"/>
      <c r="AO811" s="8"/>
      <c r="AP811" s="8"/>
      <c r="AQ811" s="8"/>
      <c r="AR811" s="245">
        <v>44709</v>
      </c>
      <c r="AS811" s="245">
        <v>44709</v>
      </c>
      <c r="AT811" s="246"/>
      <c r="AU811" s="244"/>
      <c r="AV811" s="247" t="s">
        <v>8582</v>
      </c>
      <c r="AW811" s="248" t="s">
        <v>8607</v>
      </c>
      <c r="AX811" s="249" t="s">
        <v>11241</v>
      </c>
      <c r="AY811" s="250" t="s">
        <v>11326</v>
      </c>
    </row>
    <row r="812" spans="1:51" ht="24.75" customHeight="1" x14ac:dyDescent="0.35">
      <c r="A812" s="11">
        <v>811</v>
      </c>
      <c r="B812" s="241" t="s">
        <v>11337</v>
      </c>
      <c r="C812" s="8" t="s">
        <v>11338</v>
      </c>
      <c r="D812" s="10" t="s">
        <v>3087</v>
      </c>
      <c r="E812" s="10" t="s">
        <v>255</v>
      </c>
      <c r="F812" s="9">
        <v>43437</v>
      </c>
      <c r="G812" s="9">
        <v>43496</v>
      </c>
      <c r="H812" s="9"/>
      <c r="I812" s="9"/>
      <c r="J812" s="7" t="s">
        <v>1932</v>
      </c>
      <c r="K812" s="7" t="s">
        <v>80</v>
      </c>
      <c r="L812" s="10" t="s">
        <v>8956</v>
      </c>
      <c r="M812" s="242" t="s">
        <v>8957</v>
      </c>
      <c r="N812" s="243" t="s">
        <v>1990</v>
      </c>
      <c r="O812" s="243" t="s">
        <v>3186</v>
      </c>
      <c r="P812" s="10" t="s">
        <v>2061</v>
      </c>
      <c r="Q812" s="10" t="e">
        <v>#N/A</v>
      </c>
      <c r="R812" s="10"/>
      <c r="S812" s="10"/>
      <c r="T812" s="10" t="s">
        <v>53</v>
      </c>
      <c r="U812" s="244">
        <v>31369</v>
      </c>
      <c r="V812" s="10" t="s">
        <v>255</v>
      </c>
      <c r="W812" s="10" t="s">
        <v>1153</v>
      </c>
      <c r="X812" s="241" t="s">
        <v>1936</v>
      </c>
      <c r="Y812" s="8" t="s">
        <v>11339</v>
      </c>
      <c r="Z812" s="243">
        <v>41010</v>
      </c>
      <c r="AA812" s="10" t="s">
        <v>255</v>
      </c>
      <c r="AB812" s="10" t="s">
        <v>1938</v>
      </c>
      <c r="AC812" s="10" t="s">
        <v>3139</v>
      </c>
      <c r="AD812" s="10" t="s">
        <v>2149</v>
      </c>
      <c r="AE812" s="243" t="s">
        <v>1948</v>
      </c>
      <c r="AF812" s="10" t="s">
        <v>11340</v>
      </c>
      <c r="AG812" s="10" t="s">
        <v>11341</v>
      </c>
      <c r="AH812" s="242" t="s">
        <v>11340</v>
      </c>
      <c r="AI812" s="243" t="s">
        <v>11341</v>
      </c>
      <c r="AJ812" s="10" t="s">
        <v>11342</v>
      </c>
      <c r="AK812" s="10" t="s">
        <v>11343</v>
      </c>
      <c r="AL812" s="241" t="s">
        <v>1971</v>
      </c>
      <c r="AM812" s="8" t="s">
        <v>11344</v>
      </c>
      <c r="AN812" s="8"/>
      <c r="AO812" s="8"/>
      <c r="AP812" s="8"/>
      <c r="AQ812" s="8"/>
      <c r="AR812" s="245">
        <v>44709</v>
      </c>
      <c r="AS812" s="245">
        <v>44709</v>
      </c>
      <c r="AT812" s="246"/>
      <c r="AU812" s="244"/>
      <c r="AV812" s="247" t="s">
        <v>8582</v>
      </c>
      <c r="AW812" s="248" t="s">
        <v>3782</v>
      </c>
      <c r="AX812" s="249"/>
      <c r="AY812" s="250" t="s">
        <v>11337</v>
      </c>
    </row>
    <row r="813" spans="1:51" ht="24.75" customHeight="1" x14ac:dyDescent="0.35">
      <c r="A813" s="11">
        <v>812</v>
      </c>
      <c r="B813" s="241" t="s">
        <v>11345</v>
      </c>
      <c r="C813" s="8" t="s">
        <v>1064</v>
      </c>
      <c r="D813" s="10" t="s">
        <v>3087</v>
      </c>
      <c r="E813" s="10" t="s">
        <v>14</v>
      </c>
      <c r="F813" s="9">
        <v>43711</v>
      </c>
      <c r="G813" s="9">
        <v>43770</v>
      </c>
      <c r="H813" s="9"/>
      <c r="I813" s="9"/>
      <c r="J813" s="7" t="s">
        <v>1932</v>
      </c>
      <c r="K813" s="7" t="s">
        <v>26</v>
      </c>
      <c r="L813" s="10" t="s">
        <v>2404</v>
      </c>
      <c r="M813" s="242" t="s">
        <v>27</v>
      </c>
      <c r="N813" s="243" t="s">
        <v>2050</v>
      </c>
      <c r="O813" s="243" t="s">
        <v>1078</v>
      </c>
      <c r="P813" s="10" t="s">
        <v>2471</v>
      </c>
      <c r="Q813" s="10" t="s">
        <v>21</v>
      </c>
      <c r="R813" s="10"/>
      <c r="S813" s="10"/>
      <c r="T813" s="10" t="s">
        <v>22</v>
      </c>
      <c r="U813" s="244">
        <v>35761</v>
      </c>
      <c r="V813" s="10" t="s">
        <v>2441</v>
      </c>
      <c r="W813" s="10" t="s">
        <v>2205</v>
      </c>
      <c r="X813" s="241" t="s">
        <v>1936</v>
      </c>
      <c r="Y813" s="8" t="s">
        <v>11346</v>
      </c>
      <c r="Z813" s="243">
        <v>41865</v>
      </c>
      <c r="AA813" s="10" t="s">
        <v>2441</v>
      </c>
      <c r="AB813" s="10" t="s">
        <v>1956</v>
      </c>
      <c r="AC813" s="10" t="s">
        <v>3139</v>
      </c>
      <c r="AD813" s="10" t="s">
        <v>2303</v>
      </c>
      <c r="AE813" s="243" t="s">
        <v>11347</v>
      </c>
      <c r="AF813" s="10" t="s">
        <v>11348</v>
      </c>
      <c r="AG813" s="10" t="s">
        <v>11349</v>
      </c>
      <c r="AH813" s="242" t="s">
        <v>11350</v>
      </c>
      <c r="AI813" s="243" t="s">
        <v>11351</v>
      </c>
      <c r="AJ813" s="10" t="s">
        <v>11352</v>
      </c>
      <c r="AK813" s="10" t="s">
        <v>11353</v>
      </c>
      <c r="AL813" s="241" t="s">
        <v>2160</v>
      </c>
      <c r="AM813" s="8" t="s">
        <v>11354</v>
      </c>
      <c r="AN813" s="8"/>
      <c r="AO813" s="8"/>
      <c r="AP813" s="8"/>
      <c r="AQ813" s="8"/>
      <c r="AR813" s="245">
        <v>44710</v>
      </c>
      <c r="AS813" s="245">
        <v>44710</v>
      </c>
      <c r="AT813" s="246"/>
      <c r="AU813" s="244"/>
      <c r="AV813" s="247" t="s">
        <v>8582</v>
      </c>
      <c r="AW813" s="248" t="s">
        <v>8607</v>
      </c>
      <c r="AX813" s="249"/>
      <c r="AY813" s="250" t="s">
        <v>11345</v>
      </c>
    </row>
    <row r="814" spans="1:51" ht="24.75" customHeight="1" x14ac:dyDescent="0.35">
      <c r="A814" s="11">
        <v>813</v>
      </c>
      <c r="B814" s="241" t="s">
        <v>11355</v>
      </c>
      <c r="C814" s="8" t="s">
        <v>11356</v>
      </c>
      <c r="D814" s="10" t="s">
        <v>3087</v>
      </c>
      <c r="E814" s="10" t="s">
        <v>14</v>
      </c>
      <c r="F814" s="9">
        <v>43808</v>
      </c>
      <c r="G814" s="9">
        <v>43867</v>
      </c>
      <c r="H814" s="9"/>
      <c r="I814" s="9"/>
      <c r="J814" s="7" t="s">
        <v>1932</v>
      </c>
      <c r="K814" s="7" t="s">
        <v>18</v>
      </c>
      <c r="L814" s="10" t="s">
        <v>19</v>
      </c>
      <c r="M814" s="242" t="s">
        <v>5515</v>
      </c>
      <c r="N814" s="243" t="s">
        <v>2017</v>
      </c>
      <c r="O814" s="243" t="s">
        <v>891</v>
      </c>
      <c r="P814" s="10" t="s">
        <v>2393</v>
      </c>
      <c r="Q814" s="10" t="s">
        <v>21</v>
      </c>
      <c r="R814" s="10"/>
      <c r="S814" s="10"/>
      <c r="T814" s="10" t="s">
        <v>53</v>
      </c>
      <c r="U814" s="244">
        <v>31233</v>
      </c>
      <c r="V814" s="10" t="s">
        <v>255</v>
      </c>
      <c r="W814" s="10" t="s">
        <v>91</v>
      </c>
      <c r="X814" s="241" t="s">
        <v>1936</v>
      </c>
      <c r="Y814" s="8" t="s">
        <v>11357</v>
      </c>
      <c r="Z814" s="243">
        <v>42090</v>
      </c>
      <c r="AA814" s="10" t="s">
        <v>255</v>
      </c>
      <c r="AB814" s="10" t="s">
        <v>1956</v>
      </c>
      <c r="AC814" s="10" t="s">
        <v>3139</v>
      </c>
      <c r="AD814" s="10" t="s">
        <v>2272</v>
      </c>
      <c r="AE814" s="243" t="s">
        <v>1948</v>
      </c>
      <c r="AF814" s="10" t="s">
        <v>11358</v>
      </c>
      <c r="AG814" s="10" t="s">
        <v>11359</v>
      </c>
      <c r="AH814" s="242" t="s">
        <v>11360</v>
      </c>
      <c r="AI814" s="243" t="s">
        <v>11361</v>
      </c>
      <c r="AJ814" s="10" t="s">
        <v>11362</v>
      </c>
      <c r="AK814" s="10" t="s">
        <v>11363</v>
      </c>
      <c r="AL814" s="241" t="s">
        <v>1950</v>
      </c>
      <c r="AM814" s="8" t="s">
        <v>11364</v>
      </c>
      <c r="AN814" s="8"/>
      <c r="AO814" s="8"/>
      <c r="AP814" s="8"/>
      <c r="AQ814" s="8"/>
      <c r="AR814" s="245">
        <v>44712</v>
      </c>
      <c r="AS814" s="245">
        <v>44712</v>
      </c>
      <c r="AT814" s="246"/>
      <c r="AU814" s="244"/>
      <c r="AV814" s="247" t="s">
        <v>8582</v>
      </c>
      <c r="AW814" s="248" t="s">
        <v>3782</v>
      </c>
      <c r="AX814" s="249"/>
      <c r="AY814" s="250" t="s">
        <v>11355</v>
      </c>
    </row>
    <row r="815" spans="1:51" ht="24.75" customHeight="1" x14ac:dyDescent="0.35">
      <c r="A815" s="11">
        <v>814</v>
      </c>
      <c r="B815" s="241" t="s">
        <v>11365</v>
      </c>
      <c r="C815" s="8" t="s">
        <v>11366</v>
      </c>
      <c r="D815" s="10"/>
      <c r="E815" s="10" t="s">
        <v>79</v>
      </c>
      <c r="F815" s="9">
        <v>44543</v>
      </c>
      <c r="G815" s="9">
        <v>44602</v>
      </c>
      <c r="H815" s="9"/>
      <c r="I815" s="9">
        <v>44967</v>
      </c>
      <c r="J815" s="7" t="s">
        <v>3127</v>
      </c>
      <c r="K815" s="7" t="s">
        <v>80</v>
      </c>
      <c r="L815" s="10" t="s">
        <v>8979</v>
      </c>
      <c r="M815" s="242" t="s">
        <v>3474</v>
      </c>
      <c r="N815" s="243" t="s">
        <v>2050</v>
      </c>
      <c r="O815" s="243" t="s">
        <v>9222</v>
      </c>
      <c r="P815" s="10" t="s">
        <v>11367</v>
      </c>
      <c r="Q815" s="10" t="s">
        <v>148</v>
      </c>
      <c r="R815" s="10"/>
      <c r="S815" s="10"/>
      <c r="T815" s="10" t="s">
        <v>22</v>
      </c>
      <c r="U815" s="244">
        <v>35346</v>
      </c>
      <c r="V815" s="10" t="s">
        <v>79</v>
      </c>
      <c r="W815" s="10" t="s">
        <v>79</v>
      </c>
      <c r="X815" s="241" t="s">
        <v>1936</v>
      </c>
      <c r="Y815" s="8" t="s">
        <v>11368</v>
      </c>
      <c r="Z815" s="243">
        <v>44471</v>
      </c>
      <c r="AA815" s="10" t="s">
        <v>1937</v>
      </c>
      <c r="AB815" s="10" t="s">
        <v>1938</v>
      </c>
      <c r="AC815" s="10" t="s">
        <v>3139</v>
      </c>
      <c r="AD815" s="10" t="s">
        <v>11369</v>
      </c>
      <c r="AE815" s="243" t="s">
        <v>11370</v>
      </c>
      <c r="AF815" s="10" t="s">
        <v>11371</v>
      </c>
      <c r="AG815" s="10" t="s">
        <v>11372</v>
      </c>
      <c r="AH815" s="242" t="s">
        <v>11373</v>
      </c>
      <c r="AI815" s="243" t="s">
        <v>11374</v>
      </c>
      <c r="AJ815" s="10" t="s">
        <v>11375</v>
      </c>
      <c r="AK815" s="10" t="s">
        <v>11376</v>
      </c>
      <c r="AL815" s="241" t="s">
        <v>1941</v>
      </c>
      <c r="AM815" s="8" t="s">
        <v>11377</v>
      </c>
      <c r="AN815" s="8"/>
      <c r="AO815" s="8"/>
      <c r="AP815" s="8"/>
      <c r="AQ815" s="8"/>
      <c r="AR815" s="245">
        <v>44712</v>
      </c>
      <c r="AS815" s="245">
        <v>44712</v>
      </c>
      <c r="AT815" s="246"/>
      <c r="AU815" s="244"/>
      <c r="AV815" s="247" t="s">
        <v>8582</v>
      </c>
      <c r="AW815" s="248" t="s">
        <v>3782</v>
      </c>
      <c r="AX815" s="249"/>
      <c r="AY815" s="250" t="s">
        <v>11365</v>
      </c>
    </row>
    <row r="816" spans="1:51" ht="24.75" customHeight="1" x14ac:dyDescent="0.35">
      <c r="A816" s="11">
        <v>815</v>
      </c>
      <c r="B816" s="241" t="s">
        <v>11378</v>
      </c>
      <c r="C816" s="8" t="s">
        <v>11379</v>
      </c>
      <c r="D816" s="10" t="s">
        <v>3087</v>
      </c>
      <c r="E816" s="10" t="s">
        <v>14</v>
      </c>
      <c r="F816" s="9">
        <v>44200</v>
      </c>
      <c r="G816" s="9">
        <v>44259</v>
      </c>
      <c r="H816" s="9"/>
      <c r="I816" s="9">
        <v>45720</v>
      </c>
      <c r="J816" s="7" t="s">
        <v>3127</v>
      </c>
      <c r="K816" s="7" t="s">
        <v>80</v>
      </c>
      <c r="L816" s="10" t="s">
        <v>338</v>
      </c>
      <c r="M816" s="242" t="s">
        <v>11380</v>
      </c>
      <c r="N816" s="243" t="s">
        <v>1972</v>
      </c>
      <c r="O816" s="243" t="s">
        <v>11381</v>
      </c>
      <c r="P816" s="10" t="s">
        <v>11382</v>
      </c>
      <c r="Q816" s="10" t="s">
        <v>21</v>
      </c>
      <c r="R816" s="10"/>
      <c r="S816" s="10"/>
      <c r="T816" s="10" t="s">
        <v>22</v>
      </c>
      <c r="U816" s="244">
        <v>29486</v>
      </c>
      <c r="V816" s="10" t="s">
        <v>129</v>
      </c>
      <c r="W816" s="10" t="s">
        <v>1008</v>
      </c>
      <c r="X816" s="241" t="s">
        <v>1936</v>
      </c>
      <c r="Y816" s="8" t="s">
        <v>11383</v>
      </c>
      <c r="Z816" s="243">
        <v>43990</v>
      </c>
      <c r="AA816" s="10" t="s">
        <v>3087</v>
      </c>
      <c r="AB816" s="10" t="s">
        <v>1946</v>
      </c>
      <c r="AC816" s="10" t="s">
        <v>3139</v>
      </c>
      <c r="AD816" s="10" t="s">
        <v>2272</v>
      </c>
      <c r="AE816" s="243" t="s">
        <v>1998</v>
      </c>
      <c r="AF816" s="10" t="s">
        <v>11384</v>
      </c>
      <c r="AG816" s="10" t="s">
        <v>11385</v>
      </c>
      <c r="AH816" s="242" t="s">
        <v>11384</v>
      </c>
      <c r="AI816" s="243" t="s">
        <v>11385</v>
      </c>
      <c r="AJ816" s="10" t="s">
        <v>11386</v>
      </c>
      <c r="AK816" s="10" t="s">
        <v>11137</v>
      </c>
      <c r="AL816" s="241" t="s">
        <v>2160</v>
      </c>
      <c r="AM816" s="8" t="s">
        <v>11387</v>
      </c>
      <c r="AN816" s="8"/>
      <c r="AO816" s="8"/>
      <c r="AP816" s="8"/>
      <c r="AQ816" s="8"/>
      <c r="AR816" s="245">
        <v>44712</v>
      </c>
      <c r="AS816" s="245">
        <v>44712</v>
      </c>
      <c r="AT816" s="246"/>
      <c r="AU816" s="244"/>
      <c r="AV816" s="247" t="s">
        <v>8582</v>
      </c>
      <c r="AW816" s="248" t="s">
        <v>3782</v>
      </c>
      <c r="AX816" s="249"/>
      <c r="AY816" s="250" t="s">
        <v>11378</v>
      </c>
    </row>
    <row r="817" spans="1:51" ht="24.75" customHeight="1" x14ac:dyDescent="0.35">
      <c r="A817" s="11">
        <v>816</v>
      </c>
      <c r="B817" s="241" t="s">
        <v>11388</v>
      </c>
      <c r="C817" s="8" t="s">
        <v>11389</v>
      </c>
      <c r="D817" s="10" t="s">
        <v>3087</v>
      </c>
      <c r="E817" s="10" t="s">
        <v>3297</v>
      </c>
      <c r="F817" s="9">
        <v>43437</v>
      </c>
      <c r="G817" s="9">
        <v>43496</v>
      </c>
      <c r="H817" s="9"/>
      <c r="I817" s="9"/>
      <c r="J817" s="7" t="s">
        <v>1932</v>
      </c>
      <c r="K817" s="7" t="s">
        <v>80</v>
      </c>
      <c r="L817" s="10" t="s">
        <v>8979</v>
      </c>
      <c r="M817" s="242" t="s">
        <v>3383</v>
      </c>
      <c r="N817" s="243" t="s">
        <v>2017</v>
      </c>
      <c r="O817" s="243" t="s">
        <v>8980</v>
      </c>
      <c r="P817" s="10" t="s">
        <v>8981</v>
      </c>
      <c r="Q817" s="10" t="s">
        <v>148</v>
      </c>
      <c r="R817" s="10"/>
      <c r="S817" s="10"/>
      <c r="T817" s="10" t="s">
        <v>53</v>
      </c>
      <c r="U817" s="244">
        <v>33642</v>
      </c>
      <c r="V817" s="10" t="s">
        <v>293</v>
      </c>
      <c r="W817" s="10" t="s">
        <v>293</v>
      </c>
      <c r="X817" s="241" t="s">
        <v>1936</v>
      </c>
      <c r="Y817" s="8" t="s">
        <v>11390</v>
      </c>
      <c r="Z817" s="243">
        <v>43412</v>
      </c>
      <c r="AA817" s="10" t="s">
        <v>3297</v>
      </c>
      <c r="AB817" s="10" t="s">
        <v>1938</v>
      </c>
      <c r="AC817" s="10" t="s">
        <v>3139</v>
      </c>
      <c r="AD817" s="10" t="s">
        <v>2255</v>
      </c>
      <c r="AE817" s="243" t="s">
        <v>9883</v>
      </c>
      <c r="AF817" s="10" t="s">
        <v>11391</v>
      </c>
      <c r="AG817" s="10" t="s">
        <v>11392</v>
      </c>
      <c r="AH817" s="242" t="s">
        <v>11391</v>
      </c>
      <c r="AI817" s="243" t="s">
        <v>11392</v>
      </c>
      <c r="AJ817" s="10" t="s">
        <v>11393</v>
      </c>
      <c r="AK817" s="10" t="s">
        <v>11394</v>
      </c>
      <c r="AL817" s="241" t="s">
        <v>1971</v>
      </c>
      <c r="AM817" s="8" t="s">
        <v>11395</v>
      </c>
      <c r="AN817" s="8"/>
      <c r="AO817" s="8"/>
      <c r="AP817" s="8"/>
      <c r="AQ817" s="8"/>
      <c r="AR817" s="245">
        <v>44712</v>
      </c>
      <c r="AS817" s="245">
        <v>44712</v>
      </c>
      <c r="AT817" s="246"/>
      <c r="AU817" s="244"/>
      <c r="AV817" s="247" t="s">
        <v>8582</v>
      </c>
      <c r="AW817" s="248" t="s">
        <v>8607</v>
      </c>
      <c r="AX817" s="249" t="s">
        <v>11396</v>
      </c>
      <c r="AY817" s="250" t="s">
        <v>11388</v>
      </c>
    </row>
    <row r="818" spans="1:51" ht="24.75" customHeight="1" x14ac:dyDescent="0.35">
      <c r="A818" s="11">
        <v>817</v>
      </c>
      <c r="B818" s="241" t="s">
        <v>11397</v>
      </c>
      <c r="C818" s="8" t="s">
        <v>11398</v>
      </c>
      <c r="D818" s="10" t="s">
        <v>3087</v>
      </c>
      <c r="E818" s="10" t="s">
        <v>544</v>
      </c>
      <c r="F818" s="9">
        <v>43255</v>
      </c>
      <c r="G818" s="9">
        <v>43314</v>
      </c>
      <c r="H818" s="9"/>
      <c r="I818" s="9"/>
      <c r="J818" s="7" t="s">
        <v>1932</v>
      </c>
      <c r="K818" s="7" t="s">
        <v>80</v>
      </c>
      <c r="L818" s="10" t="s">
        <v>9294</v>
      </c>
      <c r="M818" s="242" t="s">
        <v>9295</v>
      </c>
      <c r="N818" s="243" t="s">
        <v>2017</v>
      </c>
      <c r="O818" s="243" t="s">
        <v>3186</v>
      </c>
      <c r="P818" s="10" t="s">
        <v>2061</v>
      </c>
      <c r="Q818" s="10" t="e">
        <v>#N/A</v>
      </c>
      <c r="R818" s="10"/>
      <c r="S818" s="10"/>
      <c r="T818" s="10" t="s">
        <v>53</v>
      </c>
      <c r="U818" s="244">
        <v>32048</v>
      </c>
      <c r="V818" s="10" t="s">
        <v>544</v>
      </c>
      <c r="W818" s="10" t="s">
        <v>544</v>
      </c>
      <c r="X818" s="241" t="s">
        <v>1936</v>
      </c>
      <c r="Y818" s="8" t="s">
        <v>11399</v>
      </c>
      <c r="Z818" s="243">
        <v>41148</v>
      </c>
      <c r="AA818" s="10" t="s">
        <v>544</v>
      </c>
      <c r="AB818" s="10" t="s">
        <v>1938</v>
      </c>
      <c r="AC818" s="10" t="s">
        <v>3139</v>
      </c>
      <c r="AD818" s="10" t="s">
        <v>11400</v>
      </c>
      <c r="AE818" s="243" t="s">
        <v>11401</v>
      </c>
      <c r="AF818" s="10" t="s">
        <v>11402</v>
      </c>
      <c r="AG818" s="10" t="s">
        <v>11403</v>
      </c>
      <c r="AH818" s="242" t="s">
        <v>11404</v>
      </c>
      <c r="AI818" s="243" t="s">
        <v>11405</v>
      </c>
      <c r="AJ818" s="10" t="s">
        <v>11406</v>
      </c>
      <c r="AK818" s="10" t="s">
        <v>2779</v>
      </c>
      <c r="AL818" s="241" t="s">
        <v>1971</v>
      </c>
      <c r="AM818" s="8" t="s">
        <v>11407</v>
      </c>
      <c r="AN818" s="8"/>
      <c r="AO818" s="8"/>
      <c r="AP818" s="8"/>
      <c r="AQ818" s="8"/>
      <c r="AR818" s="245">
        <v>44712</v>
      </c>
      <c r="AS818" s="245">
        <v>44712</v>
      </c>
      <c r="AT818" s="246"/>
      <c r="AU818" s="244"/>
      <c r="AV818" s="247" t="s">
        <v>8638</v>
      </c>
      <c r="AW818" s="248" t="s">
        <v>7796</v>
      </c>
      <c r="AX818" s="249"/>
      <c r="AY818" s="250" t="s">
        <v>11397</v>
      </c>
    </row>
    <row r="819" spans="1:51" ht="24.75" customHeight="1" x14ac:dyDescent="0.35">
      <c r="A819" s="11">
        <v>818</v>
      </c>
      <c r="B819" s="241" t="s">
        <v>11408</v>
      </c>
      <c r="C819" s="8" t="s">
        <v>11409</v>
      </c>
      <c r="D819" s="10" t="s">
        <v>3087</v>
      </c>
      <c r="E819" s="10" t="s">
        <v>544</v>
      </c>
      <c r="F819" s="9">
        <v>42898</v>
      </c>
      <c r="G819" s="9">
        <v>42957</v>
      </c>
      <c r="H819" s="9"/>
      <c r="I819" s="9"/>
      <c r="J819" s="7" t="s">
        <v>1932</v>
      </c>
      <c r="K819" s="7" t="s">
        <v>80</v>
      </c>
      <c r="L819" s="10" t="s">
        <v>9294</v>
      </c>
      <c r="M819" s="242" t="s">
        <v>9295</v>
      </c>
      <c r="N819" s="243" t="s">
        <v>2050</v>
      </c>
      <c r="O819" s="243" t="s">
        <v>3186</v>
      </c>
      <c r="P819" s="10" t="s">
        <v>2061</v>
      </c>
      <c r="Q819" s="10" t="e">
        <v>#N/A</v>
      </c>
      <c r="R819" s="10"/>
      <c r="S819" s="10"/>
      <c r="T819" s="10" t="s">
        <v>53</v>
      </c>
      <c r="U819" s="244">
        <v>33210</v>
      </c>
      <c r="V819" s="10" t="s">
        <v>544</v>
      </c>
      <c r="W819" s="10" t="s">
        <v>544</v>
      </c>
      <c r="X819" s="241" t="s">
        <v>1936</v>
      </c>
      <c r="Y819" s="8" t="s">
        <v>11410</v>
      </c>
      <c r="Z819" s="243">
        <v>38434</v>
      </c>
      <c r="AA819" s="10" t="s">
        <v>544</v>
      </c>
      <c r="AB819" s="10" t="s">
        <v>1938</v>
      </c>
      <c r="AC819" s="10" t="s">
        <v>3139</v>
      </c>
      <c r="AD819" s="10" t="s">
        <v>11411</v>
      </c>
      <c r="AE819" s="243" t="s">
        <v>1948</v>
      </c>
      <c r="AF819" s="10" t="s">
        <v>11412</v>
      </c>
      <c r="AG819" s="10" t="s">
        <v>11413</v>
      </c>
      <c r="AH819" s="242" t="s">
        <v>11412</v>
      </c>
      <c r="AI819" s="243" t="s">
        <v>11413</v>
      </c>
      <c r="AJ819" s="10" t="s">
        <v>11414</v>
      </c>
      <c r="AK819" s="10" t="s">
        <v>11415</v>
      </c>
      <c r="AL819" s="241" t="s">
        <v>2107</v>
      </c>
      <c r="AM819" s="8" t="s">
        <v>11416</v>
      </c>
      <c r="AN819" s="8"/>
      <c r="AO819" s="8"/>
      <c r="AP819" s="8"/>
      <c r="AQ819" s="8"/>
      <c r="AR819" s="245">
        <v>44712</v>
      </c>
      <c r="AS819" s="245">
        <v>44712</v>
      </c>
      <c r="AT819" s="246"/>
      <c r="AU819" s="244"/>
      <c r="AV819" s="247" t="s">
        <v>8582</v>
      </c>
      <c r="AW819" s="248" t="s">
        <v>8607</v>
      </c>
      <c r="AX819" s="249" t="s">
        <v>10817</v>
      </c>
      <c r="AY819" s="250" t="s">
        <v>11408</v>
      </c>
    </row>
    <row r="820" spans="1:51" ht="24.75" customHeight="1" x14ac:dyDescent="0.35">
      <c r="A820" s="11">
        <v>819</v>
      </c>
      <c r="B820" s="241" t="s">
        <v>11417</v>
      </c>
      <c r="C820" s="8" t="s">
        <v>11418</v>
      </c>
      <c r="D820" s="10"/>
      <c r="E820" s="10" t="s">
        <v>162</v>
      </c>
      <c r="F820" s="9">
        <v>44494</v>
      </c>
      <c r="G820" s="9">
        <v>44553</v>
      </c>
      <c r="H820" s="9"/>
      <c r="I820" s="9">
        <v>44918</v>
      </c>
      <c r="J820" s="7" t="s">
        <v>3127</v>
      </c>
      <c r="K820" s="7" t="s">
        <v>80</v>
      </c>
      <c r="L820" s="10" t="s">
        <v>6081</v>
      </c>
      <c r="M820" s="242" t="s">
        <v>2038</v>
      </c>
      <c r="N820" s="243" t="s">
        <v>2017</v>
      </c>
      <c r="O820" s="243" t="s">
        <v>3186</v>
      </c>
      <c r="P820" s="10" t="s">
        <v>2061</v>
      </c>
      <c r="Q820" s="10" t="e">
        <v>#N/A</v>
      </c>
      <c r="R820" s="10"/>
      <c r="S820" s="10"/>
      <c r="T820" s="10" t="s">
        <v>53</v>
      </c>
      <c r="U820" s="244">
        <v>33432</v>
      </c>
      <c r="V820" s="10" t="s">
        <v>162</v>
      </c>
      <c r="W820" s="10" t="s">
        <v>162</v>
      </c>
      <c r="X820" s="241" t="s">
        <v>1936</v>
      </c>
      <c r="Y820" s="8" t="s">
        <v>11419</v>
      </c>
      <c r="Z820" s="243">
        <v>41885</v>
      </c>
      <c r="AA820" s="10" t="s">
        <v>2009</v>
      </c>
      <c r="AB820" s="10" t="s">
        <v>1938</v>
      </c>
      <c r="AC820" s="10" t="s">
        <v>3139</v>
      </c>
      <c r="AD820" s="10" t="s">
        <v>11420</v>
      </c>
      <c r="AE820" s="243" t="s">
        <v>2377</v>
      </c>
      <c r="AF820" s="10" t="s">
        <v>11421</v>
      </c>
      <c r="AG820" s="10" t="s">
        <v>11422</v>
      </c>
      <c r="AH820" s="242" t="s">
        <v>11423</v>
      </c>
      <c r="AI820" s="243" t="s">
        <v>11422</v>
      </c>
      <c r="AJ820" s="10" t="s">
        <v>11424</v>
      </c>
      <c r="AK820" s="10" t="s">
        <v>11425</v>
      </c>
      <c r="AL820" s="241" t="s">
        <v>1971</v>
      </c>
      <c r="AM820" s="8" t="s">
        <v>11426</v>
      </c>
      <c r="AN820" s="8"/>
      <c r="AO820" s="8"/>
      <c r="AP820" s="8"/>
      <c r="AQ820" s="8"/>
      <c r="AR820" s="245">
        <v>44712</v>
      </c>
      <c r="AS820" s="245">
        <v>44712</v>
      </c>
      <c r="AT820" s="246"/>
      <c r="AU820" s="244"/>
      <c r="AV820" s="247" t="s">
        <v>8638</v>
      </c>
      <c r="AW820" s="248" t="s">
        <v>8639</v>
      </c>
      <c r="AX820" s="249"/>
      <c r="AY820" s="250" t="s">
        <v>11417</v>
      </c>
    </row>
    <row r="821" spans="1:51" ht="24.75" customHeight="1" x14ac:dyDescent="0.35">
      <c r="A821" s="11">
        <v>820</v>
      </c>
      <c r="B821" s="241" t="s">
        <v>11427</v>
      </c>
      <c r="C821" s="8" t="s">
        <v>11428</v>
      </c>
      <c r="D821" s="10"/>
      <c r="E821" s="10" t="s">
        <v>14</v>
      </c>
      <c r="F821" s="9">
        <v>44663</v>
      </c>
      <c r="G821" s="9">
        <v>44722</v>
      </c>
      <c r="H821" s="9"/>
      <c r="I821" s="9"/>
      <c r="J821" s="7"/>
      <c r="K821" s="7" t="s">
        <v>18</v>
      </c>
      <c r="L821" s="10" t="s">
        <v>2495</v>
      </c>
      <c r="M821" s="242" t="s">
        <v>11429</v>
      </c>
      <c r="N821" s="243" t="s">
        <v>1984</v>
      </c>
      <c r="O821" s="243" t="s">
        <v>11430</v>
      </c>
      <c r="P821" s="10" t="s">
        <v>11431</v>
      </c>
      <c r="Q821" s="10" t="s">
        <v>21</v>
      </c>
      <c r="R821" s="10"/>
      <c r="S821" s="10"/>
      <c r="T821" s="10" t="s">
        <v>22</v>
      </c>
      <c r="U821" s="244">
        <v>33530</v>
      </c>
      <c r="V821" s="10" t="s">
        <v>255</v>
      </c>
      <c r="W821" s="10" t="s">
        <v>255</v>
      </c>
      <c r="X821" s="241" t="s">
        <v>1936</v>
      </c>
      <c r="Y821" s="8" t="s">
        <v>11432</v>
      </c>
      <c r="Z821" s="243">
        <v>44522</v>
      </c>
      <c r="AA821" s="10" t="s">
        <v>1937</v>
      </c>
      <c r="AB821" s="10" t="s">
        <v>1956</v>
      </c>
      <c r="AC821" s="10" t="s">
        <v>3139</v>
      </c>
      <c r="AD821" s="10" t="s">
        <v>11433</v>
      </c>
      <c r="AE821" s="243" t="s">
        <v>751</v>
      </c>
      <c r="AF821" s="10" t="s">
        <v>11434</v>
      </c>
      <c r="AG821" s="10" t="s">
        <v>11435</v>
      </c>
      <c r="AH821" s="242" t="s">
        <v>11434</v>
      </c>
      <c r="AI821" s="243" t="s">
        <v>11435</v>
      </c>
      <c r="AJ821" s="10" t="s">
        <v>11436</v>
      </c>
      <c r="AK821" s="10" t="s">
        <v>11437</v>
      </c>
      <c r="AL821" s="241" t="s">
        <v>2160</v>
      </c>
      <c r="AM821" s="8" t="s">
        <v>11438</v>
      </c>
      <c r="AN821" s="8"/>
      <c r="AO821" s="8"/>
      <c r="AP821" s="8"/>
      <c r="AQ821" s="8"/>
      <c r="AR821" s="245">
        <v>44713</v>
      </c>
      <c r="AS821" s="245">
        <v>44713</v>
      </c>
      <c r="AT821" s="246"/>
      <c r="AU821" s="244"/>
      <c r="AV821" s="247" t="s">
        <v>8582</v>
      </c>
      <c r="AW821" s="248" t="s">
        <v>3782</v>
      </c>
      <c r="AX821" s="249"/>
      <c r="AY821" s="250" t="s">
        <v>11427</v>
      </c>
    </row>
    <row r="822" spans="1:51" ht="24.75" customHeight="1" x14ac:dyDescent="0.35">
      <c r="A822" s="11">
        <v>821</v>
      </c>
      <c r="B822" s="241" t="s">
        <v>11439</v>
      </c>
      <c r="C822" s="8" t="s">
        <v>39</v>
      </c>
      <c r="D822" s="10" t="s">
        <v>3087</v>
      </c>
      <c r="E822" s="10" t="s">
        <v>14</v>
      </c>
      <c r="F822" s="9">
        <v>42625</v>
      </c>
      <c r="G822" s="9">
        <v>42685</v>
      </c>
      <c r="H822" s="9"/>
      <c r="I822" s="9"/>
      <c r="J822" s="7" t="s">
        <v>1932</v>
      </c>
      <c r="K822" s="7" t="s">
        <v>10651</v>
      </c>
      <c r="L822" s="10" t="s">
        <v>450</v>
      </c>
      <c r="M822" s="242" t="s">
        <v>450</v>
      </c>
      <c r="N822" s="243" t="s">
        <v>2050</v>
      </c>
      <c r="O822" s="243" t="s">
        <v>451</v>
      </c>
      <c r="P822" s="10" t="s">
        <v>11440</v>
      </c>
      <c r="Q822" s="10" t="s">
        <v>21</v>
      </c>
      <c r="R822" s="10"/>
      <c r="S822" s="10"/>
      <c r="T822" s="10" t="s">
        <v>22</v>
      </c>
      <c r="U822" s="244">
        <v>34587</v>
      </c>
      <c r="V822" s="10" t="s">
        <v>101</v>
      </c>
      <c r="W822" s="10" t="s">
        <v>343</v>
      </c>
      <c r="X822" s="241" t="s">
        <v>1936</v>
      </c>
      <c r="Y822" s="8" t="s">
        <v>11441</v>
      </c>
      <c r="Z822" s="243">
        <v>40468</v>
      </c>
      <c r="AA822" s="10" t="s">
        <v>101</v>
      </c>
      <c r="AB822" s="10" t="s">
        <v>1956</v>
      </c>
      <c r="AC822" s="10" t="s">
        <v>3139</v>
      </c>
      <c r="AD822" s="10" t="s">
        <v>11442</v>
      </c>
      <c r="AE822" s="243" t="s">
        <v>2408</v>
      </c>
      <c r="AF822" s="10" t="s">
        <v>11443</v>
      </c>
      <c r="AG822" s="10" t="s">
        <v>11444</v>
      </c>
      <c r="AH822" s="242" t="s">
        <v>11445</v>
      </c>
      <c r="AI822" s="243" t="s">
        <v>11446</v>
      </c>
      <c r="AJ822" s="10" t="s">
        <v>11447</v>
      </c>
      <c r="AK822" s="10" t="s">
        <v>11448</v>
      </c>
      <c r="AL822" s="241" t="s">
        <v>2107</v>
      </c>
      <c r="AM822" s="8" t="s">
        <v>11449</v>
      </c>
      <c r="AN822" s="8"/>
      <c r="AO822" s="8"/>
      <c r="AP822" s="8"/>
      <c r="AQ822" s="8"/>
      <c r="AR822" s="245">
        <v>44715</v>
      </c>
      <c r="AS822" s="245">
        <v>44715</v>
      </c>
      <c r="AT822" s="246"/>
      <c r="AU822" s="244"/>
      <c r="AV822" s="247" t="s">
        <v>8582</v>
      </c>
      <c r="AW822" s="248" t="s">
        <v>8607</v>
      </c>
      <c r="AX822" s="249"/>
      <c r="AY822" s="250" t="s">
        <v>11439</v>
      </c>
    </row>
    <row r="823" spans="1:51" ht="24.75" customHeight="1" x14ac:dyDescent="0.35">
      <c r="A823" s="11">
        <v>822</v>
      </c>
      <c r="B823" s="241" t="s">
        <v>11450</v>
      </c>
      <c r="C823" s="8" t="s">
        <v>11451</v>
      </c>
      <c r="D823" s="10" t="s">
        <v>11452</v>
      </c>
      <c r="E823" s="10" t="s">
        <v>14</v>
      </c>
      <c r="F823" s="9">
        <v>44291</v>
      </c>
      <c r="G823" s="9">
        <v>44350</v>
      </c>
      <c r="H823" s="9"/>
      <c r="I823" s="9">
        <v>44715</v>
      </c>
      <c r="J823" s="7" t="s">
        <v>3127</v>
      </c>
      <c r="K823" s="7" t="s">
        <v>80</v>
      </c>
      <c r="L823" s="10" t="s">
        <v>338</v>
      </c>
      <c r="M823" s="242" t="s">
        <v>11453</v>
      </c>
      <c r="N823" s="243" t="s">
        <v>1964</v>
      </c>
      <c r="O823" s="243" t="s">
        <v>8102</v>
      </c>
      <c r="P823" s="10" t="s">
        <v>1996</v>
      </c>
      <c r="Q823" s="10" t="e">
        <v>#N/A</v>
      </c>
      <c r="R823" s="10"/>
      <c r="S823" s="10"/>
      <c r="T823" s="10" t="s">
        <v>53</v>
      </c>
      <c r="U823" s="244">
        <v>28864</v>
      </c>
      <c r="V823" s="10" t="s">
        <v>351</v>
      </c>
      <c r="W823" s="10" t="s">
        <v>2007</v>
      </c>
      <c r="X823" s="241" t="s">
        <v>1936</v>
      </c>
      <c r="Y823" s="8" t="s">
        <v>11454</v>
      </c>
      <c r="Z823" s="243">
        <v>41453</v>
      </c>
      <c r="AA823" s="10" t="s">
        <v>351</v>
      </c>
      <c r="AB823" s="10" t="s">
        <v>1938</v>
      </c>
      <c r="AC823" s="10" t="s">
        <v>1968</v>
      </c>
      <c r="AD823" s="10" t="s">
        <v>2203</v>
      </c>
      <c r="AE823" s="243" t="s">
        <v>1948</v>
      </c>
      <c r="AF823" s="10" t="s">
        <v>11455</v>
      </c>
      <c r="AG823" s="10" t="s">
        <v>11456</v>
      </c>
      <c r="AH823" s="242" t="s">
        <v>11457</v>
      </c>
      <c r="AI823" s="243" t="s">
        <v>11458</v>
      </c>
      <c r="AJ823" s="10" t="s">
        <v>11459</v>
      </c>
      <c r="AK823" s="10" t="s">
        <v>11460</v>
      </c>
      <c r="AL823" s="241" t="s">
        <v>1971</v>
      </c>
      <c r="AM823" s="8" t="s">
        <v>11461</v>
      </c>
      <c r="AN823" s="8"/>
      <c r="AO823" s="8"/>
      <c r="AP823" s="8"/>
      <c r="AQ823" s="8"/>
      <c r="AR823" s="245">
        <v>44715</v>
      </c>
      <c r="AS823" s="245">
        <v>44715</v>
      </c>
      <c r="AT823" s="246"/>
      <c r="AU823" s="244"/>
      <c r="AV823" s="247" t="s">
        <v>8638</v>
      </c>
      <c r="AW823" s="248" t="s">
        <v>11462</v>
      </c>
      <c r="AX823" s="249"/>
      <c r="AY823" s="250" t="s">
        <v>11450</v>
      </c>
    </row>
    <row r="824" spans="1:51" ht="24.75" customHeight="1" x14ac:dyDescent="0.35">
      <c r="A824" s="11">
        <v>823</v>
      </c>
      <c r="B824" s="241" t="s">
        <v>11463</v>
      </c>
      <c r="C824" s="8" t="s">
        <v>11464</v>
      </c>
      <c r="D824" s="10"/>
      <c r="E824" s="10" t="s">
        <v>14</v>
      </c>
      <c r="F824" s="9">
        <v>44663</v>
      </c>
      <c r="G824" s="9">
        <v>44722</v>
      </c>
      <c r="H824" s="9"/>
      <c r="I824" s="9"/>
      <c r="J824" s="7"/>
      <c r="K824" s="7" t="s">
        <v>7218</v>
      </c>
      <c r="L824" s="10" t="s">
        <v>35</v>
      </c>
      <c r="M824" s="242" t="s">
        <v>2225</v>
      </c>
      <c r="N824" s="243" t="s">
        <v>1990</v>
      </c>
      <c r="O824" s="243" t="s">
        <v>11465</v>
      </c>
      <c r="P824" s="10" t="s">
        <v>11466</v>
      </c>
      <c r="Q824" s="10" t="s">
        <v>21</v>
      </c>
      <c r="R824" s="10"/>
      <c r="S824" s="10"/>
      <c r="T824" s="10" t="s">
        <v>22</v>
      </c>
      <c r="U824" s="244">
        <v>34692</v>
      </c>
      <c r="V824" s="10" t="s">
        <v>255</v>
      </c>
      <c r="W824" s="10"/>
      <c r="X824" s="241" t="s">
        <v>1936</v>
      </c>
      <c r="Y824" s="8" t="s">
        <v>11467</v>
      </c>
      <c r="Z824" s="243">
        <v>40431</v>
      </c>
      <c r="AA824" s="10" t="s">
        <v>255</v>
      </c>
      <c r="AB824" s="10" t="s">
        <v>1938</v>
      </c>
      <c r="AC824" s="10" t="s">
        <v>3139</v>
      </c>
      <c r="AD824" s="10" t="s">
        <v>10735</v>
      </c>
      <c r="AE824" s="243" t="s">
        <v>2391</v>
      </c>
      <c r="AF824" s="10" t="s">
        <v>11468</v>
      </c>
      <c r="AG824" s="10" t="s">
        <v>11469</v>
      </c>
      <c r="AH824" s="242" t="s">
        <v>11468</v>
      </c>
      <c r="AI824" s="243" t="s">
        <v>11469</v>
      </c>
      <c r="AJ824" s="10" t="s">
        <v>11470</v>
      </c>
      <c r="AK824" s="10" t="s">
        <v>11471</v>
      </c>
      <c r="AL824" s="241" t="s">
        <v>1941</v>
      </c>
      <c r="AM824" s="8" t="s">
        <v>11472</v>
      </c>
      <c r="AN824" s="8"/>
      <c r="AO824" s="8"/>
      <c r="AP824" s="8"/>
      <c r="AQ824" s="8"/>
      <c r="AR824" s="245">
        <v>44715</v>
      </c>
      <c r="AS824" s="245">
        <v>44715</v>
      </c>
      <c r="AT824" s="246"/>
      <c r="AU824" s="244"/>
      <c r="AV824" s="247" t="s">
        <v>8582</v>
      </c>
      <c r="AW824" s="248" t="s">
        <v>3782</v>
      </c>
      <c r="AX824" s="249"/>
      <c r="AY824" s="250" t="s">
        <v>11463</v>
      </c>
    </row>
    <row r="825" spans="1:51" s="256" customFormat="1" ht="24.75" customHeight="1" x14ac:dyDescent="0.35">
      <c r="A825" s="11">
        <v>824</v>
      </c>
      <c r="B825" s="241" t="s">
        <v>11473</v>
      </c>
      <c r="C825" s="8" t="s">
        <v>3464</v>
      </c>
      <c r="D825" s="10" t="s">
        <v>7405</v>
      </c>
      <c r="E825" s="10" t="s">
        <v>2114</v>
      </c>
      <c r="F825" s="9">
        <v>44417</v>
      </c>
      <c r="G825" s="9">
        <v>44476</v>
      </c>
      <c r="H825" s="9"/>
      <c r="I825" s="9">
        <v>44841</v>
      </c>
      <c r="J825" s="7" t="s">
        <v>3127</v>
      </c>
      <c r="K825" s="7" t="s">
        <v>80</v>
      </c>
      <c r="L825" s="10" t="s">
        <v>3883</v>
      </c>
      <c r="M825" s="242" t="s">
        <v>2129</v>
      </c>
      <c r="N825" s="243" t="s">
        <v>1984</v>
      </c>
      <c r="O825" s="243" t="s">
        <v>3091</v>
      </c>
      <c r="P825" s="10" t="s">
        <v>3246</v>
      </c>
      <c r="Q825" s="10" t="e">
        <v>#N/A</v>
      </c>
      <c r="R825" s="10"/>
      <c r="S825" s="10"/>
      <c r="T825" s="10" t="s">
        <v>53</v>
      </c>
      <c r="U825" s="244">
        <v>27587</v>
      </c>
      <c r="V825" s="10" t="s">
        <v>129</v>
      </c>
      <c r="W825" s="10" t="s">
        <v>129</v>
      </c>
      <c r="X825" s="241" t="s">
        <v>1936</v>
      </c>
      <c r="Y825" s="8" t="s">
        <v>11474</v>
      </c>
      <c r="Z825" s="243">
        <v>41698</v>
      </c>
      <c r="AA825" s="10" t="s">
        <v>129</v>
      </c>
      <c r="AB825" s="10" t="s">
        <v>1938</v>
      </c>
      <c r="AC825" s="10" t="s">
        <v>3139</v>
      </c>
      <c r="AD825" s="10" t="s">
        <v>1947</v>
      </c>
      <c r="AE825" s="243" t="s">
        <v>1948</v>
      </c>
      <c r="AF825" s="10" t="s">
        <v>11475</v>
      </c>
      <c r="AG825" s="10" t="s">
        <v>11476</v>
      </c>
      <c r="AH825" s="242" t="s">
        <v>11477</v>
      </c>
      <c r="AI825" s="243" t="s">
        <v>11476</v>
      </c>
      <c r="AJ825" s="10" t="s">
        <v>11478</v>
      </c>
      <c r="AK825" s="10" t="s">
        <v>11479</v>
      </c>
      <c r="AL825" s="241" t="s">
        <v>1971</v>
      </c>
      <c r="AM825" s="8" t="s">
        <v>11480</v>
      </c>
      <c r="AN825" s="8"/>
      <c r="AO825" s="8"/>
      <c r="AP825" s="8"/>
      <c r="AQ825" s="8"/>
      <c r="AR825" s="245">
        <v>44722</v>
      </c>
      <c r="AS825" s="245">
        <v>44722</v>
      </c>
      <c r="AT825" s="246"/>
      <c r="AU825" s="244"/>
      <c r="AV825" s="247" t="s">
        <v>8582</v>
      </c>
      <c r="AW825" s="248" t="s">
        <v>3782</v>
      </c>
      <c r="AX825" s="249"/>
      <c r="AY825" s="255" t="s">
        <v>11473</v>
      </c>
    </row>
    <row r="826" spans="1:51" ht="24.75" customHeight="1" x14ac:dyDescent="0.35">
      <c r="A826" s="11">
        <v>825</v>
      </c>
      <c r="B826" s="241" t="s">
        <v>11481</v>
      </c>
      <c r="C826" s="8" t="s">
        <v>11482</v>
      </c>
      <c r="D826" s="10" t="s">
        <v>3087</v>
      </c>
      <c r="E826" s="10" t="s">
        <v>14</v>
      </c>
      <c r="F826" s="9">
        <v>43703</v>
      </c>
      <c r="G826" s="9">
        <v>43762</v>
      </c>
      <c r="H826" s="9"/>
      <c r="I826" s="9"/>
      <c r="J826" s="7" t="s">
        <v>1932</v>
      </c>
      <c r="K826" s="7" t="s">
        <v>18</v>
      </c>
      <c r="L826" s="10" t="s">
        <v>19</v>
      </c>
      <c r="M826" s="242" t="s">
        <v>5515</v>
      </c>
      <c r="N826" s="243" t="s">
        <v>2017</v>
      </c>
      <c r="O826" s="243" t="s">
        <v>891</v>
      </c>
      <c r="P826" s="10" t="s">
        <v>2393</v>
      </c>
      <c r="Q826" s="10" t="s">
        <v>21</v>
      </c>
      <c r="R826" s="10"/>
      <c r="S826" s="10"/>
      <c r="T826" s="10" t="s">
        <v>53</v>
      </c>
      <c r="U826" s="244">
        <v>31011</v>
      </c>
      <c r="V826" s="10" t="s">
        <v>255</v>
      </c>
      <c r="W826" s="10" t="s">
        <v>1382</v>
      </c>
      <c r="X826" s="241" t="s">
        <v>1936</v>
      </c>
      <c r="Y826" s="8" t="s">
        <v>11483</v>
      </c>
      <c r="Z826" s="243">
        <v>42164</v>
      </c>
      <c r="AA826" s="10" t="s">
        <v>255</v>
      </c>
      <c r="AB826" s="10" t="s">
        <v>1938</v>
      </c>
      <c r="AC826" s="10" t="s">
        <v>1974</v>
      </c>
      <c r="AD826" s="10" t="s">
        <v>11484</v>
      </c>
      <c r="AE826" s="243" t="s">
        <v>11485</v>
      </c>
      <c r="AF826" s="10" t="s">
        <v>11486</v>
      </c>
      <c r="AG826" s="10" t="s">
        <v>11487</v>
      </c>
      <c r="AH826" s="242" t="s">
        <v>11486</v>
      </c>
      <c r="AI826" s="243" t="s">
        <v>11487</v>
      </c>
      <c r="AJ826" s="10" t="s">
        <v>11488</v>
      </c>
      <c r="AK826" s="10" t="s">
        <v>11489</v>
      </c>
      <c r="AL826" s="241" t="s">
        <v>2107</v>
      </c>
      <c r="AM826" s="8" t="s">
        <v>11490</v>
      </c>
      <c r="AN826" s="8"/>
      <c r="AO826" s="8"/>
      <c r="AP826" s="8"/>
      <c r="AQ826" s="8"/>
      <c r="AR826" s="245">
        <v>44722</v>
      </c>
      <c r="AS826" s="245">
        <v>44725</v>
      </c>
      <c r="AT826" s="246"/>
      <c r="AU826" s="244"/>
      <c r="AV826" s="247" t="s">
        <v>8582</v>
      </c>
      <c r="AW826" s="248" t="s">
        <v>8607</v>
      </c>
      <c r="AX826" s="249"/>
      <c r="AY826" s="250" t="s">
        <v>11481</v>
      </c>
    </row>
    <row r="827" spans="1:51" s="256" customFormat="1" ht="24.75" customHeight="1" x14ac:dyDescent="0.35">
      <c r="A827" s="11">
        <v>826</v>
      </c>
      <c r="B827" s="241" t="s">
        <v>11491</v>
      </c>
      <c r="C827" s="8" t="s">
        <v>11492</v>
      </c>
      <c r="D827" s="10"/>
      <c r="E827" s="10" t="s">
        <v>14</v>
      </c>
      <c r="F827" s="9">
        <v>44565</v>
      </c>
      <c r="G827" s="9">
        <v>44624</v>
      </c>
      <c r="H827" s="9"/>
      <c r="I827" s="9">
        <v>44989</v>
      </c>
      <c r="J827" s="7" t="s">
        <v>3127</v>
      </c>
      <c r="K827" s="7" t="s">
        <v>18</v>
      </c>
      <c r="L827" s="10" t="s">
        <v>19</v>
      </c>
      <c r="M827" s="242" t="s">
        <v>3620</v>
      </c>
      <c r="N827" s="243" t="s">
        <v>1933</v>
      </c>
      <c r="O827" s="243" t="s">
        <v>6474</v>
      </c>
      <c r="P827" s="10" t="s">
        <v>6475</v>
      </c>
      <c r="Q827" s="10" t="s">
        <v>21</v>
      </c>
      <c r="R827" s="10"/>
      <c r="S827" s="10"/>
      <c r="T827" s="10" t="s">
        <v>22</v>
      </c>
      <c r="U827" s="244">
        <v>28997</v>
      </c>
      <c r="V827" s="10" t="s">
        <v>255</v>
      </c>
      <c r="W827" s="10" t="s">
        <v>255</v>
      </c>
      <c r="X827" s="241" t="s">
        <v>1936</v>
      </c>
      <c r="Y827" s="8" t="s">
        <v>11493</v>
      </c>
      <c r="Z827" s="243">
        <v>40156</v>
      </c>
      <c r="AA827" s="10" t="s">
        <v>255</v>
      </c>
      <c r="AB827" s="10" t="s">
        <v>1946</v>
      </c>
      <c r="AC827" s="10" t="s">
        <v>3139</v>
      </c>
      <c r="AD827" s="10" t="s">
        <v>2098</v>
      </c>
      <c r="AE827" s="243" t="s">
        <v>1988</v>
      </c>
      <c r="AF827" s="10" t="s">
        <v>11494</v>
      </c>
      <c r="AG827" s="10" t="s">
        <v>11495</v>
      </c>
      <c r="AH827" s="242" t="s">
        <v>11496</v>
      </c>
      <c r="AI827" s="243" t="s">
        <v>11497</v>
      </c>
      <c r="AJ827" s="10" t="s">
        <v>11498</v>
      </c>
      <c r="AK827" s="10" t="s">
        <v>11499</v>
      </c>
      <c r="AL827" s="241" t="s">
        <v>2246</v>
      </c>
      <c r="AM827" s="8" t="s">
        <v>11500</v>
      </c>
      <c r="AN827" s="8"/>
      <c r="AO827" s="8"/>
      <c r="AP827" s="8"/>
      <c r="AQ827" s="8"/>
      <c r="AR827" s="245">
        <v>44726</v>
      </c>
      <c r="AS827" s="245">
        <v>44726</v>
      </c>
      <c r="AT827" s="246"/>
      <c r="AU827" s="244"/>
      <c r="AV827" s="247" t="s">
        <v>8582</v>
      </c>
      <c r="AW827" s="248" t="s">
        <v>8607</v>
      </c>
      <c r="AX827" s="249"/>
      <c r="AY827" s="255" t="s">
        <v>11491</v>
      </c>
    </row>
    <row r="828" spans="1:51" ht="24.75" customHeight="1" x14ac:dyDescent="0.35">
      <c r="A828" s="11">
        <v>827</v>
      </c>
      <c r="B828" s="241" t="s">
        <v>11501</v>
      </c>
      <c r="C828" s="8" t="s">
        <v>11502</v>
      </c>
      <c r="D828" s="10" t="s">
        <v>3087</v>
      </c>
      <c r="E828" s="10" t="s">
        <v>14</v>
      </c>
      <c r="F828" s="9">
        <v>44166</v>
      </c>
      <c r="G828" s="9">
        <v>44225</v>
      </c>
      <c r="H828" s="9"/>
      <c r="I828" s="9">
        <v>45686</v>
      </c>
      <c r="J828" s="7" t="s">
        <v>3127</v>
      </c>
      <c r="K828" s="7" t="s">
        <v>18</v>
      </c>
      <c r="L828" s="10" t="s">
        <v>19</v>
      </c>
      <c r="M828" s="242" t="s">
        <v>5515</v>
      </c>
      <c r="N828" s="243" t="s">
        <v>2155</v>
      </c>
      <c r="O828" s="243" t="s">
        <v>6454</v>
      </c>
      <c r="P828" s="10" t="s">
        <v>6455</v>
      </c>
      <c r="Q828" s="10" t="s">
        <v>21</v>
      </c>
      <c r="R828" s="10"/>
      <c r="S828" s="10"/>
      <c r="T828" s="10" t="s">
        <v>53</v>
      </c>
      <c r="U828" s="244">
        <v>35821</v>
      </c>
      <c r="V828" s="10" t="s">
        <v>57</v>
      </c>
      <c r="W828" s="10" t="s">
        <v>747</v>
      </c>
      <c r="X828" s="241" t="s">
        <v>1936</v>
      </c>
      <c r="Y828" s="8" t="s">
        <v>11503</v>
      </c>
      <c r="Z828" s="243">
        <v>42200</v>
      </c>
      <c r="AA828" s="10" t="s">
        <v>3297</v>
      </c>
      <c r="AB828" s="10" t="s">
        <v>1956</v>
      </c>
      <c r="AC828" s="10" t="s">
        <v>3139</v>
      </c>
      <c r="AD828" s="10" t="s">
        <v>2210</v>
      </c>
      <c r="AE828" s="243" t="s">
        <v>11504</v>
      </c>
      <c r="AF828" s="10" t="s">
        <v>11505</v>
      </c>
      <c r="AG828" s="10" t="s">
        <v>11506</v>
      </c>
      <c r="AH828" s="242" t="s">
        <v>11507</v>
      </c>
      <c r="AI828" s="243" t="s">
        <v>11508</v>
      </c>
      <c r="AJ828" s="10" t="s">
        <v>11509</v>
      </c>
      <c r="AK828" s="10" t="s">
        <v>11510</v>
      </c>
      <c r="AL828" s="241" t="s">
        <v>1950</v>
      </c>
      <c r="AM828" s="8" t="s">
        <v>11511</v>
      </c>
      <c r="AN828" s="8"/>
      <c r="AO828" s="8"/>
      <c r="AP828" s="8"/>
      <c r="AQ828" s="8"/>
      <c r="AR828" s="245">
        <v>44727</v>
      </c>
      <c r="AS828" s="245">
        <v>44727</v>
      </c>
      <c r="AT828" s="246"/>
      <c r="AU828" s="244"/>
      <c r="AV828" s="247" t="s">
        <v>8582</v>
      </c>
      <c r="AW828" s="248" t="s">
        <v>8607</v>
      </c>
      <c r="AX828" s="249"/>
      <c r="AY828" s="250" t="s">
        <v>11501</v>
      </c>
    </row>
    <row r="829" spans="1:51" ht="24.75" customHeight="1" x14ac:dyDescent="0.35">
      <c r="A829" s="11">
        <v>828</v>
      </c>
      <c r="B829" s="241" t="s">
        <v>11512</v>
      </c>
      <c r="C829" s="8" t="s">
        <v>11513</v>
      </c>
      <c r="D829" s="10" t="s">
        <v>3087</v>
      </c>
      <c r="E829" s="10" t="s">
        <v>1045</v>
      </c>
      <c r="F829" s="9">
        <v>43230</v>
      </c>
      <c r="G829" s="9">
        <v>43289</v>
      </c>
      <c r="H829" s="9"/>
      <c r="I829" s="9"/>
      <c r="J829" s="7" t="s">
        <v>1932</v>
      </c>
      <c r="K829" s="7" t="s">
        <v>80</v>
      </c>
      <c r="L829" s="10" t="s">
        <v>8979</v>
      </c>
      <c r="M829" s="242" t="s">
        <v>3383</v>
      </c>
      <c r="N829" s="243" t="s">
        <v>2017</v>
      </c>
      <c r="O829" s="243" t="s">
        <v>8980</v>
      </c>
      <c r="P829" s="10" t="s">
        <v>8981</v>
      </c>
      <c r="Q829" s="10" t="s">
        <v>148</v>
      </c>
      <c r="R829" s="10"/>
      <c r="S829" s="10"/>
      <c r="T829" s="10" t="s">
        <v>53</v>
      </c>
      <c r="U829" s="244">
        <v>32185</v>
      </c>
      <c r="V829" s="10" t="s">
        <v>1045</v>
      </c>
      <c r="W829" s="10" t="s">
        <v>747</v>
      </c>
      <c r="X829" s="241" t="s">
        <v>1936</v>
      </c>
      <c r="Y829" s="8" t="s">
        <v>11514</v>
      </c>
      <c r="Z829" s="243">
        <v>38377</v>
      </c>
      <c r="AA829" s="10" t="s">
        <v>1045</v>
      </c>
      <c r="AB829" s="10" t="s">
        <v>1938</v>
      </c>
      <c r="AC829" s="10" t="s">
        <v>1974</v>
      </c>
      <c r="AD829" s="10" t="s">
        <v>6908</v>
      </c>
      <c r="AE829" s="243" t="s">
        <v>1948</v>
      </c>
      <c r="AF829" s="10" t="s">
        <v>11515</v>
      </c>
      <c r="AG829" s="10" t="s">
        <v>11516</v>
      </c>
      <c r="AH829" s="242" t="s">
        <v>11515</v>
      </c>
      <c r="AI829" s="243" t="s">
        <v>11516</v>
      </c>
      <c r="AJ829" s="10" t="s">
        <v>11517</v>
      </c>
      <c r="AK829" s="10" t="s">
        <v>11518</v>
      </c>
      <c r="AL829" s="241" t="s">
        <v>1971</v>
      </c>
      <c r="AM829" s="8" t="s">
        <v>11519</v>
      </c>
      <c r="AN829" s="8"/>
      <c r="AO829" s="8"/>
      <c r="AP829" s="8"/>
      <c r="AQ829" s="8"/>
      <c r="AR829" s="245">
        <v>44727</v>
      </c>
      <c r="AS829" s="245">
        <v>44727</v>
      </c>
      <c r="AT829" s="246"/>
      <c r="AU829" s="244"/>
      <c r="AV829" s="247" t="s">
        <v>8582</v>
      </c>
      <c r="AW829" s="248" t="s">
        <v>8607</v>
      </c>
      <c r="AX829" s="249" t="s">
        <v>10817</v>
      </c>
      <c r="AY829" s="250" t="s">
        <v>11512</v>
      </c>
    </row>
    <row r="830" spans="1:51" ht="24.75" customHeight="1" x14ac:dyDescent="0.35">
      <c r="A830" s="11">
        <v>829</v>
      </c>
      <c r="B830" s="241" t="s">
        <v>11520</v>
      </c>
      <c r="C830" s="8" t="s">
        <v>11521</v>
      </c>
      <c r="D830" s="10"/>
      <c r="E830" s="10" t="s">
        <v>14</v>
      </c>
      <c r="F830" s="9">
        <v>44440</v>
      </c>
      <c r="G830" s="9">
        <v>44499</v>
      </c>
      <c r="H830" s="9"/>
      <c r="I830" s="9">
        <v>44864</v>
      </c>
      <c r="J830" s="7" t="s">
        <v>3127</v>
      </c>
      <c r="K830" s="7" t="s">
        <v>7218</v>
      </c>
      <c r="L830" s="10" t="s">
        <v>2495</v>
      </c>
      <c r="M830" s="242" t="s">
        <v>2495</v>
      </c>
      <c r="N830" s="243" t="s">
        <v>1933</v>
      </c>
      <c r="O830" s="243" t="s">
        <v>10996</v>
      </c>
      <c r="P830" s="10" t="s">
        <v>10997</v>
      </c>
      <c r="Q830" s="10" t="s">
        <v>21</v>
      </c>
      <c r="R830" s="10"/>
      <c r="S830" s="10"/>
      <c r="T830" s="10" t="s">
        <v>22</v>
      </c>
      <c r="U830" s="244" t="s">
        <v>11522</v>
      </c>
      <c r="V830" s="10" t="s">
        <v>255</v>
      </c>
      <c r="W830" s="10" t="s">
        <v>255</v>
      </c>
      <c r="X830" s="241" t="s">
        <v>1936</v>
      </c>
      <c r="Y830" s="8" t="s">
        <v>11523</v>
      </c>
      <c r="Z830" s="243">
        <v>44417</v>
      </c>
      <c r="AA830" s="10" t="s">
        <v>1937</v>
      </c>
      <c r="AB830" s="10" t="s">
        <v>1938</v>
      </c>
      <c r="AC830" s="10" t="s">
        <v>3139</v>
      </c>
      <c r="AD830" s="10" t="s">
        <v>2098</v>
      </c>
      <c r="AE830" s="243" t="s">
        <v>1948</v>
      </c>
      <c r="AF830" s="10" t="s">
        <v>11524</v>
      </c>
      <c r="AG830" s="10" t="s">
        <v>11525</v>
      </c>
      <c r="AH830" s="242" t="s">
        <v>11524</v>
      </c>
      <c r="AI830" s="243" t="s">
        <v>11525</v>
      </c>
      <c r="AJ830" s="10" t="s">
        <v>11526</v>
      </c>
      <c r="AK830" s="10" t="s">
        <v>11527</v>
      </c>
      <c r="AL830" s="241" t="s">
        <v>1941</v>
      </c>
      <c r="AM830" s="8" t="s">
        <v>11528</v>
      </c>
      <c r="AN830" s="8"/>
      <c r="AO830" s="8"/>
      <c r="AP830" s="8"/>
      <c r="AQ830" s="8"/>
      <c r="AR830" s="245">
        <v>44729</v>
      </c>
      <c r="AS830" s="245">
        <v>44729</v>
      </c>
      <c r="AT830" s="246"/>
      <c r="AU830" s="244"/>
      <c r="AV830" s="247" t="s">
        <v>8582</v>
      </c>
      <c r="AW830" s="248" t="s">
        <v>3782</v>
      </c>
      <c r="AX830" s="249"/>
      <c r="AY830" s="250" t="s">
        <v>11520</v>
      </c>
    </row>
    <row r="831" spans="1:51" ht="24.75" customHeight="1" x14ac:dyDescent="0.35">
      <c r="A831" s="11">
        <v>830</v>
      </c>
      <c r="B831" s="241" t="s">
        <v>11529</v>
      </c>
      <c r="C831" s="8" t="s">
        <v>11530</v>
      </c>
      <c r="D831" s="10" t="s">
        <v>3087</v>
      </c>
      <c r="E831" s="10" t="s">
        <v>14</v>
      </c>
      <c r="F831" s="9">
        <v>44305</v>
      </c>
      <c r="G831" s="9">
        <v>44364</v>
      </c>
      <c r="H831" s="9"/>
      <c r="I831" s="9">
        <v>44729</v>
      </c>
      <c r="J831" s="7" t="s">
        <v>3127</v>
      </c>
      <c r="K831" s="7" t="s">
        <v>10651</v>
      </c>
      <c r="L831" s="10" t="s">
        <v>450</v>
      </c>
      <c r="M831" s="242" t="s">
        <v>450</v>
      </c>
      <c r="N831" s="243" t="s">
        <v>2017</v>
      </c>
      <c r="O831" s="243" t="s">
        <v>11304</v>
      </c>
      <c r="P831" s="10" t="s">
        <v>11305</v>
      </c>
      <c r="Q831" s="10" t="s">
        <v>21</v>
      </c>
      <c r="R831" s="10"/>
      <c r="S831" s="10"/>
      <c r="T831" s="10" t="s">
        <v>22</v>
      </c>
      <c r="U831" s="244">
        <v>33602</v>
      </c>
      <c r="V831" s="10" t="s">
        <v>79</v>
      </c>
      <c r="W831" s="10" t="s">
        <v>79</v>
      </c>
      <c r="X831" s="241" t="s">
        <v>1936</v>
      </c>
      <c r="Y831" s="8" t="s">
        <v>11531</v>
      </c>
      <c r="Z831" s="243">
        <v>43630</v>
      </c>
      <c r="AA831" s="10" t="s">
        <v>79</v>
      </c>
      <c r="AB831" s="10" t="s">
        <v>1956</v>
      </c>
      <c r="AC831" s="10" t="s">
        <v>1974</v>
      </c>
      <c r="AD831" s="10" t="s">
        <v>2132</v>
      </c>
      <c r="AE831" s="243" t="s">
        <v>2300</v>
      </c>
      <c r="AF831" s="10" t="s">
        <v>11532</v>
      </c>
      <c r="AG831" s="10" t="s">
        <v>11533</v>
      </c>
      <c r="AH831" s="242" t="s">
        <v>11534</v>
      </c>
      <c r="AI831" s="243" t="s">
        <v>11535</v>
      </c>
      <c r="AJ831" s="10" t="s">
        <v>11536</v>
      </c>
      <c r="AK831" s="10" t="s">
        <v>11537</v>
      </c>
      <c r="AL831" s="241" t="s">
        <v>6275</v>
      </c>
      <c r="AM831" s="8" t="s">
        <v>11538</v>
      </c>
      <c r="AN831" s="8"/>
      <c r="AO831" s="8"/>
      <c r="AP831" s="8"/>
      <c r="AQ831" s="8"/>
      <c r="AR831" s="245">
        <v>44729</v>
      </c>
      <c r="AS831" s="245">
        <v>44729</v>
      </c>
      <c r="AT831" s="246"/>
      <c r="AU831" s="244"/>
      <c r="AV831" s="247" t="s">
        <v>8638</v>
      </c>
      <c r="AW831" s="248" t="s">
        <v>11462</v>
      </c>
      <c r="AX831" s="249"/>
      <c r="AY831" s="250" t="s">
        <v>11529</v>
      </c>
    </row>
    <row r="832" spans="1:51" ht="24.75" customHeight="1" x14ac:dyDescent="0.35">
      <c r="A832" s="11">
        <v>831</v>
      </c>
      <c r="B832" s="241" t="s">
        <v>11539</v>
      </c>
      <c r="C832" s="8" t="s">
        <v>11540</v>
      </c>
      <c r="D832" s="10"/>
      <c r="E832" s="10" t="s">
        <v>527</v>
      </c>
      <c r="F832" s="9">
        <v>44510</v>
      </c>
      <c r="G832" s="9">
        <v>44569</v>
      </c>
      <c r="H832" s="9"/>
      <c r="I832" s="9">
        <v>44934</v>
      </c>
      <c r="J832" s="7" t="s">
        <v>3127</v>
      </c>
      <c r="K832" s="7" t="s">
        <v>80</v>
      </c>
      <c r="L832" s="10" t="s">
        <v>5937</v>
      </c>
      <c r="M832" s="242" t="s">
        <v>2298</v>
      </c>
      <c r="N832" s="243" t="s">
        <v>1990</v>
      </c>
      <c r="O832" s="243" t="s">
        <v>3186</v>
      </c>
      <c r="P832" s="10" t="s">
        <v>2061</v>
      </c>
      <c r="Q832" s="10" t="e">
        <v>#N/A</v>
      </c>
      <c r="R832" s="10"/>
      <c r="S832" s="10"/>
      <c r="T832" s="10" t="s">
        <v>53</v>
      </c>
      <c r="U832" s="244">
        <v>29568</v>
      </c>
      <c r="V832" s="10" t="s">
        <v>669</v>
      </c>
      <c r="W832" s="10" t="s">
        <v>669</v>
      </c>
      <c r="X832" s="241" t="s">
        <v>1936</v>
      </c>
      <c r="Y832" s="8" t="s">
        <v>11541</v>
      </c>
      <c r="Z832" s="243">
        <v>44306</v>
      </c>
      <c r="AA832" s="10" t="s">
        <v>1937</v>
      </c>
      <c r="AB832" s="10" t="s">
        <v>1938</v>
      </c>
      <c r="AC832" s="10" t="s">
        <v>3139</v>
      </c>
      <c r="AD832" s="10" t="s">
        <v>11542</v>
      </c>
      <c r="AE832" s="243" t="s">
        <v>2021</v>
      </c>
      <c r="AF832" s="10" t="s">
        <v>11543</v>
      </c>
      <c r="AG832" s="10" t="s">
        <v>11544</v>
      </c>
      <c r="AH832" s="242" t="s">
        <v>11543</v>
      </c>
      <c r="AI832" s="243" t="s">
        <v>11544</v>
      </c>
      <c r="AJ832" s="10" t="s">
        <v>11545</v>
      </c>
      <c r="AK832" s="10" t="s">
        <v>11546</v>
      </c>
      <c r="AL832" s="241" t="s">
        <v>1950</v>
      </c>
      <c r="AM832" s="8" t="s">
        <v>11547</v>
      </c>
      <c r="AN832" s="8"/>
      <c r="AO832" s="8"/>
      <c r="AP832" s="8"/>
      <c r="AQ832" s="8"/>
      <c r="AR832" s="245">
        <v>44729</v>
      </c>
      <c r="AS832" s="245">
        <v>44729</v>
      </c>
      <c r="AT832" s="246"/>
      <c r="AU832" s="244"/>
      <c r="AV832" s="247" t="s">
        <v>8582</v>
      </c>
      <c r="AW832" s="248" t="s">
        <v>3782</v>
      </c>
      <c r="AX832" s="249" t="s">
        <v>11548</v>
      </c>
      <c r="AY832" s="250" t="s">
        <v>11539</v>
      </c>
    </row>
    <row r="833" spans="1:51" ht="24.75" customHeight="1" x14ac:dyDescent="0.35">
      <c r="A833" s="11">
        <v>832</v>
      </c>
      <c r="B833" s="241" t="s">
        <v>11549</v>
      </c>
      <c r="C833" s="8" t="s">
        <v>11550</v>
      </c>
      <c r="D833" s="10" t="s">
        <v>3087</v>
      </c>
      <c r="E833" s="10" t="s">
        <v>14</v>
      </c>
      <c r="F833" s="9">
        <v>40770</v>
      </c>
      <c r="G833" s="9">
        <v>40830</v>
      </c>
      <c r="H833" s="9"/>
      <c r="I833" s="9"/>
      <c r="J833" s="7" t="s">
        <v>1932</v>
      </c>
      <c r="K833" s="7" t="s">
        <v>7218</v>
      </c>
      <c r="L833" s="10" t="s">
        <v>789</v>
      </c>
      <c r="M833" s="242" t="s">
        <v>2359</v>
      </c>
      <c r="N833" s="243" t="s">
        <v>1933</v>
      </c>
      <c r="O833" s="243" t="s">
        <v>1182</v>
      </c>
      <c r="P833" s="10" t="s">
        <v>2510</v>
      </c>
      <c r="Q833" s="10" t="e">
        <v>#N/A</v>
      </c>
      <c r="R833" s="10"/>
      <c r="S833" s="10"/>
      <c r="T833" s="10" t="s">
        <v>22</v>
      </c>
      <c r="U833" s="244">
        <v>30293</v>
      </c>
      <c r="V833" s="10" t="s">
        <v>255</v>
      </c>
      <c r="W833" s="10" t="s">
        <v>2015</v>
      </c>
      <c r="X833" s="241" t="s">
        <v>1936</v>
      </c>
      <c r="Y833" s="8" t="s">
        <v>11551</v>
      </c>
      <c r="Z833" s="243">
        <v>44524</v>
      </c>
      <c r="AA833" s="10" t="s">
        <v>1937</v>
      </c>
      <c r="AB833" s="10" t="s">
        <v>1938</v>
      </c>
      <c r="AC833" s="10" t="s">
        <v>3139</v>
      </c>
      <c r="AD833" s="10" t="s">
        <v>2172</v>
      </c>
      <c r="AE833" s="243" t="s">
        <v>2705</v>
      </c>
      <c r="AF833" s="10" t="s">
        <v>11552</v>
      </c>
      <c r="AG833" s="10" t="s">
        <v>11553</v>
      </c>
      <c r="AH833" s="242" t="s">
        <v>11554</v>
      </c>
      <c r="AI833" s="243" t="s">
        <v>11555</v>
      </c>
      <c r="AJ833" s="10" t="s">
        <v>11556</v>
      </c>
      <c r="AK833" s="10" t="s">
        <v>11557</v>
      </c>
      <c r="AL833" s="241" t="s">
        <v>1941</v>
      </c>
      <c r="AM833" s="8" t="s">
        <v>11558</v>
      </c>
      <c r="AN833" s="8"/>
      <c r="AO833" s="8"/>
      <c r="AP833" s="8"/>
      <c r="AQ833" s="8"/>
      <c r="AR833" s="245">
        <v>44742</v>
      </c>
      <c r="AS833" s="245">
        <v>44742</v>
      </c>
      <c r="AT833" s="246"/>
      <c r="AU833" s="244"/>
      <c r="AV833" s="247" t="s">
        <v>8582</v>
      </c>
      <c r="AW833" s="248" t="s">
        <v>8607</v>
      </c>
      <c r="AX833" s="249"/>
      <c r="AY833" s="250" t="s">
        <v>11549</v>
      </c>
    </row>
    <row r="834" spans="1:51" ht="24.75" customHeight="1" x14ac:dyDescent="0.35">
      <c r="A834" s="11">
        <v>833</v>
      </c>
      <c r="B834" s="241" t="s">
        <v>11559</v>
      </c>
      <c r="C834" s="8" t="s">
        <v>11560</v>
      </c>
      <c r="D834" s="10" t="s">
        <v>3087</v>
      </c>
      <c r="E834" s="10" t="s">
        <v>14</v>
      </c>
      <c r="F834" s="9">
        <v>43738</v>
      </c>
      <c r="G834" s="9">
        <v>43797</v>
      </c>
      <c r="H834" s="9"/>
      <c r="I834" s="9"/>
      <c r="J834" s="7" t="s">
        <v>1932</v>
      </c>
      <c r="K834" s="7" t="s">
        <v>10651</v>
      </c>
      <c r="L834" s="10" t="s">
        <v>70</v>
      </c>
      <c r="M834" s="242" t="s">
        <v>2287</v>
      </c>
      <c r="N834" s="243" t="s">
        <v>2017</v>
      </c>
      <c r="O834" s="243" t="s">
        <v>816</v>
      </c>
      <c r="P834" s="10" t="s">
        <v>2367</v>
      </c>
      <c r="Q834" s="10" t="s">
        <v>21</v>
      </c>
      <c r="R834" s="10"/>
      <c r="S834" s="10"/>
      <c r="T834" s="10" t="s">
        <v>53</v>
      </c>
      <c r="U834" s="244">
        <v>33504</v>
      </c>
      <c r="V834" s="10" t="s">
        <v>255</v>
      </c>
      <c r="W834" s="10" t="s">
        <v>255</v>
      </c>
      <c r="X834" s="241" t="s">
        <v>1936</v>
      </c>
      <c r="Y834" s="8" t="s">
        <v>11561</v>
      </c>
      <c r="Z834" s="243">
        <v>43153</v>
      </c>
      <c r="AA834" s="10" t="s">
        <v>3087</v>
      </c>
      <c r="AB834" s="10" t="s">
        <v>1938</v>
      </c>
      <c r="AC834" s="10" t="s">
        <v>3139</v>
      </c>
      <c r="AD834" s="10" t="s">
        <v>11562</v>
      </c>
      <c r="AE834" s="243" t="s">
        <v>1948</v>
      </c>
      <c r="AF834" s="10" t="s">
        <v>11563</v>
      </c>
      <c r="AG834" s="10" t="s">
        <v>11564</v>
      </c>
      <c r="AH834" s="242" t="s">
        <v>11563</v>
      </c>
      <c r="AI834" s="243" t="s">
        <v>11564</v>
      </c>
      <c r="AJ834" s="10" t="s">
        <v>11565</v>
      </c>
      <c r="AK834" s="10" t="s">
        <v>11566</v>
      </c>
      <c r="AL834" s="241" t="s">
        <v>1971</v>
      </c>
      <c r="AM834" s="8" t="s">
        <v>11567</v>
      </c>
      <c r="AN834" s="8"/>
      <c r="AO834" s="8"/>
      <c r="AP834" s="8"/>
      <c r="AQ834" s="8"/>
      <c r="AR834" s="245">
        <v>44742</v>
      </c>
      <c r="AS834" s="245">
        <v>44742</v>
      </c>
      <c r="AT834" s="246"/>
      <c r="AU834" s="244"/>
      <c r="AV834" s="247" t="s">
        <v>8582</v>
      </c>
      <c r="AW834" s="248" t="s">
        <v>8607</v>
      </c>
      <c r="AX834" s="249"/>
      <c r="AY834" s="250" t="s">
        <v>11559</v>
      </c>
    </row>
    <row r="835" spans="1:51" ht="24.75" customHeight="1" x14ac:dyDescent="0.35">
      <c r="A835" s="11">
        <v>834</v>
      </c>
      <c r="B835" s="241" t="s">
        <v>11568</v>
      </c>
      <c r="C835" s="8" t="s">
        <v>11569</v>
      </c>
      <c r="D835" s="10" t="s">
        <v>3087</v>
      </c>
      <c r="E835" s="10" t="s">
        <v>781</v>
      </c>
      <c r="F835" s="9">
        <v>44256</v>
      </c>
      <c r="G835" s="9">
        <v>44315</v>
      </c>
      <c r="H835" s="9"/>
      <c r="I835" s="9">
        <v>45776</v>
      </c>
      <c r="J835" s="7" t="s">
        <v>3127</v>
      </c>
      <c r="K835" s="7" t="s">
        <v>80</v>
      </c>
      <c r="L835" s="10" t="s">
        <v>11570</v>
      </c>
      <c r="M835" s="242" t="s">
        <v>11571</v>
      </c>
      <c r="N835" s="243" t="s">
        <v>2017</v>
      </c>
      <c r="O835" s="243" t="s">
        <v>3186</v>
      </c>
      <c r="P835" s="10" t="s">
        <v>2061</v>
      </c>
      <c r="Q835" s="10" t="e">
        <v>#N/A</v>
      </c>
      <c r="R835" s="10"/>
      <c r="S835" s="10"/>
      <c r="T835" s="10" t="s">
        <v>53</v>
      </c>
      <c r="U835" s="244">
        <v>32032</v>
      </c>
      <c r="V835" s="10" t="s">
        <v>781</v>
      </c>
      <c r="W835" s="10" t="s">
        <v>781</v>
      </c>
      <c r="X835" s="241" t="s">
        <v>1936</v>
      </c>
      <c r="Y835" s="8" t="s">
        <v>11572</v>
      </c>
      <c r="Z835" s="243">
        <v>43138</v>
      </c>
      <c r="AA835" s="10" t="s">
        <v>3087</v>
      </c>
      <c r="AB835" s="10" t="s">
        <v>1938</v>
      </c>
      <c r="AC835" s="10" t="s">
        <v>3139</v>
      </c>
      <c r="AD835" s="10" t="s">
        <v>2309</v>
      </c>
      <c r="AE835" s="243" t="s">
        <v>1948</v>
      </c>
      <c r="AF835" s="10" t="s">
        <v>11573</v>
      </c>
      <c r="AG835" s="10" t="s">
        <v>11574</v>
      </c>
      <c r="AH835" s="242" t="s">
        <v>11573</v>
      </c>
      <c r="AI835" s="243" t="s">
        <v>11574</v>
      </c>
      <c r="AJ835" s="10" t="s">
        <v>11575</v>
      </c>
      <c r="AK835" s="10" t="s">
        <v>9309</v>
      </c>
      <c r="AL835" s="241" t="s">
        <v>1971</v>
      </c>
      <c r="AM835" s="8" t="s">
        <v>11576</v>
      </c>
      <c r="AN835" s="8"/>
      <c r="AO835" s="8"/>
      <c r="AP835" s="8"/>
      <c r="AQ835" s="8"/>
      <c r="AR835" s="245">
        <v>44742</v>
      </c>
      <c r="AS835" s="245">
        <v>44742</v>
      </c>
      <c r="AT835" s="246"/>
      <c r="AU835" s="244"/>
      <c r="AV835" s="247" t="s">
        <v>8582</v>
      </c>
      <c r="AW835" s="248" t="s">
        <v>8607</v>
      </c>
      <c r="AX835" s="249"/>
      <c r="AY835" s="250" t="s">
        <v>11568</v>
      </c>
    </row>
    <row r="836" spans="1:51" ht="24.75" customHeight="1" x14ac:dyDescent="0.35">
      <c r="A836" s="11">
        <v>835</v>
      </c>
      <c r="B836" s="241" t="s">
        <v>11577</v>
      </c>
      <c r="C836" s="8" t="s">
        <v>11578</v>
      </c>
      <c r="D836" s="10"/>
      <c r="E836" s="10" t="s">
        <v>255</v>
      </c>
      <c r="F836" s="9">
        <v>44567</v>
      </c>
      <c r="G836" s="9">
        <v>44626</v>
      </c>
      <c r="H836" s="9"/>
      <c r="I836" s="9">
        <v>44991</v>
      </c>
      <c r="J836" s="7" t="s">
        <v>3127</v>
      </c>
      <c r="K836" s="7" t="s">
        <v>80</v>
      </c>
      <c r="L836" s="10" t="s">
        <v>8979</v>
      </c>
      <c r="M836" s="242" t="s">
        <v>8979</v>
      </c>
      <c r="N836" s="243" t="s">
        <v>2050</v>
      </c>
      <c r="O836" s="243" t="s">
        <v>1057</v>
      </c>
      <c r="P836" s="10" t="s">
        <v>2463</v>
      </c>
      <c r="Q836" s="10" t="s">
        <v>21</v>
      </c>
      <c r="R836" s="10"/>
      <c r="S836" s="10"/>
      <c r="T836" s="10" t="s">
        <v>22</v>
      </c>
      <c r="U836" s="244">
        <v>34933</v>
      </c>
      <c r="V836" s="10" t="s">
        <v>255</v>
      </c>
      <c r="W836" s="10" t="s">
        <v>707</v>
      </c>
      <c r="X836" s="241" t="s">
        <v>1936</v>
      </c>
      <c r="Y836" s="8" t="s">
        <v>11579</v>
      </c>
      <c r="Z836" s="243">
        <v>44326</v>
      </c>
      <c r="AA836" s="10" t="s">
        <v>1937</v>
      </c>
      <c r="AB836" s="10" t="s">
        <v>1956</v>
      </c>
      <c r="AC836" s="10" t="s">
        <v>3139</v>
      </c>
      <c r="AD836" s="10" t="s">
        <v>2149</v>
      </c>
      <c r="AE836" s="243" t="s">
        <v>1988</v>
      </c>
      <c r="AF836" s="10" t="s">
        <v>11580</v>
      </c>
      <c r="AG836" s="10" t="s">
        <v>11581</v>
      </c>
      <c r="AH836" s="242" t="s">
        <v>11580</v>
      </c>
      <c r="AI836" s="243" t="s">
        <v>11581</v>
      </c>
      <c r="AJ836" s="10" t="s">
        <v>11582</v>
      </c>
      <c r="AK836" s="10" t="s">
        <v>11583</v>
      </c>
      <c r="AL836" s="241" t="s">
        <v>1950</v>
      </c>
      <c r="AM836" s="8" t="s">
        <v>11584</v>
      </c>
      <c r="AN836" s="8"/>
      <c r="AO836" s="8"/>
      <c r="AP836" s="8"/>
      <c r="AQ836" s="8"/>
      <c r="AR836" s="245">
        <v>44742</v>
      </c>
      <c r="AS836" s="245">
        <v>44742</v>
      </c>
      <c r="AT836" s="246"/>
      <c r="AU836" s="244"/>
      <c r="AV836" s="247" t="s">
        <v>8638</v>
      </c>
      <c r="AW836" s="248" t="s">
        <v>8639</v>
      </c>
      <c r="AX836" s="249"/>
      <c r="AY836" s="250" t="s">
        <v>11577</v>
      </c>
    </row>
    <row r="837" spans="1:51" ht="24.75" customHeight="1" x14ac:dyDescent="0.35">
      <c r="A837" s="11">
        <v>836</v>
      </c>
      <c r="B837" s="241" t="s">
        <v>11585</v>
      </c>
      <c r="C837" s="8" t="s">
        <v>11586</v>
      </c>
      <c r="D837" s="10" t="s">
        <v>3087</v>
      </c>
      <c r="E837" s="10" t="s">
        <v>14</v>
      </c>
      <c r="F837" s="9">
        <v>44389</v>
      </c>
      <c r="G837" s="9">
        <v>44448</v>
      </c>
      <c r="H837" s="9"/>
      <c r="I837" s="9">
        <v>44813</v>
      </c>
      <c r="J837" s="7" t="s">
        <v>3127</v>
      </c>
      <c r="K837" s="7" t="s">
        <v>80</v>
      </c>
      <c r="L837" s="10" t="s">
        <v>8979</v>
      </c>
      <c r="M837" s="242" t="s">
        <v>8979</v>
      </c>
      <c r="N837" s="243" t="s">
        <v>2050</v>
      </c>
      <c r="O837" s="243" t="s">
        <v>11587</v>
      </c>
      <c r="P837" s="10" t="s">
        <v>11588</v>
      </c>
      <c r="Q837" s="10" t="s">
        <v>21</v>
      </c>
      <c r="R837" s="10"/>
      <c r="S837" s="10"/>
      <c r="T837" s="10" t="s">
        <v>53</v>
      </c>
      <c r="U837" s="244">
        <v>34594</v>
      </c>
      <c r="V837" s="10" t="s">
        <v>255</v>
      </c>
      <c r="W837" s="10" t="s">
        <v>351</v>
      </c>
      <c r="X837" s="241" t="s">
        <v>1936</v>
      </c>
      <c r="Y837" s="8" t="s">
        <v>11589</v>
      </c>
      <c r="Z837" s="243">
        <v>40309</v>
      </c>
      <c r="AA837" s="10" t="s">
        <v>351</v>
      </c>
      <c r="AB837" s="10" t="s">
        <v>1956</v>
      </c>
      <c r="AC837" s="10" t="s">
        <v>3139</v>
      </c>
      <c r="AD837" s="10" t="s">
        <v>2210</v>
      </c>
      <c r="AE837" s="243" t="s">
        <v>1988</v>
      </c>
      <c r="AF837" s="10" t="s">
        <v>11590</v>
      </c>
      <c r="AG837" s="10" t="s">
        <v>11591</v>
      </c>
      <c r="AH837" s="242" t="s">
        <v>11592</v>
      </c>
      <c r="AI837" s="243" t="s">
        <v>11593</v>
      </c>
      <c r="AJ837" s="10" t="s">
        <v>11594</v>
      </c>
      <c r="AK837" s="10" t="s">
        <v>11595</v>
      </c>
      <c r="AL837" s="241" t="s">
        <v>1953</v>
      </c>
      <c r="AM837" s="8" t="s">
        <v>11596</v>
      </c>
      <c r="AN837" s="8"/>
      <c r="AO837" s="8"/>
      <c r="AP837" s="8"/>
      <c r="AQ837" s="8"/>
      <c r="AR837" s="245">
        <v>44742</v>
      </c>
      <c r="AS837" s="245">
        <v>44742</v>
      </c>
      <c r="AT837" s="246"/>
      <c r="AU837" s="244"/>
      <c r="AV837" s="247" t="s">
        <v>8582</v>
      </c>
      <c r="AW837" s="248" t="s">
        <v>10731</v>
      </c>
      <c r="AX837" s="249" t="s">
        <v>11597</v>
      </c>
      <c r="AY837" s="250" t="s">
        <v>11585</v>
      </c>
    </row>
    <row r="838" spans="1:51" ht="24.75" customHeight="1" x14ac:dyDescent="0.35">
      <c r="A838" s="11">
        <v>837</v>
      </c>
      <c r="B838" s="241" t="s">
        <v>11598</v>
      </c>
      <c r="C838" s="8" t="s">
        <v>11599</v>
      </c>
      <c r="D838" s="10" t="s">
        <v>3087</v>
      </c>
      <c r="E838" s="10" t="s">
        <v>145</v>
      </c>
      <c r="F838" s="9">
        <v>44368</v>
      </c>
      <c r="G838" s="9">
        <v>44427</v>
      </c>
      <c r="H838" s="9"/>
      <c r="I838" s="9">
        <v>44792</v>
      </c>
      <c r="J838" s="7" t="s">
        <v>3127</v>
      </c>
      <c r="K838" s="7" t="s">
        <v>80</v>
      </c>
      <c r="L838" s="10" t="s">
        <v>5789</v>
      </c>
      <c r="M838" s="242" t="s">
        <v>2122</v>
      </c>
      <c r="N838" s="243" t="s">
        <v>1984</v>
      </c>
      <c r="O838" s="243" t="s">
        <v>3091</v>
      </c>
      <c r="P838" s="10" t="s">
        <v>3246</v>
      </c>
      <c r="Q838" s="10" t="e">
        <v>#N/A</v>
      </c>
      <c r="R838" s="10"/>
      <c r="S838" s="10"/>
      <c r="T838" s="10" t="s">
        <v>22</v>
      </c>
      <c r="U838" s="244">
        <v>31818</v>
      </c>
      <c r="V838" s="10" t="s">
        <v>145</v>
      </c>
      <c r="W838" s="10" t="s">
        <v>1382</v>
      </c>
      <c r="X838" s="241" t="s">
        <v>1936</v>
      </c>
      <c r="Y838" s="8" t="s">
        <v>11600</v>
      </c>
      <c r="Z838" s="243">
        <v>43697</v>
      </c>
      <c r="AA838" s="10" t="s">
        <v>145</v>
      </c>
      <c r="AB838" s="10" t="s">
        <v>1938</v>
      </c>
      <c r="AC838" s="10" t="s">
        <v>3139</v>
      </c>
      <c r="AD838" s="10" t="s">
        <v>11601</v>
      </c>
      <c r="AE838" s="243" t="s">
        <v>2705</v>
      </c>
      <c r="AF838" s="10" t="s">
        <v>11602</v>
      </c>
      <c r="AG838" s="10" t="s">
        <v>11603</v>
      </c>
      <c r="AH838" s="242" t="s">
        <v>11604</v>
      </c>
      <c r="AI838" s="243" t="s">
        <v>11605</v>
      </c>
      <c r="AJ838" s="10" t="s">
        <v>11606</v>
      </c>
      <c r="AK838" s="10" t="s">
        <v>11607</v>
      </c>
      <c r="AL838" s="241" t="s">
        <v>1953</v>
      </c>
      <c r="AM838" s="8" t="s">
        <v>11608</v>
      </c>
      <c r="AN838" s="8"/>
      <c r="AO838" s="8"/>
      <c r="AP838" s="8"/>
      <c r="AQ838" s="8"/>
      <c r="AR838" s="245">
        <v>44742</v>
      </c>
      <c r="AS838" s="245">
        <v>44742</v>
      </c>
      <c r="AT838" s="246"/>
      <c r="AU838" s="244"/>
      <c r="AV838" s="247" t="s">
        <v>8638</v>
      </c>
      <c r="AW838" s="248" t="s">
        <v>8639</v>
      </c>
      <c r="AX838" s="249"/>
      <c r="AY838" s="250" t="s">
        <v>11598</v>
      </c>
    </row>
    <row r="839" spans="1:51" ht="24.75" customHeight="1" x14ac:dyDescent="0.35">
      <c r="A839" s="11">
        <v>838</v>
      </c>
      <c r="B839" s="241" t="s">
        <v>11609</v>
      </c>
      <c r="C839" s="8" t="s">
        <v>11610</v>
      </c>
      <c r="D839" s="10"/>
      <c r="E839" s="10" t="s">
        <v>14</v>
      </c>
      <c r="F839" s="9">
        <v>44445</v>
      </c>
      <c r="G839" s="9">
        <v>44504</v>
      </c>
      <c r="H839" s="9"/>
      <c r="I839" s="9">
        <v>44869</v>
      </c>
      <c r="J839" s="7" t="s">
        <v>3127</v>
      </c>
      <c r="K839" s="7" t="s">
        <v>7218</v>
      </c>
      <c r="L839" s="10" t="s">
        <v>2495</v>
      </c>
      <c r="M839" s="242" t="s">
        <v>2495</v>
      </c>
      <c r="N839" s="243" t="s">
        <v>1933</v>
      </c>
      <c r="O839" s="243" t="s">
        <v>11611</v>
      </c>
      <c r="P839" s="10" t="s">
        <v>9994</v>
      </c>
      <c r="Q839" s="10" t="s">
        <v>21</v>
      </c>
      <c r="R839" s="10"/>
      <c r="S839" s="10"/>
      <c r="T839" s="10" t="s">
        <v>22</v>
      </c>
      <c r="U839" s="244">
        <v>33056</v>
      </c>
      <c r="V839" s="10" t="s">
        <v>255</v>
      </c>
      <c r="W839" s="10" t="s">
        <v>527</v>
      </c>
      <c r="X839" s="241" t="s">
        <v>1936</v>
      </c>
      <c r="Y839" s="8" t="s">
        <v>11612</v>
      </c>
      <c r="Z839" s="243" t="s">
        <v>11613</v>
      </c>
      <c r="AA839" s="10" t="s">
        <v>255</v>
      </c>
      <c r="AB839" s="10" t="s">
        <v>1956</v>
      </c>
      <c r="AC839" s="10" t="s">
        <v>3139</v>
      </c>
      <c r="AD839" s="10" t="s">
        <v>2233</v>
      </c>
      <c r="AE839" s="243" t="s">
        <v>751</v>
      </c>
      <c r="AF839" s="10" t="s">
        <v>11614</v>
      </c>
      <c r="AG839" s="10" t="s">
        <v>11615</v>
      </c>
      <c r="AH839" s="242" t="s">
        <v>11616</v>
      </c>
      <c r="AI839" s="243" t="s">
        <v>11617</v>
      </c>
      <c r="AJ839" s="10" t="s">
        <v>11618</v>
      </c>
      <c r="AK839" s="10" t="s">
        <v>11619</v>
      </c>
      <c r="AL839" s="241" t="s">
        <v>1953</v>
      </c>
      <c r="AM839" s="8" t="s">
        <v>11620</v>
      </c>
      <c r="AN839" s="8"/>
      <c r="AO839" s="8"/>
      <c r="AP839" s="8"/>
      <c r="AQ839" s="8"/>
      <c r="AR839" s="245">
        <v>44743</v>
      </c>
      <c r="AS839" s="245">
        <v>44743</v>
      </c>
      <c r="AT839" s="246"/>
      <c r="AU839" s="244"/>
      <c r="AV839" s="247" t="s">
        <v>8582</v>
      </c>
      <c r="AW839" s="248" t="s">
        <v>3782</v>
      </c>
      <c r="AX839" s="249"/>
      <c r="AY839" s="250" t="s">
        <v>11609</v>
      </c>
    </row>
    <row r="840" spans="1:51" ht="24.75" customHeight="1" x14ac:dyDescent="0.35">
      <c r="A840" s="11">
        <v>839</v>
      </c>
      <c r="B840" s="241" t="s">
        <v>11621</v>
      </c>
      <c r="C840" s="8" t="s">
        <v>943</v>
      </c>
      <c r="D840" s="10"/>
      <c r="E840" s="10" t="s">
        <v>14</v>
      </c>
      <c r="F840" s="9">
        <v>44599</v>
      </c>
      <c r="G840" s="9">
        <v>44658</v>
      </c>
      <c r="H840" s="9"/>
      <c r="I840" s="9">
        <v>45023</v>
      </c>
      <c r="J840" s="7" t="s">
        <v>3127</v>
      </c>
      <c r="K840" s="7" t="s">
        <v>18</v>
      </c>
      <c r="L840" s="10" t="s">
        <v>218</v>
      </c>
      <c r="M840" s="242" t="s">
        <v>2083</v>
      </c>
      <c r="N840" s="243" t="s">
        <v>2050</v>
      </c>
      <c r="O840" s="243" t="s">
        <v>1113</v>
      </c>
      <c r="P840" s="10" t="s">
        <v>2481</v>
      </c>
      <c r="Q840" s="10" t="s">
        <v>21</v>
      </c>
      <c r="R840" s="10"/>
      <c r="S840" s="10"/>
      <c r="T840" s="10" t="s">
        <v>22</v>
      </c>
      <c r="U840" s="244">
        <v>34520</v>
      </c>
      <c r="V840" s="10" t="s">
        <v>351</v>
      </c>
      <c r="W840" s="10" t="s">
        <v>747</v>
      </c>
      <c r="X840" s="241" t="s">
        <v>1936</v>
      </c>
      <c r="Y840" s="8" t="s">
        <v>11622</v>
      </c>
      <c r="Z840" s="243">
        <v>40014</v>
      </c>
      <c r="AA840" s="10" t="s">
        <v>351</v>
      </c>
      <c r="AB840" s="10" t="s">
        <v>1956</v>
      </c>
      <c r="AC840" s="10" t="s">
        <v>3139</v>
      </c>
      <c r="AD840" s="10" t="s">
        <v>2199</v>
      </c>
      <c r="AE840" s="243" t="s">
        <v>751</v>
      </c>
      <c r="AF840" s="10" t="s">
        <v>11623</v>
      </c>
      <c r="AG840" s="10" t="s">
        <v>11624</v>
      </c>
      <c r="AH840" s="242" t="s">
        <v>11625</v>
      </c>
      <c r="AI840" s="243" t="s">
        <v>11624</v>
      </c>
      <c r="AJ840" s="10" t="s">
        <v>11626</v>
      </c>
      <c r="AK840" s="10" t="s">
        <v>11627</v>
      </c>
      <c r="AL840" s="241" t="s">
        <v>1950</v>
      </c>
      <c r="AM840" s="8" t="s">
        <v>11628</v>
      </c>
      <c r="AN840" s="8"/>
      <c r="AO840" s="8"/>
      <c r="AP840" s="8"/>
      <c r="AQ840" s="8"/>
      <c r="AR840" s="245">
        <v>44743</v>
      </c>
      <c r="AS840" s="245">
        <v>44743</v>
      </c>
      <c r="AT840" s="246"/>
      <c r="AU840" s="244"/>
      <c r="AV840" s="247" t="s">
        <v>8582</v>
      </c>
      <c r="AW840" s="248" t="s">
        <v>10797</v>
      </c>
      <c r="AX840" s="249"/>
      <c r="AY840" s="250" t="s">
        <v>11621</v>
      </c>
    </row>
    <row r="841" spans="1:51" ht="24.75" customHeight="1" x14ac:dyDescent="0.35">
      <c r="A841" s="11">
        <v>840</v>
      </c>
      <c r="B841" s="241" t="s">
        <v>11629</v>
      </c>
      <c r="C841" s="8" t="s">
        <v>11630</v>
      </c>
      <c r="D841" s="10"/>
      <c r="E841" s="10" t="s">
        <v>32</v>
      </c>
      <c r="F841" s="9">
        <v>44718</v>
      </c>
      <c r="G841" s="9">
        <v>44777</v>
      </c>
      <c r="H841" s="9"/>
      <c r="I841" s="9"/>
      <c r="J841" s="7"/>
      <c r="K841" s="7" t="s">
        <v>80</v>
      </c>
      <c r="L841" s="10" t="s">
        <v>8979</v>
      </c>
      <c r="M841" s="242" t="s">
        <v>3474</v>
      </c>
      <c r="N841" s="243" t="s">
        <v>2050</v>
      </c>
      <c r="O841" s="243" t="s">
        <v>9222</v>
      </c>
      <c r="P841" s="10" t="s">
        <v>9223</v>
      </c>
      <c r="Q841" s="10" t="s">
        <v>148</v>
      </c>
      <c r="R841" s="10"/>
      <c r="S841" s="10"/>
      <c r="T841" s="10" t="s">
        <v>53</v>
      </c>
      <c r="U841" s="244">
        <v>31533</v>
      </c>
      <c r="V841" s="10" t="s">
        <v>79</v>
      </c>
      <c r="W841" s="10" t="s">
        <v>79</v>
      </c>
      <c r="X841" s="241" t="s">
        <v>1936</v>
      </c>
      <c r="Y841" s="8" t="s">
        <v>11631</v>
      </c>
      <c r="Z841" s="243">
        <v>44387</v>
      </c>
      <c r="AA841" s="10" t="s">
        <v>1937</v>
      </c>
      <c r="AB841" s="10" t="s">
        <v>1938</v>
      </c>
      <c r="AC841" s="10" t="s">
        <v>3139</v>
      </c>
      <c r="AD841" s="10" t="s">
        <v>2072</v>
      </c>
      <c r="AE841" s="243" t="s">
        <v>2041</v>
      </c>
      <c r="AF841" s="10" t="s">
        <v>11632</v>
      </c>
      <c r="AG841" s="10" t="s">
        <v>11633</v>
      </c>
      <c r="AH841" s="242" t="s">
        <v>11634</v>
      </c>
      <c r="AI841" s="243" t="s">
        <v>11635</v>
      </c>
      <c r="AJ841" s="10" t="s">
        <v>11636</v>
      </c>
      <c r="AK841" s="10" t="s">
        <v>11637</v>
      </c>
      <c r="AL841" s="241" t="s">
        <v>1953</v>
      </c>
      <c r="AM841" s="8" t="s">
        <v>11638</v>
      </c>
      <c r="AN841" s="8"/>
      <c r="AO841" s="8"/>
      <c r="AP841" s="8"/>
      <c r="AQ841" s="8"/>
      <c r="AR841" s="245">
        <v>44743</v>
      </c>
      <c r="AS841" s="245">
        <v>44743</v>
      </c>
      <c r="AT841" s="246"/>
      <c r="AU841" s="244"/>
      <c r="AV841" s="247" t="s">
        <v>8582</v>
      </c>
      <c r="AW841" s="248" t="s">
        <v>3782</v>
      </c>
      <c r="AX841" s="249"/>
      <c r="AY841" s="250" t="s">
        <v>11629</v>
      </c>
    </row>
    <row r="842" spans="1:51" ht="24.75" customHeight="1" x14ac:dyDescent="0.35">
      <c r="A842" s="11">
        <v>841</v>
      </c>
      <c r="B842" s="241" t="s">
        <v>11639</v>
      </c>
      <c r="C842" s="8" t="s">
        <v>11640</v>
      </c>
      <c r="D842" s="10"/>
      <c r="E842" s="10" t="s">
        <v>14</v>
      </c>
      <c r="F842" s="9">
        <v>44417</v>
      </c>
      <c r="G842" s="9">
        <v>44476</v>
      </c>
      <c r="H842" s="9"/>
      <c r="I842" s="9">
        <v>44841</v>
      </c>
      <c r="J842" s="7" t="s">
        <v>3127</v>
      </c>
      <c r="K842" s="7" t="s">
        <v>7218</v>
      </c>
      <c r="L842" s="10" t="s">
        <v>2442</v>
      </c>
      <c r="M842" s="242" t="s">
        <v>2442</v>
      </c>
      <c r="N842" s="243" t="s">
        <v>1942</v>
      </c>
      <c r="O842" s="243" t="s">
        <v>11641</v>
      </c>
      <c r="P842" s="10" t="s">
        <v>11642</v>
      </c>
      <c r="Q842" s="10" t="s">
        <v>21</v>
      </c>
      <c r="R842" s="10"/>
      <c r="S842" s="10"/>
      <c r="T842" s="10" t="s">
        <v>22</v>
      </c>
      <c r="U842" s="244">
        <v>31321</v>
      </c>
      <c r="V842" s="10" t="s">
        <v>501</v>
      </c>
      <c r="W842" s="10" t="s">
        <v>501</v>
      </c>
      <c r="X842" s="241" t="s">
        <v>1936</v>
      </c>
      <c r="Y842" s="8" t="s">
        <v>11643</v>
      </c>
      <c r="Z842" s="243">
        <v>44048</v>
      </c>
      <c r="AA842" s="10" t="s">
        <v>255</v>
      </c>
      <c r="AB842" s="10" t="s">
        <v>1938</v>
      </c>
      <c r="AC842" s="10" t="s">
        <v>3139</v>
      </c>
      <c r="AD842" s="10" t="s">
        <v>10999</v>
      </c>
      <c r="AE842" s="243" t="s">
        <v>11644</v>
      </c>
      <c r="AF842" s="10" t="s">
        <v>11645</v>
      </c>
      <c r="AG842" s="10" t="s">
        <v>11646</v>
      </c>
      <c r="AH842" s="242" t="s">
        <v>11645</v>
      </c>
      <c r="AI842" s="243" t="s">
        <v>11646</v>
      </c>
      <c r="AJ842" s="10" t="s">
        <v>11647</v>
      </c>
      <c r="AK842" s="10" t="s">
        <v>11648</v>
      </c>
      <c r="AL842" s="241" t="s">
        <v>1941</v>
      </c>
      <c r="AM842" s="8" t="s">
        <v>11649</v>
      </c>
      <c r="AN842" s="8"/>
      <c r="AO842" s="8"/>
      <c r="AP842" s="8"/>
      <c r="AQ842" s="8"/>
      <c r="AR842" s="245">
        <v>44751</v>
      </c>
      <c r="AS842" s="245">
        <v>44751</v>
      </c>
      <c r="AT842" s="246"/>
      <c r="AU842" s="244"/>
      <c r="AV842" s="247" t="s">
        <v>8582</v>
      </c>
      <c r="AW842" s="248" t="s">
        <v>3782</v>
      </c>
      <c r="AX842" s="249"/>
      <c r="AY842" s="250" t="s">
        <v>11639</v>
      </c>
    </row>
    <row r="843" spans="1:51" ht="24.75" customHeight="1" x14ac:dyDescent="0.35">
      <c r="A843" s="11">
        <v>842</v>
      </c>
      <c r="B843" s="241" t="s">
        <v>11650</v>
      </c>
      <c r="C843" s="8" t="s">
        <v>6989</v>
      </c>
      <c r="D843" s="10" t="s">
        <v>3087</v>
      </c>
      <c r="E843" s="10" t="s">
        <v>334</v>
      </c>
      <c r="F843" s="9">
        <v>44396</v>
      </c>
      <c r="G843" s="9">
        <v>44455</v>
      </c>
      <c r="H843" s="9"/>
      <c r="I843" s="9">
        <v>44820</v>
      </c>
      <c r="J843" s="7" t="s">
        <v>3127</v>
      </c>
      <c r="K843" s="7" t="s">
        <v>80</v>
      </c>
      <c r="L843" s="10" t="s">
        <v>8979</v>
      </c>
      <c r="M843" s="242" t="s">
        <v>3474</v>
      </c>
      <c r="N843" s="243" t="s">
        <v>2017</v>
      </c>
      <c r="O843" s="243" t="s">
        <v>8980</v>
      </c>
      <c r="P843" s="10" t="s">
        <v>8981</v>
      </c>
      <c r="Q843" s="10" t="s">
        <v>148</v>
      </c>
      <c r="R843" s="10"/>
      <c r="S843" s="10"/>
      <c r="T843" s="10" t="s">
        <v>22</v>
      </c>
      <c r="U843" s="244">
        <v>32966</v>
      </c>
      <c r="V843" s="10" t="s">
        <v>334</v>
      </c>
      <c r="W843" s="10" t="s">
        <v>334</v>
      </c>
      <c r="X843" s="241" t="s">
        <v>1936</v>
      </c>
      <c r="Y843" s="8" t="s">
        <v>11651</v>
      </c>
      <c r="Z843" s="243">
        <v>38651</v>
      </c>
      <c r="AA843" s="10" t="s">
        <v>334</v>
      </c>
      <c r="AB843" s="10" t="s">
        <v>1938</v>
      </c>
      <c r="AC843" s="10" t="s">
        <v>3139</v>
      </c>
      <c r="AD843" s="10" t="s">
        <v>2263</v>
      </c>
      <c r="AE843" s="243" t="s">
        <v>2041</v>
      </c>
      <c r="AF843" s="10" t="s">
        <v>11652</v>
      </c>
      <c r="AG843" s="10" t="s">
        <v>11653</v>
      </c>
      <c r="AH843" s="242" t="s">
        <v>11654</v>
      </c>
      <c r="AI843" s="243" t="s">
        <v>11653</v>
      </c>
      <c r="AJ843" s="10" t="s">
        <v>11655</v>
      </c>
      <c r="AK843" s="10" t="s">
        <v>11656</v>
      </c>
      <c r="AL843" s="241" t="s">
        <v>1941</v>
      </c>
      <c r="AM843" s="8" t="s">
        <v>11657</v>
      </c>
      <c r="AN843" s="8"/>
      <c r="AO843" s="8"/>
      <c r="AP843" s="8"/>
      <c r="AQ843" s="8"/>
      <c r="AR843" s="245">
        <v>44752</v>
      </c>
      <c r="AS843" s="245">
        <v>44752</v>
      </c>
      <c r="AT843" s="246"/>
      <c r="AU843" s="244"/>
      <c r="AV843" s="247" t="s">
        <v>8582</v>
      </c>
      <c r="AW843" s="248" t="s">
        <v>8607</v>
      </c>
      <c r="AX843" s="249" t="s">
        <v>4629</v>
      </c>
      <c r="AY843" s="250" t="s">
        <v>11650</v>
      </c>
    </row>
    <row r="844" spans="1:51" ht="24.75" customHeight="1" x14ac:dyDescent="0.35">
      <c r="A844" s="11">
        <v>843</v>
      </c>
      <c r="B844" s="241" t="s">
        <v>11658</v>
      </c>
      <c r="C844" s="8" t="s">
        <v>1574</v>
      </c>
      <c r="D844" s="10" t="s">
        <v>3087</v>
      </c>
      <c r="E844" s="10" t="s">
        <v>501</v>
      </c>
      <c r="F844" s="9">
        <v>43836</v>
      </c>
      <c r="G844" s="9">
        <v>43895</v>
      </c>
      <c r="H844" s="9"/>
      <c r="I844" s="9"/>
      <c r="J844" s="7" t="s">
        <v>1932</v>
      </c>
      <c r="K844" s="7" t="s">
        <v>80</v>
      </c>
      <c r="L844" s="10" t="s">
        <v>8979</v>
      </c>
      <c r="M844" s="242" t="s">
        <v>3474</v>
      </c>
      <c r="N844" s="243" t="s">
        <v>2017</v>
      </c>
      <c r="O844" s="243" t="s">
        <v>8980</v>
      </c>
      <c r="P844" s="10" t="s">
        <v>8981</v>
      </c>
      <c r="Q844" s="10" t="s">
        <v>148</v>
      </c>
      <c r="R844" s="10"/>
      <c r="S844" s="10"/>
      <c r="T844" s="10" t="s">
        <v>22</v>
      </c>
      <c r="U844" s="244">
        <v>33000</v>
      </c>
      <c r="V844" s="10" t="s">
        <v>501</v>
      </c>
      <c r="W844" s="10" t="s">
        <v>501</v>
      </c>
      <c r="X844" s="241" t="s">
        <v>1936</v>
      </c>
      <c r="Y844" s="8" t="s">
        <v>2681</v>
      </c>
      <c r="Z844" s="243">
        <v>43371</v>
      </c>
      <c r="AA844" s="10" t="s">
        <v>501</v>
      </c>
      <c r="AB844" s="10" t="s">
        <v>1938</v>
      </c>
      <c r="AC844" s="10" t="s">
        <v>3139</v>
      </c>
      <c r="AD844" s="10" t="s">
        <v>11659</v>
      </c>
      <c r="AE844" s="243" t="s">
        <v>2041</v>
      </c>
      <c r="AF844" s="10" t="s">
        <v>11660</v>
      </c>
      <c r="AG844" s="10" t="s">
        <v>11661</v>
      </c>
      <c r="AH844" s="242" t="s">
        <v>11660</v>
      </c>
      <c r="AI844" s="243" t="s">
        <v>11661</v>
      </c>
      <c r="AJ844" s="10" t="s">
        <v>2682</v>
      </c>
      <c r="AK844" s="10" t="s">
        <v>11662</v>
      </c>
      <c r="AL844" s="241" t="s">
        <v>2107</v>
      </c>
      <c r="AM844" s="8" t="s">
        <v>11663</v>
      </c>
      <c r="AN844" s="8"/>
      <c r="AO844" s="8"/>
      <c r="AP844" s="8"/>
      <c r="AQ844" s="8"/>
      <c r="AR844" s="245">
        <v>44752</v>
      </c>
      <c r="AS844" s="245">
        <v>44752</v>
      </c>
      <c r="AT844" s="246"/>
      <c r="AU844" s="244"/>
      <c r="AV844" s="247" t="s">
        <v>8582</v>
      </c>
      <c r="AW844" s="248" t="s">
        <v>8607</v>
      </c>
      <c r="AX844" s="249" t="s">
        <v>10750</v>
      </c>
      <c r="AY844" s="250" t="s">
        <v>11658</v>
      </c>
    </row>
    <row r="845" spans="1:51" ht="24.75" customHeight="1" x14ac:dyDescent="0.35">
      <c r="A845" s="11">
        <v>844</v>
      </c>
      <c r="B845" s="241" t="s">
        <v>11664</v>
      </c>
      <c r="C845" s="8" t="s">
        <v>11665</v>
      </c>
      <c r="D845" s="10" t="s">
        <v>3087</v>
      </c>
      <c r="E845" s="10" t="s">
        <v>162</v>
      </c>
      <c r="F845" s="9">
        <v>43927</v>
      </c>
      <c r="G845" s="9">
        <v>43986</v>
      </c>
      <c r="H845" s="9"/>
      <c r="I845" s="9">
        <v>45447</v>
      </c>
      <c r="J845" s="7" t="s">
        <v>3127</v>
      </c>
      <c r="K845" s="7" t="s">
        <v>80</v>
      </c>
      <c r="L845" s="10" t="s">
        <v>8979</v>
      </c>
      <c r="M845" s="242" t="s">
        <v>3474</v>
      </c>
      <c r="N845" s="243" t="s">
        <v>2017</v>
      </c>
      <c r="O845" s="243" t="s">
        <v>8980</v>
      </c>
      <c r="P845" s="10" t="s">
        <v>8981</v>
      </c>
      <c r="Q845" s="10" t="s">
        <v>148</v>
      </c>
      <c r="R845" s="10"/>
      <c r="S845" s="10"/>
      <c r="T845" s="10" t="s">
        <v>22</v>
      </c>
      <c r="U845" s="244">
        <v>32017</v>
      </c>
      <c r="V845" s="10" t="s">
        <v>162</v>
      </c>
      <c r="W845" s="10" t="s">
        <v>79</v>
      </c>
      <c r="X845" s="241" t="s">
        <v>1936</v>
      </c>
      <c r="Y845" s="8" t="s">
        <v>11666</v>
      </c>
      <c r="Z845" s="243">
        <v>42992</v>
      </c>
      <c r="AA845" s="10" t="s">
        <v>3087</v>
      </c>
      <c r="AB845" s="10" t="s">
        <v>1938</v>
      </c>
      <c r="AC845" s="10" t="s">
        <v>3139</v>
      </c>
      <c r="AD845" s="10" t="s">
        <v>9368</v>
      </c>
      <c r="AE845" s="243" t="s">
        <v>6722</v>
      </c>
      <c r="AF845" s="10" t="s">
        <v>11667</v>
      </c>
      <c r="AG845" s="10" t="s">
        <v>11668</v>
      </c>
      <c r="AH845" s="242" t="s">
        <v>11667</v>
      </c>
      <c r="AI845" s="243" t="s">
        <v>11668</v>
      </c>
      <c r="AJ845" s="10" t="s">
        <v>11669</v>
      </c>
      <c r="AK845" s="10" t="s">
        <v>11670</v>
      </c>
      <c r="AL845" s="241" t="s">
        <v>1941</v>
      </c>
      <c r="AM845" s="8" t="s">
        <v>11671</v>
      </c>
      <c r="AN845" s="8"/>
      <c r="AO845" s="8"/>
      <c r="AP845" s="8"/>
      <c r="AQ845" s="8"/>
      <c r="AR845" s="245">
        <v>44752</v>
      </c>
      <c r="AS845" s="245">
        <v>44752</v>
      </c>
      <c r="AT845" s="246"/>
      <c r="AU845" s="244"/>
      <c r="AV845" s="247" t="s">
        <v>8582</v>
      </c>
      <c r="AW845" s="248" t="s">
        <v>8607</v>
      </c>
      <c r="AX845" s="249" t="s">
        <v>10817</v>
      </c>
      <c r="AY845" s="250" t="s">
        <v>11664</v>
      </c>
    </row>
    <row r="846" spans="1:51" ht="24.75" customHeight="1" x14ac:dyDescent="0.35">
      <c r="A846" s="11">
        <v>845</v>
      </c>
      <c r="B846" s="241" t="s">
        <v>11672</v>
      </c>
      <c r="C846" s="8" t="s">
        <v>11673</v>
      </c>
      <c r="D846" s="10"/>
      <c r="E846" s="10" t="s">
        <v>14</v>
      </c>
      <c r="F846" s="9">
        <v>44426</v>
      </c>
      <c r="G846" s="9">
        <v>44485</v>
      </c>
      <c r="H846" s="9"/>
      <c r="I846" s="9">
        <v>44850</v>
      </c>
      <c r="J846" s="7" t="s">
        <v>3127</v>
      </c>
      <c r="K846" s="7" t="s">
        <v>7218</v>
      </c>
      <c r="L846" s="10" t="s">
        <v>115</v>
      </c>
      <c r="M846" s="242" t="s">
        <v>2070</v>
      </c>
      <c r="N846" s="243" t="s">
        <v>1990</v>
      </c>
      <c r="O846" s="243" t="s">
        <v>484</v>
      </c>
      <c r="P846" s="10" t="s">
        <v>2220</v>
      </c>
      <c r="Q846" s="10" t="s">
        <v>21</v>
      </c>
      <c r="R846" s="10"/>
      <c r="S846" s="10"/>
      <c r="T846" s="10" t="s">
        <v>53</v>
      </c>
      <c r="U846" s="244">
        <v>32668</v>
      </c>
      <c r="V846" s="10" t="s">
        <v>255</v>
      </c>
      <c r="W846" s="10" t="s">
        <v>255</v>
      </c>
      <c r="X846" s="241" t="s">
        <v>1936</v>
      </c>
      <c r="Y846" s="8" t="s">
        <v>11674</v>
      </c>
      <c r="Z846" s="243">
        <v>43417</v>
      </c>
      <c r="AA846" s="10" t="s">
        <v>255</v>
      </c>
      <c r="AB846" s="10" t="s">
        <v>1938</v>
      </c>
      <c r="AC846" s="10" t="s">
        <v>3139</v>
      </c>
      <c r="AD846" s="10" t="s">
        <v>2678</v>
      </c>
      <c r="AE846" s="243" t="s">
        <v>11675</v>
      </c>
      <c r="AF846" s="10" t="s">
        <v>11676</v>
      </c>
      <c r="AG846" s="10" t="s">
        <v>11677</v>
      </c>
      <c r="AH846" s="242" t="s">
        <v>11676</v>
      </c>
      <c r="AI846" s="243" t="s">
        <v>11677</v>
      </c>
      <c r="AJ846" s="10" t="s">
        <v>11678</v>
      </c>
      <c r="AK846" s="10" t="s">
        <v>11679</v>
      </c>
      <c r="AL846" s="241" t="s">
        <v>1971</v>
      </c>
      <c r="AM846" s="8" t="s">
        <v>11680</v>
      </c>
      <c r="AN846" s="8"/>
      <c r="AO846" s="8"/>
      <c r="AP846" s="8"/>
      <c r="AQ846" s="8"/>
      <c r="AR846" s="245">
        <v>44757</v>
      </c>
      <c r="AS846" s="245">
        <v>44757</v>
      </c>
      <c r="AT846" s="246"/>
      <c r="AU846" s="244"/>
      <c r="AV846" s="247" t="s">
        <v>8582</v>
      </c>
      <c r="AW846" s="248" t="s">
        <v>3782</v>
      </c>
      <c r="AX846" s="249"/>
      <c r="AY846" s="250" t="s">
        <v>11672</v>
      </c>
    </row>
    <row r="847" spans="1:51" ht="24.75" customHeight="1" x14ac:dyDescent="0.35">
      <c r="A847" s="11">
        <v>846</v>
      </c>
      <c r="B847" s="241" t="s">
        <v>11681</v>
      </c>
      <c r="C847" s="8" t="s">
        <v>11682</v>
      </c>
      <c r="D847" s="10" t="s">
        <v>3087</v>
      </c>
      <c r="E847" s="10" t="s">
        <v>747</v>
      </c>
      <c r="F847" s="9">
        <v>43322</v>
      </c>
      <c r="G847" s="9">
        <v>43381</v>
      </c>
      <c r="H847" s="9"/>
      <c r="I847" s="9"/>
      <c r="J847" s="7" t="s">
        <v>1932</v>
      </c>
      <c r="K847" s="7" t="s">
        <v>80</v>
      </c>
      <c r="L847" s="10" t="s">
        <v>5789</v>
      </c>
      <c r="M847" s="242" t="s">
        <v>2122</v>
      </c>
      <c r="N847" s="243" t="s">
        <v>2050</v>
      </c>
      <c r="O847" s="243" t="s">
        <v>3186</v>
      </c>
      <c r="P847" s="10" t="s">
        <v>2061</v>
      </c>
      <c r="Q847" s="10" t="e">
        <v>#N/A</v>
      </c>
      <c r="R847" s="10"/>
      <c r="S847" s="10"/>
      <c r="T847" s="10" t="s">
        <v>53</v>
      </c>
      <c r="U847" s="244">
        <v>32707</v>
      </c>
      <c r="V847" s="10" t="s">
        <v>747</v>
      </c>
      <c r="W847" s="10" t="s">
        <v>747</v>
      </c>
      <c r="X847" s="241" t="s">
        <v>1936</v>
      </c>
      <c r="Y847" s="8" t="s">
        <v>11683</v>
      </c>
      <c r="Z847" s="243">
        <v>38384</v>
      </c>
      <c r="AA847" s="10" t="s">
        <v>747</v>
      </c>
      <c r="AB847" s="10" t="s">
        <v>1938</v>
      </c>
      <c r="AC847" s="10" t="s">
        <v>1974</v>
      </c>
      <c r="AD847" s="10" t="s">
        <v>11684</v>
      </c>
      <c r="AE847" s="243" t="s">
        <v>3573</v>
      </c>
      <c r="AF847" s="10" t="s">
        <v>11685</v>
      </c>
      <c r="AG847" s="10" t="s">
        <v>11686</v>
      </c>
      <c r="AH847" s="242" t="s">
        <v>11685</v>
      </c>
      <c r="AI847" s="243" t="s">
        <v>11686</v>
      </c>
      <c r="AJ847" s="10" t="s">
        <v>11687</v>
      </c>
      <c r="AK847" s="10" t="s">
        <v>11688</v>
      </c>
      <c r="AL847" s="241" t="s">
        <v>1971</v>
      </c>
      <c r="AM847" s="8" t="s">
        <v>11689</v>
      </c>
      <c r="AN847" s="8"/>
      <c r="AO847" s="8"/>
      <c r="AP847" s="8"/>
      <c r="AQ847" s="8"/>
      <c r="AR847" s="245">
        <v>44757</v>
      </c>
      <c r="AS847" s="245">
        <v>44757</v>
      </c>
      <c r="AT847" s="246"/>
      <c r="AU847" s="244"/>
      <c r="AV847" s="247" t="s">
        <v>8638</v>
      </c>
      <c r="AW847" s="248" t="s">
        <v>6620</v>
      </c>
      <c r="AX847" s="249"/>
      <c r="AY847" s="250" t="s">
        <v>11681</v>
      </c>
    </row>
    <row r="848" spans="1:51" ht="24.75" customHeight="1" x14ac:dyDescent="0.35">
      <c r="A848" s="11">
        <v>847</v>
      </c>
      <c r="B848" s="241" t="s">
        <v>11690</v>
      </c>
      <c r="C848" s="8" t="s">
        <v>6288</v>
      </c>
      <c r="D848" s="10"/>
      <c r="E848" s="10" t="s">
        <v>1869</v>
      </c>
      <c r="F848" s="9">
        <v>44699</v>
      </c>
      <c r="G848" s="9">
        <v>44758</v>
      </c>
      <c r="H848" s="9"/>
      <c r="I848" s="9"/>
      <c r="J848" s="7"/>
      <c r="K848" s="7" t="s">
        <v>80</v>
      </c>
      <c r="L848" s="10" t="s">
        <v>5937</v>
      </c>
      <c r="M848" s="242" t="s">
        <v>2298</v>
      </c>
      <c r="N848" s="243" t="s">
        <v>1972</v>
      </c>
      <c r="O848" s="243" t="s">
        <v>3186</v>
      </c>
      <c r="P848" s="10" t="s">
        <v>2061</v>
      </c>
      <c r="Q848" s="10" t="e">
        <v>#N/A</v>
      </c>
      <c r="R848" s="10"/>
      <c r="S848" s="10"/>
      <c r="T848" s="10" t="s">
        <v>53</v>
      </c>
      <c r="U848" s="244">
        <v>28842</v>
      </c>
      <c r="V848" s="10" t="s">
        <v>1725</v>
      </c>
      <c r="W848" s="10" t="s">
        <v>1725</v>
      </c>
      <c r="X848" s="241" t="s">
        <v>1936</v>
      </c>
      <c r="Y848" s="8" t="s">
        <v>11691</v>
      </c>
      <c r="Z848" s="243">
        <v>43670</v>
      </c>
      <c r="AA848" s="10" t="s">
        <v>3591</v>
      </c>
      <c r="AB848" s="10" t="s">
        <v>1938</v>
      </c>
      <c r="AC848" s="10" t="s">
        <v>3139</v>
      </c>
      <c r="AD848" s="10" t="s">
        <v>5141</v>
      </c>
      <c r="AE848" s="243" t="s">
        <v>11692</v>
      </c>
      <c r="AF848" s="10" t="s">
        <v>11693</v>
      </c>
      <c r="AG848" s="10" t="s">
        <v>11694</v>
      </c>
      <c r="AH848" s="242" t="s">
        <v>11693</v>
      </c>
      <c r="AI848" s="243" t="s">
        <v>11694</v>
      </c>
      <c r="AJ848" s="10" t="s">
        <v>11695</v>
      </c>
      <c r="AK848" s="10" t="s">
        <v>11696</v>
      </c>
      <c r="AL848" s="241" t="s">
        <v>1971</v>
      </c>
      <c r="AM848" s="8" t="s">
        <v>11697</v>
      </c>
      <c r="AN848" s="8"/>
      <c r="AO848" s="8"/>
      <c r="AP848" s="8"/>
      <c r="AQ848" s="8"/>
      <c r="AR848" s="245">
        <v>44757</v>
      </c>
      <c r="AS848" s="245">
        <v>44757</v>
      </c>
      <c r="AT848" s="246"/>
      <c r="AU848" s="244"/>
      <c r="AV848" s="247" t="s">
        <v>8638</v>
      </c>
      <c r="AW848" s="248" t="s">
        <v>8639</v>
      </c>
      <c r="AX848" s="249"/>
      <c r="AY848" s="250" t="s">
        <v>11690</v>
      </c>
    </row>
    <row r="849" spans="1:51" ht="24.75" customHeight="1" x14ac:dyDescent="0.35">
      <c r="A849" s="11">
        <v>848</v>
      </c>
      <c r="B849" s="241" t="s">
        <v>11698</v>
      </c>
      <c r="C849" s="8" t="s">
        <v>11699</v>
      </c>
      <c r="D849" s="10"/>
      <c r="E849" s="10" t="s">
        <v>14</v>
      </c>
      <c r="F849" s="9">
        <v>44627</v>
      </c>
      <c r="G849" s="9">
        <v>44686</v>
      </c>
      <c r="H849" s="9"/>
      <c r="I849" s="9">
        <v>45051</v>
      </c>
      <c r="J849" s="7" t="s">
        <v>3127</v>
      </c>
      <c r="K849" s="7" t="s">
        <v>10651</v>
      </c>
      <c r="L849" s="10" t="s">
        <v>70</v>
      </c>
      <c r="M849" s="242" t="s">
        <v>1983</v>
      </c>
      <c r="N849" s="243" t="s">
        <v>2017</v>
      </c>
      <c r="O849" s="243" t="s">
        <v>1402</v>
      </c>
      <c r="P849" s="10" t="s">
        <v>9758</v>
      </c>
      <c r="Q849" s="10" t="s">
        <v>21</v>
      </c>
      <c r="R849" s="10"/>
      <c r="S849" s="10"/>
      <c r="T849" s="10" t="s">
        <v>53</v>
      </c>
      <c r="U849" s="244">
        <v>33121</v>
      </c>
      <c r="V849" s="10" t="s">
        <v>2270</v>
      </c>
      <c r="W849" s="10" t="s">
        <v>1382</v>
      </c>
      <c r="X849" s="241" t="s">
        <v>1936</v>
      </c>
      <c r="Y849" s="8" t="s">
        <v>11700</v>
      </c>
      <c r="Z849" s="243">
        <v>40155</v>
      </c>
      <c r="AA849" s="10" t="s">
        <v>2270</v>
      </c>
      <c r="AB849" s="10" t="s">
        <v>1938</v>
      </c>
      <c r="AC849" s="10" t="s">
        <v>1974</v>
      </c>
      <c r="AD849" s="10" t="s">
        <v>2115</v>
      </c>
      <c r="AE849" s="243" t="s">
        <v>2480</v>
      </c>
      <c r="AF849" s="10" t="s">
        <v>11701</v>
      </c>
      <c r="AG849" s="10" t="s">
        <v>11702</v>
      </c>
      <c r="AH849" s="242" t="s">
        <v>11703</v>
      </c>
      <c r="AI849" s="243" t="s">
        <v>11704</v>
      </c>
      <c r="AJ849" s="10" t="s">
        <v>11705</v>
      </c>
      <c r="AK849" s="10" t="s">
        <v>11706</v>
      </c>
      <c r="AL849" s="241" t="s">
        <v>1971</v>
      </c>
      <c r="AM849" s="8" t="s">
        <v>11707</v>
      </c>
      <c r="AN849" s="8"/>
      <c r="AO849" s="8"/>
      <c r="AP849" s="8"/>
      <c r="AQ849" s="8"/>
      <c r="AR849" s="245">
        <v>44758</v>
      </c>
      <c r="AS849" s="245">
        <v>44758</v>
      </c>
      <c r="AT849" s="246"/>
      <c r="AU849" s="244"/>
      <c r="AV849" s="247" t="s">
        <v>8582</v>
      </c>
      <c r="AW849" s="248" t="s">
        <v>10797</v>
      </c>
      <c r="AX849" s="249"/>
      <c r="AY849" s="250" t="s">
        <v>11698</v>
      </c>
    </row>
    <row r="850" spans="1:51" ht="24.75" customHeight="1" x14ac:dyDescent="0.35">
      <c r="A850" s="11">
        <v>849</v>
      </c>
      <c r="B850" s="241" t="s">
        <v>11708</v>
      </c>
      <c r="C850" s="8" t="s">
        <v>11709</v>
      </c>
      <c r="D850" s="10" t="s">
        <v>3087</v>
      </c>
      <c r="E850" s="10" t="s">
        <v>14</v>
      </c>
      <c r="F850" s="9">
        <v>40567</v>
      </c>
      <c r="G850" s="9">
        <v>40627</v>
      </c>
      <c r="H850" s="9"/>
      <c r="I850" s="9"/>
      <c r="J850" s="7" t="s">
        <v>1932</v>
      </c>
      <c r="K850" s="7" t="s">
        <v>7218</v>
      </c>
      <c r="L850" s="10" t="s">
        <v>7218</v>
      </c>
      <c r="M850" s="242" t="s">
        <v>11710</v>
      </c>
      <c r="N850" s="243" t="s">
        <v>2097</v>
      </c>
      <c r="O850" s="243" t="s">
        <v>11711</v>
      </c>
      <c r="P850" s="10" t="s">
        <v>11712</v>
      </c>
      <c r="Q850" s="10" t="s">
        <v>21</v>
      </c>
      <c r="R850" s="10"/>
      <c r="S850" s="10"/>
      <c r="T850" s="10" t="s">
        <v>22</v>
      </c>
      <c r="U850" s="244">
        <v>24429</v>
      </c>
      <c r="V850" s="10" t="s">
        <v>255</v>
      </c>
      <c r="W850" s="10" t="s">
        <v>2114</v>
      </c>
      <c r="X850" s="241" t="s">
        <v>1936</v>
      </c>
      <c r="Y850" s="8" t="s">
        <v>11713</v>
      </c>
      <c r="Z850" s="243">
        <v>42625</v>
      </c>
      <c r="AA850" s="10" t="s">
        <v>16</v>
      </c>
      <c r="AB850" s="10" t="s">
        <v>1956</v>
      </c>
      <c r="AC850" s="10" t="s">
        <v>3139</v>
      </c>
      <c r="AD850" s="10" t="s">
        <v>2077</v>
      </c>
      <c r="AE850" s="243" t="s">
        <v>1962</v>
      </c>
      <c r="AF850" s="10" t="s">
        <v>11714</v>
      </c>
      <c r="AG850" s="10" t="s">
        <v>11715</v>
      </c>
      <c r="AH850" s="242" t="s">
        <v>11714</v>
      </c>
      <c r="AI850" s="243" t="s">
        <v>11715</v>
      </c>
      <c r="AJ850" s="10" t="s">
        <v>11716</v>
      </c>
      <c r="AK850" s="10" t="s">
        <v>11717</v>
      </c>
      <c r="AL850" s="241" t="s">
        <v>1950</v>
      </c>
      <c r="AM850" s="8" t="s">
        <v>11718</v>
      </c>
      <c r="AN850" s="8"/>
      <c r="AO850" s="8"/>
      <c r="AP850" s="8"/>
      <c r="AQ850" s="8"/>
      <c r="AR850" s="245">
        <v>44742</v>
      </c>
      <c r="AS850" s="245">
        <v>44759</v>
      </c>
      <c r="AT850" s="246"/>
      <c r="AU850" s="244"/>
      <c r="AV850" s="247" t="s">
        <v>8638</v>
      </c>
      <c r="AW850" s="248" t="s">
        <v>7581</v>
      </c>
      <c r="AX850" s="249"/>
      <c r="AY850" s="250" t="s">
        <v>11708</v>
      </c>
    </row>
    <row r="851" spans="1:51" ht="24.75" customHeight="1" x14ac:dyDescent="0.35">
      <c r="A851" s="11">
        <v>850</v>
      </c>
      <c r="B851" s="241" t="s">
        <v>11719</v>
      </c>
      <c r="C851" s="8" t="s">
        <v>11720</v>
      </c>
      <c r="D851" s="10" t="s">
        <v>3087</v>
      </c>
      <c r="E851" s="10" t="s">
        <v>14</v>
      </c>
      <c r="F851" s="9">
        <v>43678</v>
      </c>
      <c r="G851" s="9">
        <v>43737</v>
      </c>
      <c r="H851" s="9"/>
      <c r="I851" s="9"/>
      <c r="J851" s="7" t="s">
        <v>1932</v>
      </c>
      <c r="K851" s="7" t="s">
        <v>7218</v>
      </c>
      <c r="L851" s="10" t="s">
        <v>115</v>
      </c>
      <c r="M851" s="242" t="s">
        <v>2118</v>
      </c>
      <c r="N851" s="243" t="s">
        <v>1933</v>
      </c>
      <c r="O851" s="243" t="s">
        <v>11721</v>
      </c>
      <c r="P851" s="10" t="s">
        <v>11722</v>
      </c>
      <c r="Q851" s="10" t="s">
        <v>21</v>
      </c>
      <c r="R851" s="10"/>
      <c r="S851" s="10"/>
      <c r="T851" s="10" t="s">
        <v>22</v>
      </c>
      <c r="U851" s="244">
        <v>31246</v>
      </c>
      <c r="V851" s="10" t="s">
        <v>707</v>
      </c>
      <c r="W851" s="10" t="s">
        <v>707</v>
      </c>
      <c r="X851" s="241" t="s">
        <v>1936</v>
      </c>
      <c r="Y851" s="8" t="s">
        <v>11723</v>
      </c>
      <c r="Z851" s="243">
        <v>40383</v>
      </c>
      <c r="AA851" s="10" t="s">
        <v>255</v>
      </c>
      <c r="AB851" s="10" t="s">
        <v>1938</v>
      </c>
      <c r="AC851" s="10" t="s">
        <v>3139</v>
      </c>
      <c r="AD851" s="10" t="s">
        <v>2120</v>
      </c>
      <c r="AE851" s="243" t="s">
        <v>2590</v>
      </c>
      <c r="AF851" s="10" t="s">
        <v>11724</v>
      </c>
      <c r="AG851" s="10" t="s">
        <v>11725</v>
      </c>
      <c r="AH851" s="242" t="s">
        <v>11724</v>
      </c>
      <c r="AI851" s="243" t="s">
        <v>11725</v>
      </c>
      <c r="AJ851" s="10" t="s">
        <v>11726</v>
      </c>
      <c r="AK851" s="10" t="s">
        <v>11727</v>
      </c>
      <c r="AL851" s="241" t="s">
        <v>1941</v>
      </c>
      <c r="AM851" s="8" t="s">
        <v>11728</v>
      </c>
      <c r="AN851" s="8"/>
      <c r="AO851" s="8"/>
      <c r="AP851" s="8"/>
      <c r="AQ851" s="8"/>
      <c r="AR851" s="245">
        <v>44763</v>
      </c>
      <c r="AS851" s="245">
        <v>44763</v>
      </c>
      <c r="AT851" s="246"/>
      <c r="AU851" s="244"/>
      <c r="AV851" s="247" t="s">
        <v>8582</v>
      </c>
      <c r="AW851" s="248" t="s">
        <v>10722</v>
      </c>
      <c r="AX851" s="249" t="s">
        <v>11282</v>
      </c>
      <c r="AY851" s="250" t="s">
        <v>11719</v>
      </c>
    </row>
    <row r="852" spans="1:51" ht="24.75" customHeight="1" x14ac:dyDescent="0.35">
      <c r="A852" s="11">
        <v>851</v>
      </c>
      <c r="B852" s="241" t="s">
        <v>11729</v>
      </c>
      <c r="C852" s="8" t="s">
        <v>11730</v>
      </c>
      <c r="D852" s="10" t="s">
        <v>3087</v>
      </c>
      <c r="E852" s="10" t="s">
        <v>14</v>
      </c>
      <c r="F852" s="9">
        <v>43347</v>
      </c>
      <c r="G852" s="9"/>
      <c r="H852" s="9"/>
      <c r="I852" s="9"/>
      <c r="J852" s="7" t="s">
        <v>1932</v>
      </c>
      <c r="K852" s="7" t="s">
        <v>64</v>
      </c>
      <c r="L852" s="10" t="s">
        <v>96</v>
      </c>
      <c r="M852" s="242" t="s">
        <v>96</v>
      </c>
      <c r="N852" s="243" t="s">
        <v>2017</v>
      </c>
      <c r="O852" s="243" t="s">
        <v>11731</v>
      </c>
      <c r="P852" s="10" t="s">
        <v>11732</v>
      </c>
      <c r="Q852" s="10" t="s">
        <v>21</v>
      </c>
      <c r="R852" s="10"/>
      <c r="S852" s="10"/>
      <c r="T852" s="10" t="s">
        <v>53</v>
      </c>
      <c r="U852" s="244">
        <v>34348</v>
      </c>
      <c r="V852" s="10" t="s">
        <v>255</v>
      </c>
      <c r="W852" s="10" t="s">
        <v>255</v>
      </c>
      <c r="X852" s="241" t="s">
        <v>1936</v>
      </c>
      <c r="Y852" s="8" t="s">
        <v>11733</v>
      </c>
      <c r="Z852" s="243">
        <v>39898</v>
      </c>
      <c r="AA852" s="10" t="s">
        <v>255</v>
      </c>
      <c r="AB852" s="10" t="s">
        <v>1956</v>
      </c>
      <c r="AC852" s="10" t="s">
        <v>1968</v>
      </c>
      <c r="AD852" s="10" t="s">
        <v>2686</v>
      </c>
      <c r="AE852" s="243" t="s">
        <v>11734</v>
      </c>
      <c r="AF852" s="10" t="s">
        <v>11735</v>
      </c>
      <c r="AG852" s="10" t="s">
        <v>11736</v>
      </c>
      <c r="AH852" s="242" t="s">
        <v>11735</v>
      </c>
      <c r="AI852" s="243" t="s">
        <v>11736</v>
      </c>
      <c r="AJ852" s="10" t="s">
        <v>11737</v>
      </c>
      <c r="AK852" s="10" t="s">
        <v>11738</v>
      </c>
      <c r="AL852" s="241" t="s">
        <v>1953</v>
      </c>
      <c r="AM852" s="8" t="s">
        <v>11739</v>
      </c>
      <c r="AN852" s="8"/>
      <c r="AO852" s="8"/>
      <c r="AP852" s="8"/>
      <c r="AQ852" s="8"/>
      <c r="AR852" s="245">
        <v>44764</v>
      </c>
      <c r="AS852" s="245">
        <v>44764</v>
      </c>
      <c r="AT852" s="246"/>
      <c r="AU852" s="244"/>
      <c r="AV852" s="247" t="s">
        <v>8582</v>
      </c>
      <c r="AW852" s="248" t="s">
        <v>8607</v>
      </c>
      <c r="AX852" s="249" t="s">
        <v>3101</v>
      </c>
      <c r="AY852" s="250" t="s">
        <v>11729</v>
      </c>
    </row>
    <row r="853" spans="1:51" ht="24.75" customHeight="1" x14ac:dyDescent="0.35">
      <c r="A853" s="11">
        <v>852</v>
      </c>
      <c r="B853" s="241" t="s">
        <v>11740</v>
      </c>
      <c r="C853" s="8" t="s">
        <v>11741</v>
      </c>
      <c r="D853" s="10" t="s">
        <v>3087</v>
      </c>
      <c r="E853" s="10" t="s">
        <v>14</v>
      </c>
      <c r="F853" s="9">
        <v>39815</v>
      </c>
      <c r="G853" s="9">
        <v>39873</v>
      </c>
      <c r="H853" s="9"/>
      <c r="I853" s="9"/>
      <c r="J853" s="7" t="s">
        <v>1932</v>
      </c>
      <c r="K853" s="7" t="s">
        <v>18</v>
      </c>
      <c r="L853" s="10" t="s">
        <v>19</v>
      </c>
      <c r="M853" s="242" t="s">
        <v>19</v>
      </c>
      <c r="N853" s="243" t="s">
        <v>1942</v>
      </c>
      <c r="O853" s="243" t="s">
        <v>11742</v>
      </c>
      <c r="P853" s="10" t="s">
        <v>11743</v>
      </c>
      <c r="Q853" s="10" t="s">
        <v>21</v>
      </c>
      <c r="R853" s="10"/>
      <c r="S853" s="10"/>
      <c r="T853" s="10" t="s">
        <v>53</v>
      </c>
      <c r="U853" s="244">
        <v>31202</v>
      </c>
      <c r="V853" s="10" t="s">
        <v>255</v>
      </c>
      <c r="W853" s="10" t="s">
        <v>2015</v>
      </c>
      <c r="X853" s="241" t="s">
        <v>1936</v>
      </c>
      <c r="Y853" s="8" t="s">
        <v>11744</v>
      </c>
      <c r="Z853" s="243">
        <v>43252</v>
      </c>
      <c r="AA853" s="10" t="s">
        <v>255</v>
      </c>
      <c r="AB853" s="10" t="s">
        <v>1938</v>
      </c>
      <c r="AC853" s="10" t="s">
        <v>3139</v>
      </c>
      <c r="AD853" s="10" t="s">
        <v>2030</v>
      </c>
      <c r="AE853" s="243" t="s">
        <v>2615</v>
      </c>
      <c r="AF853" s="10" t="s">
        <v>11745</v>
      </c>
      <c r="AG853" s="10" t="s">
        <v>11746</v>
      </c>
      <c r="AH853" s="242" t="s">
        <v>11747</v>
      </c>
      <c r="AI853" s="243" t="s">
        <v>11748</v>
      </c>
      <c r="AJ853" s="10" t="s">
        <v>11749</v>
      </c>
      <c r="AK853" s="10" t="s">
        <v>11750</v>
      </c>
      <c r="AL853" s="241" t="s">
        <v>1953</v>
      </c>
      <c r="AM853" s="8" t="s">
        <v>11751</v>
      </c>
      <c r="AN853" s="8"/>
      <c r="AO853" s="8"/>
      <c r="AP853" s="8"/>
      <c r="AQ853" s="8"/>
      <c r="AR853" s="245">
        <v>44765</v>
      </c>
      <c r="AS853" s="245">
        <v>44765</v>
      </c>
      <c r="AT853" s="246"/>
      <c r="AU853" s="244"/>
      <c r="AV853" s="247" t="s">
        <v>8582</v>
      </c>
      <c r="AW853" s="248" t="s">
        <v>10797</v>
      </c>
      <c r="AX853" s="249"/>
      <c r="AY853" s="250" t="s">
        <v>11740</v>
      </c>
    </row>
    <row r="854" spans="1:51" ht="24.75" customHeight="1" x14ac:dyDescent="0.35">
      <c r="A854" s="11">
        <v>853</v>
      </c>
      <c r="B854" s="241" t="s">
        <v>11752</v>
      </c>
      <c r="C854" s="8" t="s">
        <v>11753</v>
      </c>
      <c r="D854" s="10" t="s">
        <v>3087</v>
      </c>
      <c r="E854" s="10" t="s">
        <v>14</v>
      </c>
      <c r="F854" s="9">
        <v>44011</v>
      </c>
      <c r="G854" s="9">
        <v>44070</v>
      </c>
      <c r="H854" s="9"/>
      <c r="I854" s="9">
        <v>45531</v>
      </c>
      <c r="J854" s="7" t="s">
        <v>3127</v>
      </c>
      <c r="K854" s="7" t="s">
        <v>7218</v>
      </c>
      <c r="L854" s="10" t="s">
        <v>115</v>
      </c>
      <c r="M854" s="242" t="s">
        <v>2070</v>
      </c>
      <c r="N854" s="243" t="s">
        <v>1933</v>
      </c>
      <c r="O854" s="243" t="s">
        <v>214</v>
      </c>
      <c r="P854" s="10" t="s">
        <v>2071</v>
      </c>
      <c r="Q854" s="10" t="s">
        <v>21</v>
      </c>
      <c r="R854" s="10"/>
      <c r="S854" s="10"/>
      <c r="T854" s="10" t="s">
        <v>53</v>
      </c>
      <c r="U854" s="244">
        <v>32459</v>
      </c>
      <c r="V854" s="10" t="s">
        <v>255</v>
      </c>
      <c r="W854" s="10" t="s">
        <v>255</v>
      </c>
      <c r="X854" s="241" t="s">
        <v>1936</v>
      </c>
      <c r="Y854" s="8" t="s">
        <v>11754</v>
      </c>
      <c r="Z854" s="243">
        <v>43453</v>
      </c>
      <c r="AA854" s="10" t="s">
        <v>3087</v>
      </c>
      <c r="AB854" s="10" t="s">
        <v>1938</v>
      </c>
      <c r="AC854" s="10" t="s">
        <v>3139</v>
      </c>
      <c r="AD854" s="10" t="s">
        <v>2678</v>
      </c>
      <c r="AE854" s="243" t="s">
        <v>2590</v>
      </c>
      <c r="AF854" s="10" t="s">
        <v>11755</v>
      </c>
      <c r="AG854" s="10" t="s">
        <v>11756</v>
      </c>
      <c r="AH854" s="242" t="s">
        <v>11755</v>
      </c>
      <c r="AI854" s="243" t="s">
        <v>11756</v>
      </c>
      <c r="AJ854" s="10" t="s">
        <v>11757</v>
      </c>
      <c r="AK854" s="10" t="s">
        <v>11758</v>
      </c>
      <c r="AL854" s="241" t="s">
        <v>1971</v>
      </c>
      <c r="AM854" s="8" t="s">
        <v>11759</v>
      </c>
      <c r="AN854" s="8"/>
      <c r="AO854" s="8"/>
      <c r="AP854" s="8"/>
      <c r="AQ854" s="8"/>
      <c r="AR854" s="245">
        <v>44766</v>
      </c>
      <c r="AS854" s="245">
        <v>44766</v>
      </c>
      <c r="AT854" s="246"/>
      <c r="AU854" s="244"/>
      <c r="AV854" s="247" t="s">
        <v>8582</v>
      </c>
      <c r="AW854" s="248" t="s">
        <v>3782</v>
      </c>
      <c r="AX854" s="249"/>
      <c r="AY854" s="250" t="s">
        <v>11752</v>
      </c>
    </row>
    <row r="855" spans="1:51" ht="24.75" customHeight="1" x14ac:dyDescent="0.35">
      <c r="A855" s="11">
        <v>854</v>
      </c>
      <c r="B855" s="241" t="s">
        <v>11760</v>
      </c>
      <c r="C855" s="8" t="s">
        <v>11761</v>
      </c>
      <c r="D855" s="10"/>
      <c r="E855" s="10" t="s">
        <v>14</v>
      </c>
      <c r="F855" s="9">
        <v>44475</v>
      </c>
      <c r="G855" s="9">
        <v>44534</v>
      </c>
      <c r="H855" s="9"/>
      <c r="I855" s="9">
        <v>44899</v>
      </c>
      <c r="J855" s="7" t="s">
        <v>3127</v>
      </c>
      <c r="K855" s="7" t="s">
        <v>10651</v>
      </c>
      <c r="L855" s="10" t="s">
        <v>41</v>
      </c>
      <c r="M855" s="242" t="s">
        <v>11762</v>
      </c>
      <c r="N855" s="243" t="s">
        <v>1933</v>
      </c>
      <c r="O855" s="243" t="s">
        <v>11763</v>
      </c>
      <c r="P855" s="10" t="s">
        <v>11764</v>
      </c>
      <c r="Q855" s="10" t="s">
        <v>21</v>
      </c>
      <c r="R855" s="10"/>
      <c r="S855" s="10"/>
      <c r="T855" s="10" t="s">
        <v>22</v>
      </c>
      <c r="U855" s="244">
        <v>30268</v>
      </c>
      <c r="V855" s="10" t="s">
        <v>2270</v>
      </c>
      <c r="W855" s="10" t="s">
        <v>2270</v>
      </c>
      <c r="X855" s="241" t="s">
        <v>1936</v>
      </c>
      <c r="Y855" s="8" t="s">
        <v>11765</v>
      </c>
      <c r="Z855" s="243">
        <v>42331</v>
      </c>
      <c r="AA855" s="10" t="s">
        <v>2270</v>
      </c>
      <c r="AB855" s="10" t="s">
        <v>1938</v>
      </c>
      <c r="AC855" s="10" t="s">
        <v>3139</v>
      </c>
      <c r="AD855" s="10" t="s">
        <v>2065</v>
      </c>
      <c r="AE855" s="243" t="s">
        <v>11766</v>
      </c>
      <c r="AF855" s="10" t="s">
        <v>11767</v>
      </c>
      <c r="AG855" s="10" t="s">
        <v>11768</v>
      </c>
      <c r="AH855" s="242" t="s">
        <v>11767</v>
      </c>
      <c r="AI855" s="243" t="s">
        <v>11768</v>
      </c>
      <c r="AJ855" s="10" t="s">
        <v>11769</v>
      </c>
      <c r="AK855" s="10" t="s">
        <v>11770</v>
      </c>
      <c r="AL855" s="241" t="s">
        <v>1941</v>
      </c>
      <c r="AM855" s="8" t="s">
        <v>11771</v>
      </c>
      <c r="AN855" s="8"/>
      <c r="AO855" s="8"/>
      <c r="AP855" s="8"/>
      <c r="AQ855" s="8"/>
      <c r="AR855" s="245">
        <v>44767</v>
      </c>
      <c r="AS855" s="245">
        <v>44767</v>
      </c>
      <c r="AT855" s="246"/>
      <c r="AU855" s="244"/>
      <c r="AV855" s="247" t="s">
        <v>8582</v>
      </c>
      <c r="AW855" s="248" t="s">
        <v>3782</v>
      </c>
      <c r="AX855" s="249"/>
      <c r="AY855" s="250" t="s">
        <v>11760</v>
      </c>
    </row>
    <row r="856" spans="1:51" s="256" customFormat="1" ht="24.75" customHeight="1" x14ac:dyDescent="0.35">
      <c r="A856" s="11">
        <v>855</v>
      </c>
      <c r="B856" s="241" t="s">
        <v>11772</v>
      </c>
      <c r="C856" s="8" t="s">
        <v>11773</v>
      </c>
      <c r="D856" s="10"/>
      <c r="E856" s="10" t="s">
        <v>14</v>
      </c>
      <c r="F856" s="9">
        <v>44565</v>
      </c>
      <c r="G856" s="9">
        <v>44624</v>
      </c>
      <c r="H856" s="9"/>
      <c r="I856" s="9">
        <v>44989</v>
      </c>
      <c r="J856" s="7" t="s">
        <v>3127</v>
      </c>
      <c r="K856" s="7" t="s">
        <v>7218</v>
      </c>
      <c r="L856" s="10" t="s">
        <v>35</v>
      </c>
      <c r="M856" s="242" t="s">
        <v>2292</v>
      </c>
      <c r="N856" s="243" t="s">
        <v>1933</v>
      </c>
      <c r="O856" s="243" t="s">
        <v>1273</v>
      </c>
      <c r="P856" s="10" t="s">
        <v>2568</v>
      </c>
      <c r="Q856" s="10" t="s">
        <v>21</v>
      </c>
      <c r="R856" s="10"/>
      <c r="S856" s="10"/>
      <c r="T856" s="10" t="s">
        <v>22</v>
      </c>
      <c r="U856" s="244">
        <v>29777</v>
      </c>
      <c r="V856" s="10" t="s">
        <v>1382</v>
      </c>
      <c r="W856" s="10" t="s">
        <v>1382</v>
      </c>
      <c r="X856" s="241" t="s">
        <v>1936</v>
      </c>
      <c r="Y856" s="8" t="s">
        <v>11774</v>
      </c>
      <c r="Z856" s="243">
        <v>41094</v>
      </c>
      <c r="AA856" s="10" t="s">
        <v>255</v>
      </c>
      <c r="AB856" s="10" t="s">
        <v>1938</v>
      </c>
      <c r="AC856" s="10" t="s">
        <v>3139</v>
      </c>
      <c r="AD856" s="10" t="s">
        <v>2010</v>
      </c>
      <c r="AE856" s="243" t="s">
        <v>1948</v>
      </c>
      <c r="AF856" s="10" t="s">
        <v>11775</v>
      </c>
      <c r="AG856" s="10" t="s">
        <v>11776</v>
      </c>
      <c r="AH856" s="242" t="s">
        <v>11775</v>
      </c>
      <c r="AI856" s="243" t="s">
        <v>11776</v>
      </c>
      <c r="AJ856" s="10" t="s">
        <v>11777</v>
      </c>
      <c r="AK856" s="10" t="s">
        <v>11778</v>
      </c>
      <c r="AL856" s="241" t="s">
        <v>1941</v>
      </c>
      <c r="AM856" s="8" t="s">
        <v>11779</v>
      </c>
      <c r="AN856" s="8"/>
      <c r="AO856" s="8"/>
      <c r="AP856" s="8"/>
      <c r="AQ856" s="8"/>
      <c r="AR856" s="245">
        <v>44771</v>
      </c>
      <c r="AS856" s="245">
        <v>44771</v>
      </c>
      <c r="AT856" s="246"/>
      <c r="AU856" s="244"/>
      <c r="AV856" s="247" t="s">
        <v>8582</v>
      </c>
      <c r="AW856" s="248" t="s">
        <v>3782</v>
      </c>
      <c r="AX856" s="249"/>
      <c r="AY856" s="255" t="s">
        <v>11772</v>
      </c>
    </row>
    <row r="857" spans="1:51" s="256" customFormat="1" ht="24.75" customHeight="1" x14ac:dyDescent="0.35">
      <c r="A857" s="11">
        <v>856</v>
      </c>
      <c r="B857" s="241" t="s">
        <v>11780</v>
      </c>
      <c r="C857" s="8" t="s">
        <v>11781</v>
      </c>
      <c r="D857" s="10" t="s">
        <v>3087</v>
      </c>
      <c r="E857" s="10" t="s">
        <v>14</v>
      </c>
      <c r="F857" s="9">
        <v>43822</v>
      </c>
      <c r="G857" s="9">
        <v>43881</v>
      </c>
      <c r="H857" s="9"/>
      <c r="I857" s="9">
        <v>45342</v>
      </c>
      <c r="J857" s="7" t="s">
        <v>3127</v>
      </c>
      <c r="K857" s="7" t="s">
        <v>26</v>
      </c>
      <c r="L857" s="10" t="s">
        <v>2404</v>
      </c>
      <c r="M857" s="242" t="s">
        <v>27</v>
      </c>
      <c r="N857" s="243" t="s">
        <v>2126</v>
      </c>
      <c r="O857" s="243" t="s">
        <v>4888</v>
      </c>
      <c r="P857" s="10" t="s">
        <v>4889</v>
      </c>
      <c r="Q857" s="10" t="s">
        <v>21</v>
      </c>
      <c r="R857" s="10"/>
      <c r="S857" s="10"/>
      <c r="T857" s="10" t="s">
        <v>22</v>
      </c>
      <c r="U857" s="244">
        <v>35167</v>
      </c>
      <c r="V857" s="10" t="s">
        <v>255</v>
      </c>
      <c r="W857" s="10" t="s">
        <v>255</v>
      </c>
      <c r="X857" s="241" t="s">
        <v>1936</v>
      </c>
      <c r="Y857" s="8" t="s">
        <v>11782</v>
      </c>
      <c r="Z857" s="243">
        <v>40551</v>
      </c>
      <c r="AA857" s="10" t="s">
        <v>255</v>
      </c>
      <c r="AB857" s="10" t="s">
        <v>1956</v>
      </c>
      <c r="AC857" s="10" t="s">
        <v>3139</v>
      </c>
      <c r="AD857" s="10" t="s">
        <v>2172</v>
      </c>
      <c r="AE857" s="243" t="s">
        <v>1998</v>
      </c>
      <c r="AF857" s="10" t="s">
        <v>11783</v>
      </c>
      <c r="AG857" s="10" t="s">
        <v>11784</v>
      </c>
      <c r="AH857" s="242" t="s">
        <v>11785</v>
      </c>
      <c r="AI857" s="243" t="s">
        <v>11786</v>
      </c>
      <c r="AJ857" s="10" t="s">
        <v>11787</v>
      </c>
      <c r="AK857" s="10" t="s">
        <v>11788</v>
      </c>
      <c r="AL857" s="241" t="s">
        <v>1950</v>
      </c>
      <c r="AM857" s="8" t="s">
        <v>11789</v>
      </c>
      <c r="AN857" s="8"/>
      <c r="AO857" s="8"/>
      <c r="AP857" s="8"/>
      <c r="AQ857" s="8"/>
      <c r="AR857" s="245">
        <v>44772</v>
      </c>
      <c r="AS857" s="245">
        <v>44772</v>
      </c>
      <c r="AT857" s="246"/>
      <c r="AU857" s="244"/>
      <c r="AV857" s="247" t="s">
        <v>8582</v>
      </c>
      <c r="AW857" s="248" t="s">
        <v>10731</v>
      </c>
      <c r="AX857" s="249"/>
      <c r="AY857" s="255" t="s">
        <v>11780</v>
      </c>
    </row>
    <row r="858" spans="1:51" ht="24.75" customHeight="1" x14ac:dyDescent="0.35">
      <c r="A858" s="11">
        <v>857</v>
      </c>
      <c r="B858" s="241" t="s">
        <v>11790</v>
      </c>
      <c r="C858" s="8" t="s">
        <v>11791</v>
      </c>
      <c r="D858" s="10" t="s">
        <v>11452</v>
      </c>
      <c r="E858" s="10" t="s">
        <v>129</v>
      </c>
      <c r="F858" s="9">
        <v>44348</v>
      </c>
      <c r="G858" s="9">
        <v>44407</v>
      </c>
      <c r="H858" s="9"/>
      <c r="I858" s="9">
        <v>44772</v>
      </c>
      <c r="J858" s="7" t="s">
        <v>3127</v>
      </c>
      <c r="K858" s="7" t="s">
        <v>80</v>
      </c>
      <c r="L858" s="10" t="s">
        <v>3883</v>
      </c>
      <c r="M858" s="242" t="s">
        <v>3884</v>
      </c>
      <c r="N858" s="243" t="s">
        <v>1964</v>
      </c>
      <c r="O858" s="243" t="s">
        <v>8102</v>
      </c>
      <c r="P858" s="10" t="s">
        <v>1996</v>
      </c>
      <c r="Q858" s="10" t="e">
        <v>#N/A</v>
      </c>
      <c r="R858" s="10"/>
      <c r="S858" s="10"/>
      <c r="T858" s="10" t="s">
        <v>53</v>
      </c>
      <c r="U858" s="244">
        <v>28210</v>
      </c>
      <c r="V858" s="10" t="s">
        <v>79</v>
      </c>
      <c r="W858" s="10" t="s">
        <v>79</v>
      </c>
      <c r="X858" s="241" t="s">
        <v>1936</v>
      </c>
      <c r="Y858" s="8" t="s">
        <v>11792</v>
      </c>
      <c r="Z858" s="243">
        <v>40682</v>
      </c>
      <c r="AA858" s="10" t="s">
        <v>2562</v>
      </c>
      <c r="AB858" s="10" t="s">
        <v>1938</v>
      </c>
      <c r="AC858" s="10" t="s">
        <v>3139</v>
      </c>
      <c r="AD858" s="10" t="s">
        <v>2157</v>
      </c>
      <c r="AE858" s="243" t="s">
        <v>11793</v>
      </c>
      <c r="AF858" s="10" t="s">
        <v>11794</v>
      </c>
      <c r="AG858" s="10" t="s">
        <v>11795</v>
      </c>
      <c r="AH858" s="242" t="s">
        <v>11794</v>
      </c>
      <c r="AI858" s="243" t="s">
        <v>11795</v>
      </c>
      <c r="AJ858" s="10" t="s">
        <v>11796</v>
      </c>
      <c r="AK858" s="10" t="s">
        <v>11797</v>
      </c>
      <c r="AL858" s="241" t="s">
        <v>1971</v>
      </c>
      <c r="AM858" s="8" t="s">
        <v>11798</v>
      </c>
      <c r="AN858" s="8"/>
      <c r="AO858" s="8"/>
      <c r="AP858" s="8"/>
      <c r="AQ858" s="8"/>
      <c r="AR858" s="245">
        <v>44772</v>
      </c>
      <c r="AS858" s="245">
        <v>44772</v>
      </c>
      <c r="AT858" s="246"/>
      <c r="AU858" s="244"/>
      <c r="AV858" s="247" t="s">
        <v>8638</v>
      </c>
      <c r="AW858" s="248" t="s">
        <v>8639</v>
      </c>
      <c r="AX858" s="249"/>
      <c r="AY858" s="250" t="s">
        <v>11790</v>
      </c>
    </row>
    <row r="859" spans="1:51" ht="24.75" customHeight="1" x14ac:dyDescent="0.35">
      <c r="A859" s="11">
        <v>858</v>
      </c>
      <c r="B859" s="241" t="s">
        <v>11799</v>
      </c>
      <c r="C859" s="8" t="s">
        <v>11800</v>
      </c>
      <c r="D859" s="10"/>
      <c r="E859" s="10" t="s">
        <v>255</v>
      </c>
      <c r="F859" s="9">
        <v>44655</v>
      </c>
      <c r="G859" s="9">
        <v>44714</v>
      </c>
      <c r="H859" s="9"/>
      <c r="I859" s="9">
        <v>45079</v>
      </c>
      <c r="J859" s="7" t="s">
        <v>3127</v>
      </c>
      <c r="K859" s="7" t="s">
        <v>80</v>
      </c>
      <c r="L859" s="10" t="s">
        <v>11016</v>
      </c>
      <c r="M859" s="242" t="s">
        <v>11017</v>
      </c>
      <c r="N859" s="243" t="s">
        <v>1990</v>
      </c>
      <c r="O859" s="243" t="s">
        <v>3186</v>
      </c>
      <c r="P859" s="10" t="s">
        <v>2061</v>
      </c>
      <c r="Q859" s="10" t="e">
        <v>#N/A</v>
      </c>
      <c r="R859" s="10"/>
      <c r="S859" s="10"/>
      <c r="T859" s="10" t="s">
        <v>53</v>
      </c>
      <c r="U859" s="244">
        <v>31463</v>
      </c>
      <c r="V859" s="10" t="s">
        <v>2015</v>
      </c>
      <c r="W859" s="10" t="s">
        <v>2015</v>
      </c>
      <c r="X859" s="241" t="s">
        <v>1936</v>
      </c>
      <c r="Y859" s="8" t="s">
        <v>11801</v>
      </c>
      <c r="Z859" s="243">
        <v>43102</v>
      </c>
      <c r="AA859" s="10" t="s">
        <v>2009</v>
      </c>
      <c r="AB859" s="10" t="s">
        <v>1938</v>
      </c>
      <c r="AC859" s="10" t="s">
        <v>1974</v>
      </c>
      <c r="AD859" s="10" t="s">
        <v>11802</v>
      </c>
      <c r="AE859" s="243" t="s">
        <v>2451</v>
      </c>
      <c r="AF859" s="10" t="s">
        <v>11803</v>
      </c>
      <c r="AG859" s="10" t="s">
        <v>11804</v>
      </c>
      <c r="AH859" s="242" t="s">
        <v>11805</v>
      </c>
      <c r="AI859" s="243" t="s">
        <v>11806</v>
      </c>
      <c r="AJ859" s="10" t="s">
        <v>11807</v>
      </c>
      <c r="AK859" s="10" t="s">
        <v>11808</v>
      </c>
      <c r="AL859" s="241" t="s">
        <v>1971</v>
      </c>
      <c r="AM859" s="8" t="s">
        <v>11809</v>
      </c>
      <c r="AN859" s="8"/>
      <c r="AO859" s="8"/>
      <c r="AP859" s="8"/>
      <c r="AQ859" s="8"/>
      <c r="AR859" s="245">
        <v>44773</v>
      </c>
      <c r="AS859" s="245">
        <v>44773</v>
      </c>
      <c r="AT859" s="246"/>
      <c r="AU859" s="244"/>
      <c r="AV859" s="247" t="s">
        <v>8638</v>
      </c>
      <c r="AW859" s="248" t="s">
        <v>8424</v>
      </c>
      <c r="AX859" s="249"/>
      <c r="AY859" s="250" t="s">
        <v>11799</v>
      </c>
    </row>
    <row r="860" spans="1:51" ht="24.75" customHeight="1" x14ac:dyDescent="0.35">
      <c r="A860" s="11">
        <v>859</v>
      </c>
      <c r="B860" s="241" t="s">
        <v>11810</v>
      </c>
      <c r="C860" s="8" t="s">
        <v>11811</v>
      </c>
      <c r="D860" s="10"/>
      <c r="E860" s="10" t="s">
        <v>14</v>
      </c>
      <c r="F860" s="9">
        <v>44734</v>
      </c>
      <c r="G860" s="9">
        <v>44793</v>
      </c>
      <c r="H860" s="9"/>
      <c r="I860" s="9"/>
      <c r="J860" s="7"/>
      <c r="K860" s="7" t="s">
        <v>26</v>
      </c>
      <c r="L860" s="10" t="s">
        <v>2404</v>
      </c>
      <c r="M860" s="242" t="s">
        <v>27</v>
      </c>
      <c r="N860" s="243" t="s">
        <v>2017</v>
      </c>
      <c r="O860" s="243" t="s">
        <v>497</v>
      </c>
      <c r="P860" s="10" t="s">
        <v>2232</v>
      </c>
      <c r="Q860" s="10" t="s">
        <v>21</v>
      </c>
      <c r="R860" s="10"/>
      <c r="S860" s="10"/>
      <c r="T860" s="10" t="s">
        <v>22</v>
      </c>
      <c r="U860" s="244">
        <v>33301</v>
      </c>
      <c r="V860" s="10" t="s">
        <v>255</v>
      </c>
      <c r="W860" s="10" t="s">
        <v>255</v>
      </c>
      <c r="X860" s="241" t="s">
        <v>1936</v>
      </c>
      <c r="Y860" s="8" t="s">
        <v>11812</v>
      </c>
      <c r="Z860" s="243">
        <v>44296</v>
      </c>
      <c r="AA860" s="10" t="s">
        <v>1937</v>
      </c>
      <c r="AB860" s="10" t="s">
        <v>1938</v>
      </c>
      <c r="AC860" s="10" t="s">
        <v>1974</v>
      </c>
      <c r="AD860" s="10" t="s">
        <v>8903</v>
      </c>
      <c r="AE860" s="243" t="s">
        <v>1948</v>
      </c>
      <c r="AF860" s="10" t="s">
        <v>11813</v>
      </c>
      <c r="AG860" s="10" t="s">
        <v>11814</v>
      </c>
      <c r="AH860" s="242" t="s">
        <v>11813</v>
      </c>
      <c r="AI860" s="243" t="s">
        <v>11814</v>
      </c>
      <c r="AJ860" s="10" t="s">
        <v>11815</v>
      </c>
      <c r="AK860" s="10" t="s">
        <v>11816</v>
      </c>
      <c r="AL860" s="241" t="s">
        <v>1971</v>
      </c>
      <c r="AM860" s="8" t="s">
        <v>11817</v>
      </c>
      <c r="AN860" s="8"/>
      <c r="AO860" s="8"/>
      <c r="AP860" s="8"/>
      <c r="AQ860" s="8"/>
      <c r="AR860" s="245">
        <v>44775</v>
      </c>
      <c r="AS860" s="245">
        <v>44775</v>
      </c>
      <c r="AT860" s="246"/>
      <c r="AU860" s="244"/>
      <c r="AV860" s="247" t="s">
        <v>8582</v>
      </c>
      <c r="AW860" s="248" t="s">
        <v>10731</v>
      </c>
      <c r="AX860" s="249"/>
      <c r="AY860" s="250" t="s">
        <v>11810</v>
      </c>
    </row>
    <row r="861" spans="1:51" ht="24.75" customHeight="1" x14ac:dyDescent="0.35">
      <c r="A861" s="11">
        <v>860</v>
      </c>
      <c r="B861" s="241" t="s">
        <v>11818</v>
      </c>
      <c r="C861" s="8" t="s">
        <v>11819</v>
      </c>
      <c r="D861" s="10"/>
      <c r="E861" s="10" t="s">
        <v>32</v>
      </c>
      <c r="F861" s="9">
        <v>44753</v>
      </c>
      <c r="G861" s="9">
        <v>44812</v>
      </c>
      <c r="H861" s="9"/>
      <c r="I861" s="9"/>
      <c r="J861" s="7"/>
      <c r="K861" s="7" t="s">
        <v>7218</v>
      </c>
      <c r="L861" s="10" t="s">
        <v>35</v>
      </c>
      <c r="M861" s="242" t="s">
        <v>35</v>
      </c>
      <c r="N861" s="243" t="s">
        <v>2155</v>
      </c>
      <c r="O861" s="243" t="s">
        <v>626</v>
      </c>
      <c r="P861" s="10" t="s">
        <v>2285</v>
      </c>
      <c r="Q861" s="10" t="s">
        <v>21</v>
      </c>
      <c r="R861" s="10"/>
      <c r="S861" s="10"/>
      <c r="T861" s="10" t="s">
        <v>53</v>
      </c>
      <c r="U861" s="244">
        <v>36662</v>
      </c>
      <c r="V861" s="10" t="s">
        <v>527</v>
      </c>
      <c r="W861" s="10" t="s">
        <v>527</v>
      </c>
      <c r="X861" s="241" t="s">
        <v>1936</v>
      </c>
      <c r="Y861" s="8" t="s">
        <v>11820</v>
      </c>
      <c r="Z861" s="243" t="s">
        <v>11821</v>
      </c>
      <c r="AA861" s="10" t="s">
        <v>1937</v>
      </c>
      <c r="AB861" s="10" t="s">
        <v>1956</v>
      </c>
      <c r="AC861" s="10" t="s">
        <v>3139</v>
      </c>
      <c r="AD861" s="10" t="s">
        <v>2092</v>
      </c>
      <c r="AE861" s="243" t="s">
        <v>2715</v>
      </c>
      <c r="AF861" s="10" t="s">
        <v>11822</v>
      </c>
      <c r="AG861" s="10" t="s">
        <v>11823</v>
      </c>
      <c r="AH861" s="242" t="s">
        <v>11824</v>
      </c>
      <c r="AI861" s="243" t="s">
        <v>11823</v>
      </c>
      <c r="AJ861" s="10" t="s">
        <v>11825</v>
      </c>
      <c r="AK861" s="10" t="s">
        <v>2777</v>
      </c>
      <c r="AL861" s="241" t="s">
        <v>1950</v>
      </c>
      <c r="AM861" s="8" t="s">
        <v>11826</v>
      </c>
      <c r="AN861" s="8"/>
      <c r="AO861" s="8"/>
      <c r="AP861" s="8"/>
      <c r="AQ861" s="8"/>
      <c r="AR861" s="245">
        <v>44777</v>
      </c>
      <c r="AS861" s="245">
        <v>44777</v>
      </c>
      <c r="AT861" s="246"/>
      <c r="AU861" s="244"/>
      <c r="AV861" s="247" t="s">
        <v>8582</v>
      </c>
      <c r="AW861" s="248" t="s">
        <v>10797</v>
      </c>
      <c r="AX861" s="249"/>
      <c r="AY861" s="250" t="s">
        <v>11818</v>
      </c>
    </row>
    <row r="862" spans="1:51" ht="24.75" customHeight="1" x14ac:dyDescent="0.35">
      <c r="A862" s="11">
        <v>861</v>
      </c>
      <c r="B862" s="241" t="s">
        <v>11827</v>
      </c>
      <c r="C862" s="8" t="s">
        <v>11828</v>
      </c>
      <c r="D862" s="10" t="s">
        <v>3087</v>
      </c>
      <c r="E862" s="10" t="s">
        <v>14</v>
      </c>
      <c r="F862" s="9">
        <v>41122</v>
      </c>
      <c r="G862" s="9">
        <v>41182</v>
      </c>
      <c r="H862" s="9"/>
      <c r="I862" s="9"/>
      <c r="J862" s="7" t="s">
        <v>1932</v>
      </c>
      <c r="K862" s="7" t="s">
        <v>10651</v>
      </c>
      <c r="L862" s="10" t="s">
        <v>41</v>
      </c>
      <c r="M862" s="242" t="s">
        <v>11762</v>
      </c>
      <c r="N862" s="243" t="s">
        <v>2050</v>
      </c>
      <c r="O862" s="243" t="s">
        <v>11829</v>
      </c>
      <c r="P862" s="10" t="s">
        <v>11830</v>
      </c>
      <c r="Q862" s="10" t="s">
        <v>21</v>
      </c>
      <c r="R862" s="10"/>
      <c r="S862" s="10"/>
      <c r="T862" s="10" t="s">
        <v>22</v>
      </c>
      <c r="U862" s="244">
        <v>32447</v>
      </c>
      <c r="V862" s="10" t="s">
        <v>255</v>
      </c>
      <c r="W862" s="10" t="s">
        <v>129</v>
      </c>
      <c r="X862" s="241" t="s">
        <v>1936</v>
      </c>
      <c r="Y862" s="8" t="s">
        <v>11831</v>
      </c>
      <c r="Z862" s="243">
        <v>43285</v>
      </c>
      <c r="AA862" s="10" t="s">
        <v>16</v>
      </c>
      <c r="AB862" s="10" t="s">
        <v>1938</v>
      </c>
      <c r="AC862" s="10" t="s">
        <v>3139</v>
      </c>
      <c r="AD862" s="10" t="s">
        <v>2115</v>
      </c>
      <c r="AE862" s="243" t="s">
        <v>2609</v>
      </c>
      <c r="AF862" s="10" t="s">
        <v>11832</v>
      </c>
      <c r="AG862" s="10" t="s">
        <v>11833</v>
      </c>
      <c r="AH862" s="242" t="s">
        <v>11834</v>
      </c>
      <c r="AI862" s="243" t="s">
        <v>11835</v>
      </c>
      <c r="AJ862" s="10" t="s">
        <v>11836</v>
      </c>
      <c r="AK862" s="10" t="s">
        <v>2191</v>
      </c>
      <c r="AL862" s="241" t="s">
        <v>1953</v>
      </c>
      <c r="AM862" s="8" t="s">
        <v>11837</v>
      </c>
      <c r="AN862" s="8"/>
      <c r="AO862" s="8"/>
      <c r="AP862" s="8"/>
      <c r="AQ862" s="8"/>
      <c r="AR862" s="245">
        <v>44778</v>
      </c>
      <c r="AS862" s="245">
        <v>44778</v>
      </c>
      <c r="AT862" s="246"/>
      <c r="AU862" s="244"/>
      <c r="AV862" s="247" t="s">
        <v>8582</v>
      </c>
      <c r="AW862" s="248" t="s">
        <v>10731</v>
      </c>
      <c r="AX862" s="249"/>
      <c r="AY862" s="250" t="s">
        <v>11827</v>
      </c>
    </row>
    <row r="863" spans="1:51" ht="24.75" customHeight="1" x14ac:dyDescent="0.35">
      <c r="A863" s="11">
        <v>862</v>
      </c>
      <c r="B863" s="241" t="s">
        <v>11838</v>
      </c>
      <c r="C863" s="8" t="s">
        <v>11839</v>
      </c>
      <c r="D863" s="10" t="s">
        <v>3087</v>
      </c>
      <c r="E863" s="10" t="s">
        <v>14</v>
      </c>
      <c r="F863" s="9">
        <v>43878</v>
      </c>
      <c r="G863" s="9">
        <v>43937</v>
      </c>
      <c r="H863" s="9"/>
      <c r="I863" s="9"/>
      <c r="J863" s="7" t="s">
        <v>1932</v>
      </c>
      <c r="K863" s="7" t="s">
        <v>10651</v>
      </c>
      <c r="L863" s="10" t="s">
        <v>41</v>
      </c>
      <c r="M863" s="242" t="s">
        <v>11762</v>
      </c>
      <c r="N863" s="243" t="s">
        <v>1942</v>
      </c>
      <c r="O863" s="243" t="s">
        <v>11840</v>
      </c>
      <c r="P863" s="10" t="s">
        <v>6897</v>
      </c>
      <c r="Q863" s="10" t="s">
        <v>21</v>
      </c>
      <c r="R863" s="10"/>
      <c r="S863" s="10"/>
      <c r="T863" s="10" t="s">
        <v>22</v>
      </c>
      <c r="U863" s="244">
        <v>29905</v>
      </c>
      <c r="V863" s="10" t="s">
        <v>101</v>
      </c>
      <c r="W863" s="10" t="s">
        <v>2205</v>
      </c>
      <c r="X863" s="241" t="s">
        <v>1936</v>
      </c>
      <c r="Y863" s="8" t="s">
        <v>11841</v>
      </c>
      <c r="Z863" s="243">
        <v>42810</v>
      </c>
      <c r="AA863" s="10" t="s">
        <v>255</v>
      </c>
      <c r="AB863" s="10" t="s">
        <v>1938</v>
      </c>
      <c r="AC863" s="10" t="s">
        <v>3139</v>
      </c>
      <c r="AD863" s="10" t="s">
        <v>2049</v>
      </c>
      <c r="AE863" s="243" t="s">
        <v>1962</v>
      </c>
      <c r="AF863" s="10" t="s">
        <v>11842</v>
      </c>
      <c r="AG863" s="10" t="s">
        <v>11843</v>
      </c>
      <c r="AH863" s="242" t="s">
        <v>11842</v>
      </c>
      <c r="AI863" s="243" t="s">
        <v>11843</v>
      </c>
      <c r="AJ863" s="10" t="s">
        <v>11844</v>
      </c>
      <c r="AK863" s="10" t="s">
        <v>11845</v>
      </c>
      <c r="AL863" s="241" t="s">
        <v>1941</v>
      </c>
      <c r="AM863" s="8" t="s">
        <v>11846</v>
      </c>
      <c r="AN863" s="8"/>
      <c r="AO863" s="8"/>
      <c r="AP863" s="8"/>
      <c r="AQ863" s="8"/>
      <c r="AR863" s="245">
        <v>44779</v>
      </c>
      <c r="AS863" s="245">
        <v>44779</v>
      </c>
      <c r="AT863" s="246"/>
      <c r="AU863" s="244"/>
      <c r="AV863" s="247" t="s">
        <v>8582</v>
      </c>
      <c r="AW863" s="248" t="s">
        <v>8607</v>
      </c>
      <c r="AX863" s="249"/>
      <c r="AY863" s="250" t="s">
        <v>11838</v>
      </c>
    </row>
    <row r="864" spans="1:51" ht="24.75" customHeight="1" x14ac:dyDescent="0.35">
      <c r="A864" s="11">
        <v>863</v>
      </c>
      <c r="B864" s="241" t="s">
        <v>11847</v>
      </c>
      <c r="C864" s="8" t="s">
        <v>11848</v>
      </c>
      <c r="D864" s="10" t="s">
        <v>3087</v>
      </c>
      <c r="E864" s="10" t="s">
        <v>255</v>
      </c>
      <c r="F864" s="9">
        <v>43832</v>
      </c>
      <c r="G864" s="9">
        <v>43891</v>
      </c>
      <c r="H864" s="9"/>
      <c r="I864" s="9"/>
      <c r="J864" s="7" t="s">
        <v>1932</v>
      </c>
      <c r="K864" s="7" t="s">
        <v>7218</v>
      </c>
      <c r="L864" s="10" t="s">
        <v>35</v>
      </c>
      <c r="M864" s="242" t="s">
        <v>35</v>
      </c>
      <c r="N864" s="243" t="s">
        <v>2126</v>
      </c>
      <c r="O864" s="243" t="s">
        <v>307</v>
      </c>
      <c r="P864" s="10" t="s">
        <v>2127</v>
      </c>
      <c r="Q864" s="10" t="s">
        <v>21</v>
      </c>
      <c r="R864" s="10"/>
      <c r="S864" s="10"/>
      <c r="T864" s="10" t="s">
        <v>22</v>
      </c>
      <c r="U864" s="244">
        <v>34692</v>
      </c>
      <c r="V864" s="10" t="s">
        <v>57</v>
      </c>
      <c r="W864" s="10" t="s">
        <v>1382</v>
      </c>
      <c r="X864" s="241" t="s">
        <v>1936</v>
      </c>
      <c r="Y864" s="8" t="s">
        <v>11849</v>
      </c>
      <c r="Z864" s="243">
        <v>41724</v>
      </c>
      <c r="AA864" s="10" t="s">
        <v>3297</v>
      </c>
      <c r="AB864" s="10" t="s">
        <v>1938</v>
      </c>
      <c r="AC864" s="10" t="s">
        <v>3139</v>
      </c>
      <c r="AD864" s="10" t="s">
        <v>2146</v>
      </c>
      <c r="AE864" s="243" t="s">
        <v>2095</v>
      </c>
      <c r="AF864" s="10" t="s">
        <v>11850</v>
      </c>
      <c r="AG864" s="10" t="s">
        <v>11851</v>
      </c>
      <c r="AH864" s="242" t="s">
        <v>11852</v>
      </c>
      <c r="AI864" s="243" t="s">
        <v>11853</v>
      </c>
      <c r="AJ864" s="10" t="s">
        <v>11854</v>
      </c>
      <c r="AK864" s="10" t="s">
        <v>11855</v>
      </c>
      <c r="AL864" s="241" t="s">
        <v>1941</v>
      </c>
      <c r="AM864" s="8" t="s">
        <v>11856</v>
      </c>
      <c r="AN864" s="8"/>
      <c r="AO864" s="8"/>
      <c r="AP864" s="8"/>
      <c r="AQ864" s="8"/>
      <c r="AR864" s="245">
        <v>44779</v>
      </c>
      <c r="AS864" s="245">
        <v>44779</v>
      </c>
      <c r="AT864" s="246"/>
      <c r="AU864" s="244"/>
      <c r="AV864" s="247" t="s">
        <v>8582</v>
      </c>
      <c r="AW864" s="248" t="s">
        <v>3782</v>
      </c>
      <c r="AX864" s="249"/>
      <c r="AY864" s="250" t="s">
        <v>11847</v>
      </c>
    </row>
    <row r="865" spans="1:51" ht="24.75" customHeight="1" x14ac:dyDescent="0.35">
      <c r="A865" s="11">
        <v>864</v>
      </c>
      <c r="B865" s="241" t="s">
        <v>11857</v>
      </c>
      <c r="C865" s="8" t="s">
        <v>11858</v>
      </c>
      <c r="D865" s="10" t="s">
        <v>3087</v>
      </c>
      <c r="E865" s="10" t="s">
        <v>14</v>
      </c>
      <c r="F865" s="9">
        <v>41428</v>
      </c>
      <c r="G865" s="9">
        <v>41488</v>
      </c>
      <c r="H865" s="9"/>
      <c r="I865" s="9"/>
      <c r="J865" s="7" t="s">
        <v>1932</v>
      </c>
      <c r="K865" s="7" t="s">
        <v>7218</v>
      </c>
      <c r="L865" s="10" t="s">
        <v>47</v>
      </c>
      <c r="M865" s="242" t="s">
        <v>2027</v>
      </c>
      <c r="N865" s="243" t="s">
        <v>1972</v>
      </c>
      <c r="O865" s="243" t="s">
        <v>11859</v>
      </c>
      <c r="P865" s="10" t="s">
        <v>11860</v>
      </c>
      <c r="Q865" s="10" t="s">
        <v>21</v>
      </c>
      <c r="R865" s="10"/>
      <c r="S865" s="10"/>
      <c r="T865" s="10" t="s">
        <v>22</v>
      </c>
      <c r="U865" s="244">
        <v>32607</v>
      </c>
      <c r="V865" s="10" t="s">
        <v>255</v>
      </c>
      <c r="W865" s="10" t="s">
        <v>2114</v>
      </c>
      <c r="X865" s="241" t="s">
        <v>1936</v>
      </c>
      <c r="Y865" s="8" t="s">
        <v>11861</v>
      </c>
      <c r="Z865" s="243">
        <v>38153</v>
      </c>
      <c r="AA865" s="10" t="s">
        <v>255</v>
      </c>
      <c r="AB865" s="10" t="s">
        <v>1938</v>
      </c>
      <c r="AC865" s="10" t="s">
        <v>3139</v>
      </c>
      <c r="AD865" s="10" t="s">
        <v>2115</v>
      </c>
      <c r="AE865" s="243" t="s">
        <v>2312</v>
      </c>
      <c r="AF865" s="10" t="s">
        <v>11862</v>
      </c>
      <c r="AG865" s="10" t="s">
        <v>11863</v>
      </c>
      <c r="AH865" s="242" t="s">
        <v>11864</v>
      </c>
      <c r="AI865" s="243" t="s">
        <v>11865</v>
      </c>
      <c r="AJ865" s="10" t="s">
        <v>11866</v>
      </c>
      <c r="AK865" s="10" t="s">
        <v>11867</v>
      </c>
      <c r="AL865" s="241" t="s">
        <v>11868</v>
      </c>
      <c r="AM865" s="8" t="s">
        <v>11869</v>
      </c>
      <c r="AN865" s="8"/>
      <c r="AO865" s="8"/>
      <c r="AP865" s="8"/>
      <c r="AQ865" s="8"/>
      <c r="AR865" s="245">
        <v>44785</v>
      </c>
      <c r="AS865" s="245">
        <v>44785</v>
      </c>
      <c r="AT865" s="246"/>
      <c r="AU865" s="244"/>
      <c r="AV865" s="247" t="s">
        <v>8582</v>
      </c>
      <c r="AW865" s="248" t="s">
        <v>3782</v>
      </c>
      <c r="AX865" s="249"/>
      <c r="AY865" s="250" t="s">
        <v>11857</v>
      </c>
    </row>
    <row r="866" spans="1:51" ht="24.75" customHeight="1" x14ac:dyDescent="0.35">
      <c r="A866" s="11">
        <v>865</v>
      </c>
      <c r="B866" s="241" t="s">
        <v>11870</v>
      </c>
      <c r="C866" s="8" t="s">
        <v>11871</v>
      </c>
      <c r="D866" s="10"/>
      <c r="E866" s="10" t="s">
        <v>14</v>
      </c>
      <c r="F866" s="9">
        <v>44607</v>
      </c>
      <c r="G866" s="9">
        <v>44666</v>
      </c>
      <c r="H866" s="9"/>
      <c r="I866" s="9">
        <v>45031</v>
      </c>
      <c r="J866" s="7" t="s">
        <v>3127</v>
      </c>
      <c r="K866" s="7" t="s">
        <v>109</v>
      </c>
      <c r="L866" s="10" t="s">
        <v>1440</v>
      </c>
      <c r="M866" s="242" t="s">
        <v>1440</v>
      </c>
      <c r="N866" s="243" t="s">
        <v>1972</v>
      </c>
      <c r="O866" s="243" t="s">
        <v>11872</v>
      </c>
      <c r="P866" s="10" t="s">
        <v>11873</v>
      </c>
      <c r="Q866" s="10" t="e">
        <v>#N/A</v>
      </c>
      <c r="R866" s="10"/>
      <c r="S866" s="10"/>
      <c r="T866" s="10" t="s">
        <v>22</v>
      </c>
      <c r="U866" s="244">
        <v>33432</v>
      </c>
      <c r="V866" s="10" t="s">
        <v>317</v>
      </c>
      <c r="W866" s="10" t="s">
        <v>2007</v>
      </c>
      <c r="X866" s="241" t="s">
        <v>1936</v>
      </c>
      <c r="Y866" s="8" t="s">
        <v>11874</v>
      </c>
      <c r="Z866" s="243">
        <v>42801</v>
      </c>
      <c r="AA866" s="10" t="s">
        <v>2009</v>
      </c>
      <c r="AB866" s="10" t="s">
        <v>1938</v>
      </c>
      <c r="AC866" s="10" t="s">
        <v>3139</v>
      </c>
      <c r="AD866" s="10" t="s">
        <v>2132</v>
      </c>
      <c r="AE866" s="243" t="s">
        <v>10502</v>
      </c>
      <c r="AF866" s="10" t="s">
        <v>11875</v>
      </c>
      <c r="AG866" s="10" t="s">
        <v>11876</v>
      </c>
      <c r="AH866" s="242" t="s">
        <v>11877</v>
      </c>
      <c r="AI866" s="243" t="s">
        <v>11878</v>
      </c>
      <c r="AJ866" s="10" t="s">
        <v>11879</v>
      </c>
      <c r="AK866" s="10" t="s">
        <v>11880</v>
      </c>
      <c r="AL866" s="241" t="s">
        <v>1941</v>
      </c>
      <c r="AM866" s="8" t="s">
        <v>11881</v>
      </c>
      <c r="AN866" s="8"/>
      <c r="AO866" s="8"/>
      <c r="AP866" s="8"/>
      <c r="AQ866" s="8"/>
      <c r="AR866" s="245">
        <v>44785</v>
      </c>
      <c r="AS866" s="245">
        <v>44785</v>
      </c>
      <c r="AT866" s="246"/>
      <c r="AU866" s="244"/>
      <c r="AV866" s="247" t="s">
        <v>8582</v>
      </c>
      <c r="AW866" s="248" t="s">
        <v>10722</v>
      </c>
      <c r="AX866" s="249"/>
      <c r="AY866" s="250" t="s">
        <v>11870</v>
      </c>
    </row>
    <row r="867" spans="1:51" ht="24.75" customHeight="1" x14ac:dyDescent="0.35">
      <c r="A867" s="11">
        <v>866</v>
      </c>
      <c r="B867" s="241" t="s">
        <v>11882</v>
      </c>
      <c r="C867" s="8" t="s">
        <v>11883</v>
      </c>
      <c r="D867" s="10" t="s">
        <v>3087</v>
      </c>
      <c r="E867" s="10" t="s">
        <v>14</v>
      </c>
      <c r="F867" s="9">
        <v>39741</v>
      </c>
      <c r="G867" s="9">
        <v>39801</v>
      </c>
      <c r="H867" s="9"/>
      <c r="I867" s="9"/>
      <c r="J867" s="7" t="s">
        <v>1932</v>
      </c>
      <c r="K867" s="7" t="s">
        <v>7218</v>
      </c>
      <c r="L867" s="10" t="s">
        <v>7218</v>
      </c>
      <c r="M867" s="242" t="s">
        <v>7218</v>
      </c>
      <c r="N867" s="243" t="s">
        <v>1979</v>
      </c>
      <c r="O867" s="243" t="s">
        <v>11884</v>
      </c>
      <c r="P867" s="10" t="s">
        <v>11885</v>
      </c>
      <c r="Q867" s="10" t="s">
        <v>21</v>
      </c>
      <c r="R867" s="10"/>
      <c r="S867" s="10"/>
      <c r="T867" s="10" t="s">
        <v>22</v>
      </c>
      <c r="U867" s="244">
        <v>26795</v>
      </c>
      <c r="V867" s="10" t="s">
        <v>255</v>
      </c>
      <c r="W867" s="10" t="s">
        <v>255</v>
      </c>
      <c r="X867" s="241" t="s">
        <v>1936</v>
      </c>
      <c r="Y867" s="8" t="s">
        <v>11886</v>
      </c>
      <c r="Z867" s="243">
        <v>43727</v>
      </c>
      <c r="AA867" s="10" t="s">
        <v>3087</v>
      </c>
      <c r="AB867" s="10" t="s">
        <v>1961</v>
      </c>
      <c r="AC867" s="10" t="s">
        <v>3139</v>
      </c>
      <c r="AD867" s="10" t="s">
        <v>11887</v>
      </c>
      <c r="AE867" s="243" t="s">
        <v>1962</v>
      </c>
      <c r="AF867" s="10" t="s">
        <v>11888</v>
      </c>
      <c r="AG867" s="10" t="s">
        <v>11889</v>
      </c>
      <c r="AH867" s="242" t="s">
        <v>11890</v>
      </c>
      <c r="AI867" s="243" t="s">
        <v>11891</v>
      </c>
      <c r="AJ867" s="10" t="s">
        <v>11892</v>
      </c>
      <c r="AK867" s="10" t="s">
        <v>11893</v>
      </c>
      <c r="AL867" s="241" t="s">
        <v>1953</v>
      </c>
      <c r="AM867" s="8" t="s">
        <v>11894</v>
      </c>
      <c r="AN867" s="8"/>
      <c r="AO867" s="8"/>
      <c r="AP867" s="8"/>
      <c r="AQ867" s="8"/>
      <c r="AR867" s="245">
        <v>44788</v>
      </c>
      <c r="AS867" s="245">
        <v>44788</v>
      </c>
      <c r="AT867" s="246"/>
      <c r="AU867" s="244"/>
      <c r="AV867" s="247" t="s">
        <v>8582</v>
      </c>
      <c r="AW867" s="248" t="s">
        <v>3782</v>
      </c>
      <c r="AX867" s="249"/>
      <c r="AY867" s="250" t="s">
        <v>11882</v>
      </c>
    </row>
    <row r="868" spans="1:51" ht="24.75" customHeight="1" x14ac:dyDescent="0.35">
      <c r="A868" s="11">
        <v>867</v>
      </c>
      <c r="B868" s="241" t="s">
        <v>11895</v>
      </c>
      <c r="C868" s="8" t="s">
        <v>11896</v>
      </c>
      <c r="D868" s="10" t="s">
        <v>3087</v>
      </c>
      <c r="E868" s="10" t="s">
        <v>14</v>
      </c>
      <c r="F868" s="9">
        <v>44328</v>
      </c>
      <c r="G868" s="9">
        <v>44387</v>
      </c>
      <c r="H868" s="9"/>
      <c r="I868" s="9">
        <v>45848</v>
      </c>
      <c r="J868" s="7" t="s">
        <v>3127</v>
      </c>
      <c r="K868" s="7" t="s">
        <v>7218</v>
      </c>
      <c r="L868" s="10" t="s">
        <v>115</v>
      </c>
      <c r="M868" s="242" t="s">
        <v>2118</v>
      </c>
      <c r="N868" s="243" t="s">
        <v>1990</v>
      </c>
      <c r="O868" s="243" t="s">
        <v>289</v>
      </c>
      <c r="P868" s="10" t="s">
        <v>2305</v>
      </c>
      <c r="Q868" s="10" t="s">
        <v>21</v>
      </c>
      <c r="R868" s="10"/>
      <c r="S868" s="10"/>
      <c r="T868" s="10" t="s">
        <v>22</v>
      </c>
      <c r="U868" s="244">
        <v>34196</v>
      </c>
      <c r="V868" s="10" t="s">
        <v>2114</v>
      </c>
      <c r="W868" s="10" t="s">
        <v>2114</v>
      </c>
      <c r="X868" s="241" t="s">
        <v>1936</v>
      </c>
      <c r="Y868" s="8" t="s">
        <v>11897</v>
      </c>
      <c r="Z868" s="243">
        <v>43579</v>
      </c>
      <c r="AA868" s="10" t="s">
        <v>2114</v>
      </c>
      <c r="AB868" s="10" t="s">
        <v>1956</v>
      </c>
      <c r="AC868" s="10" t="s">
        <v>3139</v>
      </c>
      <c r="AD868" s="10" t="s">
        <v>2120</v>
      </c>
      <c r="AE868" s="243" t="s">
        <v>2306</v>
      </c>
      <c r="AF868" s="10" t="s">
        <v>11898</v>
      </c>
      <c r="AG868" s="10" t="s">
        <v>11899</v>
      </c>
      <c r="AH868" s="242" t="s">
        <v>11900</v>
      </c>
      <c r="AI868" s="243" t="s">
        <v>11901</v>
      </c>
      <c r="AJ868" s="10" t="s">
        <v>11902</v>
      </c>
      <c r="AK868" s="10" t="s">
        <v>11903</v>
      </c>
      <c r="AL868" s="241" t="s">
        <v>1953</v>
      </c>
      <c r="AM868" s="8" t="s">
        <v>11904</v>
      </c>
      <c r="AN868" s="8"/>
      <c r="AO868" s="8"/>
      <c r="AP868" s="8"/>
      <c r="AQ868" s="8"/>
      <c r="AR868" s="245">
        <v>44788</v>
      </c>
      <c r="AS868" s="245">
        <v>44788</v>
      </c>
      <c r="AT868" s="246"/>
      <c r="AU868" s="244"/>
      <c r="AV868" s="247" t="s">
        <v>8582</v>
      </c>
      <c r="AW868" s="248" t="s">
        <v>3782</v>
      </c>
      <c r="AX868" s="249"/>
      <c r="AY868" s="250" t="s">
        <v>11895</v>
      </c>
    </row>
    <row r="869" spans="1:51" ht="24.75" customHeight="1" x14ac:dyDescent="0.35">
      <c r="A869" s="11">
        <v>868</v>
      </c>
      <c r="B869" s="241" t="s">
        <v>11905</v>
      </c>
      <c r="C869" s="8" t="s">
        <v>7937</v>
      </c>
      <c r="D869" s="10"/>
      <c r="E869" s="10" t="s">
        <v>2441</v>
      </c>
      <c r="F869" s="9">
        <v>44641</v>
      </c>
      <c r="G869" s="9">
        <v>44700</v>
      </c>
      <c r="H869" s="9"/>
      <c r="I869" s="9">
        <v>45065</v>
      </c>
      <c r="J869" s="7" t="s">
        <v>3127</v>
      </c>
      <c r="K869" s="7" t="s">
        <v>80</v>
      </c>
      <c r="L869" s="10" t="s">
        <v>5538</v>
      </c>
      <c r="M869" s="242" t="s">
        <v>2141</v>
      </c>
      <c r="N869" s="243" t="s">
        <v>1984</v>
      </c>
      <c r="O869" s="243" t="s">
        <v>3091</v>
      </c>
      <c r="P869" s="10" t="s">
        <v>3092</v>
      </c>
      <c r="Q869" s="10" t="e">
        <v>#N/A</v>
      </c>
      <c r="R869" s="10"/>
      <c r="S869" s="10"/>
      <c r="T869" s="10" t="s">
        <v>53</v>
      </c>
      <c r="U869" s="244">
        <v>28357</v>
      </c>
      <c r="V869" s="10" t="s">
        <v>176</v>
      </c>
      <c r="W869" s="10" t="s">
        <v>176</v>
      </c>
      <c r="X869" s="241" t="s">
        <v>1936</v>
      </c>
      <c r="Y869" s="8" t="s">
        <v>7939</v>
      </c>
      <c r="Z869" s="243">
        <v>42790</v>
      </c>
      <c r="AA869" s="10" t="s">
        <v>2270</v>
      </c>
      <c r="AB869" s="10" t="s">
        <v>1938</v>
      </c>
      <c r="AC869" s="10" t="s">
        <v>3139</v>
      </c>
      <c r="AD869" s="10" t="s">
        <v>2049</v>
      </c>
      <c r="AE869" s="243" t="s">
        <v>1948</v>
      </c>
      <c r="AF869" s="10" t="s">
        <v>11906</v>
      </c>
      <c r="AG869" s="10" t="s">
        <v>11907</v>
      </c>
      <c r="AH869" s="242" t="s">
        <v>11906</v>
      </c>
      <c r="AI869" s="243" t="s">
        <v>11907</v>
      </c>
      <c r="AJ869" s="10" t="s">
        <v>7942</v>
      </c>
      <c r="AK869" s="10" t="s">
        <v>7943</v>
      </c>
      <c r="AL869" s="241" t="s">
        <v>1971</v>
      </c>
      <c r="AM869" s="8" t="s">
        <v>7944</v>
      </c>
      <c r="AN869" s="8"/>
      <c r="AO869" s="8"/>
      <c r="AP869" s="8"/>
      <c r="AQ869" s="8"/>
      <c r="AR869" s="245">
        <v>44788</v>
      </c>
      <c r="AS869" s="245">
        <v>44788</v>
      </c>
      <c r="AT869" s="246"/>
      <c r="AU869" s="244"/>
      <c r="AV869" s="247" t="s">
        <v>8638</v>
      </c>
      <c r="AW869" s="248" t="s">
        <v>8639</v>
      </c>
      <c r="AX869" s="249"/>
      <c r="AY869" s="250" t="s">
        <v>11905</v>
      </c>
    </row>
    <row r="870" spans="1:51" ht="24.75" customHeight="1" x14ac:dyDescent="0.35">
      <c r="A870" s="11">
        <v>869</v>
      </c>
      <c r="B870" s="241" t="s">
        <v>11908</v>
      </c>
      <c r="C870" s="8" t="s">
        <v>11909</v>
      </c>
      <c r="D870" s="10"/>
      <c r="E870" s="10" t="s">
        <v>1679</v>
      </c>
      <c r="F870" s="9">
        <v>44466</v>
      </c>
      <c r="G870" s="9">
        <v>44525</v>
      </c>
      <c r="H870" s="9"/>
      <c r="I870" s="9">
        <v>44890</v>
      </c>
      <c r="J870" s="7" t="s">
        <v>3127</v>
      </c>
      <c r="K870" s="7" t="s">
        <v>80</v>
      </c>
      <c r="L870" s="10" t="s">
        <v>5538</v>
      </c>
      <c r="M870" s="242" t="s">
        <v>2141</v>
      </c>
      <c r="N870" s="243" t="s">
        <v>2017</v>
      </c>
      <c r="O870" s="243" t="s">
        <v>3186</v>
      </c>
      <c r="P870" s="10" t="s">
        <v>2061</v>
      </c>
      <c r="Q870" s="10" t="e">
        <v>#N/A</v>
      </c>
      <c r="R870" s="10"/>
      <c r="S870" s="10"/>
      <c r="T870" s="10" t="s">
        <v>22</v>
      </c>
      <c r="U870" s="244">
        <v>28548</v>
      </c>
      <c r="V870" s="10" t="s">
        <v>255</v>
      </c>
      <c r="W870" s="10" t="s">
        <v>11910</v>
      </c>
      <c r="X870" s="241" t="s">
        <v>1936</v>
      </c>
      <c r="Y870" s="8" t="s">
        <v>11911</v>
      </c>
      <c r="Z870" s="243">
        <v>43650</v>
      </c>
      <c r="AA870" s="10" t="s">
        <v>101</v>
      </c>
      <c r="AB870" s="10" t="s">
        <v>1938</v>
      </c>
      <c r="AC870" s="10" t="s">
        <v>3139</v>
      </c>
      <c r="AD870" s="10" t="s">
        <v>2004</v>
      </c>
      <c r="AE870" s="243" t="s">
        <v>1962</v>
      </c>
      <c r="AF870" s="10" t="s">
        <v>11912</v>
      </c>
      <c r="AG870" s="10" t="s">
        <v>11913</v>
      </c>
      <c r="AH870" s="242" t="s">
        <v>11914</v>
      </c>
      <c r="AI870" s="243" t="s">
        <v>11915</v>
      </c>
      <c r="AJ870" s="10" t="s">
        <v>11916</v>
      </c>
      <c r="AK870" s="10" t="s">
        <v>11917</v>
      </c>
      <c r="AL870" s="241" t="s">
        <v>1941</v>
      </c>
      <c r="AM870" s="8" t="s">
        <v>11918</v>
      </c>
      <c r="AN870" s="8"/>
      <c r="AO870" s="8"/>
      <c r="AP870" s="8"/>
      <c r="AQ870" s="8"/>
      <c r="AR870" s="245">
        <v>44788</v>
      </c>
      <c r="AS870" s="245">
        <v>44788</v>
      </c>
      <c r="AT870" s="246"/>
      <c r="AU870" s="244"/>
      <c r="AV870" s="247" t="s">
        <v>8582</v>
      </c>
      <c r="AW870" s="248" t="s">
        <v>3782</v>
      </c>
      <c r="AX870" s="249"/>
      <c r="AY870" s="250" t="s">
        <v>11908</v>
      </c>
    </row>
    <row r="871" spans="1:51" ht="24.75" customHeight="1" x14ac:dyDescent="0.35">
      <c r="A871" s="11">
        <v>870</v>
      </c>
      <c r="B871" s="241" t="s">
        <v>11919</v>
      </c>
      <c r="C871" s="8" t="s">
        <v>2817</v>
      </c>
      <c r="D871" s="10" t="s">
        <v>3087</v>
      </c>
      <c r="E871" s="10" t="s">
        <v>255</v>
      </c>
      <c r="F871" s="9">
        <v>44333</v>
      </c>
      <c r="G871" s="9">
        <v>44392</v>
      </c>
      <c r="H871" s="9"/>
      <c r="I871" s="9">
        <v>45853</v>
      </c>
      <c r="J871" s="7" t="s">
        <v>3127</v>
      </c>
      <c r="K871" s="7" t="s">
        <v>80</v>
      </c>
      <c r="L871" s="10" t="s">
        <v>8979</v>
      </c>
      <c r="M871" s="242" t="s">
        <v>3259</v>
      </c>
      <c r="N871" s="243" t="s">
        <v>1990</v>
      </c>
      <c r="O871" s="243" t="s">
        <v>315</v>
      </c>
      <c r="P871" s="10" t="s">
        <v>2131</v>
      </c>
      <c r="Q871" s="10" t="s">
        <v>148</v>
      </c>
      <c r="R871" s="10"/>
      <c r="S871" s="10"/>
      <c r="T871" s="10" t="s">
        <v>22</v>
      </c>
      <c r="U871" s="244">
        <v>33897</v>
      </c>
      <c r="V871" s="10" t="s">
        <v>747</v>
      </c>
      <c r="W871" s="10" t="s">
        <v>747</v>
      </c>
      <c r="X871" s="241" t="s">
        <v>1936</v>
      </c>
      <c r="Y871" s="8" t="s">
        <v>11920</v>
      </c>
      <c r="Z871" s="243">
        <v>40001</v>
      </c>
      <c r="AA871" s="10" t="s">
        <v>747</v>
      </c>
      <c r="AB871" s="10" t="s">
        <v>1938</v>
      </c>
      <c r="AC871" s="10" t="s">
        <v>3139</v>
      </c>
      <c r="AD871" s="10" t="s">
        <v>2146</v>
      </c>
      <c r="AE871" s="243" t="s">
        <v>2021</v>
      </c>
      <c r="AF871" s="10" t="s">
        <v>11921</v>
      </c>
      <c r="AG871" s="10" t="s">
        <v>11922</v>
      </c>
      <c r="AH871" s="242" t="s">
        <v>11921</v>
      </c>
      <c r="AI871" s="243" t="s">
        <v>11922</v>
      </c>
      <c r="AJ871" s="10" t="s">
        <v>11923</v>
      </c>
      <c r="AK871" s="10" t="s">
        <v>259</v>
      </c>
      <c r="AL871" s="241" t="s">
        <v>1941</v>
      </c>
      <c r="AM871" s="8" t="s">
        <v>11924</v>
      </c>
      <c r="AN871" s="8"/>
      <c r="AO871" s="8"/>
      <c r="AP871" s="8"/>
      <c r="AQ871" s="8"/>
      <c r="AR871" s="245">
        <v>44792</v>
      </c>
      <c r="AS871" s="245">
        <v>44792</v>
      </c>
      <c r="AT871" s="246"/>
      <c r="AU871" s="244"/>
      <c r="AV871" s="247" t="s">
        <v>8582</v>
      </c>
      <c r="AW871" s="248" t="s">
        <v>8607</v>
      </c>
      <c r="AX871" s="249" t="s">
        <v>11925</v>
      </c>
      <c r="AY871" s="250" t="s">
        <v>11919</v>
      </c>
    </row>
    <row r="872" spans="1:51" ht="24.75" customHeight="1" x14ac:dyDescent="0.35">
      <c r="A872" s="11">
        <v>871</v>
      </c>
      <c r="B872" s="241" t="s">
        <v>11926</v>
      </c>
      <c r="C872" s="8" t="s">
        <v>11927</v>
      </c>
      <c r="D872" s="10"/>
      <c r="E872" s="10" t="s">
        <v>14</v>
      </c>
      <c r="F872" s="9">
        <v>44739</v>
      </c>
      <c r="G872" s="9">
        <v>44798</v>
      </c>
      <c r="H872" s="9"/>
      <c r="I872" s="9"/>
      <c r="J872" s="7"/>
      <c r="K872" s="7" t="s">
        <v>18</v>
      </c>
      <c r="L872" s="10" t="s">
        <v>218</v>
      </c>
      <c r="M872" s="242" t="s">
        <v>2083</v>
      </c>
      <c r="N872" s="243" t="s">
        <v>2050</v>
      </c>
      <c r="O872" s="243" t="s">
        <v>1113</v>
      </c>
      <c r="P872" s="10" t="s">
        <v>2481</v>
      </c>
      <c r="Q872" s="10" t="s">
        <v>21</v>
      </c>
      <c r="R872" s="10"/>
      <c r="S872" s="10"/>
      <c r="T872" s="10" t="s">
        <v>22</v>
      </c>
      <c r="U872" s="244">
        <v>33347</v>
      </c>
      <c r="V872" s="10" t="s">
        <v>747</v>
      </c>
      <c r="W872" s="10" t="s">
        <v>747</v>
      </c>
      <c r="X872" s="241" t="s">
        <v>1936</v>
      </c>
      <c r="Y872" s="8" t="s">
        <v>11928</v>
      </c>
      <c r="Z872" s="243">
        <v>42034</v>
      </c>
      <c r="AA872" s="10" t="s">
        <v>747</v>
      </c>
      <c r="AB872" s="10" t="s">
        <v>1956</v>
      </c>
      <c r="AC872" s="10" t="s">
        <v>1974</v>
      </c>
      <c r="AD872" s="10" t="s">
        <v>11929</v>
      </c>
      <c r="AE872" s="243" t="s">
        <v>2041</v>
      </c>
      <c r="AF872" s="10" t="s">
        <v>11930</v>
      </c>
      <c r="AG872" s="10" t="s">
        <v>11931</v>
      </c>
      <c r="AH872" s="242" t="s">
        <v>11932</v>
      </c>
      <c r="AI872" s="243" t="s">
        <v>11933</v>
      </c>
      <c r="AJ872" s="10" t="s">
        <v>11934</v>
      </c>
      <c r="AK872" s="10" t="s">
        <v>7766</v>
      </c>
      <c r="AL872" s="241" t="s">
        <v>2107</v>
      </c>
      <c r="AM872" s="8" t="s">
        <v>11935</v>
      </c>
      <c r="AN872" s="8"/>
      <c r="AO872" s="8"/>
      <c r="AP872" s="8"/>
      <c r="AQ872" s="8"/>
      <c r="AR872" s="245">
        <v>44792</v>
      </c>
      <c r="AS872" s="245">
        <v>44792</v>
      </c>
      <c r="AT872" s="246"/>
      <c r="AU872" s="244"/>
      <c r="AV872" s="247" t="s">
        <v>8582</v>
      </c>
      <c r="AW872" s="248" t="s">
        <v>11272</v>
      </c>
      <c r="AX872" s="249"/>
      <c r="AY872" s="250" t="s">
        <v>11926</v>
      </c>
    </row>
    <row r="873" spans="1:51" ht="24.75" customHeight="1" x14ac:dyDescent="0.35">
      <c r="A873" s="11">
        <v>872</v>
      </c>
      <c r="B873" s="241" t="s">
        <v>11936</v>
      </c>
      <c r="C873" s="8" t="s">
        <v>11937</v>
      </c>
      <c r="D873" s="10" t="s">
        <v>3087</v>
      </c>
      <c r="E873" s="10" t="s">
        <v>14</v>
      </c>
      <c r="F873" s="9">
        <v>43087</v>
      </c>
      <c r="G873" s="9">
        <v>43146</v>
      </c>
      <c r="H873" s="9"/>
      <c r="I873" s="9"/>
      <c r="J873" s="7" t="s">
        <v>1932</v>
      </c>
      <c r="K873" s="7" t="s">
        <v>7218</v>
      </c>
      <c r="L873" s="10" t="s">
        <v>115</v>
      </c>
      <c r="M873" s="242" t="s">
        <v>2070</v>
      </c>
      <c r="N873" s="243" t="s">
        <v>1990</v>
      </c>
      <c r="O873" s="243" t="s">
        <v>484</v>
      </c>
      <c r="P873" s="10" t="s">
        <v>2220</v>
      </c>
      <c r="Q873" s="10" t="s">
        <v>21</v>
      </c>
      <c r="R873" s="10"/>
      <c r="S873" s="10"/>
      <c r="T873" s="10" t="s">
        <v>53</v>
      </c>
      <c r="U873" s="244">
        <v>33706</v>
      </c>
      <c r="V873" s="10" t="s">
        <v>2441</v>
      </c>
      <c r="W873" s="10" t="s">
        <v>2441</v>
      </c>
      <c r="X873" s="241" t="s">
        <v>1936</v>
      </c>
      <c r="Y873" s="8" t="s">
        <v>11938</v>
      </c>
      <c r="Z873" s="243">
        <v>41187</v>
      </c>
      <c r="AA873" s="10" t="s">
        <v>255</v>
      </c>
      <c r="AB873" s="10" t="s">
        <v>1938</v>
      </c>
      <c r="AC873" s="10" t="s">
        <v>3139</v>
      </c>
      <c r="AD873" s="10" t="s">
        <v>7557</v>
      </c>
      <c r="AE873" s="243" t="s">
        <v>1948</v>
      </c>
      <c r="AF873" s="10" t="s">
        <v>11939</v>
      </c>
      <c r="AG873" s="10" t="s">
        <v>11940</v>
      </c>
      <c r="AH873" s="242" t="s">
        <v>11941</v>
      </c>
      <c r="AI873" s="243" t="s">
        <v>11942</v>
      </c>
      <c r="AJ873" s="10" t="s">
        <v>11943</v>
      </c>
      <c r="AK873" s="10" t="s">
        <v>11944</v>
      </c>
      <c r="AL873" s="241" t="s">
        <v>1953</v>
      </c>
      <c r="AM873" s="8" t="s">
        <v>11945</v>
      </c>
      <c r="AN873" s="8"/>
      <c r="AO873" s="8"/>
      <c r="AP873" s="8"/>
      <c r="AQ873" s="8"/>
      <c r="AR873" s="245">
        <v>44793</v>
      </c>
      <c r="AS873" s="245">
        <v>44793</v>
      </c>
      <c r="AT873" s="246"/>
      <c r="AU873" s="244"/>
      <c r="AV873" s="247" t="s">
        <v>8582</v>
      </c>
      <c r="AW873" s="248" t="s">
        <v>8607</v>
      </c>
      <c r="AX873" s="249" t="s">
        <v>11946</v>
      </c>
      <c r="AY873" s="250" t="s">
        <v>11936</v>
      </c>
    </row>
    <row r="874" spans="1:51" ht="24.75" customHeight="1" x14ac:dyDescent="0.35">
      <c r="A874" s="11">
        <v>873</v>
      </c>
      <c r="B874" s="241" t="s">
        <v>11947</v>
      </c>
      <c r="C874" s="8" t="s">
        <v>11948</v>
      </c>
      <c r="D874" s="10" t="s">
        <v>3087</v>
      </c>
      <c r="E874" s="10" t="s">
        <v>14</v>
      </c>
      <c r="F874" s="9">
        <v>43990</v>
      </c>
      <c r="G874" s="9">
        <v>44049</v>
      </c>
      <c r="H874" s="9"/>
      <c r="I874" s="9">
        <v>45510</v>
      </c>
      <c r="J874" s="7" t="s">
        <v>3127</v>
      </c>
      <c r="K874" s="7" t="s">
        <v>64</v>
      </c>
      <c r="L874" s="10" t="s">
        <v>96</v>
      </c>
      <c r="M874" s="242" t="s">
        <v>96</v>
      </c>
      <c r="N874" s="243" t="s">
        <v>2050</v>
      </c>
      <c r="O874" s="243" t="s">
        <v>97</v>
      </c>
      <c r="P874" s="10" t="s">
        <v>11949</v>
      </c>
      <c r="Q874" s="10" t="s">
        <v>21</v>
      </c>
      <c r="R874" s="10"/>
      <c r="S874" s="10"/>
      <c r="T874" s="10" t="s">
        <v>53</v>
      </c>
      <c r="U874" s="244">
        <v>36045</v>
      </c>
      <c r="V874" s="10" t="s">
        <v>351</v>
      </c>
      <c r="W874" s="10" t="s">
        <v>2048</v>
      </c>
      <c r="X874" s="241" t="s">
        <v>1936</v>
      </c>
      <c r="Y874" s="8" t="s">
        <v>11950</v>
      </c>
      <c r="Z874" s="243">
        <v>41815</v>
      </c>
      <c r="AA874" s="10" t="s">
        <v>351</v>
      </c>
      <c r="AB874" s="10" t="s">
        <v>1956</v>
      </c>
      <c r="AC874" s="10" t="s">
        <v>3139</v>
      </c>
      <c r="AD874" s="10" t="s">
        <v>2210</v>
      </c>
      <c r="AE874" s="243" t="s">
        <v>2377</v>
      </c>
      <c r="AF874" s="10" t="s">
        <v>11951</v>
      </c>
      <c r="AG874" s="10" t="s">
        <v>11952</v>
      </c>
      <c r="AH874" s="242" t="s">
        <v>11953</v>
      </c>
      <c r="AI874" s="243" t="s">
        <v>11954</v>
      </c>
      <c r="AJ874" s="10" t="s">
        <v>11955</v>
      </c>
      <c r="AK874" s="10" t="s">
        <v>11956</v>
      </c>
      <c r="AL874" s="241" t="s">
        <v>1953</v>
      </c>
      <c r="AM874" s="8" t="s">
        <v>11957</v>
      </c>
      <c r="AN874" s="8"/>
      <c r="AO874" s="8"/>
      <c r="AP874" s="8"/>
      <c r="AQ874" s="8"/>
      <c r="AR874" s="245">
        <v>44793</v>
      </c>
      <c r="AS874" s="245">
        <v>44793</v>
      </c>
      <c r="AT874" s="246"/>
      <c r="AU874" s="244"/>
      <c r="AV874" s="247" t="s">
        <v>8582</v>
      </c>
      <c r="AW874" s="248" t="s">
        <v>8607</v>
      </c>
      <c r="AX874" s="249" t="s">
        <v>11958</v>
      </c>
      <c r="AY874" s="250" t="s">
        <v>11947</v>
      </c>
    </row>
    <row r="875" spans="1:51" ht="24.75" customHeight="1" x14ac:dyDescent="0.35">
      <c r="A875" s="11">
        <v>874</v>
      </c>
      <c r="B875" s="241" t="s">
        <v>11959</v>
      </c>
      <c r="C875" s="8" t="s">
        <v>11960</v>
      </c>
      <c r="D875" s="10" t="s">
        <v>3087</v>
      </c>
      <c r="E875" s="10" t="s">
        <v>255</v>
      </c>
      <c r="F875" s="9">
        <v>44375</v>
      </c>
      <c r="G875" s="9">
        <v>44434</v>
      </c>
      <c r="H875" s="9"/>
      <c r="I875" s="9">
        <v>44799</v>
      </c>
      <c r="J875" s="7" t="s">
        <v>3127</v>
      </c>
      <c r="K875" s="7" t="s">
        <v>80</v>
      </c>
      <c r="L875" s="10" t="s">
        <v>8956</v>
      </c>
      <c r="M875" s="242" t="s">
        <v>8957</v>
      </c>
      <c r="N875" s="243" t="s">
        <v>1972</v>
      </c>
      <c r="O875" s="243" t="s">
        <v>3186</v>
      </c>
      <c r="P875" s="10" t="s">
        <v>2061</v>
      </c>
      <c r="Q875" s="10" t="e">
        <v>#N/A</v>
      </c>
      <c r="R875" s="10"/>
      <c r="S875" s="10"/>
      <c r="T875" s="10" t="s">
        <v>53</v>
      </c>
      <c r="U875" s="244">
        <v>29822</v>
      </c>
      <c r="V875" s="10" t="s">
        <v>707</v>
      </c>
      <c r="W875" s="10" t="s">
        <v>707</v>
      </c>
      <c r="X875" s="241" t="s">
        <v>1936</v>
      </c>
      <c r="Y875" s="8" t="s">
        <v>11961</v>
      </c>
      <c r="Z875" s="243">
        <v>40837</v>
      </c>
      <c r="AA875" s="10" t="s">
        <v>707</v>
      </c>
      <c r="AB875" s="10" t="s">
        <v>1938</v>
      </c>
      <c r="AC875" s="10" t="s">
        <v>3139</v>
      </c>
      <c r="AD875" s="10" t="s">
        <v>2199</v>
      </c>
      <c r="AE875" s="243" t="s">
        <v>1948</v>
      </c>
      <c r="AF875" s="10" t="s">
        <v>11962</v>
      </c>
      <c r="AG875" s="10" t="s">
        <v>11963</v>
      </c>
      <c r="AH875" s="242" t="s">
        <v>11964</v>
      </c>
      <c r="AI875" s="243" t="s">
        <v>11965</v>
      </c>
      <c r="AJ875" s="10" t="s">
        <v>11966</v>
      </c>
      <c r="AK875" s="10" t="s">
        <v>11967</v>
      </c>
      <c r="AL875" s="241" t="s">
        <v>1971</v>
      </c>
      <c r="AM875" s="8" t="s">
        <v>11968</v>
      </c>
      <c r="AN875" s="8"/>
      <c r="AO875" s="8"/>
      <c r="AP875" s="8"/>
      <c r="AQ875" s="8"/>
      <c r="AR875" s="245">
        <v>44797</v>
      </c>
      <c r="AS875" s="245">
        <v>44797</v>
      </c>
      <c r="AT875" s="246"/>
      <c r="AU875" s="244"/>
      <c r="AV875" s="247" t="s">
        <v>8638</v>
      </c>
      <c r="AW875" s="248" t="s">
        <v>11462</v>
      </c>
      <c r="AX875" s="249"/>
      <c r="AY875" s="250" t="s">
        <v>11959</v>
      </c>
    </row>
    <row r="876" spans="1:51" ht="24.75" customHeight="1" x14ac:dyDescent="0.35">
      <c r="A876" s="11">
        <v>875</v>
      </c>
      <c r="B876" s="241" t="s">
        <v>11969</v>
      </c>
      <c r="C876" s="8" t="s">
        <v>11970</v>
      </c>
      <c r="D876" s="10" t="s">
        <v>3087</v>
      </c>
      <c r="E876" s="10" t="s">
        <v>351</v>
      </c>
      <c r="F876" s="9">
        <v>43899</v>
      </c>
      <c r="G876" s="9">
        <v>43958</v>
      </c>
      <c r="H876" s="9"/>
      <c r="I876" s="9">
        <v>45419</v>
      </c>
      <c r="J876" s="7" t="s">
        <v>3127</v>
      </c>
      <c r="K876" s="7" t="s">
        <v>80</v>
      </c>
      <c r="L876" s="10" t="s">
        <v>3195</v>
      </c>
      <c r="M876" s="242" t="s">
        <v>2207</v>
      </c>
      <c r="N876" s="243" t="s">
        <v>2017</v>
      </c>
      <c r="O876" s="243" t="s">
        <v>3186</v>
      </c>
      <c r="P876" s="10" t="s">
        <v>2061</v>
      </c>
      <c r="Q876" s="10" t="e">
        <v>#N/A</v>
      </c>
      <c r="R876" s="10"/>
      <c r="S876" s="10"/>
      <c r="T876" s="10" t="s">
        <v>53</v>
      </c>
      <c r="U876" s="244">
        <v>33119</v>
      </c>
      <c r="V876" s="10" t="s">
        <v>2064</v>
      </c>
      <c r="W876" s="10" t="s">
        <v>2313</v>
      </c>
      <c r="X876" s="241" t="s">
        <v>1936</v>
      </c>
      <c r="Y876" s="8" t="s">
        <v>11971</v>
      </c>
      <c r="Z876" s="243">
        <v>42381</v>
      </c>
      <c r="AA876" s="10" t="s">
        <v>2064</v>
      </c>
      <c r="AB876" s="10" t="s">
        <v>1938</v>
      </c>
      <c r="AC876" s="10" t="s">
        <v>1974</v>
      </c>
      <c r="AD876" s="10" t="s">
        <v>1970</v>
      </c>
      <c r="AE876" s="243" t="s">
        <v>1948</v>
      </c>
      <c r="AF876" s="10" t="s">
        <v>11972</v>
      </c>
      <c r="AG876" s="10" t="s">
        <v>11973</v>
      </c>
      <c r="AH876" s="242" t="s">
        <v>11972</v>
      </c>
      <c r="AI876" s="243" t="s">
        <v>11973</v>
      </c>
      <c r="AJ876" s="10" t="s">
        <v>11974</v>
      </c>
      <c r="AK876" s="10" t="s">
        <v>11975</v>
      </c>
      <c r="AL876" s="241" t="s">
        <v>1971</v>
      </c>
      <c r="AM876" s="8" t="s">
        <v>11976</v>
      </c>
      <c r="AN876" s="8"/>
      <c r="AO876" s="8"/>
      <c r="AP876" s="8"/>
      <c r="AQ876" s="8"/>
      <c r="AR876" s="245">
        <v>44797</v>
      </c>
      <c r="AS876" s="245">
        <v>44797</v>
      </c>
      <c r="AT876" s="246"/>
      <c r="AU876" s="244"/>
      <c r="AV876" s="247" t="s">
        <v>8582</v>
      </c>
      <c r="AW876" s="248" t="s">
        <v>3782</v>
      </c>
      <c r="AX876" s="249"/>
      <c r="AY876" s="250" t="s">
        <v>11969</v>
      </c>
    </row>
    <row r="877" spans="1:51" ht="24.75" customHeight="1" x14ac:dyDescent="0.35">
      <c r="A877" s="11">
        <v>876</v>
      </c>
      <c r="B877" s="241" t="s">
        <v>11977</v>
      </c>
      <c r="C877" s="8" t="s">
        <v>11978</v>
      </c>
      <c r="D877" s="10"/>
      <c r="E877" s="10" t="s">
        <v>14</v>
      </c>
      <c r="F877" s="9">
        <v>43990</v>
      </c>
      <c r="G877" s="9">
        <v>44049</v>
      </c>
      <c r="H877" s="9"/>
      <c r="I877" s="9">
        <v>45510</v>
      </c>
      <c r="J877" s="7" t="s">
        <v>3127</v>
      </c>
      <c r="K877" s="7" t="s">
        <v>80</v>
      </c>
      <c r="L877" s="10" t="s">
        <v>338</v>
      </c>
      <c r="M877" s="242" t="s">
        <v>2281</v>
      </c>
      <c r="N877" s="243" t="s">
        <v>2126</v>
      </c>
      <c r="O877" s="243" t="s">
        <v>11979</v>
      </c>
      <c r="P877" s="10" t="s">
        <v>11980</v>
      </c>
      <c r="Q877" s="10" t="s">
        <v>21</v>
      </c>
      <c r="R877" s="10"/>
      <c r="S877" s="10"/>
      <c r="T877" s="10" t="s">
        <v>22</v>
      </c>
      <c r="U877" s="244">
        <v>35204</v>
      </c>
      <c r="V877" s="10" t="s">
        <v>255</v>
      </c>
      <c r="W877" s="10" t="s">
        <v>2562</v>
      </c>
      <c r="X877" s="241" t="s">
        <v>1936</v>
      </c>
      <c r="Y877" s="8" t="s">
        <v>11981</v>
      </c>
      <c r="Z877" s="243">
        <v>41087</v>
      </c>
      <c r="AA877" s="10" t="s">
        <v>255</v>
      </c>
      <c r="AB877" s="10" t="s">
        <v>1956</v>
      </c>
      <c r="AC877" s="10" t="s">
        <v>3139</v>
      </c>
      <c r="AD877" s="10" t="s">
        <v>2363</v>
      </c>
      <c r="AE877" s="243" t="s">
        <v>1948</v>
      </c>
      <c r="AF877" s="10" t="s">
        <v>11982</v>
      </c>
      <c r="AG877" s="10" t="s">
        <v>11983</v>
      </c>
      <c r="AH877" s="242" t="s">
        <v>11982</v>
      </c>
      <c r="AI877" s="243" t="s">
        <v>11983</v>
      </c>
      <c r="AJ877" s="10" t="s">
        <v>11984</v>
      </c>
      <c r="AK877" s="10" t="s">
        <v>11985</v>
      </c>
      <c r="AL877" s="241" t="s">
        <v>1950</v>
      </c>
      <c r="AM877" s="8" t="s">
        <v>11986</v>
      </c>
      <c r="AN877" s="8"/>
      <c r="AO877" s="8"/>
      <c r="AP877" s="8"/>
      <c r="AQ877" s="8"/>
      <c r="AR877" s="245">
        <v>44799</v>
      </c>
      <c r="AS877" s="245">
        <v>44799</v>
      </c>
      <c r="AT877" s="246"/>
      <c r="AU877" s="244"/>
      <c r="AV877" s="247" t="s">
        <v>8582</v>
      </c>
      <c r="AW877" s="248" t="s">
        <v>8607</v>
      </c>
      <c r="AX877" s="249" t="s">
        <v>10817</v>
      </c>
      <c r="AY877" s="250" t="s">
        <v>11977</v>
      </c>
    </row>
    <row r="878" spans="1:51" ht="24.75" customHeight="1" x14ac:dyDescent="0.35">
      <c r="A878" s="11">
        <v>877</v>
      </c>
      <c r="B878" s="241" t="s">
        <v>11987</v>
      </c>
      <c r="C878" s="8" t="s">
        <v>5586</v>
      </c>
      <c r="D878" s="10"/>
      <c r="E878" s="10" t="s">
        <v>2048</v>
      </c>
      <c r="F878" s="9">
        <v>44655</v>
      </c>
      <c r="G878" s="9">
        <v>44714</v>
      </c>
      <c r="H878" s="9"/>
      <c r="I878" s="9">
        <v>45079</v>
      </c>
      <c r="J878" s="7" t="s">
        <v>3127</v>
      </c>
      <c r="K878" s="7" t="s">
        <v>80</v>
      </c>
      <c r="L878" s="10" t="s">
        <v>8979</v>
      </c>
      <c r="M878" s="242" t="s">
        <v>3383</v>
      </c>
      <c r="N878" s="243" t="s">
        <v>2017</v>
      </c>
      <c r="O878" s="243" t="s">
        <v>8980</v>
      </c>
      <c r="P878" s="10" t="s">
        <v>8981</v>
      </c>
      <c r="Q878" s="10" t="s">
        <v>148</v>
      </c>
      <c r="R878" s="10"/>
      <c r="S878" s="10"/>
      <c r="T878" s="10" t="s">
        <v>22</v>
      </c>
      <c r="U878" s="244">
        <v>30925</v>
      </c>
      <c r="V878" s="10" t="s">
        <v>2048</v>
      </c>
      <c r="W878" s="10" t="s">
        <v>2048</v>
      </c>
      <c r="X878" s="241" t="s">
        <v>1936</v>
      </c>
      <c r="Y878" s="8" t="s">
        <v>11988</v>
      </c>
      <c r="Z878" s="243">
        <v>44307</v>
      </c>
      <c r="AA878" s="10" t="s">
        <v>1937</v>
      </c>
      <c r="AB878" s="10" t="s">
        <v>1938</v>
      </c>
      <c r="AC878" s="10" t="s">
        <v>3139</v>
      </c>
      <c r="AD878" s="10" t="s">
        <v>2090</v>
      </c>
      <c r="AE878" s="243" t="s">
        <v>2732</v>
      </c>
      <c r="AF878" s="10" t="s">
        <v>11989</v>
      </c>
      <c r="AG878" s="10" t="s">
        <v>11990</v>
      </c>
      <c r="AH878" s="242" t="s">
        <v>11989</v>
      </c>
      <c r="AI878" s="243" t="s">
        <v>11990</v>
      </c>
      <c r="AJ878" s="10" t="s">
        <v>11991</v>
      </c>
      <c r="AK878" s="10" t="s">
        <v>11992</v>
      </c>
      <c r="AL878" s="241" t="s">
        <v>1941</v>
      </c>
      <c r="AM878" s="8" t="s">
        <v>11993</v>
      </c>
      <c r="AN878" s="8"/>
      <c r="AO878" s="8"/>
      <c r="AP878" s="8"/>
      <c r="AQ878" s="8"/>
      <c r="AR878" s="245">
        <v>44802</v>
      </c>
      <c r="AS878" s="245">
        <v>44802</v>
      </c>
      <c r="AT878" s="246"/>
      <c r="AU878" s="244"/>
      <c r="AV878" s="247" t="s">
        <v>8582</v>
      </c>
      <c r="AW878" s="248" t="s">
        <v>3782</v>
      </c>
      <c r="AX878" s="249"/>
      <c r="AY878" s="250" t="s">
        <v>11987</v>
      </c>
    </row>
    <row r="879" spans="1:51" ht="24.75" customHeight="1" x14ac:dyDescent="0.35">
      <c r="A879" s="11">
        <v>878</v>
      </c>
      <c r="B879" s="241" t="s">
        <v>11994</v>
      </c>
      <c r="C879" s="8" t="s">
        <v>11995</v>
      </c>
      <c r="D879" s="10"/>
      <c r="E879" s="10" t="s">
        <v>124</v>
      </c>
      <c r="F879" s="9">
        <v>44713</v>
      </c>
      <c r="G879" s="9">
        <v>44805</v>
      </c>
      <c r="H879" s="9"/>
      <c r="I879" s="9"/>
      <c r="J879" s="7"/>
      <c r="K879" s="7" t="s">
        <v>80</v>
      </c>
      <c r="L879" s="10" t="s">
        <v>6673</v>
      </c>
      <c r="M879" s="242" t="s">
        <v>2470</v>
      </c>
      <c r="N879" s="243" t="s">
        <v>1942</v>
      </c>
      <c r="O879" s="243" t="s">
        <v>7396</v>
      </c>
      <c r="P879" s="10" t="s">
        <v>2039</v>
      </c>
      <c r="Q879" s="10" t="e">
        <v>#N/A</v>
      </c>
      <c r="R879" s="10"/>
      <c r="S879" s="10"/>
      <c r="T879" s="10" t="s">
        <v>53</v>
      </c>
      <c r="U879" s="244">
        <v>28411</v>
      </c>
      <c r="V879" s="10" t="s">
        <v>124</v>
      </c>
      <c r="W879" s="10" t="s">
        <v>141</v>
      </c>
      <c r="X879" s="241" t="s">
        <v>1936</v>
      </c>
      <c r="Y879" s="8" t="s">
        <v>11996</v>
      </c>
      <c r="Z879" s="243">
        <v>43361</v>
      </c>
      <c r="AA879" s="10" t="s">
        <v>124</v>
      </c>
      <c r="AB879" s="10" t="s">
        <v>1938</v>
      </c>
      <c r="AC879" s="10" t="s">
        <v>3139</v>
      </c>
      <c r="AD879" s="10" t="s">
        <v>11997</v>
      </c>
      <c r="AE879" s="243" t="s">
        <v>2705</v>
      </c>
      <c r="AF879" s="10" t="s">
        <v>11998</v>
      </c>
      <c r="AG879" s="10" t="s">
        <v>11999</v>
      </c>
      <c r="AH879" s="242" t="s">
        <v>11998</v>
      </c>
      <c r="AI879" s="243" t="s">
        <v>11999</v>
      </c>
      <c r="AJ879" s="10" t="s">
        <v>12000</v>
      </c>
      <c r="AK879" s="10" t="s">
        <v>12001</v>
      </c>
      <c r="AL879" s="241" t="s">
        <v>1971</v>
      </c>
      <c r="AM879" s="8" t="s">
        <v>12002</v>
      </c>
      <c r="AN879" s="8"/>
      <c r="AO879" s="8"/>
      <c r="AP879" s="8"/>
      <c r="AQ879" s="8"/>
      <c r="AR879" s="245">
        <v>44803</v>
      </c>
      <c r="AS879" s="245">
        <v>44803</v>
      </c>
      <c r="AT879" s="246"/>
      <c r="AU879" s="244"/>
      <c r="AV879" s="247" t="s">
        <v>8582</v>
      </c>
      <c r="AW879" s="248" t="s">
        <v>3782</v>
      </c>
      <c r="AX879" s="249"/>
      <c r="AY879" s="250" t="s">
        <v>11994</v>
      </c>
    </row>
    <row r="880" spans="1:51" ht="24.75" customHeight="1" x14ac:dyDescent="0.35">
      <c r="A880" s="11">
        <v>879</v>
      </c>
      <c r="B880" s="241" t="s">
        <v>12003</v>
      </c>
      <c r="C880" s="8" t="s">
        <v>12004</v>
      </c>
      <c r="D880" s="10"/>
      <c r="E880" s="10" t="s">
        <v>91</v>
      </c>
      <c r="F880" s="9">
        <v>44452</v>
      </c>
      <c r="G880" s="9">
        <v>44511</v>
      </c>
      <c r="H880" s="9"/>
      <c r="I880" s="9">
        <v>44876</v>
      </c>
      <c r="J880" s="7" t="s">
        <v>3127</v>
      </c>
      <c r="K880" s="7" t="s">
        <v>80</v>
      </c>
      <c r="L880" s="10" t="s">
        <v>8979</v>
      </c>
      <c r="M880" s="242" t="s">
        <v>3259</v>
      </c>
      <c r="N880" s="243" t="s">
        <v>2050</v>
      </c>
      <c r="O880" s="243" t="s">
        <v>9222</v>
      </c>
      <c r="P880" s="10" t="s">
        <v>9223</v>
      </c>
      <c r="Q880" s="10" t="s">
        <v>148</v>
      </c>
      <c r="R880" s="10"/>
      <c r="S880" s="10"/>
      <c r="T880" s="10" t="s">
        <v>22</v>
      </c>
      <c r="U880" s="244">
        <v>31986</v>
      </c>
      <c r="V880" s="10" t="s">
        <v>162</v>
      </c>
      <c r="W880" s="10" t="s">
        <v>544</v>
      </c>
      <c r="X880" s="241" t="s">
        <v>1936</v>
      </c>
      <c r="Y880" s="8" t="s">
        <v>12005</v>
      </c>
      <c r="Z880" s="243">
        <v>43442</v>
      </c>
      <c r="AA880" s="10" t="s">
        <v>91</v>
      </c>
      <c r="AB880" s="10" t="s">
        <v>1938</v>
      </c>
      <c r="AC880" s="10" t="s">
        <v>3139</v>
      </c>
      <c r="AD880" s="10" t="s">
        <v>2149</v>
      </c>
      <c r="AE880" s="243" t="s">
        <v>1948</v>
      </c>
      <c r="AF880" s="10" t="s">
        <v>12006</v>
      </c>
      <c r="AG880" s="10" t="s">
        <v>12007</v>
      </c>
      <c r="AH880" s="242" t="s">
        <v>12006</v>
      </c>
      <c r="AI880" s="243" t="s">
        <v>12007</v>
      </c>
      <c r="AJ880" s="10" t="s">
        <v>12008</v>
      </c>
      <c r="AK880" s="10" t="s">
        <v>12009</v>
      </c>
      <c r="AL880" s="241" t="s">
        <v>1941</v>
      </c>
      <c r="AM880" s="8" t="s">
        <v>12010</v>
      </c>
      <c r="AN880" s="8"/>
      <c r="AO880" s="8"/>
      <c r="AP880" s="8"/>
      <c r="AQ880" s="8"/>
      <c r="AR880" s="245">
        <v>44804</v>
      </c>
      <c r="AS880" s="245">
        <v>44804</v>
      </c>
      <c r="AT880" s="246"/>
      <c r="AU880" s="244"/>
      <c r="AV880" s="247" t="s">
        <v>8582</v>
      </c>
      <c r="AW880" s="248" t="s">
        <v>3782</v>
      </c>
      <c r="AX880" s="249"/>
      <c r="AY880" s="250" t="s">
        <v>12003</v>
      </c>
    </row>
    <row r="881" spans="1:51" ht="24.75" customHeight="1" x14ac:dyDescent="0.35">
      <c r="A881" s="11">
        <v>880</v>
      </c>
      <c r="B881" s="241" t="s">
        <v>12011</v>
      </c>
      <c r="C881" s="8" t="s">
        <v>12012</v>
      </c>
      <c r="D881" s="10" t="s">
        <v>12013</v>
      </c>
      <c r="E881" s="10" t="s">
        <v>501</v>
      </c>
      <c r="F881" s="9">
        <v>43160</v>
      </c>
      <c r="G881" s="9">
        <v>43219</v>
      </c>
      <c r="H881" s="9"/>
      <c r="I881" s="9"/>
      <c r="J881" s="7" t="s">
        <v>1932</v>
      </c>
      <c r="K881" s="7" t="s">
        <v>80</v>
      </c>
      <c r="L881" s="10" t="s">
        <v>338</v>
      </c>
      <c r="M881" s="242" t="s">
        <v>12014</v>
      </c>
      <c r="N881" s="243" t="s">
        <v>1964</v>
      </c>
      <c r="O881" s="243" t="s">
        <v>12015</v>
      </c>
      <c r="P881" s="10" t="s">
        <v>12016</v>
      </c>
      <c r="Q881" s="10" t="s">
        <v>21</v>
      </c>
      <c r="R881" s="10"/>
      <c r="S881" s="10"/>
      <c r="T881" s="10" t="s">
        <v>53</v>
      </c>
      <c r="U881" s="244">
        <v>27308</v>
      </c>
      <c r="V881" s="10" t="s">
        <v>501</v>
      </c>
      <c r="W881" s="10" t="s">
        <v>501</v>
      </c>
      <c r="X881" s="241" t="s">
        <v>1936</v>
      </c>
      <c r="Y881" s="8" t="s">
        <v>12017</v>
      </c>
      <c r="Z881" s="243">
        <v>41220</v>
      </c>
      <c r="AA881" s="10" t="s">
        <v>501</v>
      </c>
      <c r="AB881" s="10" t="s">
        <v>1938</v>
      </c>
      <c r="AC881" s="10" t="s">
        <v>3139</v>
      </c>
      <c r="AD881" s="10" t="s">
        <v>12018</v>
      </c>
      <c r="AE881" s="243" t="s">
        <v>1948</v>
      </c>
      <c r="AF881" s="10" t="s">
        <v>12019</v>
      </c>
      <c r="AG881" s="10" t="s">
        <v>12020</v>
      </c>
      <c r="AH881" s="242" t="s">
        <v>12019</v>
      </c>
      <c r="AI881" s="243" t="s">
        <v>12020</v>
      </c>
      <c r="AJ881" s="10" t="s">
        <v>12021</v>
      </c>
      <c r="AK881" s="10" t="s">
        <v>12022</v>
      </c>
      <c r="AL881" s="241" t="s">
        <v>1971</v>
      </c>
      <c r="AM881" s="8" t="s">
        <v>12023</v>
      </c>
      <c r="AN881" s="8"/>
      <c r="AO881" s="8"/>
      <c r="AP881" s="8"/>
      <c r="AQ881" s="8"/>
      <c r="AR881" s="245">
        <v>44804</v>
      </c>
      <c r="AS881" s="245">
        <v>44804</v>
      </c>
      <c r="AT881" s="246"/>
      <c r="AU881" s="244"/>
      <c r="AV881" s="247" t="s">
        <v>8638</v>
      </c>
      <c r="AW881" s="248" t="s">
        <v>8639</v>
      </c>
      <c r="AX881" s="249"/>
      <c r="AY881" s="250" t="s">
        <v>12011</v>
      </c>
    </row>
    <row r="882" spans="1:51" ht="24.75" customHeight="1" x14ac:dyDescent="0.35">
      <c r="A882" s="11">
        <v>881</v>
      </c>
      <c r="B882" s="241" t="s">
        <v>12024</v>
      </c>
      <c r="C882" s="8" t="s">
        <v>12025</v>
      </c>
      <c r="D882" s="10"/>
      <c r="E882" s="10" t="s">
        <v>32</v>
      </c>
      <c r="F882" s="9">
        <v>44685</v>
      </c>
      <c r="G882" s="9">
        <v>44744</v>
      </c>
      <c r="H882" s="9"/>
      <c r="I882" s="9">
        <v>44836</v>
      </c>
      <c r="J882" s="7" t="s">
        <v>3127</v>
      </c>
      <c r="K882" s="7" t="s">
        <v>18</v>
      </c>
      <c r="L882" s="10" t="s">
        <v>11328</v>
      </c>
      <c r="M882" s="242" t="s">
        <v>2116</v>
      </c>
      <c r="N882" s="243" t="s">
        <v>1933</v>
      </c>
      <c r="O882" s="243" t="s">
        <v>862</v>
      </c>
      <c r="P882" s="10" t="s">
        <v>3165</v>
      </c>
      <c r="Q882" s="10" t="s">
        <v>285</v>
      </c>
      <c r="R882" s="10"/>
      <c r="S882" s="10"/>
      <c r="T882" s="10" t="s">
        <v>22</v>
      </c>
      <c r="U882" s="244">
        <v>30033</v>
      </c>
      <c r="V882" s="10" t="s">
        <v>527</v>
      </c>
      <c r="W882" s="10" t="s">
        <v>527</v>
      </c>
      <c r="X882" s="241" t="s">
        <v>1936</v>
      </c>
      <c r="Y882" s="8" t="s">
        <v>12026</v>
      </c>
      <c r="Z882" s="243">
        <v>42991</v>
      </c>
      <c r="AA882" s="10" t="s">
        <v>2009</v>
      </c>
      <c r="AB882" s="10" t="s">
        <v>1938</v>
      </c>
      <c r="AC882" s="10" t="s">
        <v>3139</v>
      </c>
      <c r="AD882" s="10" t="s">
        <v>9771</v>
      </c>
      <c r="AE882" s="243"/>
      <c r="AF882" s="10" t="s">
        <v>12027</v>
      </c>
      <c r="AG882" s="10" t="s">
        <v>12028</v>
      </c>
      <c r="AH882" s="242" t="s">
        <v>12027</v>
      </c>
      <c r="AI882" s="243" t="s">
        <v>12028</v>
      </c>
      <c r="AJ882" s="10" t="s">
        <v>12029</v>
      </c>
      <c r="AK882" s="10" t="s">
        <v>12030</v>
      </c>
      <c r="AL882" s="241" t="s">
        <v>2224</v>
      </c>
      <c r="AM882" s="8" t="s">
        <v>12031</v>
      </c>
      <c r="AN882" s="8"/>
      <c r="AO882" s="8"/>
      <c r="AP882" s="8"/>
      <c r="AQ882" s="8"/>
      <c r="AR882" s="245">
        <v>44804</v>
      </c>
      <c r="AS882" s="245">
        <v>44804</v>
      </c>
      <c r="AT882" s="246"/>
      <c r="AU882" s="244"/>
      <c r="AV882" s="247" t="s">
        <v>8638</v>
      </c>
      <c r="AW882" s="248" t="s">
        <v>8639</v>
      </c>
      <c r="AX882" s="249"/>
      <c r="AY882" s="250" t="s">
        <v>12024</v>
      </c>
    </row>
    <row r="883" spans="1:51" ht="24.75" customHeight="1" x14ac:dyDescent="0.35">
      <c r="A883" s="11">
        <v>882</v>
      </c>
      <c r="B883" s="241" t="s">
        <v>12032</v>
      </c>
      <c r="C883" s="8" t="s">
        <v>12033</v>
      </c>
      <c r="D883" s="10"/>
      <c r="E883" s="10" t="s">
        <v>14</v>
      </c>
      <c r="F883" s="9">
        <v>44599</v>
      </c>
      <c r="G883" s="9">
        <v>44658</v>
      </c>
      <c r="H883" s="9"/>
      <c r="I883" s="9">
        <v>45023</v>
      </c>
      <c r="J883" s="7" t="s">
        <v>3127</v>
      </c>
      <c r="K883" s="7" t="s">
        <v>18</v>
      </c>
      <c r="L883" s="10" t="s">
        <v>11328</v>
      </c>
      <c r="M883" s="242" t="s">
        <v>9245</v>
      </c>
      <c r="N883" s="243" t="s">
        <v>2017</v>
      </c>
      <c r="O883" s="243" t="s">
        <v>12034</v>
      </c>
      <c r="P883" s="10" t="s">
        <v>12035</v>
      </c>
      <c r="Q883" s="10" t="s">
        <v>21</v>
      </c>
      <c r="R883" s="10"/>
      <c r="S883" s="10"/>
      <c r="T883" s="10" t="s">
        <v>53</v>
      </c>
      <c r="U883" s="244">
        <v>34289</v>
      </c>
      <c r="V883" s="10" t="s">
        <v>162</v>
      </c>
      <c r="W883" s="10" t="s">
        <v>162</v>
      </c>
      <c r="X883" s="241" t="s">
        <v>1936</v>
      </c>
      <c r="Y883" s="8" t="s">
        <v>12036</v>
      </c>
      <c r="Z883" s="243">
        <v>41949</v>
      </c>
      <c r="AA883" s="10" t="s">
        <v>2009</v>
      </c>
      <c r="AB883" s="10" t="s">
        <v>1956</v>
      </c>
      <c r="AC883" s="10" t="s">
        <v>3139</v>
      </c>
      <c r="AD883" s="10" t="s">
        <v>4508</v>
      </c>
      <c r="AE883" s="243" t="s">
        <v>12037</v>
      </c>
      <c r="AF883" s="10" t="s">
        <v>12038</v>
      </c>
      <c r="AG883" s="10" t="s">
        <v>12039</v>
      </c>
      <c r="AH883" s="242" t="s">
        <v>12040</v>
      </c>
      <c r="AI883" s="243" t="s">
        <v>12041</v>
      </c>
      <c r="AJ883" s="10" t="s">
        <v>12042</v>
      </c>
      <c r="AK883" s="10" t="s">
        <v>12043</v>
      </c>
      <c r="AL883" s="241" t="s">
        <v>1953</v>
      </c>
      <c r="AM883" s="8" t="s">
        <v>12044</v>
      </c>
      <c r="AN883" s="8"/>
      <c r="AO883" s="8"/>
      <c r="AP883" s="8"/>
      <c r="AQ883" s="8"/>
      <c r="AR883" s="245">
        <v>44804</v>
      </c>
      <c r="AS883" s="245">
        <v>44804</v>
      </c>
      <c r="AT883" s="246"/>
      <c r="AU883" s="244"/>
      <c r="AV883" s="247" t="s">
        <v>8582</v>
      </c>
      <c r="AW883" s="248" t="s">
        <v>10797</v>
      </c>
      <c r="AX883" s="249"/>
      <c r="AY883" s="250" t="s">
        <v>12032</v>
      </c>
    </row>
    <row r="884" spans="1:51" ht="24.75" customHeight="1" x14ac:dyDescent="0.35">
      <c r="A884" s="11">
        <v>883</v>
      </c>
      <c r="B884" s="241" t="s">
        <v>12045</v>
      </c>
      <c r="C884" s="8" t="s">
        <v>12046</v>
      </c>
      <c r="D884" s="10"/>
      <c r="E884" s="10" t="s">
        <v>14</v>
      </c>
      <c r="F884" s="9">
        <v>43514</v>
      </c>
      <c r="G884" s="9">
        <v>43573</v>
      </c>
      <c r="H884" s="9"/>
      <c r="I884" s="9"/>
      <c r="J884" s="7" t="s">
        <v>1932</v>
      </c>
      <c r="K884" s="7" t="s">
        <v>26</v>
      </c>
      <c r="L884" s="10" t="s">
        <v>2404</v>
      </c>
      <c r="M884" s="242" t="s">
        <v>2404</v>
      </c>
      <c r="N884" s="243" t="s">
        <v>1964</v>
      </c>
      <c r="O884" s="243" t="s">
        <v>12047</v>
      </c>
      <c r="P884" s="10" t="s">
        <v>12048</v>
      </c>
      <c r="Q884" s="10" t="s">
        <v>21</v>
      </c>
      <c r="R884" s="10"/>
      <c r="S884" s="10"/>
      <c r="T884" s="10" t="s">
        <v>53</v>
      </c>
      <c r="U884" s="244">
        <v>30163</v>
      </c>
      <c r="V884" s="10" t="s">
        <v>57</v>
      </c>
      <c r="W884" s="10" t="s">
        <v>343</v>
      </c>
      <c r="X884" s="241" t="s">
        <v>1936</v>
      </c>
      <c r="Y884" s="8" t="s">
        <v>12049</v>
      </c>
      <c r="Z884" s="243">
        <v>40219</v>
      </c>
      <c r="AA884" s="10" t="s">
        <v>3297</v>
      </c>
      <c r="AB884" s="10" t="s">
        <v>1938</v>
      </c>
      <c r="AC884" s="10" t="s">
        <v>1968</v>
      </c>
      <c r="AD884" s="10" t="s">
        <v>12050</v>
      </c>
      <c r="AE884" s="243" t="s">
        <v>2041</v>
      </c>
      <c r="AF884" s="10" t="s">
        <v>12051</v>
      </c>
      <c r="AG884" s="10" t="s">
        <v>12052</v>
      </c>
      <c r="AH884" s="242" t="s">
        <v>12053</v>
      </c>
      <c r="AI884" s="243" t="s">
        <v>12054</v>
      </c>
      <c r="AJ884" s="10" t="s">
        <v>12055</v>
      </c>
      <c r="AK884" s="10" t="s">
        <v>12056</v>
      </c>
      <c r="AL884" s="241" t="s">
        <v>1971</v>
      </c>
      <c r="AM884" s="8" t="s">
        <v>12057</v>
      </c>
      <c r="AN884" s="8"/>
      <c r="AO884" s="8"/>
      <c r="AP884" s="8"/>
      <c r="AQ884" s="8"/>
      <c r="AR884" s="245">
        <v>44794</v>
      </c>
      <c r="AS884" s="245">
        <v>44808</v>
      </c>
      <c r="AT884" s="246"/>
      <c r="AU884" s="244"/>
      <c r="AV884" s="247" t="s">
        <v>8582</v>
      </c>
      <c r="AW884" s="248" t="s">
        <v>8607</v>
      </c>
      <c r="AX884" s="249" t="s">
        <v>3101</v>
      </c>
      <c r="AY884" s="250" t="s">
        <v>12045</v>
      </c>
    </row>
    <row r="885" spans="1:51" ht="24.75" customHeight="1" x14ac:dyDescent="0.35">
      <c r="A885" s="11">
        <v>884</v>
      </c>
      <c r="B885" s="241" t="s">
        <v>12058</v>
      </c>
      <c r="C885" s="8" t="s">
        <v>12059</v>
      </c>
      <c r="D885" s="10"/>
      <c r="E885" s="10" t="s">
        <v>14</v>
      </c>
      <c r="F885" s="9">
        <v>43535</v>
      </c>
      <c r="G885" s="9">
        <v>43594</v>
      </c>
      <c r="H885" s="9"/>
      <c r="I885" s="9"/>
      <c r="J885" s="7" t="s">
        <v>1932</v>
      </c>
      <c r="K885" s="7" t="s">
        <v>64</v>
      </c>
      <c r="L885" s="10" t="s">
        <v>618</v>
      </c>
      <c r="M885" s="242" t="s">
        <v>618</v>
      </c>
      <c r="N885" s="243" t="s">
        <v>2126</v>
      </c>
      <c r="O885" s="243" t="s">
        <v>12060</v>
      </c>
      <c r="P885" s="10" t="s">
        <v>12061</v>
      </c>
      <c r="Q885" s="10" t="s">
        <v>21</v>
      </c>
      <c r="R885" s="10"/>
      <c r="S885" s="10"/>
      <c r="T885" s="10" t="s">
        <v>22</v>
      </c>
      <c r="U885" s="244">
        <v>34747</v>
      </c>
      <c r="V885" s="10" t="s">
        <v>351</v>
      </c>
      <c r="W885" s="10" t="s">
        <v>343</v>
      </c>
      <c r="X885" s="241" t="s">
        <v>1936</v>
      </c>
      <c r="Y885" s="8" t="s">
        <v>12062</v>
      </c>
      <c r="Z885" s="243">
        <v>42822</v>
      </c>
      <c r="AA885" s="10" t="s">
        <v>351</v>
      </c>
      <c r="AB885" s="10" t="s">
        <v>1956</v>
      </c>
      <c r="AC885" s="10" t="s">
        <v>3139</v>
      </c>
      <c r="AD885" s="10" t="s">
        <v>2363</v>
      </c>
      <c r="AE885" s="243" t="s">
        <v>1962</v>
      </c>
      <c r="AF885" s="10" t="s">
        <v>12063</v>
      </c>
      <c r="AG885" s="10" t="s">
        <v>12064</v>
      </c>
      <c r="AH885" s="242" t="s">
        <v>12065</v>
      </c>
      <c r="AI885" s="243" t="s">
        <v>12066</v>
      </c>
      <c r="AJ885" s="10" t="s">
        <v>12067</v>
      </c>
      <c r="AK885" s="10" t="s">
        <v>12068</v>
      </c>
      <c r="AL885" s="241" t="s">
        <v>1950</v>
      </c>
      <c r="AM885" s="8" t="s">
        <v>12069</v>
      </c>
      <c r="AN885" s="8"/>
      <c r="AO885" s="8"/>
      <c r="AP885" s="8"/>
      <c r="AQ885" s="8"/>
      <c r="AR885" s="245">
        <v>44808</v>
      </c>
      <c r="AS885" s="245">
        <v>44808</v>
      </c>
      <c r="AT885" s="246"/>
      <c r="AU885" s="244"/>
      <c r="AV885" s="247" t="s">
        <v>8582</v>
      </c>
      <c r="AW885" s="248" t="s">
        <v>8607</v>
      </c>
      <c r="AX885" s="249" t="s">
        <v>8296</v>
      </c>
      <c r="AY885" s="250" t="s">
        <v>12058</v>
      </c>
    </row>
    <row r="886" spans="1:51" ht="24.75" customHeight="1" x14ac:dyDescent="0.35">
      <c r="A886" s="11">
        <v>885</v>
      </c>
      <c r="B886" s="241" t="s">
        <v>12070</v>
      </c>
      <c r="C886" s="8" t="s">
        <v>12071</v>
      </c>
      <c r="D886" s="10"/>
      <c r="E886" s="10" t="s">
        <v>162</v>
      </c>
      <c r="F886" s="9">
        <v>43627</v>
      </c>
      <c r="G886" s="9">
        <v>43686</v>
      </c>
      <c r="H886" s="9"/>
      <c r="I886" s="9"/>
      <c r="J886" s="7" t="s">
        <v>1932</v>
      </c>
      <c r="K886" s="7" t="s">
        <v>80</v>
      </c>
      <c r="L886" s="10" t="s">
        <v>6081</v>
      </c>
      <c r="M886" s="242" t="s">
        <v>2038</v>
      </c>
      <c r="N886" s="243" t="s">
        <v>2017</v>
      </c>
      <c r="O886" s="243" t="s">
        <v>3186</v>
      </c>
      <c r="P886" s="10" t="s">
        <v>2061</v>
      </c>
      <c r="Q886" s="10" t="e">
        <v>#N/A</v>
      </c>
      <c r="R886" s="10"/>
      <c r="S886" s="10"/>
      <c r="T886" s="10" t="s">
        <v>53</v>
      </c>
      <c r="U886" s="244">
        <v>34543</v>
      </c>
      <c r="V886" s="10" t="s">
        <v>162</v>
      </c>
      <c r="W886" s="10" t="s">
        <v>1153</v>
      </c>
      <c r="X886" s="241" t="s">
        <v>1936</v>
      </c>
      <c r="Y886" s="8" t="s">
        <v>12072</v>
      </c>
      <c r="Z886" s="243">
        <v>39962</v>
      </c>
      <c r="AA886" s="10" t="s">
        <v>162</v>
      </c>
      <c r="AB886" s="10" t="s">
        <v>1956</v>
      </c>
      <c r="AC886" s="10" t="s">
        <v>3139</v>
      </c>
      <c r="AD886" s="10" t="s">
        <v>2239</v>
      </c>
      <c r="AE886" s="243" t="s">
        <v>751</v>
      </c>
      <c r="AF886" s="10" t="s">
        <v>12073</v>
      </c>
      <c r="AG886" s="10" t="s">
        <v>12074</v>
      </c>
      <c r="AH886" s="242" t="s">
        <v>12073</v>
      </c>
      <c r="AI886" s="243" t="s">
        <v>12074</v>
      </c>
      <c r="AJ886" s="10" t="s">
        <v>12075</v>
      </c>
      <c r="AK886" s="10" t="s">
        <v>12076</v>
      </c>
      <c r="AL886" s="241" t="s">
        <v>1953</v>
      </c>
      <c r="AM886" s="8" t="s">
        <v>12077</v>
      </c>
      <c r="AN886" s="8"/>
      <c r="AO886" s="8"/>
      <c r="AP886" s="8"/>
      <c r="AQ886" s="8"/>
      <c r="AR886" s="245">
        <v>44808</v>
      </c>
      <c r="AS886" s="245">
        <v>44808</v>
      </c>
      <c r="AT886" s="246"/>
      <c r="AU886" s="244"/>
      <c r="AV886" s="247" t="s">
        <v>8582</v>
      </c>
      <c r="AW886" s="248" t="s">
        <v>8607</v>
      </c>
      <c r="AX886" s="249"/>
      <c r="AY886" s="250" t="s">
        <v>12070</v>
      </c>
    </row>
    <row r="887" spans="1:51" ht="24.75" customHeight="1" x14ac:dyDescent="0.35">
      <c r="A887" s="11">
        <v>886</v>
      </c>
      <c r="B887" s="241" t="s">
        <v>12078</v>
      </c>
      <c r="C887" s="8" t="s">
        <v>12079</v>
      </c>
      <c r="D887" s="10"/>
      <c r="E887" s="10" t="s">
        <v>14</v>
      </c>
      <c r="F887" s="9">
        <v>44551</v>
      </c>
      <c r="G887" s="9">
        <v>44610</v>
      </c>
      <c r="H887" s="9"/>
      <c r="I887" s="9">
        <v>44975</v>
      </c>
      <c r="J887" s="7" t="s">
        <v>3127</v>
      </c>
      <c r="K887" s="7" t="s">
        <v>18</v>
      </c>
      <c r="L887" s="10" t="s">
        <v>19</v>
      </c>
      <c r="M887" s="242" t="s">
        <v>2483</v>
      </c>
      <c r="N887" s="243" t="s">
        <v>2017</v>
      </c>
      <c r="O887" s="243" t="s">
        <v>1526</v>
      </c>
      <c r="P887" s="10" t="s">
        <v>2648</v>
      </c>
      <c r="Q887" s="10" t="s">
        <v>21</v>
      </c>
      <c r="R887" s="10"/>
      <c r="S887" s="10"/>
      <c r="T887" s="10" t="s">
        <v>22</v>
      </c>
      <c r="U887" s="244">
        <v>34507</v>
      </c>
      <c r="V887" s="10" t="s">
        <v>351</v>
      </c>
      <c r="W887" s="10" t="s">
        <v>141</v>
      </c>
      <c r="X887" s="241" t="s">
        <v>1936</v>
      </c>
      <c r="Y887" s="8" t="s">
        <v>12080</v>
      </c>
      <c r="Z887" s="243">
        <v>39630</v>
      </c>
      <c r="AA887" s="10" t="s">
        <v>351</v>
      </c>
      <c r="AB887" s="10" t="s">
        <v>1956</v>
      </c>
      <c r="AC887" s="10" t="s">
        <v>3139</v>
      </c>
      <c r="AD887" s="10" t="s">
        <v>2210</v>
      </c>
      <c r="AE887" s="243" t="s">
        <v>2377</v>
      </c>
      <c r="AF887" s="10" t="s">
        <v>12081</v>
      </c>
      <c r="AG887" s="10" t="s">
        <v>12082</v>
      </c>
      <c r="AH887" s="242" t="s">
        <v>12083</v>
      </c>
      <c r="AI887" s="243" t="s">
        <v>12084</v>
      </c>
      <c r="AJ887" s="10" t="s">
        <v>12085</v>
      </c>
      <c r="AK887" s="10" t="s">
        <v>12086</v>
      </c>
      <c r="AL887" s="241" t="s">
        <v>1950</v>
      </c>
      <c r="AM887" s="8" t="s">
        <v>3087</v>
      </c>
      <c r="AN887" s="8"/>
      <c r="AO887" s="8"/>
      <c r="AP887" s="8"/>
      <c r="AQ887" s="8"/>
      <c r="AR887" s="245">
        <v>44809</v>
      </c>
      <c r="AS887" s="245">
        <v>44809</v>
      </c>
      <c r="AT887" s="246"/>
      <c r="AU887" s="244"/>
      <c r="AV887" s="247" t="s">
        <v>8582</v>
      </c>
      <c r="AW887" s="248" t="s">
        <v>10722</v>
      </c>
      <c r="AX887" s="249"/>
      <c r="AY887" s="250" t="s">
        <v>12078</v>
      </c>
    </row>
    <row r="888" spans="1:51" ht="24.75" customHeight="1" x14ac:dyDescent="0.35">
      <c r="A888" s="11">
        <v>887</v>
      </c>
      <c r="B888" s="241" t="s">
        <v>12087</v>
      </c>
      <c r="C888" s="8" t="s">
        <v>12088</v>
      </c>
      <c r="D888" s="10"/>
      <c r="E888" s="10" t="s">
        <v>14</v>
      </c>
      <c r="F888" s="9">
        <v>44795</v>
      </c>
      <c r="G888" s="9">
        <v>44854</v>
      </c>
      <c r="H888" s="9"/>
      <c r="I888" s="9"/>
      <c r="J888" s="7"/>
      <c r="K888" s="7" t="s">
        <v>7218</v>
      </c>
      <c r="L888" s="10" t="s">
        <v>35</v>
      </c>
      <c r="M888" s="242" t="s">
        <v>2292</v>
      </c>
      <c r="N888" s="243" t="s">
        <v>1972</v>
      </c>
      <c r="O888" s="243" t="s">
        <v>12089</v>
      </c>
      <c r="P888" s="10" t="s">
        <v>12090</v>
      </c>
      <c r="Q888" s="10" t="s">
        <v>21</v>
      </c>
      <c r="R888" s="10"/>
      <c r="S888" s="10"/>
      <c r="T888" s="10" t="s">
        <v>53</v>
      </c>
      <c r="U888" s="244">
        <v>33310</v>
      </c>
      <c r="V888" s="10" t="s">
        <v>2202</v>
      </c>
      <c r="W888" s="10" t="s">
        <v>2202</v>
      </c>
      <c r="X888" s="241" t="s">
        <v>1936</v>
      </c>
      <c r="Y888" s="8" t="s">
        <v>12091</v>
      </c>
      <c r="Z888" s="243">
        <v>44551</v>
      </c>
      <c r="AA888" s="10" t="s">
        <v>1937</v>
      </c>
      <c r="AB888" s="10" t="s">
        <v>1956</v>
      </c>
      <c r="AC888" s="10" t="s">
        <v>1939</v>
      </c>
      <c r="AD888" s="10" t="s">
        <v>2098</v>
      </c>
      <c r="AE888" s="243" t="s">
        <v>1948</v>
      </c>
      <c r="AF888" s="10" t="s">
        <v>12092</v>
      </c>
      <c r="AG888" s="10" t="s">
        <v>12093</v>
      </c>
      <c r="AH888" s="242" t="s">
        <v>12094</v>
      </c>
      <c r="AI888" s="243" t="s">
        <v>12095</v>
      </c>
      <c r="AJ888" s="10" t="s">
        <v>12096</v>
      </c>
      <c r="AK888" s="10" t="s">
        <v>12097</v>
      </c>
      <c r="AL888" s="241" t="s">
        <v>2107</v>
      </c>
      <c r="AM888" s="8" t="s">
        <v>12098</v>
      </c>
      <c r="AN888" s="8"/>
      <c r="AO888" s="8"/>
      <c r="AP888" s="8"/>
      <c r="AQ888" s="8"/>
      <c r="AR888" s="245">
        <v>44811</v>
      </c>
      <c r="AS888" s="245">
        <v>44811</v>
      </c>
      <c r="AT888" s="246"/>
      <c r="AU888" s="244"/>
      <c r="AV888" s="247" t="s">
        <v>8582</v>
      </c>
      <c r="AW888" s="248" t="s">
        <v>10797</v>
      </c>
      <c r="AX888" s="249"/>
      <c r="AY888" s="250" t="s">
        <v>12087</v>
      </c>
    </row>
    <row r="889" spans="1:51" ht="24.75" customHeight="1" x14ac:dyDescent="0.35">
      <c r="A889" s="11">
        <v>888</v>
      </c>
      <c r="B889" s="241" t="s">
        <v>12099</v>
      </c>
      <c r="C889" s="8" t="s">
        <v>12100</v>
      </c>
      <c r="D889" s="10"/>
      <c r="E889" s="10" t="s">
        <v>343</v>
      </c>
      <c r="F889" s="9">
        <v>44809</v>
      </c>
      <c r="G889" s="9">
        <v>44868</v>
      </c>
      <c r="H889" s="9"/>
      <c r="I889" s="9"/>
      <c r="J889" s="7"/>
      <c r="K889" s="7" t="s">
        <v>80</v>
      </c>
      <c r="L889" s="10" t="s">
        <v>8979</v>
      </c>
      <c r="M889" s="242" t="s">
        <v>3383</v>
      </c>
      <c r="N889" s="243" t="s">
        <v>2050</v>
      </c>
      <c r="O889" s="243" t="s">
        <v>9222</v>
      </c>
      <c r="P889" s="10" t="s">
        <v>9223</v>
      </c>
      <c r="Q889" s="10" t="s">
        <v>148</v>
      </c>
      <c r="R889" s="10"/>
      <c r="S889" s="10"/>
      <c r="T889" s="10" t="s">
        <v>53</v>
      </c>
      <c r="U889" s="244">
        <v>30401</v>
      </c>
      <c r="V889" s="10" t="s">
        <v>343</v>
      </c>
      <c r="W889" s="10" t="s">
        <v>343</v>
      </c>
      <c r="X889" s="241" t="s">
        <v>1936</v>
      </c>
      <c r="Y889" s="8" t="s">
        <v>12101</v>
      </c>
      <c r="Z889" s="243">
        <v>41913</v>
      </c>
      <c r="AA889" s="10" t="s">
        <v>12102</v>
      </c>
      <c r="AB889" s="10" t="s">
        <v>1938</v>
      </c>
      <c r="AC889" s="10" t="s">
        <v>3139</v>
      </c>
      <c r="AD889" s="10" t="s">
        <v>12103</v>
      </c>
      <c r="AE889" s="243" t="s">
        <v>12104</v>
      </c>
      <c r="AF889" s="10" t="s">
        <v>12105</v>
      </c>
      <c r="AG889" s="10" t="s">
        <v>12106</v>
      </c>
      <c r="AH889" s="242" t="s">
        <v>12105</v>
      </c>
      <c r="AI889" s="243" t="s">
        <v>12106</v>
      </c>
      <c r="AJ889" s="10" t="s">
        <v>12107</v>
      </c>
      <c r="AK889" s="10" t="s">
        <v>12108</v>
      </c>
      <c r="AL889" s="241" t="s">
        <v>1971</v>
      </c>
      <c r="AM889" s="8" t="s">
        <v>12109</v>
      </c>
      <c r="AN889" s="8"/>
      <c r="AO889" s="8"/>
      <c r="AP889" s="8"/>
      <c r="AQ889" s="8"/>
      <c r="AR889" s="245">
        <v>44811</v>
      </c>
      <c r="AS889" s="245">
        <v>44811</v>
      </c>
      <c r="AT889" s="246"/>
      <c r="AU889" s="244"/>
      <c r="AV889" s="247" t="s">
        <v>8638</v>
      </c>
      <c r="AW889" s="248" t="s">
        <v>9474</v>
      </c>
      <c r="AX889" s="249"/>
      <c r="AY889" s="250" t="s">
        <v>12099</v>
      </c>
    </row>
    <row r="890" spans="1:51" ht="24.75" customHeight="1" x14ac:dyDescent="0.35">
      <c r="A890" s="11">
        <v>889</v>
      </c>
      <c r="B890" s="241" t="s">
        <v>12110</v>
      </c>
      <c r="C890" s="8" t="s">
        <v>12111</v>
      </c>
      <c r="D890" s="10"/>
      <c r="E890" s="10" t="s">
        <v>14</v>
      </c>
      <c r="F890" s="9">
        <v>44470</v>
      </c>
      <c r="G890" s="9">
        <v>44529</v>
      </c>
      <c r="H890" s="9"/>
      <c r="I890" s="9">
        <v>44894</v>
      </c>
      <c r="J890" s="7" t="s">
        <v>3127</v>
      </c>
      <c r="K890" s="7" t="s">
        <v>18</v>
      </c>
      <c r="L890" s="10" t="s">
        <v>218</v>
      </c>
      <c r="M890" s="242" t="s">
        <v>2200</v>
      </c>
      <c r="N890" s="243" t="s">
        <v>2126</v>
      </c>
      <c r="O890" s="243" t="s">
        <v>9153</v>
      </c>
      <c r="P890" s="10" t="s">
        <v>9154</v>
      </c>
      <c r="Q890" s="10" t="s">
        <v>21</v>
      </c>
      <c r="R890" s="10"/>
      <c r="S890" s="10"/>
      <c r="T890" s="10" t="s">
        <v>22</v>
      </c>
      <c r="U890" s="244">
        <v>34860</v>
      </c>
      <c r="V890" s="10" t="s">
        <v>255</v>
      </c>
      <c r="W890" s="10" t="s">
        <v>129</v>
      </c>
      <c r="X890" s="241" t="s">
        <v>1936</v>
      </c>
      <c r="Y890" s="8" t="s">
        <v>12112</v>
      </c>
      <c r="Z890" s="243">
        <v>40316</v>
      </c>
      <c r="AA890" s="10" t="s">
        <v>255</v>
      </c>
      <c r="AB890" s="10" t="s">
        <v>1956</v>
      </c>
      <c r="AC890" s="10" t="s">
        <v>3139</v>
      </c>
      <c r="AD890" s="10" t="s">
        <v>2574</v>
      </c>
      <c r="AE890" s="243" t="s">
        <v>1948</v>
      </c>
      <c r="AF890" s="10" t="s">
        <v>12113</v>
      </c>
      <c r="AG890" s="10" t="s">
        <v>12114</v>
      </c>
      <c r="AH890" s="242" t="s">
        <v>12115</v>
      </c>
      <c r="AI890" s="243" t="s">
        <v>12116</v>
      </c>
      <c r="AJ890" s="10" t="s">
        <v>12117</v>
      </c>
      <c r="AK890" s="10" t="s">
        <v>12118</v>
      </c>
      <c r="AL890" s="241" t="s">
        <v>1950</v>
      </c>
      <c r="AM890" s="8" t="s">
        <v>12119</v>
      </c>
      <c r="AN890" s="8"/>
      <c r="AO890" s="8"/>
      <c r="AP890" s="8"/>
      <c r="AQ890" s="8"/>
      <c r="AR890" s="245">
        <v>44813</v>
      </c>
      <c r="AS890" s="245">
        <v>44813</v>
      </c>
      <c r="AT890" s="246"/>
      <c r="AU890" s="244"/>
      <c r="AV890" s="247" t="s">
        <v>8582</v>
      </c>
      <c r="AW890" s="248" t="s">
        <v>8607</v>
      </c>
      <c r="AX890" s="249" t="s">
        <v>12120</v>
      </c>
      <c r="AY890" s="250" t="s">
        <v>12110</v>
      </c>
    </row>
    <row r="891" spans="1:51" ht="24.75" customHeight="1" x14ac:dyDescent="0.35">
      <c r="A891" s="11">
        <v>890</v>
      </c>
      <c r="B891" s="241" t="s">
        <v>12121</v>
      </c>
      <c r="C891" s="8" t="s">
        <v>12122</v>
      </c>
      <c r="D891" s="10"/>
      <c r="E891" s="10" t="s">
        <v>14</v>
      </c>
      <c r="F891" s="9">
        <v>42933</v>
      </c>
      <c r="G891" s="9">
        <v>42992</v>
      </c>
      <c r="H891" s="9"/>
      <c r="I891" s="9"/>
      <c r="J891" s="7" t="s">
        <v>1932</v>
      </c>
      <c r="K891" s="7" t="s">
        <v>18</v>
      </c>
      <c r="L891" s="10" t="s">
        <v>19</v>
      </c>
      <c r="M891" s="242" t="s">
        <v>2483</v>
      </c>
      <c r="N891" s="243" t="s">
        <v>2017</v>
      </c>
      <c r="O891" s="243" t="s">
        <v>1526</v>
      </c>
      <c r="P891" s="10" t="s">
        <v>2648</v>
      </c>
      <c r="Q891" s="10" t="s">
        <v>21</v>
      </c>
      <c r="R891" s="10"/>
      <c r="S891" s="10"/>
      <c r="T891" s="10" t="s">
        <v>22</v>
      </c>
      <c r="U891" s="244">
        <v>33614</v>
      </c>
      <c r="V891" s="10" t="s">
        <v>2441</v>
      </c>
      <c r="W891" s="10" t="s">
        <v>2441</v>
      </c>
      <c r="X891" s="241" t="s">
        <v>1936</v>
      </c>
      <c r="Y891" s="8" t="s">
        <v>12123</v>
      </c>
      <c r="Z891" s="243">
        <v>39217</v>
      </c>
      <c r="AA891" s="10" t="s">
        <v>2441</v>
      </c>
      <c r="AB891" s="10" t="s">
        <v>1956</v>
      </c>
      <c r="AC891" s="10" t="s">
        <v>3139</v>
      </c>
      <c r="AD891" s="10" t="s">
        <v>1987</v>
      </c>
      <c r="AE891" s="243" t="s">
        <v>2377</v>
      </c>
      <c r="AF891" s="10" t="s">
        <v>12124</v>
      </c>
      <c r="AG891" s="10" t="s">
        <v>12125</v>
      </c>
      <c r="AH891" s="242" t="s">
        <v>12126</v>
      </c>
      <c r="AI891" s="243" t="s">
        <v>12127</v>
      </c>
      <c r="AJ891" s="10" t="s">
        <v>12128</v>
      </c>
      <c r="AK891" s="10" t="s">
        <v>12129</v>
      </c>
      <c r="AL891" s="241" t="s">
        <v>2224</v>
      </c>
      <c r="AM891" s="8" t="s">
        <v>12130</v>
      </c>
      <c r="AN891" s="8"/>
      <c r="AO891" s="8"/>
      <c r="AP891" s="8"/>
      <c r="AQ891" s="8"/>
      <c r="AR891" s="245">
        <v>44813</v>
      </c>
      <c r="AS891" s="245">
        <v>44813</v>
      </c>
      <c r="AT891" s="246"/>
      <c r="AU891" s="244"/>
      <c r="AV891" s="247" t="s">
        <v>8582</v>
      </c>
      <c r="AW891" s="248" t="s">
        <v>8607</v>
      </c>
      <c r="AX891" s="249"/>
      <c r="AY891" s="250" t="s">
        <v>12121</v>
      </c>
    </row>
    <row r="892" spans="1:51" ht="24.75" customHeight="1" x14ac:dyDescent="0.35">
      <c r="A892" s="11">
        <v>891</v>
      </c>
      <c r="B892" s="241" t="s">
        <v>12131</v>
      </c>
      <c r="C892" s="8" t="s">
        <v>12132</v>
      </c>
      <c r="D892" s="10" t="s">
        <v>2230</v>
      </c>
      <c r="E892" s="10" t="s">
        <v>501</v>
      </c>
      <c r="F892" s="9">
        <v>43577</v>
      </c>
      <c r="G892" s="9">
        <v>43636</v>
      </c>
      <c r="H892" s="9"/>
      <c r="I892" s="9">
        <v>45097</v>
      </c>
      <c r="J892" s="7" t="s">
        <v>3127</v>
      </c>
      <c r="K892" s="7" t="s">
        <v>80</v>
      </c>
      <c r="L892" s="10" t="s">
        <v>6234</v>
      </c>
      <c r="M892" s="242" t="s">
        <v>2133</v>
      </c>
      <c r="N892" s="243" t="s">
        <v>1972</v>
      </c>
      <c r="O892" s="243" t="s">
        <v>3186</v>
      </c>
      <c r="P892" s="10" t="s">
        <v>2061</v>
      </c>
      <c r="Q892" s="10" t="e">
        <v>#N/A</v>
      </c>
      <c r="R892" s="10"/>
      <c r="S892" s="10"/>
      <c r="T892" s="10" t="s">
        <v>53</v>
      </c>
      <c r="U892" s="244">
        <v>32863</v>
      </c>
      <c r="V892" s="10" t="s">
        <v>501</v>
      </c>
      <c r="W892" s="10" t="s">
        <v>501</v>
      </c>
      <c r="X892" s="241" t="s">
        <v>1936</v>
      </c>
      <c r="Y892" s="8" t="s">
        <v>12133</v>
      </c>
      <c r="Z892" s="243">
        <v>42419</v>
      </c>
      <c r="AA892" s="10" t="s">
        <v>501</v>
      </c>
      <c r="AB892" s="10" t="s">
        <v>1938</v>
      </c>
      <c r="AC892" s="10" t="s">
        <v>1939</v>
      </c>
      <c r="AD892" s="10" t="s">
        <v>2240</v>
      </c>
      <c r="AE892" s="243" t="s">
        <v>1948</v>
      </c>
      <c r="AF892" s="10" t="s">
        <v>12134</v>
      </c>
      <c r="AG892" s="10" t="s">
        <v>12135</v>
      </c>
      <c r="AH892" s="242" t="s">
        <v>12134</v>
      </c>
      <c r="AI892" s="243" t="s">
        <v>12135</v>
      </c>
      <c r="AJ892" s="10" t="s">
        <v>12136</v>
      </c>
      <c r="AK892" s="10" t="s">
        <v>12137</v>
      </c>
      <c r="AL892" s="241" t="s">
        <v>1971</v>
      </c>
      <c r="AM892" s="8" t="s">
        <v>12138</v>
      </c>
      <c r="AN892" s="8"/>
      <c r="AO892" s="8"/>
      <c r="AP892" s="8"/>
      <c r="AQ892" s="8"/>
      <c r="AR892" s="245">
        <v>44818</v>
      </c>
      <c r="AS892" s="245">
        <v>44818</v>
      </c>
      <c r="AT892" s="246"/>
      <c r="AU892" s="244"/>
      <c r="AV892" s="247" t="s">
        <v>8638</v>
      </c>
      <c r="AW892" s="248" t="s">
        <v>8639</v>
      </c>
      <c r="AX892" s="249"/>
      <c r="AY892" s="250" t="s">
        <v>12131</v>
      </c>
    </row>
    <row r="893" spans="1:51" ht="24.75" customHeight="1" x14ac:dyDescent="0.35">
      <c r="A893" s="11">
        <v>892</v>
      </c>
      <c r="B893" s="241" t="s">
        <v>12139</v>
      </c>
      <c r="C893" s="8" t="s">
        <v>12140</v>
      </c>
      <c r="D893" s="10" t="s">
        <v>3087</v>
      </c>
      <c r="E893" s="10" t="s">
        <v>14</v>
      </c>
      <c r="F893" s="9">
        <v>43678</v>
      </c>
      <c r="G893" s="9">
        <v>43737</v>
      </c>
      <c r="H893" s="9"/>
      <c r="I893" s="9"/>
      <c r="J893" s="7" t="s">
        <v>1932</v>
      </c>
      <c r="K893" s="7" t="s">
        <v>64</v>
      </c>
      <c r="L893" s="10" t="s">
        <v>96</v>
      </c>
      <c r="M893" s="242" t="s">
        <v>96</v>
      </c>
      <c r="N893" s="243" t="s">
        <v>2017</v>
      </c>
      <c r="O893" s="243" t="s">
        <v>97</v>
      </c>
      <c r="P893" s="10" t="s">
        <v>11949</v>
      </c>
      <c r="Q893" s="10" t="s">
        <v>21</v>
      </c>
      <c r="R893" s="10"/>
      <c r="S893" s="10"/>
      <c r="T893" s="10" t="s">
        <v>22</v>
      </c>
      <c r="U893" s="244">
        <v>35777</v>
      </c>
      <c r="V893" s="10" t="s">
        <v>2015</v>
      </c>
      <c r="W893" s="10" t="s">
        <v>2015</v>
      </c>
      <c r="X893" s="241" t="s">
        <v>1936</v>
      </c>
      <c r="Y893" s="8" t="s">
        <v>12141</v>
      </c>
      <c r="Z893" s="243">
        <v>43433</v>
      </c>
      <c r="AA893" s="10" t="s">
        <v>2015</v>
      </c>
      <c r="AB893" s="10" t="s">
        <v>1956</v>
      </c>
      <c r="AC893" s="10" t="s">
        <v>1939</v>
      </c>
      <c r="AD893" s="10" t="s">
        <v>2210</v>
      </c>
      <c r="AE893" s="243" t="s">
        <v>2377</v>
      </c>
      <c r="AF893" s="10" t="s">
        <v>12142</v>
      </c>
      <c r="AG893" s="10" t="s">
        <v>12143</v>
      </c>
      <c r="AH893" s="242" t="s">
        <v>11953</v>
      </c>
      <c r="AI893" s="243" t="s">
        <v>11954</v>
      </c>
      <c r="AJ893" s="10" t="s">
        <v>12144</v>
      </c>
      <c r="AK893" s="10" t="s">
        <v>12145</v>
      </c>
      <c r="AL893" s="241" t="s">
        <v>2160</v>
      </c>
      <c r="AM893" s="8" t="s">
        <v>12146</v>
      </c>
      <c r="AN893" s="8"/>
      <c r="AO893" s="8"/>
      <c r="AP893" s="8"/>
      <c r="AQ893" s="8"/>
      <c r="AR893" s="245">
        <v>44819</v>
      </c>
      <c r="AS893" s="245">
        <v>44819</v>
      </c>
      <c r="AT893" s="246"/>
      <c r="AU893" s="244"/>
      <c r="AV893" s="247" t="s">
        <v>8582</v>
      </c>
      <c r="AW893" s="248" t="s">
        <v>8607</v>
      </c>
      <c r="AX893" s="249" t="s">
        <v>4456</v>
      </c>
      <c r="AY893" s="250" t="s">
        <v>12139</v>
      </c>
    </row>
    <row r="894" spans="1:51" ht="24.75" customHeight="1" x14ac:dyDescent="0.35">
      <c r="A894" s="11">
        <v>893</v>
      </c>
      <c r="B894" s="241" t="s">
        <v>12147</v>
      </c>
      <c r="C894" s="8" t="s">
        <v>12148</v>
      </c>
      <c r="D894" s="10"/>
      <c r="E894" s="10" t="s">
        <v>1558</v>
      </c>
      <c r="F894" s="9">
        <v>44663</v>
      </c>
      <c r="G894" s="9">
        <v>44722</v>
      </c>
      <c r="H894" s="9"/>
      <c r="I894" s="9">
        <v>45087</v>
      </c>
      <c r="J894" s="7" t="s">
        <v>3127</v>
      </c>
      <c r="K894" s="7" t="s">
        <v>80</v>
      </c>
      <c r="L894" s="10" t="s">
        <v>8979</v>
      </c>
      <c r="M894" s="242" t="s">
        <v>3474</v>
      </c>
      <c r="N894" s="243" t="s">
        <v>2017</v>
      </c>
      <c r="O894" s="243" t="s">
        <v>8980</v>
      </c>
      <c r="P894" s="10" t="s">
        <v>8981</v>
      </c>
      <c r="Q894" s="10" t="s">
        <v>148</v>
      </c>
      <c r="R894" s="10"/>
      <c r="S894" s="10"/>
      <c r="T894" s="10" t="s">
        <v>22</v>
      </c>
      <c r="U894" s="244">
        <v>29918</v>
      </c>
      <c r="V894" s="10" t="s">
        <v>1558</v>
      </c>
      <c r="W894" s="10" t="s">
        <v>1558</v>
      </c>
      <c r="X894" s="241" t="s">
        <v>1936</v>
      </c>
      <c r="Y894" s="8" t="s">
        <v>12149</v>
      </c>
      <c r="Z894" s="243">
        <v>42866</v>
      </c>
      <c r="AA894" s="10" t="s">
        <v>1558</v>
      </c>
      <c r="AB894" s="10" t="s">
        <v>1938</v>
      </c>
      <c r="AC894" s="10" t="s">
        <v>1939</v>
      </c>
      <c r="AD894" s="10" t="s">
        <v>12150</v>
      </c>
      <c r="AE894" s="243" t="s">
        <v>11191</v>
      </c>
      <c r="AF894" s="10" t="s">
        <v>12151</v>
      </c>
      <c r="AG894" s="10" t="s">
        <v>12152</v>
      </c>
      <c r="AH894" s="242" t="s">
        <v>12151</v>
      </c>
      <c r="AI894" s="243" t="s">
        <v>12152</v>
      </c>
      <c r="AJ894" s="10" t="s">
        <v>12153</v>
      </c>
      <c r="AK894" s="10" t="s">
        <v>12154</v>
      </c>
      <c r="AL894" s="241" t="s">
        <v>1941</v>
      </c>
      <c r="AM894" s="8" t="s">
        <v>12155</v>
      </c>
      <c r="AN894" s="8"/>
      <c r="AO894" s="8"/>
      <c r="AP894" s="8"/>
      <c r="AQ894" s="8"/>
      <c r="AR894" s="245">
        <v>44819</v>
      </c>
      <c r="AS894" s="245">
        <v>44819</v>
      </c>
      <c r="AT894" s="246"/>
      <c r="AU894" s="244"/>
      <c r="AV894" s="247" t="s">
        <v>8582</v>
      </c>
      <c r="AW894" s="248" t="s">
        <v>3782</v>
      </c>
      <c r="AX894" s="249"/>
      <c r="AY894" s="250" t="s">
        <v>12147</v>
      </c>
    </row>
    <row r="895" spans="1:51" ht="24.75" customHeight="1" x14ac:dyDescent="0.35">
      <c r="A895" s="11">
        <v>894</v>
      </c>
      <c r="B895" s="241" t="s">
        <v>12156</v>
      </c>
      <c r="C895" s="8" t="s">
        <v>12157</v>
      </c>
      <c r="D895" s="10"/>
      <c r="E895" s="10" t="s">
        <v>14</v>
      </c>
      <c r="F895" s="9">
        <v>44781</v>
      </c>
      <c r="G895" s="9">
        <v>44840</v>
      </c>
      <c r="H895" s="9"/>
      <c r="I895" s="9"/>
      <c r="J895" s="7"/>
      <c r="K895" s="7" t="s">
        <v>7218</v>
      </c>
      <c r="L895" s="10" t="s">
        <v>35</v>
      </c>
      <c r="M895" s="242" t="s">
        <v>2292</v>
      </c>
      <c r="N895" s="243" t="s">
        <v>2050</v>
      </c>
      <c r="O895" s="243" t="s">
        <v>1473</v>
      </c>
      <c r="P895" s="10" t="s">
        <v>2616</v>
      </c>
      <c r="Q895" s="10" t="s">
        <v>21</v>
      </c>
      <c r="R895" s="10"/>
      <c r="S895" s="10"/>
      <c r="T895" s="10" t="s">
        <v>22</v>
      </c>
      <c r="U895" s="244">
        <v>34203</v>
      </c>
      <c r="V895" s="10" t="s">
        <v>57</v>
      </c>
      <c r="W895" s="10"/>
      <c r="X895" s="241" t="s">
        <v>1936</v>
      </c>
      <c r="Y895" s="8" t="s">
        <v>12158</v>
      </c>
      <c r="Z895" s="243">
        <v>44424</v>
      </c>
      <c r="AA895" s="10" t="s">
        <v>1937</v>
      </c>
      <c r="AB895" s="10" t="s">
        <v>1956</v>
      </c>
      <c r="AC895" s="10" t="s">
        <v>1939</v>
      </c>
      <c r="AD895" s="10" t="s">
        <v>4191</v>
      </c>
      <c r="AE895" s="243" t="s">
        <v>2304</v>
      </c>
      <c r="AF895" s="10" t="s">
        <v>12159</v>
      </c>
      <c r="AG895" s="10" t="s">
        <v>12160</v>
      </c>
      <c r="AH895" s="242" t="s">
        <v>12161</v>
      </c>
      <c r="AI895" s="243" t="s">
        <v>12162</v>
      </c>
      <c r="AJ895" s="10" t="s">
        <v>12163</v>
      </c>
      <c r="AK895" s="10" t="s">
        <v>12164</v>
      </c>
      <c r="AL895" s="241" t="s">
        <v>1950</v>
      </c>
      <c r="AM895" s="8" t="s">
        <v>12165</v>
      </c>
      <c r="AN895" s="8"/>
      <c r="AO895" s="8"/>
      <c r="AP895" s="8"/>
      <c r="AQ895" s="8"/>
      <c r="AR895" s="245">
        <v>44819</v>
      </c>
      <c r="AS895" s="245">
        <v>44819</v>
      </c>
      <c r="AT895" s="246"/>
      <c r="AU895" s="244"/>
      <c r="AV895" s="247" t="s">
        <v>8582</v>
      </c>
      <c r="AW895" s="248" t="s">
        <v>3782</v>
      </c>
      <c r="AX895" s="249"/>
      <c r="AY895" s="250" t="s">
        <v>12156</v>
      </c>
    </row>
    <row r="896" spans="1:51" ht="24.75" customHeight="1" x14ac:dyDescent="0.35">
      <c r="A896" s="11">
        <v>895</v>
      </c>
      <c r="B896" s="241" t="s">
        <v>12166</v>
      </c>
      <c r="C896" s="8" t="s">
        <v>12167</v>
      </c>
      <c r="D896" s="10"/>
      <c r="E896" s="10" t="s">
        <v>14</v>
      </c>
      <c r="F896" s="9">
        <v>44634</v>
      </c>
      <c r="G896" s="9">
        <v>44693</v>
      </c>
      <c r="H896" s="9"/>
      <c r="I896" s="9">
        <v>45058</v>
      </c>
      <c r="J896" s="7" t="s">
        <v>2085</v>
      </c>
      <c r="K896" s="7" t="s">
        <v>18</v>
      </c>
      <c r="L896" s="10" t="s">
        <v>218</v>
      </c>
      <c r="M896" s="242" t="s">
        <v>2083</v>
      </c>
      <c r="N896" s="243" t="s">
        <v>2050</v>
      </c>
      <c r="O896" s="243" t="s">
        <v>1113</v>
      </c>
      <c r="P896" s="10" t="s">
        <v>2481</v>
      </c>
      <c r="Q896" s="10" t="s">
        <v>21</v>
      </c>
      <c r="R896" s="10"/>
      <c r="S896" s="10"/>
      <c r="T896" s="10" t="s">
        <v>22</v>
      </c>
      <c r="U896" s="244">
        <v>32085</v>
      </c>
      <c r="V896" s="10" t="s">
        <v>351</v>
      </c>
      <c r="W896" s="10" t="s">
        <v>2416</v>
      </c>
      <c r="X896" s="241" t="s">
        <v>1936</v>
      </c>
      <c r="Y896" s="8" t="s">
        <v>12168</v>
      </c>
      <c r="Z896" s="243">
        <v>42598</v>
      </c>
      <c r="AA896" s="10" t="s">
        <v>2009</v>
      </c>
      <c r="AB896" s="10" t="s">
        <v>1938</v>
      </c>
      <c r="AC896" s="10" t="s">
        <v>1939</v>
      </c>
      <c r="AD896" s="10" t="s">
        <v>1957</v>
      </c>
      <c r="AE896" s="243" t="s">
        <v>2095</v>
      </c>
      <c r="AF896" s="10" t="s">
        <v>12169</v>
      </c>
      <c r="AG896" s="10" t="s">
        <v>12170</v>
      </c>
      <c r="AH896" s="242" t="s">
        <v>12171</v>
      </c>
      <c r="AI896" s="243" t="s">
        <v>12172</v>
      </c>
      <c r="AJ896" s="10" t="s">
        <v>12173</v>
      </c>
      <c r="AK896" s="10" t="s">
        <v>12174</v>
      </c>
      <c r="AL896" s="241" t="s">
        <v>1941</v>
      </c>
      <c r="AM896" s="8" t="s">
        <v>12175</v>
      </c>
      <c r="AN896" s="8"/>
      <c r="AO896" s="8"/>
      <c r="AP896" s="8"/>
      <c r="AQ896" s="8"/>
      <c r="AR896" s="245">
        <v>44821</v>
      </c>
      <c r="AS896" s="245">
        <v>44821</v>
      </c>
      <c r="AT896" s="246"/>
      <c r="AU896" s="244"/>
      <c r="AV896" s="247" t="s">
        <v>8582</v>
      </c>
      <c r="AW896" s="248" t="s">
        <v>10797</v>
      </c>
      <c r="AX896" s="249"/>
      <c r="AY896" s="250" t="s">
        <v>12166</v>
      </c>
    </row>
    <row r="897" spans="1:51" ht="24.75" customHeight="1" x14ac:dyDescent="0.35">
      <c r="A897" s="11">
        <v>896</v>
      </c>
      <c r="B897" s="241" t="s">
        <v>12176</v>
      </c>
      <c r="C897" s="8" t="s">
        <v>8501</v>
      </c>
      <c r="D897" s="10"/>
      <c r="E897" s="10" t="s">
        <v>527</v>
      </c>
      <c r="F897" s="9">
        <v>44818</v>
      </c>
      <c r="G897" s="9">
        <v>44877</v>
      </c>
      <c r="H897" s="9"/>
      <c r="I897" s="9"/>
      <c r="J897" s="7"/>
      <c r="K897" s="7" t="s">
        <v>80</v>
      </c>
      <c r="L897" s="10" t="s">
        <v>8979</v>
      </c>
      <c r="M897" s="242" t="s">
        <v>3474</v>
      </c>
      <c r="N897" s="243" t="s">
        <v>2050</v>
      </c>
      <c r="O897" s="243" t="s">
        <v>9222</v>
      </c>
      <c r="P897" s="10" t="s">
        <v>12177</v>
      </c>
      <c r="Q897" s="10" t="s">
        <v>148</v>
      </c>
      <c r="R897" s="10"/>
      <c r="S897" s="10"/>
      <c r="T897" s="10" t="s">
        <v>22</v>
      </c>
      <c r="U897" s="244">
        <v>29774</v>
      </c>
      <c r="V897" s="10" t="s">
        <v>527</v>
      </c>
      <c r="W897" s="10" t="s">
        <v>669</v>
      </c>
      <c r="X897" s="241" t="s">
        <v>1936</v>
      </c>
      <c r="Y897" s="8" t="s">
        <v>8502</v>
      </c>
      <c r="Z897" s="243">
        <v>44326</v>
      </c>
      <c r="AA897" s="10" t="s">
        <v>1937</v>
      </c>
      <c r="AB897" s="10" t="s">
        <v>12178</v>
      </c>
      <c r="AC897" s="10" t="s">
        <v>1974</v>
      </c>
      <c r="AD897" s="10" t="s">
        <v>2165</v>
      </c>
      <c r="AE897" s="243" t="s">
        <v>2041</v>
      </c>
      <c r="AF897" s="10" t="s">
        <v>12179</v>
      </c>
      <c r="AG897" s="10" t="s">
        <v>8505</v>
      </c>
      <c r="AH897" s="242" t="s">
        <v>12179</v>
      </c>
      <c r="AI897" s="243" t="s">
        <v>8505</v>
      </c>
      <c r="AJ897" s="10" t="s">
        <v>8508</v>
      </c>
      <c r="AK897" s="10" t="s">
        <v>8509</v>
      </c>
      <c r="AL897" s="241" t="s">
        <v>1941</v>
      </c>
      <c r="AM897" s="8" t="s">
        <v>8510</v>
      </c>
      <c r="AN897" s="8"/>
      <c r="AO897" s="8"/>
      <c r="AP897" s="8"/>
      <c r="AQ897" s="8"/>
      <c r="AR897" s="245">
        <v>44822</v>
      </c>
      <c r="AS897" s="245">
        <v>44822</v>
      </c>
      <c r="AT897" s="246"/>
      <c r="AU897" s="244"/>
      <c r="AV897" s="247" t="s">
        <v>8582</v>
      </c>
      <c r="AW897" s="248" t="s">
        <v>10797</v>
      </c>
      <c r="AX897" s="249"/>
      <c r="AY897" s="250" t="s">
        <v>12176</v>
      </c>
    </row>
    <row r="898" spans="1:51" ht="24.75" customHeight="1" x14ac:dyDescent="0.35">
      <c r="A898" s="11">
        <v>897</v>
      </c>
      <c r="B898" s="241" t="s">
        <v>12180</v>
      </c>
      <c r="C898" s="8" t="s">
        <v>12181</v>
      </c>
      <c r="D898" s="10" t="s">
        <v>3087</v>
      </c>
      <c r="E898" s="10" t="s">
        <v>14</v>
      </c>
      <c r="F898" s="9">
        <v>43269</v>
      </c>
      <c r="G898" s="9">
        <v>43328</v>
      </c>
      <c r="H898" s="9"/>
      <c r="I898" s="9"/>
      <c r="J898" s="7" t="s">
        <v>1932</v>
      </c>
      <c r="K898" s="7" t="s">
        <v>7218</v>
      </c>
      <c r="L898" s="10" t="s">
        <v>115</v>
      </c>
      <c r="M898" s="242" t="s">
        <v>2070</v>
      </c>
      <c r="N898" s="243" t="s">
        <v>1942</v>
      </c>
      <c r="O898" s="243" t="s">
        <v>5734</v>
      </c>
      <c r="P898" s="10" t="s">
        <v>5735</v>
      </c>
      <c r="Q898" s="10" t="s">
        <v>21</v>
      </c>
      <c r="R898" s="10"/>
      <c r="S898" s="10"/>
      <c r="T898" s="10" t="s">
        <v>53</v>
      </c>
      <c r="U898" s="244">
        <v>29223</v>
      </c>
      <c r="V898" s="10" t="s">
        <v>255</v>
      </c>
      <c r="W898" s="10" t="s">
        <v>699</v>
      </c>
      <c r="X898" s="241" t="s">
        <v>1936</v>
      </c>
      <c r="Y898" s="8" t="s">
        <v>12182</v>
      </c>
      <c r="Z898" s="243">
        <v>40274</v>
      </c>
      <c r="AA898" s="10" t="s">
        <v>255</v>
      </c>
      <c r="AB898" s="10" t="s">
        <v>1938</v>
      </c>
      <c r="AC898" s="10" t="s">
        <v>1939</v>
      </c>
      <c r="AD898" s="10" t="s">
        <v>2678</v>
      </c>
      <c r="AE898" s="243" t="s">
        <v>6044</v>
      </c>
      <c r="AF898" s="10" t="s">
        <v>12183</v>
      </c>
      <c r="AG898" s="10" t="s">
        <v>12184</v>
      </c>
      <c r="AH898" s="242" t="s">
        <v>12185</v>
      </c>
      <c r="AI898" s="243" t="s">
        <v>12186</v>
      </c>
      <c r="AJ898" s="10" t="s">
        <v>12187</v>
      </c>
      <c r="AK898" s="10" t="s">
        <v>12188</v>
      </c>
      <c r="AL898" s="241" t="s">
        <v>1971</v>
      </c>
      <c r="AM898" s="8" t="s">
        <v>12189</v>
      </c>
      <c r="AN898" s="8"/>
      <c r="AO898" s="8"/>
      <c r="AP898" s="8"/>
      <c r="AQ898" s="8"/>
      <c r="AR898" s="245">
        <v>44823</v>
      </c>
      <c r="AS898" s="245">
        <v>44823</v>
      </c>
      <c r="AT898" s="246"/>
      <c r="AU898" s="244"/>
      <c r="AV898" s="247" t="s">
        <v>8582</v>
      </c>
      <c r="AW898" s="248" t="s">
        <v>3782</v>
      </c>
      <c r="AX898" s="249" t="s">
        <v>4527</v>
      </c>
      <c r="AY898" s="250" t="s">
        <v>12180</v>
      </c>
    </row>
    <row r="899" spans="1:51" ht="24.75" customHeight="1" x14ac:dyDescent="0.35">
      <c r="A899" s="11">
        <v>898</v>
      </c>
      <c r="B899" s="241" t="s">
        <v>12190</v>
      </c>
      <c r="C899" s="8" t="s">
        <v>12191</v>
      </c>
      <c r="D899" s="10"/>
      <c r="E899" s="10" t="s">
        <v>14</v>
      </c>
      <c r="F899" s="9">
        <v>44606</v>
      </c>
      <c r="G899" s="9">
        <v>44665</v>
      </c>
      <c r="H899" s="9"/>
      <c r="I899" s="9">
        <v>45030</v>
      </c>
      <c r="J899" s="7" t="s">
        <v>3127</v>
      </c>
      <c r="K899" s="7" t="s">
        <v>10651</v>
      </c>
      <c r="L899" s="10" t="s">
        <v>41</v>
      </c>
      <c r="M899" s="242" t="s">
        <v>1954</v>
      </c>
      <c r="N899" s="243" t="s">
        <v>2050</v>
      </c>
      <c r="O899" s="243" t="s">
        <v>9082</v>
      </c>
      <c r="P899" s="10" t="s">
        <v>12192</v>
      </c>
      <c r="Q899" s="10" t="e">
        <v>#N/A</v>
      </c>
      <c r="R899" s="10"/>
      <c r="S899" s="10"/>
      <c r="T899" s="10" t="s">
        <v>22</v>
      </c>
      <c r="U899" s="244">
        <v>34178</v>
      </c>
      <c r="V899" s="10" t="s">
        <v>1945</v>
      </c>
      <c r="W899" s="10" t="s">
        <v>2270</v>
      </c>
      <c r="X899" s="241" t="s">
        <v>1936</v>
      </c>
      <c r="Y899" s="8" t="s">
        <v>12193</v>
      </c>
      <c r="Z899" s="243">
        <v>39911</v>
      </c>
      <c r="AA899" s="10" t="s">
        <v>1945</v>
      </c>
      <c r="AB899" s="10" t="s">
        <v>1956</v>
      </c>
      <c r="AC899" s="10" t="s">
        <v>3139</v>
      </c>
      <c r="AD899" s="10" t="s">
        <v>2233</v>
      </c>
      <c r="AE899" s="243" t="s">
        <v>6722</v>
      </c>
      <c r="AF899" s="10" t="s">
        <v>12194</v>
      </c>
      <c r="AG899" s="10" t="s">
        <v>12195</v>
      </c>
      <c r="AH899" s="242" t="s">
        <v>12196</v>
      </c>
      <c r="AI899" s="243" t="s">
        <v>12197</v>
      </c>
      <c r="AJ899" s="10" t="s">
        <v>12198</v>
      </c>
      <c r="AK899" s="10" t="s">
        <v>12199</v>
      </c>
      <c r="AL899" s="241" t="s">
        <v>2160</v>
      </c>
      <c r="AM899" s="8" t="s">
        <v>12200</v>
      </c>
      <c r="AN899" s="8"/>
      <c r="AO899" s="8"/>
      <c r="AP899" s="8"/>
      <c r="AQ899" s="8"/>
      <c r="AR899" s="245">
        <v>44801</v>
      </c>
      <c r="AS899" s="245">
        <v>44825</v>
      </c>
      <c r="AT899" s="246"/>
      <c r="AU899" s="244"/>
      <c r="AV899" s="247" t="s">
        <v>8638</v>
      </c>
      <c r="AW899" s="248" t="s">
        <v>8639</v>
      </c>
      <c r="AX899" s="249"/>
      <c r="AY899" s="250" t="s">
        <v>12190</v>
      </c>
    </row>
    <row r="900" spans="1:51" ht="24.75" customHeight="1" x14ac:dyDescent="0.35">
      <c r="A900" s="11">
        <v>899</v>
      </c>
      <c r="B900" s="241" t="s">
        <v>12201</v>
      </c>
      <c r="C900" s="8" t="s">
        <v>12202</v>
      </c>
      <c r="D900" s="10" t="s">
        <v>3087</v>
      </c>
      <c r="E900" s="10" t="s">
        <v>14</v>
      </c>
      <c r="F900" s="9">
        <v>44116</v>
      </c>
      <c r="G900" s="9"/>
      <c r="H900" s="9"/>
      <c r="I900" s="9"/>
      <c r="J900" s="7" t="s">
        <v>1932</v>
      </c>
      <c r="K900" s="7" t="s">
        <v>64</v>
      </c>
      <c r="L900" s="10" t="s">
        <v>96</v>
      </c>
      <c r="M900" s="242" t="s">
        <v>96</v>
      </c>
      <c r="N900" s="243" t="s">
        <v>2017</v>
      </c>
      <c r="O900" s="243" t="s">
        <v>97</v>
      </c>
      <c r="P900" s="10" t="s">
        <v>11949</v>
      </c>
      <c r="Q900" s="10" t="s">
        <v>21</v>
      </c>
      <c r="R900" s="10"/>
      <c r="S900" s="10"/>
      <c r="T900" s="10" t="s">
        <v>22</v>
      </c>
      <c r="U900" s="244">
        <v>35352</v>
      </c>
      <c r="V900" s="10" t="s">
        <v>2015</v>
      </c>
      <c r="W900" s="10" t="s">
        <v>2015</v>
      </c>
      <c r="X900" s="241" t="s">
        <v>1936</v>
      </c>
      <c r="Y900" s="8" t="s">
        <v>12203</v>
      </c>
      <c r="Z900" s="243">
        <v>40688</v>
      </c>
      <c r="AA900" s="10" t="s">
        <v>2015</v>
      </c>
      <c r="AB900" s="10" t="s">
        <v>1956</v>
      </c>
      <c r="AC900" s="10" t="s">
        <v>1968</v>
      </c>
      <c r="AD900" s="10" t="s">
        <v>2686</v>
      </c>
      <c r="AE900" s="243" t="s">
        <v>2694</v>
      </c>
      <c r="AF900" s="10" t="s">
        <v>12204</v>
      </c>
      <c r="AG900" s="10" t="s">
        <v>12205</v>
      </c>
      <c r="AH900" s="242" t="s">
        <v>12206</v>
      </c>
      <c r="AI900" s="243" t="s">
        <v>12207</v>
      </c>
      <c r="AJ900" s="10" t="s">
        <v>12208</v>
      </c>
      <c r="AK900" s="10" t="s">
        <v>12209</v>
      </c>
      <c r="AL900" s="241" t="s">
        <v>1953</v>
      </c>
      <c r="AM900" s="8" t="s">
        <v>12210</v>
      </c>
      <c r="AN900" s="8"/>
      <c r="AO900" s="8"/>
      <c r="AP900" s="8"/>
      <c r="AQ900" s="8"/>
      <c r="AR900" s="245">
        <v>44824</v>
      </c>
      <c r="AS900" s="245">
        <v>44829</v>
      </c>
      <c r="AT900" s="246"/>
      <c r="AU900" s="244"/>
      <c r="AV900" s="247" t="s">
        <v>8582</v>
      </c>
      <c r="AW900" s="248" t="s">
        <v>8607</v>
      </c>
      <c r="AX900" s="249" t="s">
        <v>3101</v>
      </c>
      <c r="AY900" s="250" t="s">
        <v>12201</v>
      </c>
    </row>
    <row r="901" spans="1:51" ht="24.75" customHeight="1" x14ac:dyDescent="0.35">
      <c r="A901" s="11">
        <v>900</v>
      </c>
      <c r="B901" s="241" t="s">
        <v>12211</v>
      </c>
      <c r="C901" s="8" t="s">
        <v>12212</v>
      </c>
      <c r="D901" s="10"/>
      <c r="E901" s="10" t="s">
        <v>14</v>
      </c>
      <c r="F901" s="9">
        <v>44825</v>
      </c>
      <c r="G901" s="9">
        <v>44884</v>
      </c>
      <c r="H901" s="9"/>
      <c r="I901" s="9"/>
      <c r="J901" s="7"/>
      <c r="K901" s="7" t="s">
        <v>7218</v>
      </c>
      <c r="L901" s="10" t="s">
        <v>35</v>
      </c>
      <c r="M901" s="242" t="s">
        <v>2013</v>
      </c>
      <c r="N901" s="243" t="s">
        <v>1990</v>
      </c>
      <c r="O901" s="243" t="s">
        <v>805</v>
      </c>
      <c r="P901" s="10" t="s">
        <v>12213</v>
      </c>
      <c r="Q901" s="10" t="s">
        <v>21</v>
      </c>
      <c r="R901" s="10"/>
      <c r="S901" s="10"/>
      <c r="T901" s="10" t="s">
        <v>53</v>
      </c>
      <c r="U901" s="244">
        <v>32275</v>
      </c>
      <c r="V901" s="10" t="s">
        <v>255</v>
      </c>
      <c r="W901" s="10" t="s">
        <v>255</v>
      </c>
      <c r="X901" s="241" t="s">
        <v>1936</v>
      </c>
      <c r="Y901" s="8" t="s">
        <v>12214</v>
      </c>
      <c r="Z901" s="243">
        <v>44288</v>
      </c>
      <c r="AA901" s="10" t="s">
        <v>1937</v>
      </c>
      <c r="AB901" s="10" t="s">
        <v>1956</v>
      </c>
      <c r="AC901" s="10" t="s">
        <v>1939</v>
      </c>
      <c r="AD901" s="10" t="s">
        <v>2098</v>
      </c>
      <c r="AE901" s="243" t="s">
        <v>2104</v>
      </c>
      <c r="AF901" s="10" t="s">
        <v>12215</v>
      </c>
      <c r="AG901" s="10" t="s">
        <v>12216</v>
      </c>
      <c r="AH901" s="242" t="s">
        <v>12215</v>
      </c>
      <c r="AI901" s="243" t="s">
        <v>12216</v>
      </c>
      <c r="AJ901" s="10" t="s">
        <v>12217</v>
      </c>
      <c r="AK901" s="10" t="s">
        <v>12218</v>
      </c>
      <c r="AL901" s="241" t="s">
        <v>1950</v>
      </c>
      <c r="AM901" s="8" t="s">
        <v>12219</v>
      </c>
      <c r="AN901" s="8"/>
      <c r="AO901" s="8"/>
      <c r="AP901" s="8"/>
      <c r="AQ901" s="8"/>
      <c r="AR901" s="245">
        <v>44829</v>
      </c>
      <c r="AS901" s="245">
        <v>44830</v>
      </c>
      <c r="AT901" s="246"/>
      <c r="AU901" s="244"/>
      <c r="AV901" s="247" t="s">
        <v>8582</v>
      </c>
      <c r="AW901" s="248" t="s">
        <v>10797</v>
      </c>
      <c r="AX901" s="249"/>
      <c r="AY901" s="250" t="s">
        <v>12211</v>
      </c>
    </row>
    <row r="902" spans="1:51" ht="24.75" customHeight="1" x14ac:dyDescent="0.35">
      <c r="A902" s="11">
        <v>901</v>
      </c>
      <c r="B902" s="241" t="s">
        <v>12220</v>
      </c>
      <c r="C902" s="8" t="s">
        <v>12221</v>
      </c>
      <c r="D902" s="10"/>
      <c r="E902" s="10" t="s">
        <v>32</v>
      </c>
      <c r="F902" s="9">
        <v>44809</v>
      </c>
      <c r="G902" s="9">
        <v>44868</v>
      </c>
      <c r="H902" s="9"/>
      <c r="I902" s="9"/>
      <c r="J902" s="7"/>
      <c r="K902" s="7" t="s">
        <v>7218</v>
      </c>
      <c r="L902" s="10" t="s">
        <v>35</v>
      </c>
      <c r="M902" s="242" t="s">
        <v>35</v>
      </c>
      <c r="N902" s="243" t="s">
        <v>2155</v>
      </c>
      <c r="O902" s="243" t="s">
        <v>626</v>
      </c>
      <c r="P902" s="10" t="s">
        <v>2285</v>
      </c>
      <c r="Q902" s="10" t="s">
        <v>21</v>
      </c>
      <c r="R902" s="10"/>
      <c r="S902" s="10"/>
      <c r="T902" s="10" t="s">
        <v>53</v>
      </c>
      <c r="U902" s="244">
        <v>34758</v>
      </c>
      <c r="V902" s="10" t="s">
        <v>334</v>
      </c>
      <c r="W902" s="10" t="s">
        <v>334</v>
      </c>
      <c r="X902" s="241" t="s">
        <v>1936</v>
      </c>
      <c r="Y902" s="8" t="s">
        <v>12222</v>
      </c>
      <c r="Z902" s="243">
        <v>44621</v>
      </c>
      <c r="AA902" s="10" t="s">
        <v>1937</v>
      </c>
      <c r="AB902" s="10" t="s">
        <v>1956</v>
      </c>
      <c r="AC902" s="10" t="s">
        <v>1939</v>
      </c>
      <c r="AD902" s="10" t="s">
        <v>12223</v>
      </c>
      <c r="AE902" s="243" t="s">
        <v>12224</v>
      </c>
      <c r="AF902" s="10" t="s">
        <v>12225</v>
      </c>
      <c r="AG902" s="10" t="s">
        <v>12226</v>
      </c>
      <c r="AH902" s="242" t="s">
        <v>12227</v>
      </c>
      <c r="AI902" s="243" t="s">
        <v>12228</v>
      </c>
      <c r="AJ902" s="10" t="s">
        <v>12229</v>
      </c>
      <c r="AK902" s="10" t="s">
        <v>12230</v>
      </c>
      <c r="AL902" s="241" t="s">
        <v>1950</v>
      </c>
      <c r="AM902" s="8" t="s">
        <v>12231</v>
      </c>
      <c r="AN902" s="8"/>
      <c r="AO902" s="8"/>
      <c r="AP902" s="8"/>
      <c r="AQ902" s="8"/>
      <c r="AR902" s="245">
        <v>44831</v>
      </c>
      <c r="AS902" s="245">
        <v>44831</v>
      </c>
      <c r="AT902" s="246"/>
      <c r="AU902" s="244"/>
      <c r="AV902" s="247" t="s">
        <v>8582</v>
      </c>
      <c r="AW902" s="248" t="s">
        <v>3782</v>
      </c>
      <c r="AX902" s="249"/>
      <c r="AY902" s="250" t="s">
        <v>12220</v>
      </c>
    </row>
    <row r="903" spans="1:51" ht="24.75" customHeight="1" x14ac:dyDescent="0.35">
      <c r="A903" s="11">
        <v>902</v>
      </c>
      <c r="B903" s="241" t="s">
        <v>12232</v>
      </c>
      <c r="C903" s="8" t="s">
        <v>12233</v>
      </c>
      <c r="D903" s="10"/>
      <c r="E903" s="10" t="s">
        <v>14</v>
      </c>
      <c r="F903" s="9">
        <v>44711</v>
      </c>
      <c r="G903" s="9">
        <v>44770</v>
      </c>
      <c r="H903" s="9"/>
      <c r="I903" s="9">
        <v>45135</v>
      </c>
      <c r="J903" s="7" t="s">
        <v>2085</v>
      </c>
      <c r="K903" s="7" t="s">
        <v>80</v>
      </c>
      <c r="L903" s="10" t="s">
        <v>338</v>
      </c>
      <c r="M903" s="242" t="s">
        <v>2281</v>
      </c>
      <c r="N903" s="243" t="s">
        <v>1933</v>
      </c>
      <c r="O903" s="243" t="s">
        <v>12234</v>
      </c>
      <c r="P903" s="10" t="s">
        <v>12235</v>
      </c>
      <c r="Q903" s="10" t="e">
        <v>#N/A</v>
      </c>
      <c r="R903" s="10"/>
      <c r="S903" s="10"/>
      <c r="T903" s="10" t="s">
        <v>53</v>
      </c>
      <c r="U903" s="244">
        <v>32633</v>
      </c>
      <c r="V903" s="10" t="s">
        <v>351</v>
      </c>
      <c r="W903" s="10" t="s">
        <v>2297</v>
      </c>
      <c r="X903" s="241" t="s">
        <v>1936</v>
      </c>
      <c r="Y903" s="8" t="s">
        <v>12236</v>
      </c>
      <c r="Z903" s="243">
        <v>44299</v>
      </c>
      <c r="AA903" s="10" t="s">
        <v>1937</v>
      </c>
      <c r="AB903" s="10" t="s">
        <v>1938</v>
      </c>
      <c r="AC903" s="10" t="s">
        <v>1939</v>
      </c>
      <c r="AD903" s="10" t="s">
        <v>11997</v>
      </c>
      <c r="AE903" s="243" t="s">
        <v>1998</v>
      </c>
      <c r="AF903" s="10" t="s">
        <v>12237</v>
      </c>
      <c r="AG903" s="10" t="s">
        <v>12238</v>
      </c>
      <c r="AH903" s="242" t="s">
        <v>12237</v>
      </c>
      <c r="AI903" s="243" t="s">
        <v>12238</v>
      </c>
      <c r="AJ903" s="10" t="s">
        <v>12239</v>
      </c>
      <c r="AK903" s="10" t="s">
        <v>12240</v>
      </c>
      <c r="AL903" s="241" t="s">
        <v>1950</v>
      </c>
      <c r="AM903" s="8" t="s">
        <v>12241</v>
      </c>
      <c r="AN903" s="8"/>
      <c r="AO903" s="8"/>
      <c r="AP903" s="8"/>
      <c r="AQ903" s="8"/>
      <c r="AR903" s="245">
        <v>44831</v>
      </c>
      <c r="AS903" s="245">
        <v>44831</v>
      </c>
      <c r="AT903" s="246"/>
      <c r="AU903" s="244"/>
      <c r="AV903" s="247" t="s">
        <v>8582</v>
      </c>
      <c r="AW903" s="248" t="s">
        <v>3782</v>
      </c>
      <c r="AX903" s="249"/>
      <c r="AY903" s="250" t="s">
        <v>12232</v>
      </c>
    </row>
    <row r="904" spans="1:51" ht="24.75" customHeight="1" x14ac:dyDescent="0.35">
      <c r="A904" s="11">
        <v>903</v>
      </c>
      <c r="B904" s="241" t="s">
        <v>12242</v>
      </c>
      <c r="C904" s="8" t="s">
        <v>12243</v>
      </c>
      <c r="D904" s="10" t="s">
        <v>3087</v>
      </c>
      <c r="E904" s="10" t="s">
        <v>129</v>
      </c>
      <c r="F904" s="9">
        <v>42494</v>
      </c>
      <c r="G904" s="9">
        <v>42554</v>
      </c>
      <c r="H904" s="9"/>
      <c r="I904" s="9"/>
      <c r="J904" s="7" t="s">
        <v>1932</v>
      </c>
      <c r="K904" s="7" t="s">
        <v>80</v>
      </c>
      <c r="L904" s="10" t="s">
        <v>8979</v>
      </c>
      <c r="M904" s="242" t="s">
        <v>3259</v>
      </c>
      <c r="N904" s="243" t="s">
        <v>1990</v>
      </c>
      <c r="O904" s="243" t="s">
        <v>315</v>
      </c>
      <c r="P904" s="10" t="s">
        <v>2131</v>
      </c>
      <c r="Q904" s="10" t="s">
        <v>148</v>
      </c>
      <c r="R904" s="10"/>
      <c r="S904" s="10"/>
      <c r="T904" s="10" t="s">
        <v>22</v>
      </c>
      <c r="U904" s="244">
        <v>29743</v>
      </c>
      <c r="V904" s="10" t="s">
        <v>2313</v>
      </c>
      <c r="W904" s="10" t="s">
        <v>2313</v>
      </c>
      <c r="X904" s="241" t="s">
        <v>1936</v>
      </c>
      <c r="Y904" s="8" t="s">
        <v>12244</v>
      </c>
      <c r="Z904" s="243">
        <v>41613</v>
      </c>
      <c r="AA904" s="10" t="s">
        <v>129</v>
      </c>
      <c r="AB904" s="10" t="s">
        <v>1946</v>
      </c>
      <c r="AC904" s="10" t="s">
        <v>1939</v>
      </c>
      <c r="AD904" s="10" t="s">
        <v>2154</v>
      </c>
      <c r="AE904" s="243" t="s">
        <v>1948</v>
      </c>
      <c r="AF904" s="10" t="s">
        <v>12245</v>
      </c>
      <c r="AG904" s="10" t="s">
        <v>12246</v>
      </c>
      <c r="AH904" s="242" t="s">
        <v>12245</v>
      </c>
      <c r="AI904" s="243" t="s">
        <v>12246</v>
      </c>
      <c r="AJ904" s="10" t="s">
        <v>12247</v>
      </c>
      <c r="AK904" s="10" t="s">
        <v>12248</v>
      </c>
      <c r="AL904" s="241" t="s">
        <v>1953</v>
      </c>
      <c r="AM904" s="8" t="s">
        <v>12249</v>
      </c>
      <c r="AN904" s="8"/>
      <c r="AO904" s="8"/>
      <c r="AP904" s="8"/>
      <c r="AQ904" s="8"/>
      <c r="AR904" s="245">
        <v>44833</v>
      </c>
      <c r="AS904" s="245">
        <v>44833</v>
      </c>
      <c r="AT904" s="246"/>
      <c r="AU904" s="244"/>
      <c r="AV904" s="247" t="s">
        <v>8638</v>
      </c>
      <c r="AW904" s="248" t="s">
        <v>8639</v>
      </c>
      <c r="AX904" s="249"/>
      <c r="AY904" s="250" t="s">
        <v>12242</v>
      </c>
    </row>
    <row r="905" spans="1:51" ht="24.75" customHeight="1" x14ac:dyDescent="0.35">
      <c r="A905" s="11">
        <v>904</v>
      </c>
      <c r="B905" s="241" t="s">
        <v>12250</v>
      </c>
      <c r="C905" s="8" t="s">
        <v>12251</v>
      </c>
      <c r="D905" s="10" t="s">
        <v>3087</v>
      </c>
      <c r="E905" s="10" t="s">
        <v>14</v>
      </c>
      <c r="F905" s="9">
        <v>43347</v>
      </c>
      <c r="G905" s="9"/>
      <c r="H905" s="9"/>
      <c r="I905" s="9"/>
      <c r="J905" s="7" t="s">
        <v>1932</v>
      </c>
      <c r="K905" s="7" t="s">
        <v>64</v>
      </c>
      <c r="L905" s="10" t="s">
        <v>96</v>
      </c>
      <c r="M905" s="242" t="s">
        <v>96</v>
      </c>
      <c r="N905" s="243" t="s">
        <v>1984</v>
      </c>
      <c r="O905" s="243" t="s">
        <v>97</v>
      </c>
      <c r="P905" s="10" t="s">
        <v>11949</v>
      </c>
      <c r="Q905" s="10" t="s">
        <v>21</v>
      </c>
      <c r="R905" s="10"/>
      <c r="S905" s="10"/>
      <c r="T905" s="10" t="s">
        <v>22</v>
      </c>
      <c r="U905" s="244">
        <v>33577</v>
      </c>
      <c r="V905" s="10" t="s">
        <v>343</v>
      </c>
      <c r="W905" s="10" t="s">
        <v>343</v>
      </c>
      <c r="X905" s="241" t="s">
        <v>1936</v>
      </c>
      <c r="Y905" s="8" t="s">
        <v>12252</v>
      </c>
      <c r="Z905" s="243">
        <v>38882</v>
      </c>
      <c r="AA905" s="10" t="s">
        <v>343</v>
      </c>
      <c r="AB905" s="10" t="s">
        <v>1956</v>
      </c>
      <c r="AC905" s="10" t="s">
        <v>1968</v>
      </c>
      <c r="AD905" s="10" t="s">
        <v>2686</v>
      </c>
      <c r="AE905" s="243" t="s">
        <v>11734</v>
      </c>
      <c r="AF905" s="10" t="s">
        <v>12253</v>
      </c>
      <c r="AG905" s="10" t="s">
        <v>12254</v>
      </c>
      <c r="AH905" s="242" t="s">
        <v>12255</v>
      </c>
      <c r="AI905" s="243" t="s">
        <v>12256</v>
      </c>
      <c r="AJ905" s="10" t="s">
        <v>12257</v>
      </c>
      <c r="AK905" s="10" t="s">
        <v>12258</v>
      </c>
      <c r="AL905" s="241" t="s">
        <v>1950</v>
      </c>
      <c r="AM905" s="8" t="s">
        <v>12259</v>
      </c>
      <c r="AN905" s="8"/>
      <c r="AO905" s="8"/>
      <c r="AP905" s="8"/>
      <c r="AQ905" s="8"/>
      <c r="AR905" s="245">
        <v>44833</v>
      </c>
      <c r="AS905" s="245">
        <v>44833</v>
      </c>
      <c r="AT905" s="246"/>
      <c r="AU905" s="244"/>
      <c r="AV905" s="247" t="s">
        <v>8582</v>
      </c>
      <c r="AW905" s="248" t="s">
        <v>8607</v>
      </c>
      <c r="AX905" s="249" t="s">
        <v>8296</v>
      </c>
      <c r="AY905" s="250" t="s">
        <v>12250</v>
      </c>
    </row>
    <row r="906" spans="1:51" ht="24.75" customHeight="1" x14ac:dyDescent="0.35">
      <c r="A906" s="11">
        <v>905</v>
      </c>
      <c r="B906" s="241" t="s">
        <v>12260</v>
      </c>
      <c r="C906" s="8" t="s">
        <v>12261</v>
      </c>
      <c r="D906" s="10"/>
      <c r="E906" s="10" t="s">
        <v>14</v>
      </c>
      <c r="F906" s="9">
        <v>44158</v>
      </c>
      <c r="G906" s="9">
        <v>44217</v>
      </c>
      <c r="H906" s="9"/>
      <c r="I906" s="9">
        <v>45678</v>
      </c>
      <c r="J906" s="7" t="s">
        <v>3127</v>
      </c>
      <c r="K906" s="7" t="s">
        <v>7218</v>
      </c>
      <c r="L906" s="10" t="s">
        <v>115</v>
      </c>
      <c r="M906" s="242" t="s">
        <v>2042</v>
      </c>
      <c r="N906" s="243" t="s">
        <v>2050</v>
      </c>
      <c r="O906" s="243" t="s">
        <v>366</v>
      </c>
      <c r="P906" s="10" t="s">
        <v>2158</v>
      </c>
      <c r="Q906" s="10" t="s">
        <v>21</v>
      </c>
      <c r="R906" s="10"/>
      <c r="S906" s="10"/>
      <c r="T906" s="10" t="s">
        <v>53</v>
      </c>
      <c r="U906" s="244">
        <v>33517</v>
      </c>
      <c r="V906" s="10" t="s">
        <v>2521</v>
      </c>
      <c r="W906" s="10" t="s">
        <v>317</v>
      </c>
      <c r="X906" s="241" t="s">
        <v>1936</v>
      </c>
      <c r="Y906" s="8" t="s">
        <v>12262</v>
      </c>
      <c r="Z906" s="243">
        <v>43837</v>
      </c>
      <c r="AA906" s="10"/>
      <c r="AB906" s="10" t="s">
        <v>1956</v>
      </c>
      <c r="AC906" s="10" t="s">
        <v>3139</v>
      </c>
      <c r="AD906" s="10" t="s">
        <v>2172</v>
      </c>
      <c r="AE906" s="243" t="s">
        <v>1948</v>
      </c>
      <c r="AF906" s="10" t="s">
        <v>12263</v>
      </c>
      <c r="AG906" s="10" t="s">
        <v>12264</v>
      </c>
      <c r="AH906" s="242" t="s">
        <v>12265</v>
      </c>
      <c r="AI906" s="243" t="s">
        <v>12266</v>
      </c>
      <c r="AJ906" s="10" t="s">
        <v>12267</v>
      </c>
      <c r="AK906" s="10" t="s">
        <v>9817</v>
      </c>
      <c r="AL906" s="241" t="s">
        <v>2160</v>
      </c>
      <c r="AM906" s="8" t="s">
        <v>12268</v>
      </c>
      <c r="AN906" s="8"/>
      <c r="AO906" s="8"/>
      <c r="AP906" s="8"/>
      <c r="AQ906" s="8"/>
      <c r="AR906" s="245">
        <v>44804</v>
      </c>
      <c r="AS906" s="245">
        <v>44834</v>
      </c>
      <c r="AT906" s="246"/>
      <c r="AU906" s="244"/>
      <c r="AV906" s="247" t="s">
        <v>8582</v>
      </c>
      <c r="AW906" s="248" t="s">
        <v>3782</v>
      </c>
      <c r="AX906" s="249"/>
      <c r="AY906" s="250" t="s">
        <v>12260</v>
      </c>
    </row>
    <row r="907" spans="1:51" ht="24.75" customHeight="1" x14ac:dyDescent="0.35">
      <c r="A907" s="11">
        <v>906</v>
      </c>
      <c r="B907" s="241" t="s">
        <v>12269</v>
      </c>
      <c r="C907" s="8" t="s">
        <v>12270</v>
      </c>
      <c r="D907" s="10"/>
      <c r="E907" s="10" t="s">
        <v>14</v>
      </c>
      <c r="F907" s="9">
        <v>44515</v>
      </c>
      <c r="G907" s="9">
        <v>44574</v>
      </c>
      <c r="H907" s="9"/>
      <c r="I907" s="9">
        <v>44939</v>
      </c>
      <c r="J907" s="7" t="s">
        <v>2085</v>
      </c>
      <c r="K907" s="7" t="s">
        <v>10651</v>
      </c>
      <c r="L907" s="10" t="s">
        <v>41</v>
      </c>
      <c r="M907" s="242" t="s">
        <v>12271</v>
      </c>
      <c r="N907" s="243" t="s">
        <v>1990</v>
      </c>
      <c r="O907" s="243" t="s">
        <v>12272</v>
      </c>
      <c r="P907" s="10" t="s">
        <v>12273</v>
      </c>
      <c r="Q907" s="10" t="s">
        <v>21</v>
      </c>
      <c r="R907" s="10"/>
      <c r="S907" s="10"/>
      <c r="T907" s="10" t="s">
        <v>22</v>
      </c>
      <c r="U907" s="244">
        <v>33006</v>
      </c>
      <c r="V907" s="10" t="s">
        <v>141</v>
      </c>
      <c r="W907" s="10" t="s">
        <v>141</v>
      </c>
      <c r="X907" s="241" t="s">
        <v>1936</v>
      </c>
      <c r="Y907" s="8" t="s">
        <v>12274</v>
      </c>
      <c r="Z907" s="243">
        <v>39989</v>
      </c>
      <c r="AA907" s="10" t="s">
        <v>351</v>
      </c>
      <c r="AB907" s="10" t="s">
        <v>1938</v>
      </c>
      <c r="AC907" s="10" t="s">
        <v>1939</v>
      </c>
      <c r="AD907" s="10" t="s">
        <v>2365</v>
      </c>
      <c r="AE907" s="243" t="s">
        <v>2606</v>
      </c>
      <c r="AF907" s="10" t="s">
        <v>12275</v>
      </c>
      <c r="AG907" s="10" t="s">
        <v>12276</v>
      </c>
      <c r="AH907" s="242" t="s">
        <v>12277</v>
      </c>
      <c r="AI907" s="243" t="s">
        <v>12278</v>
      </c>
      <c r="AJ907" s="10"/>
      <c r="AK907" s="10" t="s">
        <v>12279</v>
      </c>
      <c r="AL907" s="241" t="s">
        <v>1941</v>
      </c>
      <c r="AM907" s="8" t="s">
        <v>12280</v>
      </c>
      <c r="AN907" s="8"/>
      <c r="AO907" s="8"/>
      <c r="AP907" s="8"/>
      <c r="AQ907" s="8"/>
      <c r="AR907" s="245">
        <v>44834</v>
      </c>
      <c r="AS907" s="245">
        <v>44834</v>
      </c>
      <c r="AT907" s="246"/>
      <c r="AU907" s="244"/>
      <c r="AV907" s="247" t="s">
        <v>8582</v>
      </c>
      <c r="AW907" s="248" t="s">
        <v>3782</v>
      </c>
      <c r="AX907" s="249"/>
      <c r="AY907" s="250" t="s">
        <v>12269</v>
      </c>
    </row>
    <row r="908" spans="1:51" ht="24.75" customHeight="1" x14ac:dyDescent="0.35">
      <c r="A908" s="11">
        <v>907</v>
      </c>
      <c r="B908" s="241" t="s">
        <v>12281</v>
      </c>
      <c r="C908" s="8" t="s">
        <v>12282</v>
      </c>
      <c r="D908" s="10" t="s">
        <v>3087</v>
      </c>
      <c r="E908" s="10" t="s">
        <v>79</v>
      </c>
      <c r="F908" s="9">
        <v>44396</v>
      </c>
      <c r="G908" s="9">
        <v>44455</v>
      </c>
      <c r="H908" s="9"/>
      <c r="I908" s="9">
        <v>45916</v>
      </c>
      <c r="J908" s="7" t="s">
        <v>2269</v>
      </c>
      <c r="K908" s="7" t="s">
        <v>80</v>
      </c>
      <c r="L908" s="10" t="s">
        <v>8979</v>
      </c>
      <c r="M908" s="242" t="s">
        <v>3474</v>
      </c>
      <c r="N908" s="243" t="s">
        <v>2050</v>
      </c>
      <c r="O908" s="243" t="s">
        <v>9222</v>
      </c>
      <c r="P908" s="10" t="s">
        <v>9223</v>
      </c>
      <c r="Q908" s="10" t="s">
        <v>148</v>
      </c>
      <c r="R908" s="10"/>
      <c r="S908" s="10"/>
      <c r="T908" s="10" t="s">
        <v>22</v>
      </c>
      <c r="U908" s="244">
        <v>32124</v>
      </c>
      <c r="V908" s="10" t="s">
        <v>79</v>
      </c>
      <c r="W908" s="10" t="s">
        <v>79</v>
      </c>
      <c r="X908" s="241" t="s">
        <v>1936</v>
      </c>
      <c r="Y908" s="8" t="s">
        <v>12283</v>
      </c>
      <c r="Z908" s="243">
        <v>39724</v>
      </c>
      <c r="AA908" s="10" t="s">
        <v>79</v>
      </c>
      <c r="AB908" s="10" t="s">
        <v>1938</v>
      </c>
      <c r="AC908" s="10" t="s">
        <v>1939</v>
      </c>
      <c r="AD908" s="10" t="s">
        <v>1952</v>
      </c>
      <c r="AE908" s="243" t="s">
        <v>1962</v>
      </c>
      <c r="AF908" s="10" t="s">
        <v>12284</v>
      </c>
      <c r="AG908" s="10" t="s">
        <v>12285</v>
      </c>
      <c r="AH908" s="242" t="s">
        <v>12284</v>
      </c>
      <c r="AI908" s="243" t="s">
        <v>12285</v>
      </c>
      <c r="AJ908" s="10" t="s">
        <v>12286</v>
      </c>
      <c r="AK908" s="10" t="s">
        <v>12287</v>
      </c>
      <c r="AL908" s="241" t="s">
        <v>1941</v>
      </c>
      <c r="AM908" s="8" t="s">
        <v>12288</v>
      </c>
      <c r="AN908" s="8"/>
      <c r="AO908" s="8"/>
      <c r="AP908" s="8"/>
      <c r="AQ908" s="8"/>
      <c r="AR908" s="245">
        <v>44834</v>
      </c>
      <c r="AS908" s="245">
        <v>44834</v>
      </c>
      <c r="AT908" s="246"/>
      <c r="AU908" s="244"/>
      <c r="AV908" s="247" t="s">
        <v>8582</v>
      </c>
      <c r="AW908" s="248" t="s">
        <v>8607</v>
      </c>
      <c r="AX908" s="249"/>
      <c r="AY908" s="250" t="s">
        <v>12281</v>
      </c>
    </row>
    <row r="909" spans="1:51" ht="24.75" customHeight="1" x14ac:dyDescent="0.35">
      <c r="A909" s="11">
        <v>908</v>
      </c>
      <c r="B909" s="241" t="s">
        <v>12289</v>
      </c>
      <c r="C909" s="8" t="s">
        <v>12290</v>
      </c>
      <c r="D909" s="10"/>
      <c r="E909" s="10" t="s">
        <v>14</v>
      </c>
      <c r="F909" s="9">
        <v>44599</v>
      </c>
      <c r="G909" s="9">
        <v>44658</v>
      </c>
      <c r="H909" s="9"/>
      <c r="I909" s="9">
        <v>45023</v>
      </c>
      <c r="J909" s="7" t="s">
        <v>2085</v>
      </c>
      <c r="K909" s="7" t="s">
        <v>26</v>
      </c>
      <c r="L909" s="10" t="s">
        <v>2404</v>
      </c>
      <c r="M909" s="242" t="s">
        <v>428</v>
      </c>
      <c r="N909" s="243" t="s">
        <v>1972</v>
      </c>
      <c r="O909" s="243" t="s">
        <v>12291</v>
      </c>
      <c r="P909" s="10" t="s">
        <v>5472</v>
      </c>
      <c r="Q909" s="10" t="s">
        <v>21</v>
      </c>
      <c r="R909" s="10"/>
      <c r="S909" s="10"/>
      <c r="T909" s="10" t="s">
        <v>22</v>
      </c>
      <c r="U909" s="244">
        <v>31302</v>
      </c>
      <c r="V909" s="10" t="s">
        <v>162</v>
      </c>
      <c r="W909" s="10" t="s">
        <v>79</v>
      </c>
      <c r="X909" s="241" t="s">
        <v>1936</v>
      </c>
      <c r="Y909" s="8" t="s">
        <v>12292</v>
      </c>
      <c r="Z909" s="243">
        <v>41641</v>
      </c>
      <c r="AA909" s="10" t="s">
        <v>544</v>
      </c>
      <c r="AB909" s="10" t="s">
        <v>1956</v>
      </c>
      <c r="AC909" s="10" t="s">
        <v>1939</v>
      </c>
      <c r="AD909" s="10" t="s">
        <v>2010</v>
      </c>
      <c r="AE909" s="243" t="s">
        <v>1940</v>
      </c>
      <c r="AF909" s="10" t="s">
        <v>12293</v>
      </c>
      <c r="AG909" s="10" t="s">
        <v>12294</v>
      </c>
      <c r="AH909" s="242" t="s">
        <v>12295</v>
      </c>
      <c r="AI909" s="243" t="s">
        <v>12296</v>
      </c>
      <c r="AJ909" s="10" t="s">
        <v>12297</v>
      </c>
      <c r="AK909" s="10" t="s">
        <v>12298</v>
      </c>
      <c r="AL909" s="241" t="s">
        <v>1950</v>
      </c>
      <c r="AM909" s="8" t="s">
        <v>12299</v>
      </c>
      <c r="AN909" s="8"/>
      <c r="AO909" s="8"/>
      <c r="AP909" s="8"/>
      <c r="AQ909" s="8"/>
      <c r="AR909" s="245">
        <v>44834</v>
      </c>
      <c r="AS909" s="245">
        <v>44834</v>
      </c>
      <c r="AT909" s="246"/>
      <c r="AU909" s="244"/>
      <c r="AV909" s="247" t="s">
        <v>8582</v>
      </c>
      <c r="AW909" s="248" t="s">
        <v>10731</v>
      </c>
      <c r="AX909" s="249"/>
      <c r="AY909" s="250" t="s">
        <v>12289</v>
      </c>
    </row>
    <row r="910" spans="1:51" ht="24.75" customHeight="1" x14ac:dyDescent="0.35">
      <c r="A910" s="11">
        <v>909</v>
      </c>
      <c r="B910" s="241" t="s">
        <v>12300</v>
      </c>
      <c r="C910" s="8" t="s">
        <v>12301</v>
      </c>
      <c r="D910" s="10" t="s">
        <v>3087</v>
      </c>
      <c r="E910" s="10" t="s">
        <v>527</v>
      </c>
      <c r="F910" s="9">
        <v>44287</v>
      </c>
      <c r="G910" s="9">
        <v>44346</v>
      </c>
      <c r="H910" s="9"/>
      <c r="I910" s="9">
        <v>45807</v>
      </c>
      <c r="J910" s="7" t="s">
        <v>2269</v>
      </c>
      <c r="K910" s="7" t="s">
        <v>80</v>
      </c>
      <c r="L910" s="10" t="s">
        <v>5937</v>
      </c>
      <c r="M910" s="242" t="s">
        <v>2298</v>
      </c>
      <c r="N910" s="243" t="s">
        <v>1990</v>
      </c>
      <c r="O910" s="243" t="s">
        <v>3186</v>
      </c>
      <c r="P910" s="10" t="s">
        <v>2061</v>
      </c>
      <c r="Q910" s="10" t="e">
        <v>#N/A</v>
      </c>
      <c r="R910" s="10"/>
      <c r="S910" s="10"/>
      <c r="T910" s="10" t="s">
        <v>53</v>
      </c>
      <c r="U910" s="244">
        <v>33937</v>
      </c>
      <c r="V910" s="10" t="s">
        <v>527</v>
      </c>
      <c r="W910" s="10" t="s">
        <v>527</v>
      </c>
      <c r="X910" s="241" t="s">
        <v>1936</v>
      </c>
      <c r="Y910" s="8" t="s">
        <v>12302</v>
      </c>
      <c r="Z910" s="243">
        <v>42742</v>
      </c>
      <c r="AA910" s="10" t="s">
        <v>527</v>
      </c>
      <c r="AB910" s="10" t="s">
        <v>1938</v>
      </c>
      <c r="AC910" s="10" t="s">
        <v>1939</v>
      </c>
      <c r="AD910" s="10" t="s">
        <v>2072</v>
      </c>
      <c r="AE910" s="243" t="s">
        <v>751</v>
      </c>
      <c r="AF910" s="10" t="s">
        <v>12303</v>
      </c>
      <c r="AG910" s="10" t="s">
        <v>12304</v>
      </c>
      <c r="AH910" s="242" t="s">
        <v>12303</v>
      </c>
      <c r="AI910" s="243" t="s">
        <v>12304</v>
      </c>
      <c r="AJ910" s="10" t="s">
        <v>12305</v>
      </c>
      <c r="AK910" s="10" t="s">
        <v>1525</v>
      </c>
      <c r="AL910" s="241" t="s">
        <v>1971</v>
      </c>
      <c r="AM910" s="8" t="s">
        <v>12306</v>
      </c>
      <c r="AN910" s="8"/>
      <c r="AO910" s="8"/>
      <c r="AP910" s="8"/>
      <c r="AQ910" s="8"/>
      <c r="AR910" s="245">
        <v>44837</v>
      </c>
      <c r="AS910" s="245">
        <v>44837</v>
      </c>
      <c r="AT910" s="246"/>
      <c r="AU910" s="244"/>
      <c r="AV910" s="247" t="s">
        <v>8638</v>
      </c>
      <c r="AW910" s="248" t="s">
        <v>8639</v>
      </c>
      <c r="AX910" s="249"/>
      <c r="AY910" s="250" t="s">
        <v>12300</v>
      </c>
    </row>
    <row r="911" spans="1:51" ht="24.75" customHeight="1" x14ac:dyDescent="0.35">
      <c r="A911" s="11">
        <v>910</v>
      </c>
      <c r="B911" s="241" t="s">
        <v>12307</v>
      </c>
      <c r="C911" s="8" t="s">
        <v>12308</v>
      </c>
      <c r="D911" s="10"/>
      <c r="E911" s="10" t="s">
        <v>14</v>
      </c>
      <c r="F911" s="9">
        <v>44746</v>
      </c>
      <c r="G911" s="9">
        <v>44805</v>
      </c>
      <c r="H911" s="9"/>
      <c r="I911" s="9">
        <v>44985</v>
      </c>
      <c r="J911" s="7" t="s">
        <v>12309</v>
      </c>
      <c r="K911" s="7" t="s">
        <v>10651</v>
      </c>
      <c r="L911" s="10" t="s">
        <v>41</v>
      </c>
      <c r="M911" s="242" t="s">
        <v>12310</v>
      </c>
      <c r="N911" s="243" t="s">
        <v>1933</v>
      </c>
      <c r="O911" s="243" t="s">
        <v>12311</v>
      </c>
      <c r="P911" s="10" t="s">
        <v>12312</v>
      </c>
      <c r="Q911" s="10" t="s">
        <v>21</v>
      </c>
      <c r="R911" s="10"/>
      <c r="S911" s="10"/>
      <c r="T911" s="10" t="s">
        <v>22</v>
      </c>
      <c r="U911" s="244">
        <v>28935</v>
      </c>
      <c r="V911" s="10" t="s">
        <v>255</v>
      </c>
      <c r="W911" s="10" t="s">
        <v>255</v>
      </c>
      <c r="X911" s="241" t="s">
        <v>1936</v>
      </c>
      <c r="Y911" s="8" t="s">
        <v>12313</v>
      </c>
      <c r="Z911" s="243">
        <v>44507</v>
      </c>
      <c r="AA911" s="10" t="s">
        <v>1937</v>
      </c>
      <c r="AB911" s="10" t="s">
        <v>1956</v>
      </c>
      <c r="AC911" s="10" t="s">
        <v>1939</v>
      </c>
      <c r="AD911" s="10" t="s">
        <v>1992</v>
      </c>
      <c r="AE911" s="243" t="s">
        <v>11191</v>
      </c>
      <c r="AF911" s="10" t="s">
        <v>12314</v>
      </c>
      <c r="AG911" s="10" t="s">
        <v>12315</v>
      </c>
      <c r="AH911" s="242" t="s">
        <v>12314</v>
      </c>
      <c r="AI911" s="243" t="s">
        <v>12315</v>
      </c>
      <c r="AJ911" s="10" t="s">
        <v>12316</v>
      </c>
      <c r="AK911" s="10" t="s">
        <v>5514</v>
      </c>
      <c r="AL911" s="241" t="s">
        <v>1950</v>
      </c>
      <c r="AM911" s="8" t="s">
        <v>12317</v>
      </c>
      <c r="AN911" s="8"/>
      <c r="AO911" s="8"/>
      <c r="AP911" s="8"/>
      <c r="AQ911" s="8"/>
      <c r="AR911" s="245">
        <v>44838</v>
      </c>
      <c r="AS911" s="245">
        <v>44838</v>
      </c>
      <c r="AT911" s="246"/>
      <c r="AU911" s="244"/>
      <c r="AV911" s="247" t="s">
        <v>8638</v>
      </c>
      <c r="AW911" s="248" t="s">
        <v>8639</v>
      </c>
      <c r="AX911" s="249"/>
      <c r="AY911" s="250" t="s">
        <v>12307</v>
      </c>
    </row>
    <row r="912" spans="1:51" ht="24.75" customHeight="1" x14ac:dyDescent="0.35">
      <c r="A912" s="11">
        <v>911</v>
      </c>
      <c r="B912" s="241" t="s">
        <v>12318</v>
      </c>
      <c r="C912" s="8" t="s">
        <v>12319</v>
      </c>
      <c r="D912" s="10" t="s">
        <v>3087</v>
      </c>
      <c r="E912" s="10" t="s">
        <v>527</v>
      </c>
      <c r="F912" s="9">
        <v>43516</v>
      </c>
      <c r="G912" s="9">
        <v>43575</v>
      </c>
      <c r="H912" s="9"/>
      <c r="I912" s="9"/>
      <c r="J912" s="7" t="s">
        <v>1932</v>
      </c>
      <c r="K912" s="7" t="s">
        <v>80</v>
      </c>
      <c r="L912" s="10" t="s">
        <v>5937</v>
      </c>
      <c r="M912" s="242" t="s">
        <v>2298</v>
      </c>
      <c r="N912" s="243" t="s">
        <v>2017</v>
      </c>
      <c r="O912" s="243" t="s">
        <v>3186</v>
      </c>
      <c r="P912" s="10" t="s">
        <v>2061</v>
      </c>
      <c r="Q912" s="10" t="e">
        <v>#N/A</v>
      </c>
      <c r="R912" s="10"/>
      <c r="S912" s="10"/>
      <c r="T912" s="10" t="s">
        <v>53</v>
      </c>
      <c r="U912" s="244">
        <v>30350</v>
      </c>
      <c r="V912" s="10" t="s">
        <v>527</v>
      </c>
      <c r="W912" s="10" t="s">
        <v>1153</v>
      </c>
      <c r="X912" s="241" t="s">
        <v>1936</v>
      </c>
      <c r="Y912" s="8" t="s">
        <v>12320</v>
      </c>
      <c r="Z912" s="243">
        <v>40917</v>
      </c>
      <c r="AA912" s="10" t="s">
        <v>527</v>
      </c>
      <c r="AB912" s="10" t="s">
        <v>1938</v>
      </c>
      <c r="AC912" s="10" t="s">
        <v>1939</v>
      </c>
      <c r="AD912" s="10" t="s">
        <v>9823</v>
      </c>
      <c r="AE912" s="243" t="s">
        <v>2256</v>
      </c>
      <c r="AF912" s="10" t="s">
        <v>12321</v>
      </c>
      <c r="AG912" s="10" t="s">
        <v>12322</v>
      </c>
      <c r="AH912" s="242" t="s">
        <v>12321</v>
      </c>
      <c r="AI912" s="243" t="s">
        <v>12322</v>
      </c>
      <c r="AJ912" s="10" t="s">
        <v>12323</v>
      </c>
      <c r="AK912" s="10" t="s">
        <v>12324</v>
      </c>
      <c r="AL912" s="241" t="s">
        <v>1971</v>
      </c>
      <c r="AM912" s="8" t="s">
        <v>12325</v>
      </c>
      <c r="AN912" s="8"/>
      <c r="AO912" s="8"/>
      <c r="AP912" s="8"/>
      <c r="AQ912" s="8"/>
      <c r="AR912" s="245">
        <v>44839</v>
      </c>
      <c r="AS912" s="245">
        <v>44839</v>
      </c>
      <c r="AT912" s="246"/>
      <c r="AU912" s="244"/>
      <c r="AV912" s="247" t="s">
        <v>8638</v>
      </c>
      <c r="AW912" s="248" t="s">
        <v>7796</v>
      </c>
      <c r="AX912" s="249"/>
      <c r="AY912" s="250" t="s">
        <v>12318</v>
      </c>
    </row>
    <row r="913" spans="1:51" s="5" customFormat="1" ht="24.75" customHeight="1" x14ac:dyDescent="0.35">
      <c r="A913" s="11">
        <v>912</v>
      </c>
      <c r="B913" s="241" t="s">
        <v>12326</v>
      </c>
      <c r="C913" s="8" t="s">
        <v>12327</v>
      </c>
      <c r="D913" s="10"/>
      <c r="E913" s="10" t="s">
        <v>14</v>
      </c>
      <c r="F913" s="9">
        <v>44832</v>
      </c>
      <c r="G913" s="9">
        <v>44891</v>
      </c>
      <c r="H913" s="9"/>
      <c r="I913" s="9"/>
      <c r="J913" s="7"/>
      <c r="K913" s="7" t="s">
        <v>7218</v>
      </c>
      <c r="L913" s="10" t="s">
        <v>47</v>
      </c>
      <c r="M913" s="242" t="s">
        <v>2027</v>
      </c>
      <c r="N913" s="243" t="s">
        <v>1972</v>
      </c>
      <c r="O913" s="243" t="s">
        <v>11859</v>
      </c>
      <c r="P913" s="10" t="s">
        <v>11860</v>
      </c>
      <c r="Q913" s="10" t="s">
        <v>21</v>
      </c>
      <c r="R913" s="10"/>
      <c r="S913" s="10"/>
      <c r="T913" s="10" t="s">
        <v>22</v>
      </c>
      <c r="U913" s="244">
        <v>33503</v>
      </c>
      <c r="V913" s="10" t="s">
        <v>145</v>
      </c>
      <c r="W913" s="10" t="s">
        <v>145</v>
      </c>
      <c r="X913" s="241" t="s">
        <v>1936</v>
      </c>
      <c r="Y913" s="8" t="s">
        <v>12328</v>
      </c>
      <c r="Z913" s="243">
        <v>44798</v>
      </c>
      <c r="AA913" s="10" t="s">
        <v>1937</v>
      </c>
      <c r="AB913" s="10" t="s">
        <v>1956</v>
      </c>
      <c r="AC913" s="10" t="s">
        <v>1939</v>
      </c>
      <c r="AD913" s="10" t="s">
        <v>4191</v>
      </c>
      <c r="AE913" s="243" t="s">
        <v>1948</v>
      </c>
      <c r="AF913" s="10" t="s">
        <v>12329</v>
      </c>
      <c r="AG913" s="10" t="s">
        <v>12330</v>
      </c>
      <c r="AH913" s="242" t="s">
        <v>12329</v>
      </c>
      <c r="AI913" s="243" t="s">
        <v>12331</v>
      </c>
      <c r="AJ913" s="10" t="s">
        <v>12332</v>
      </c>
      <c r="AK913" s="10" t="s">
        <v>12333</v>
      </c>
      <c r="AL913" s="241" t="s">
        <v>1953</v>
      </c>
      <c r="AM913" s="8" t="s">
        <v>12334</v>
      </c>
      <c r="AN913" s="8"/>
      <c r="AO913" s="8"/>
      <c r="AP913" s="8"/>
      <c r="AQ913" s="8"/>
      <c r="AR913" s="245">
        <v>44841</v>
      </c>
      <c r="AS913" s="245">
        <v>44841</v>
      </c>
      <c r="AT913" s="246"/>
      <c r="AU913" s="244"/>
      <c r="AV913" s="247" t="s">
        <v>8638</v>
      </c>
      <c r="AW913" s="248" t="s">
        <v>8639</v>
      </c>
      <c r="AX913" s="249"/>
      <c r="AY913" s="255" t="s">
        <v>12326</v>
      </c>
    </row>
    <row r="914" spans="1:51" s="256" customFormat="1" ht="24.75" customHeight="1" x14ac:dyDescent="0.35">
      <c r="A914" s="11">
        <v>913</v>
      </c>
      <c r="B914" s="241" t="s">
        <v>12335</v>
      </c>
      <c r="C914" s="8" t="s">
        <v>2047</v>
      </c>
      <c r="D914" s="10"/>
      <c r="E914" s="10" t="s">
        <v>1382</v>
      </c>
      <c r="F914" s="9">
        <v>44459</v>
      </c>
      <c r="G914" s="9">
        <v>44518</v>
      </c>
      <c r="H914" s="9"/>
      <c r="I914" s="9">
        <v>44883</v>
      </c>
      <c r="J914" s="7" t="s">
        <v>2085</v>
      </c>
      <c r="K914" s="7" t="s">
        <v>80</v>
      </c>
      <c r="L914" s="10" t="s">
        <v>8979</v>
      </c>
      <c r="M914" s="242" t="s">
        <v>3383</v>
      </c>
      <c r="N914" s="243" t="s">
        <v>2050</v>
      </c>
      <c r="O914" s="243" t="s">
        <v>9222</v>
      </c>
      <c r="P914" s="10" t="s">
        <v>9223</v>
      </c>
      <c r="Q914" s="10" t="s">
        <v>148</v>
      </c>
      <c r="R914" s="10"/>
      <c r="S914" s="10"/>
      <c r="T914" s="10" t="s">
        <v>22</v>
      </c>
      <c r="U914" s="244">
        <v>34733</v>
      </c>
      <c r="V914" s="10" t="s">
        <v>1382</v>
      </c>
      <c r="W914" s="10" t="s">
        <v>1382</v>
      </c>
      <c r="X914" s="241" t="s">
        <v>1936</v>
      </c>
      <c r="Y914" s="8" t="s">
        <v>12336</v>
      </c>
      <c r="Z914" s="243">
        <v>44248</v>
      </c>
      <c r="AA914" s="10" t="s">
        <v>1937</v>
      </c>
      <c r="AB914" s="10" t="s">
        <v>1956</v>
      </c>
      <c r="AC914" s="10" t="s">
        <v>1939</v>
      </c>
      <c r="AD914" s="10" t="s">
        <v>2617</v>
      </c>
      <c r="AE914" s="243" t="s">
        <v>1998</v>
      </c>
      <c r="AF914" s="10" t="s">
        <v>12337</v>
      </c>
      <c r="AG914" s="10" t="s">
        <v>12338</v>
      </c>
      <c r="AH914" s="242" t="s">
        <v>12339</v>
      </c>
      <c r="AI914" s="243" t="s">
        <v>12340</v>
      </c>
      <c r="AJ914" s="10" t="s">
        <v>12341</v>
      </c>
      <c r="AK914" s="10" t="s">
        <v>12342</v>
      </c>
      <c r="AL914" s="241" t="s">
        <v>1953</v>
      </c>
      <c r="AM914" s="8" t="s">
        <v>2046</v>
      </c>
      <c r="AN914" s="8"/>
      <c r="AO914" s="8"/>
      <c r="AP914" s="8"/>
      <c r="AQ914" s="8"/>
      <c r="AR914" s="245">
        <v>44841</v>
      </c>
      <c r="AS914" s="245">
        <v>44842</v>
      </c>
      <c r="AT914" s="246"/>
      <c r="AU914" s="244"/>
      <c r="AV914" s="247" t="s">
        <v>8582</v>
      </c>
      <c r="AW914" s="248" t="s">
        <v>3782</v>
      </c>
      <c r="AX914" s="249"/>
      <c r="AY914" s="255" t="s">
        <v>12335</v>
      </c>
    </row>
    <row r="915" spans="1:51" ht="24.75" customHeight="1" x14ac:dyDescent="0.35">
      <c r="A915" s="11">
        <v>914</v>
      </c>
      <c r="B915" s="241" t="s">
        <v>12343</v>
      </c>
      <c r="C915" s="8" t="s">
        <v>2193</v>
      </c>
      <c r="D915" s="10" t="s">
        <v>3087</v>
      </c>
      <c r="E915" s="10" t="s">
        <v>3297</v>
      </c>
      <c r="F915" s="9">
        <v>43235</v>
      </c>
      <c r="G915" s="9">
        <v>43294</v>
      </c>
      <c r="H915" s="9"/>
      <c r="I915" s="9"/>
      <c r="J915" s="7" t="s">
        <v>1932</v>
      </c>
      <c r="K915" s="7" t="s">
        <v>80</v>
      </c>
      <c r="L915" s="10" t="s">
        <v>8979</v>
      </c>
      <c r="M915" s="242" t="s">
        <v>3383</v>
      </c>
      <c r="N915" s="243" t="s">
        <v>2017</v>
      </c>
      <c r="O915" s="243" t="s">
        <v>8980</v>
      </c>
      <c r="P915" s="10" t="s">
        <v>8981</v>
      </c>
      <c r="Q915" s="10" t="s">
        <v>148</v>
      </c>
      <c r="R915" s="10"/>
      <c r="S915" s="10"/>
      <c r="T915" s="10" t="s">
        <v>53</v>
      </c>
      <c r="U915" s="244">
        <v>34252</v>
      </c>
      <c r="V915" s="10" t="s">
        <v>3297</v>
      </c>
      <c r="W915" s="10" t="s">
        <v>501</v>
      </c>
      <c r="X915" s="241" t="s">
        <v>1936</v>
      </c>
      <c r="Y915" s="8" t="s">
        <v>12344</v>
      </c>
      <c r="Z915" s="243">
        <v>39633</v>
      </c>
      <c r="AA915" s="10" t="s">
        <v>3297</v>
      </c>
      <c r="AB915" s="10" t="s">
        <v>1956</v>
      </c>
      <c r="AC915" s="10" t="s">
        <v>1939</v>
      </c>
      <c r="AD915" s="10" t="s">
        <v>12345</v>
      </c>
      <c r="AE915" s="243" t="s">
        <v>1948</v>
      </c>
      <c r="AF915" s="10" t="s">
        <v>12346</v>
      </c>
      <c r="AG915" s="10" t="s">
        <v>12347</v>
      </c>
      <c r="AH915" s="242" t="s">
        <v>12346</v>
      </c>
      <c r="AI915" s="243" t="s">
        <v>12347</v>
      </c>
      <c r="AJ915" s="10" t="s">
        <v>10527</v>
      </c>
      <c r="AK915" s="10" t="s">
        <v>10521</v>
      </c>
      <c r="AL915" s="241" t="s">
        <v>2107</v>
      </c>
      <c r="AM915" s="8" t="s">
        <v>12348</v>
      </c>
      <c r="AN915" s="8"/>
      <c r="AO915" s="8"/>
      <c r="AP915" s="8"/>
      <c r="AQ915" s="8"/>
      <c r="AR915" s="245">
        <v>44844</v>
      </c>
      <c r="AS915" s="245">
        <v>44844</v>
      </c>
      <c r="AT915" s="246"/>
      <c r="AU915" s="244"/>
      <c r="AV915" s="247" t="s">
        <v>8582</v>
      </c>
      <c r="AW915" s="248" t="s">
        <v>3782</v>
      </c>
      <c r="AX915" s="249"/>
      <c r="AY915" s="250" t="s">
        <v>12343</v>
      </c>
    </row>
    <row r="916" spans="1:51" ht="24.75" customHeight="1" x14ac:dyDescent="0.35">
      <c r="A916" s="11">
        <v>915</v>
      </c>
      <c r="B916" s="241" t="s">
        <v>12349</v>
      </c>
      <c r="C916" s="8" t="s">
        <v>12350</v>
      </c>
      <c r="D916" s="10"/>
      <c r="E916" s="10" t="s">
        <v>1679</v>
      </c>
      <c r="F916" s="9">
        <v>44641</v>
      </c>
      <c r="G916" s="9">
        <v>44700</v>
      </c>
      <c r="H916" s="9"/>
      <c r="I916" s="9">
        <v>45065</v>
      </c>
      <c r="J916" s="7" t="s">
        <v>2085</v>
      </c>
      <c r="K916" s="7" t="s">
        <v>80</v>
      </c>
      <c r="L916" s="10" t="s">
        <v>5538</v>
      </c>
      <c r="M916" s="242" t="s">
        <v>2141</v>
      </c>
      <c r="N916" s="243" t="s">
        <v>1990</v>
      </c>
      <c r="O916" s="243" t="s">
        <v>3186</v>
      </c>
      <c r="P916" s="10" t="s">
        <v>2061</v>
      </c>
      <c r="Q916" s="10" t="e">
        <v>#N/A</v>
      </c>
      <c r="R916" s="10"/>
      <c r="S916" s="10"/>
      <c r="T916" s="10" t="s">
        <v>53</v>
      </c>
      <c r="U916" s="244">
        <v>27780</v>
      </c>
      <c r="V916" s="10" t="s">
        <v>8437</v>
      </c>
      <c r="W916" s="10" t="s">
        <v>334</v>
      </c>
      <c r="X916" s="241" t="s">
        <v>1936</v>
      </c>
      <c r="Y916" s="8" t="s">
        <v>12351</v>
      </c>
      <c r="Z916" s="243">
        <v>43997</v>
      </c>
      <c r="AA916" s="10" t="s">
        <v>101</v>
      </c>
      <c r="AB916" s="10" t="s">
        <v>1938</v>
      </c>
      <c r="AC916" s="10" t="s">
        <v>1939</v>
      </c>
      <c r="AD916" s="10" t="s">
        <v>2072</v>
      </c>
      <c r="AE916" s="243" t="s">
        <v>2566</v>
      </c>
      <c r="AF916" s="10" t="s">
        <v>12352</v>
      </c>
      <c r="AG916" s="10" t="s">
        <v>12353</v>
      </c>
      <c r="AH916" s="242" t="s">
        <v>12352</v>
      </c>
      <c r="AI916" s="243" t="s">
        <v>12353</v>
      </c>
      <c r="AJ916" s="10" t="s">
        <v>12354</v>
      </c>
      <c r="AK916" s="10" t="s">
        <v>12355</v>
      </c>
      <c r="AL916" s="241" t="s">
        <v>1971</v>
      </c>
      <c r="AM916" s="8" t="s">
        <v>12356</v>
      </c>
      <c r="AN916" s="8"/>
      <c r="AO916" s="8"/>
      <c r="AP916" s="8"/>
      <c r="AQ916" s="8"/>
      <c r="AR916" s="245">
        <v>44845</v>
      </c>
      <c r="AS916" s="245">
        <v>44845</v>
      </c>
      <c r="AT916" s="246"/>
      <c r="AU916" s="244"/>
      <c r="AV916" s="247" t="s">
        <v>8638</v>
      </c>
      <c r="AW916" s="248" t="s">
        <v>8639</v>
      </c>
      <c r="AX916" s="249"/>
      <c r="AY916" s="250" t="s">
        <v>12349</v>
      </c>
    </row>
    <row r="917" spans="1:51" s="256" customFormat="1" ht="24.75" customHeight="1" x14ac:dyDescent="0.35">
      <c r="A917" s="11">
        <v>916</v>
      </c>
      <c r="B917" s="241" t="s">
        <v>12357</v>
      </c>
      <c r="C917" s="8" t="s">
        <v>12358</v>
      </c>
      <c r="D917" s="10"/>
      <c r="E917" s="10" t="s">
        <v>14</v>
      </c>
      <c r="F917" s="9">
        <v>44736</v>
      </c>
      <c r="G917" s="9">
        <v>44795</v>
      </c>
      <c r="H917" s="9"/>
      <c r="I917" s="9">
        <v>45160</v>
      </c>
      <c r="J917" s="7" t="s">
        <v>2085</v>
      </c>
      <c r="K917" s="7" t="s">
        <v>7218</v>
      </c>
      <c r="L917" s="10" t="s">
        <v>35</v>
      </c>
      <c r="M917" s="242" t="s">
        <v>1989</v>
      </c>
      <c r="N917" s="243" t="s">
        <v>1990</v>
      </c>
      <c r="O917" s="243" t="s">
        <v>75</v>
      </c>
      <c r="P917" s="10" t="s">
        <v>1991</v>
      </c>
      <c r="Q917" s="10" t="s">
        <v>21</v>
      </c>
      <c r="R917" s="10"/>
      <c r="S917" s="10"/>
      <c r="T917" s="10" t="s">
        <v>22</v>
      </c>
      <c r="U917" s="244">
        <v>29175</v>
      </c>
      <c r="V917" s="10" t="s">
        <v>101</v>
      </c>
      <c r="W917" s="10" t="s">
        <v>101</v>
      </c>
      <c r="X917" s="241" t="s">
        <v>1936</v>
      </c>
      <c r="Y917" s="8" t="s">
        <v>12359</v>
      </c>
      <c r="Z917" s="243">
        <v>44311</v>
      </c>
      <c r="AA917" s="10" t="s">
        <v>1937</v>
      </c>
      <c r="AB917" s="10" t="s">
        <v>1938</v>
      </c>
      <c r="AC917" s="10" t="s">
        <v>1939</v>
      </c>
      <c r="AD917" s="10" t="s">
        <v>2010</v>
      </c>
      <c r="AE917" s="243" t="s">
        <v>1948</v>
      </c>
      <c r="AF917" s="10" t="s">
        <v>12360</v>
      </c>
      <c r="AG917" s="10" t="s">
        <v>12361</v>
      </c>
      <c r="AH917" s="242" t="s">
        <v>12360</v>
      </c>
      <c r="AI917" s="243" t="s">
        <v>12361</v>
      </c>
      <c r="AJ917" s="10" t="s">
        <v>12362</v>
      </c>
      <c r="AK917" s="10" t="s">
        <v>12363</v>
      </c>
      <c r="AL917" s="241" t="s">
        <v>1941</v>
      </c>
      <c r="AM917" s="8" t="s">
        <v>12364</v>
      </c>
      <c r="AN917" s="8"/>
      <c r="AO917" s="8"/>
      <c r="AP917" s="8"/>
      <c r="AQ917" s="8"/>
      <c r="AR917" s="245">
        <v>44846</v>
      </c>
      <c r="AS917" s="245">
        <v>44846</v>
      </c>
      <c r="AT917" s="246"/>
      <c r="AU917" s="244"/>
      <c r="AV917" s="247" t="s">
        <v>8582</v>
      </c>
      <c r="AW917" s="248" t="s">
        <v>3782</v>
      </c>
      <c r="AX917" s="249"/>
      <c r="AY917" s="255" t="s">
        <v>12357</v>
      </c>
    </row>
    <row r="918" spans="1:51" ht="24.75" customHeight="1" x14ac:dyDescent="0.35">
      <c r="A918" s="11">
        <v>917</v>
      </c>
      <c r="B918" s="241" t="s">
        <v>12365</v>
      </c>
      <c r="C918" s="8" t="s">
        <v>12366</v>
      </c>
      <c r="D918" s="10"/>
      <c r="E918" s="10" t="s">
        <v>14</v>
      </c>
      <c r="F918" s="9">
        <v>44739</v>
      </c>
      <c r="G918" s="9">
        <v>44798</v>
      </c>
      <c r="H918" s="9"/>
      <c r="I918" s="9">
        <v>45163</v>
      </c>
      <c r="J918" s="7" t="s">
        <v>2085</v>
      </c>
      <c r="K918" s="7" t="s">
        <v>18</v>
      </c>
      <c r="L918" s="10" t="s">
        <v>218</v>
      </c>
      <c r="M918" s="242" t="s">
        <v>218</v>
      </c>
      <c r="N918" s="243" t="s">
        <v>2050</v>
      </c>
      <c r="O918" s="243" t="s">
        <v>1033</v>
      </c>
      <c r="P918" s="10" t="s">
        <v>2446</v>
      </c>
      <c r="Q918" s="10" t="s">
        <v>21</v>
      </c>
      <c r="R918" s="10"/>
      <c r="S918" s="10"/>
      <c r="T918" s="10" t="s">
        <v>53</v>
      </c>
      <c r="U918" s="244">
        <v>35791</v>
      </c>
      <c r="V918" s="10" t="s">
        <v>141</v>
      </c>
      <c r="W918" s="10" t="s">
        <v>141</v>
      </c>
      <c r="X918" s="241" t="s">
        <v>1936</v>
      </c>
      <c r="Y918" s="8" t="s">
        <v>12367</v>
      </c>
      <c r="Z918" s="243">
        <v>42016</v>
      </c>
      <c r="AA918" s="10" t="s">
        <v>141</v>
      </c>
      <c r="AB918" s="10" t="s">
        <v>1956</v>
      </c>
      <c r="AC918" s="10" t="s">
        <v>1939</v>
      </c>
      <c r="AD918" s="10" t="s">
        <v>2162</v>
      </c>
      <c r="AE918" s="243" t="s">
        <v>2190</v>
      </c>
      <c r="AF918" s="10" t="s">
        <v>12368</v>
      </c>
      <c r="AG918" s="10" t="s">
        <v>12369</v>
      </c>
      <c r="AH918" s="242" t="s">
        <v>12370</v>
      </c>
      <c r="AI918" s="243" t="s">
        <v>12371</v>
      </c>
      <c r="AJ918" s="10" t="s">
        <v>12372</v>
      </c>
      <c r="AK918" s="10" t="s">
        <v>12373</v>
      </c>
      <c r="AL918" s="241" t="s">
        <v>3842</v>
      </c>
      <c r="AM918" s="8" t="s">
        <v>12374</v>
      </c>
      <c r="AN918" s="8"/>
      <c r="AO918" s="8"/>
      <c r="AP918" s="8"/>
      <c r="AQ918" s="8"/>
      <c r="AR918" s="245">
        <v>44844</v>
      </c>
      <c r="AS918" s="245">
        <v>44848</v>
      </c>
      <c r="AT918" s="246"/>
      <c r="AU918" s="244"/>
      <c r="AV918" s="247" t="s">
        <v>8582</v>
      </c>
      <c r="AW918" s="248" t="s">
        <v>8607</v>
      </c>
      <c r="AX918" s="249"/>
      <c r="AY918" s="250" t="s">
        <v>12365</v>
      </c>
    </row>
    <row r="919" spans="1:51" s="256" customFormat="1" ht="24.75" customHeight="1" x14ac:dyDescent="0.35">
      <c r="A919" s="11">
        <v>918</v>
      </c>
      <c r="B919" s="241" t="s">
        <v>12375</v>
      </c>
      <c r="C919" s="8" t="s">
        <v>12376</v>
      </c>
      <c r="D919" s="10" t="s">
        <v>12377</v>
      </c>
      <c r="E919" s="10" t="s">
        <v>14</v>
      </c>
      <c r="F919" s="9">
        <v>44214</v>
      </c>
      <c r="G919" s="9">
        <v>44273</v>
      </c>
      <c r="H919" s="9"/>
      <c r="I919" s="9"/>
      <c r="J919" s="7" t="s">
        <v>1932</v>
      </c>
      <c r="K919" s="7" t="s">
        <v>7218</v>
      </c>
      <c r="L919" s="10" t="s">
        <v>35</v>
      </c>
      <c r="M919" s="242" t="s">
        <v>35</v>
      </c>
      <c r="N919" s="243" t="s">
        <v>1933</v>
      </c>
      <c r="O919" s="243" t="s">
        <v>1269</v>
      </c>
      <c r="P919" s="10" t="s">
        <v>2567</v>
      </c>
      <c r="Q919" s="10" t="s">
        <v>21</v>
      </c>
      <c r="R919" s="10"/>
      <c r="S919" s="10"/>
      <c r="T919" s="10" t="s">
        <v>22</v>
      </c>
      <c r="U919" s="244">
        <v>32018</v>
      </c>
      <c r="V919" s="10" t="s">
        <v>12378</v>
      </c>
      <c r="W919" s="10" t="s">
        <v>293</v>
      </c>
      <c r="X919" s="241" t="s">
        <v>1936</v>
      </c>
      <c r="Y919" s="8" t="s">
        <v>12379</v>
      </c>
      <c r="Z919" s="243">
        <v>44019</v>
      </c>
      <c r="AA919" s="10" t="s">
        <v>293</v>
      </c>
      <c r="AB919" s="10" t="s">
        <v>1956</v>
      </c>
      <c r="AC919" s="10" t="s">
        <v>1974</v>
      </c>
      <c r="AD919" s="10" t="s">
        <v>2233</v>
      </c>
      <c r="AE919" s="243" t="s">
        <v>5383</v>
      </c>
      <c r="AF919" s="10" t="s">
        <v>12380</v>
      </c>
      <c r="AG919" s="10" t="s">
        <v>12381</v>
      </c>
      <c r="AH919" s="242" t="s">
        <v>12380</v>
      </c>
      <c r="AI919" s="243" t="s">
        <v>12381</v>
      </c>
      <c r="AJ919" s="10" t="s">
        <v>12382</v>
      </c>
      <c r="AK919" s="10" t="s">
        <v>12383</v>
      </c>
      <c r="AL919" s="241" t="s">
        <v>2224</v>
      </c>
      <c r="AM919" s="8" t="s">
        <v>12384</v>
      </c>
      <c r="AN919" s="8"/>
      <c r="AO919" s="8"/>
      <c r="AP919" s="8"/>
      <c r="AQ919" s="8"/>
      <c r="AR919" s="245">
        <v>44849</v>
      </c>
      <c r="AS919" s="245">
        <v>44849</v>
      </c>
      <c r="AT919" s="246"/>
      <c r="AU919" s="244"/>
      <c r="AV919" s="247" t="s">
        <v>8582</v>
      </c>
      <c r="AW919" s="248" t="s">
        <v>10731</v>
      </c>
      <c r="AX919" s="249"/>
      <c r="AY919" s="255" t="s">
        <v>12375</v>
      </c>
    </row>
    <row r="920" spans="1:51" s="256" customFormat="1" ht="24.75" customHeight="1" x14ac:dyDescent="0.35">
      <c r="A920" s="11">
        <v>919</v>
      </c>
      <c r="B920" s="241" t="s">
        <v>12385</v>
      </c>
      <c r="C920" s="8" t="s">
        <v>12386</v>
      </c>
      <c r="D920" s="10" t="s">
        <v>3087</v>
      </c>
      <c r="E920" s="10" t="s">
        <v>14</v>
      </c>
      <c r="F920" s="9">
        <v>41927</v>
      </c>
      <c r="G920" s="9">
        <v>41987</v>
      </c>
      <c r="H920" s="9"/>
      <c r="I920" s="9"/>
      <c r="J920" s="7" t="s">
        <v>1932</v>
      </c>
      <c r="K920" s="7" t="s">
        <v>18</v>
      </c>
      <c r="L920" s="10" t="s">
        <v>19</v>
      </c>
      <c r="M920" s="242" t="s">
        <v>19</v>
      </c>
      <c r="N920" s="243" t="s">
        <v>1972</v>
      </c>
      <c r="O920" s="243" t="s">
        <v>7147</v>
      </c>
      <c r="P920" s="10" t="s">
        <v>7148</v>
      </c>
      <c r="Q920" s="10" t="s">
        <v>21</v>
      </c>
      <c r="R920" s="10"/>
      <c r="S920" s="10"/>
      <c r="T920" s="10" t="s">
        <v>22</v>
      </c>
      <c r="U920" s="244">
        <v>32786</v>
      </c>
      <c r="V920" s="10" t="s">
        <v>255</v>
      </c>
      <c r="W920" s="10" t="s">
        <v>255</v>
      </c>
      <c r="X920" s="241" t="s">
        <v>1936</v>
      </c>
      <c r="Y920" s="8" t="s">
        <v>12387</v>
      </c>
      <c r="Z920" s="243">
        <v>44311</v>
      </c>
      <c r="AA920" s="10" t="s">
        <v>1937</v>
      </c>
      <c r="AB920" s="10" t="s">
        <v>1938</v>
      </c>
      <c r="AC920" s="10" t="s">
        <v>1939</v>
      </c>
      <c r="AD920" s="10" t="s">
        <v>4191</v>
      </c>
      <c r="AE920" s="243" t="s">
        <v>1948</v>
      </c>
      <c r="AF920" s="10" t="s">
        <v>12388</v>
      </c>
      <c r="AG920" s="10" t="s">
        <v>12389</v>
      </c>
      <c r="AH920" s="242" t="s">
        <v>12390</v>
      </c>
      <c r="AI920" s="243" t="s">
        <v>12391</v>
      </c>
      <c r="AJ920" s="10" t="s">
        <v>12392</v>
      </c>
      <c r="AK920" s="10" t="s">
        <v>12393</v>
      </c>
      <c r="AL920" s="241" t="s">
        <v>1953</v>
      </c>
      <c r="AM920" s="8" t="s">
        <v>12394</v>
      </c>
      <c r="AN920" s="8"/>
      <c r="AO920" s="8"/>
      <c r="AP920" s="8"/>
      <c r="AQ920" s="8"/>
      <c r="AR920" s="245">
        <v>44849</v>
      </c>
      <c r="AS920" s="245">
        <v>44849</v>
      </c>
      <c r="AT920" s="246"/>
      <c r="AU920" s="244"/>
      <c r="AV920" s="247" t="s">
        <v>8582</v>
      </c>
      <c r="AW920" s="248" t="s">
        <v>3782</v>
      </c>
      <c r="AX920" s="249"/>
      <c r="AY920" s="255" t="s">
        <v>12385</v>
      </c>
    </row>
    <row r="921" spans="1:51" ht="24.75" customHeight="1" x14ac:dyDescent="0.35">
      <c r="A921" s="11">
        <v>920</v>
      </c>
      <c r="B921" s="241" t="s">
        <v>12395</v>
      </c>
      <c r="C921" s="8" t="s">
        <v>12396</v>
      </c>
      <c r="D921" s="10"/>
      <c r="E921" s="10" t="s">
        <v>14</v>
      </c>
      <c r="F921" s="9">
        <v>44830</v>
      </c>
      <c r="G921" s="9">
        <v>44889</v>
      </c>
      <c r="H921" s="9"/>
      <c r="I921" s="9"/>
      <c r="J921" s="7"/>
      <c r="K921" s="7" t="s">
        <v>10651</v>
      </c>
      <c r="L921" s="10" t="s">
        <v>1102</v>
      </c>
      <c r="M921" s="242" t="s">
        <v>12271</v>
      </c>
      <c r="N921" s="243" t="s">
        <v>1990</v>
      </c>
      <c r="O921" s="243" t="s">
        <v>12272</v>
      </c>
      <c r="P921" s="10" t="s">
        <v>12273</v>
      </c>
      <c r="Q921" s="10" t="s">
        <v>21</v>
      </c>
      <c r="R921" s="10"/>
      <c r="S921" s="10"/>
      <c r="T921" s="10" t="s">
        <v>22</v>
      </c>
      <c r="U921" s="244">
        <v>33891</v>
      </c>
      <c r="V921" s="10" t="s">
        <v>2015</v>
      </c>
      <c r="W921" s="10" t="s">
        <v>2015</v>
      </c>
      <c r="X921" s="241" t="s">
        <v>1936</v>
      </c>
      <c r="Y921" s="8" t="s">
        <v>12397</v>
      </c>
      <c r="Z921" s="243">
        <v>42996</v>
      </c>
      <c r="AA921" s="10" t="s">
        <v>2009</v>
      </c>
      <c r="AB921" s="10" t="s">
        <v>12178</v>
      </c>
      <c r="AC921" s="10" t="s">
        <v>1939</v>
      </c>
      <c r="AD921" s="10" t="s">
        <v>2199</v>
      </c>
      <c r="AE921" s="243" t="s">
        <v>1948</v>
      </c>
      <c r="AF921" s="10" t="s">
        <v>12398</v>
      </c>
      <c r="AG921" s="10" t="s">
        <v>12399</v>
      </c>
      <c r="AH921" s="242" t="s">
        <v>12400</v>
      </c>
      <c r="AI921" s="243" t="s">
        <v>12401</v>
      </c>
      <c r="AJ921" s="10" t="s">
        <v>12402</v>
      </c>
      <c r="AK921" s="10" t="s">
        <v>12403</v>
      </c>
      <c r="AL921" s="241" t="s">
        <v>1941</v>
      </c>
      <c r="AM921" s="8" t="s">
        <v>12404</v>
      </c>
      <c r="AN921" s="8"/>
      <c r="AO921" s="8"/>
      <c r="AP921" s="8"/>
      <c r="AQ921" s="8"/>
      <c r="AR921" s="245">
        <v>44853</v>
      </c>
      <c r="AS921" s="245">
        <v>44853</v>
      </c>
      <c r="AT921" s="246"/>
      <c r="AU921" s="244"/>
      <c r="AV921" s="247" t="s">
        <v>8582</v>
      </c>
      <c r="AW921" s="248" t="s">
        <v>10797</v>
      </c>
      <c r="AX921" s="249"/>
      <c r="AY921" s="250" t="s">
        <v>12395</v>
      </c>
    </row>
    <row r="922" spans="1:51" ht="24.75" customHeight="1" x14ac:dyDescent="0.35">
      <c r="A922" s="11">
        <v>921</v>
      </c>
      <c r="B922" s="241" t="s">
        <v>12405</v>
      </c>
      <c r="C922" s="8" t="s">
        <v>12406</v>
      </c>
      <c r="D922" s="10"/>
      <c r="E922" s="10" t="s">
        <v>1558</v>
      </c>
      <c r="F922" s="9">
        <v>44431</v>
      </c>
      <c r="G922" s="9">
        <v>44490</v>
      </c>
      <c r="H922" s="9"/>
      <c r="I922" s="9">
        <v>44855</v>
      </c>
      <c r="J922" s="7" t="s">
        <v>2085</v>
      </c>
      <c r="K922" s="7" t="s">
        <v>80</v>
      </c>
      <c r="L922" s="10" t="s">
        <v>5681</v>
      </c>
      <c r="M922" s="242" t="s">
        <v>2151</v>
      </c>
      <c r="N922" s="243" t="s">
        <v>2050</v>
      </c>
      <c r="O922" s="243" t="s">
        <v>3186</v>
      </c>
      <c r="P922" s="10" t="s">
        <v>2061</v>
      </c>
      <c r="Q922" s="10" t="e">
        <v>#N/A</v>
      </c>
      <c r="R922" s="10"/>
      <c r="S922" s="10"/>
      <c r="T922" s="10" t="s">
        <v>53</v>
      </c>
      <c r="U922" s="244">
        <v>33507</v>
      </c>
      <c r="V922" s="10" t="s">
        <v>1558</v>
      </c>
      <c r="W922" s="10" t="s">
        <v>1558</v>
      </c>
      <c r="X922" s="241" t="s">
        <v>1936</v>
      </c>
      <c r="Y922" s="8" t="s">
        <v>12407</v>
      </c>
      <c r="Z922" s="243">
        <v>44325</v>
      </c>
      <c r="AA922" s="10"/>
      <c r="AB922" s="10" t="s">
        <v>1938</v>
      </c>
      <c r="AC922" s="10" t="s">
        <v>1939</v>
      </c>
      <c r="AD922" s="10" t="s">
        <v>1947</v>
      </c>
      <c r="AE922" s="243" t="s">
        <v>2073</v>
      </c>
      <c r="AF922" s="10" t="s">
        <v>12408</v>
      </c>
      <c r="AG922" s="10" t="s">
        <v>12409</v>
      </c>
      <c r="AH922" s="242" t="s">
        <v>12410</v>
      </c>
      <c r="AI922" s="243" t="s">
        <v>12411</v>
      </c>
      <c r="AJ922" s="10" t="s">
        <v>12412</v>
      </c>
      <c r="AK922" s="10" t="s">
        <v>12413</v>
      </c>
      <c r="AL922" s="241" t="s">
        <v>1971</v>
      </c>
      <c r="AM922" s="8" t="s">
        <v>12414</v>
      </c>
      <c r="AN922" s="8"/>
      <c r="AO922" s="8"/>
      <c r="AP922" s="8"/>
      <c r="AQ922" s="8"/>
      <c r="AR922" s="245">
        <v>44855</v>
      </c>
      <c r="AS922" s="245">
        <v>44855</v>
      </c>
      <c r="AT922" s="246"/>
      <c r="AU922" s="244"/>
      <c r="AV922" s="247" t="s">
        <v>8582</v>
      </c>
      <c r="AW922" s="248" t="s">
        <v>8607</v>
      </c>
      <c r="AX922" s="249" t="s">
        <v>12415</v>
      </c>
      <c r="AY922" s="250" t="s">
        <v>12405</v>
      </c>
    </row>
    <row r="923" spans="1:51" ht="24.75" customHeight="1" x14ac:dyDescent="0.35">
      <c r="A923" s="11">
        <v>922</v>
      </c>
      <c r="B923" s="241" t="s">
        <v>12416</v>
      </c>
      <c r="C923" s="8" t="s">
        <v>12417</v>
      </c>
      <c r="D923" s="10"/>
      <c r="E923" s="10" t="s">
        <v>669</v>
      </c>
      <c r="F923" s="9">
        <v>44431</v>
      </c>
      <c r="G923" s="9">
        <v>44490</v>
      </c>
      <c r="H923" s="9"/>
      <c r="I923" s="9">
        <v>44855</v>
      </c>
      <c r="J923" s="7" t="s">
        <v>2085</v>
      </c>
      <c r="K923" s="7" t="s">
        <v>7218</v>
      </c>
      <c r="L923" s="10" t="s">
        <v>35</v>
      </c>
      <c r="M923" s="242" t="s">
        <v>35</v>
      </c>
      <c r="N923" s="243" t="s">
        <v>2126</v>
      </c>
      <c r="O923" s="243" t="s">
        <v>307</v>
      </c>
      <c r="P923" s="10" t="s">
        <v>2127</v>
      </c>
      <c r="Q923" s="10" t="s">
        <v>21</v>
      </c>
      <c r="R923" s="10"/>
      <c r="S923" s="10"/>
      <c r="T923" s="10" t="s">
        <v>22</v>
      </c>
      <c r="U923" s="244">
        <v>33914</v>
      </c>
      <c r="V923" s="10" t="s">
        <v>669</v>
      </c>
      <c r="W923" s="10" t="s">
        <v>669</v>
      </c>
      <c r="X923" s="241" t="s">
        <v>1936</v>
      </c>
      <c r="Y923" s="8" t="s">
        <v>12418</v>
      </c>
      <c r="Z923" s="243">
        <v>44048</v>
      </c>
      <c r="AA923" s="10" t="s">
        <v>1937</v>
      </c>
      <c r="AB923" s="10" t="s">
        <v>1938</v>
      </c>
      <c r="AC923" s="10" t="s">
        <v>1939</v>
      </c>
      <c r="AD923" s="10" t="s">
        <v>12419</v>
      </c>
      <c r="AE923" s="243" t="s">
        <v>6722</v>
      </c>
      <c r="AF923" s="10" t="s">
        <v>12420</v>
      </c>
      <c r="AG923" s="10" t="s">
        <v>12421</v>
      </c>
      <c r="AH923" s="242" t="s">
        <v>12420</v>
      </c>
      <c r="AI923" s="243" t="s">
        <v>12421</v>
      </c>
      <c r="AJ923" s="10" t="s">
        <v>12422</v>
      </c>
      <c r="AK923" s="10" t="s">
        <v>12423</v>
      </c>
      <c r="AL923" s="241" t="s">
        <v>1941</v>
      </c>
      <c r="AM923" s="8" t="s">
        <v>12424</v>
      </c>
      <c r="AN923" s="8"/>
      <c r="AO923" s="8"/>
      <c r="AP923" s="8"/>
      <c r="AQ923" s="8"/>
      <c r="AR923" s="245">
        <v>44855</v>
      </c>
      <c r="AS923" s="245">
        <v>44855</v>
      </c>
      <c r="AT923" s="246"/>
      <c r="AU923" s="244"/>
      <c r="AV923" s="247" t="s">
        <v>8582</v>
      </c>
      <c r="AW923" s="248" t="s">
        <v>3782</v>
      </c>
      <c r="AX923" s="249"/>
      <c r="AY923" s="250" t="s">
        <v>12416</v>
      </c>
    </row>
    <row r="924" spans="1:51" s="256" customFormat="1" ht="24.75" customHeight="1" x14ac:dyDescent="0.35">
      <c r="A924" s="11">
        <v>923</v>
      </c>
      <c r="B924" s="241" t="s">
        <v>12425</v>
      </c>
      <c r="C924" s="8" t="s">
        <v>12426</v>
      </c>
      <c r="D924" s="10"/>
      <c r="E924" s="10" t="s">
        <v>14</v>
      </c>
      <c r="F924" s="9">
        <v>44851</v>
      </c>
      <c r="G924" s="9">
        <v>44910</v>
      </c>
      <c r="H924" s="9"/>
      <c r="I924" s="9"/>
      <c r="J924" s="7"/>
      <c r="K924" s="7" t="s">
        <v>10651</v>
      </c>
      <c r="L924" s="10" t="s">
        <v>41</v>
      </c>
      <c r="M924" s="242" t="s">
        <v>1954</v>
      </c>
      <c r="N924" s="243" t="s">
        <v>2050</v>
      </c>
      <c r="O924" s="243" t="s">
        <v>9082</v>
      </c>
      <c r="P924" s="10" t="s">
        <v>9083</v>
      </c>
      <c r="Q924" s="10" t="e">
        <v>#N/A</v>
      </c>
      <c r="R924" s="10"/>
      <c r="S924" s="10"/>
      <c r="T924" s="10" t="s">
        <v>22</v>
      </c>
      <c r="U924" s="244">
        <v>34429</v>
      </c>
      <c r="V924" s="10" t="s">
        <v>101</v>
      </c>
      <c r="W924" s="10" t="s">
        <v>343</v>
      </c>
      <c r="X924" s="241" t="s">
        <v>1936</v>
      </c>
      <c r="Y924" s="8" t="s">
        <v>12427</v>
      </c>
      <c r="Z924" s="243">
        <v>44551</v>
      </c>
      <c r="AA924" s="10" t="s">
        <v>1937</v>
      </c>
      <c r="AB924" s="10" t="s">
        <v>1938</v>
      </c>
      <c r="AC924" s="10" t="s">
        <v>1939</v>
      </c>
      <c r="AD924" s="10" t="s">
        <v>2727</v>
      </c>
      <c r="AE924" s="243" t="s">
        <v>2477</v>
      </c>
      <c r="AF924" s="10" t="s">
        <v>12428</v>
      </c>
      <c r="AG924" s="10" t="s">
        <v>12429</v>
      </c>
      <c r="AH924" s="242" t="s">
        <v>12430</v>
      </c>
      <c r="AI924" s="243" t="s">
        <v>12431</v>
      </c>
      <c r="AJ924" s="10" t="s">
        <v>12432</v>
      </c>
      <c r="AK924" s="10" t="s">
        <v>12433</v>
      </c>
      <c r="AL924" s="241" t="s">
        <v>1941</v>
      </c>
      <c r="AM924" s="8" t="s">
        <v>12434</v>
      </c>
      <c r="AN924" s="8"/>
      <c r="AO924" s="8"/>
      <c r="AP924" s="8"/>
      <c r="AQ924" s="8"/>
      <c r="AR924" s="245">
        <v>44859</v>
      </c>
      <c r="AS924" s="245">
        <v>44859</v>
      </c>
      <c r="AT924" s="246"/>
      <c r="AU924" s="244"/>
      <c r="AV924" s="247" t="s">
        <v>8582</v>
      </c>
      <c r="AW924" s="248" t="s">
        <v>8639</v>
      </c>
      <c r="AX924" s="249"/>
      <c r="AY924" s="255" t="s">
        <v>12425</v>
      </c>
    </row>
    <row r="925" spans="1:51" ht="24.75" customHeight="1" x14ac:dyDescent="0.35">
      <c r="A925" s="11">
        <v>924</v>
      </c>
      <c r="B925" s="241" t="s">
        <v>12435</v>
      </c>
      <c r="C925" s="8" t="s">
        <v>12436</v>
      </c>
      <c r="D925" s="10"/>
      <c r="E925" s="10" t="s">
        <v>14</v>
      </c>
      <c r="F925" s="9">
        <v>44739</v>
      </c>
      <c r="G925" s="9">
        <v>44798</v>
      </c>
      <c r="H925" s="9"/>
      <c r="I925" s="9">
        <v>45163</v>
      </c>
      <c r="J925" s="7" t="s">
        <v>2085</v>
      </c>
      <c r="K925" s="7" t="s">
        <v>7218</v>
      </c>
      <c r="L925" s="10" t="s">
        <v>115</v>
      </c>
      <c r="M925" s="242" t="s">
        <v>2118</v>
      </c>
      <c r="N925" s="243" t="s">
        <v>1990</v>
      </c>
      <c r="O925" s="243" t="s">
        <v>289</v>
      </c>
      <c r="P925" s="10" t="s">
        <v>2486</v>
      </c>
      <c r="Q925" s="10" t="s">
        <v>21</v>
      </c>
      <c r="R925" s="10"/>
      <c r="S925" s="10"/>
      <c r="T925" s="10" t="s">
        <v>53</v>
      </c>
      <c r="U925" s="244">
        <v>32997</v>
      </c>
      <c r="V925" s="10" t="s">
        <v>255</v>
      </c>
      <c r="W925" s="10" t="s">
        <v>101</v>
      </c>
      <c r="X925" s="241" t="s">
        <v>1936</v>
      </c>
      <c r="Y925" s="8" t="s">
        <v>12437</v>
      </c>
      <c r="Z925" s="243">
        <v>41502</v>
      </c>
      <c r="AA925" s="10" t="s">
        <v>255</v>
      </c>
      <c r="AB925" s="10" t="s">
        <v>1956</v>
      </c>
      <c r="AC925" s="10" t="s">
        <v>1939</v>
      </c>
      <c r="AD925" s="10" t="s">
        <v>2405</v>
      </c>
      <c r="AE925" s="243" t="s">
        <v>2306</v>
      </c>
      <c r="AF925" s="10" t="s">
        <v>12438</v>
      </c>
      <c r="AG925" s="10" t="s">
        <v>12439</v>
      </c>
      <c r="AH925" s="242" t="s">
        <v>12438</v>
      </c>
      <c r="AI925" s="243" t="s">
        <v>12439</v>
      </c>
      <c r="AJ925" s="10" t="s">
        <v>12440</v>
      </c>
      <c r="AK925" s="10" t="s">
        <v>12441</v>
      </c>
      <c r="AL925" s="241" t="s">
        <v>1950</v>
      </c>
      <c r="AM925" s="8" t="s">
        <v>12442</v>
      </c>
      <c r="AN925" s="8"/>
      <c r="AO925" s="8"/>
      <c r="AP925" s="8"/>
      <c r="AQ925" s="8"/>
      <c r="AR925" s="245">
        <v>44858</v>
      </c>
      <c r="AS925" s="245">
        <v>44860</v>
      </c>
      <c r="AT925" s="246"/>
      <c r="AU925" s="244"/>
      <c r="AV925" s="247" t="s">
        <v>8582</v>
      </c>
      <c r="AW925" s="248" t="s">
        <v>8607</v>
      </c>
      <c r="AX925" s="249" t="s">
        <v>4503</v>
      </c>
      <c r="AY925" s="250" t="s">
        <v>12435</v>
      </c>
    </row>
    <row r="926" spans="1:51" ht="24.75" customHeight="1" x14ac:dyDescent="0.35">
      <c r="A926" s="11">
        <v>925</v>
      </c>
      <c r="B926" s="241" t="s">
        <v>12443</v>
      </c>
      <c r="C926" s="8" t="s">
        <v>12444</v>
      </c>
      <c r="D926" s="10" t="s">
        <v>3087</v>
      </c>
      <c r="E926" s="10" t="s">
        <v>14</v>
      </c>
      <c r="F926" s="9">
        <v>43983</v>
      </c>
      <c r="G926" s="9">
        <v>44042</v>
      </c>
      <c r="H926" s="9"/>
      <c r="I926" s="9">
        <v>45503</v>
      </c>
      <c r="J926" s="7" t="s">
        <v>2269</v>
      </c>
      <c r="K926" s="7" t="s">
        <v>64</v>
      </c>
      <c r="L926" s="10" t="s">
        <v>618</v>
      </c>
      <c r="M926" s="242" t="s">
        <v>618</v>
      </c>
      <c r="N926" s="243" t="s">
        <v>2017</v>
      </c>
      <c r="O926" s="243" t="s">
        <v>1309</v>
      </c>
      <c r="P926" s="10" t="s">
        <v>2578</v>
      </c>
      <c r="Q926" s="10" t="s">
        <v>21</v>
      </c>
      <c r="R926" s="10"/>
      <c r="S926" s="10"/>
      <c r="T926" s="10" t="s">
        <v>22</v>
      </c>
      <c r="U926" s="244">
        <v>33081</v>
      </c>
      <c r="V926" s="10" t="s">
        <v>2205</v>
      </c>
      <c r="W926" s="10" t="s">
        <v>2205</v>
      </c>
      <c r="X926" s="241" t="s">
        <v>1936</v>
      </c>
      <c r="Y926" s="8" t="s">
        <v>12445</v>
      </c>
      <c r="Z926" s="243">
        <v>41114</v>
      </c>
      <c r="AA926" s="10" t="s">
        <v>255</v>
      </c>
      <c r="AB926" s="10" t="s">
        <v>1938</v>
      </c>
      <c r="AC926" s="10" t="s">
        <v>1939</v>
      </c>
      <c r="AD926" s="10" t="s">
        <v>2010</v>
      </c>
      <c r="AE926" s="243" t="s">
        <v>2095</v>
      </c>
      <c r="AF926" s="10" t="s">
        <v>12446</v>
      </c>
      <c r="AG926" s="10" t="s">
        <v>12447</v>
      </c>
      <c r="AH926" s="242" t="s">
        <v>12446</v>
      </c>
      <c r="AI926" s="243" t="s">
        <v>12447</v>
      </c>
      <c r="AJ926" s="10" t="s">
        <v>12448</v>
      </c>
      <c r="AK926" s="10" t="s">
        <v>12449</v>
      </c>
      <c r="AL926" s="241" t="s">
        <v>1941</v>
      </c>
      <c r="AM926" s="8" t="s">
        <v>12450</v>
      </c>
      <c r="AN926" s="8"/>
      <c r="AO926" s="8"/>
      <c r="AP926" s="8"/>
      <c r="AQ926" s="8"/>
      <c r="AR926" s="245">
        <v>44865</v>
      </c>
      <c r="AS926" s="245">
        <v>44865</v>
      </c>
      <c r="AT926" s="246"/>
      <c r="AU926" s="244"/>
      <c r="AV926" s="247" t="s">
        <v>8582</v>
      </c>
      <c r="AW926" s="248" t="s">
        <v>8607</v>
      </c>
      <c r="AX926" s="249" t="s">
        <v>12451</v>
      </c>
      <c r="AY926" s="250" t="s">
        <v>12443</v>
      </c>
    </row>
    <row r="927" spans="1:51" ht="24.75" customHeight="1" x14ac:dyDescent="0.35">
      <c r="A927" s="11">
        <v>926</v>
      </c>
      <c r="B927" s="241" t="s">
        <v>12452</v>
      </c>
      <c r="C927" s="8" t="s">
        <v>12453</v>
      </c>
      <c r="D927" s="10" t="s">
        <v>3087</v>
      </c>
      <c r="E927" s="10" t="s">
        <v>32</v>
      </c>
      <c r="F927" s="9">
        <v>43948</v>
      </c>
      <c r="G927" s="9">
        <v>44007</v>
      </c>
      <c r="H927" s="9"/>
      <c r="I927" s="9">
        <v>45468</v>
      </c>
      <c r="J927" s="7" t="s">
        <v>2269</v>
      </c>
      <c r="K927" s="7" t="s">
        <v>7218</v>
      </c>
      <c r="L927" s="10" t="s">
        <v>115</v>
      </c>
      <c r="M927" s="242" t="s">
        <v>2070</v>
      </c>
      <c r="N927" s="243" t="s">
        <v>2017</v>
      </c>
      <c r="O927" s="243" t="s">
        <v>898</v>
      </c>
      <c r="P927" s="10" t="s">
        <v>2396</v>
      </c>
      <c r="Q927" s="10" t="s">
        <v>21</v>
      </c>
      <c r="R927" s="10"/>
      <c r="S927" s="10"/>
      <c r="T927" s="10" t="s">
        <v>53</v>
      </c>
      <c r="U927" s="244">
        <v>29501</v>
      </c>
      <c r="V927" s="10" t="s">
        <v>12454</v>
      </c>
      <c r="W927" s="10" t="s">
        <v>1866</v>
      </c>
      <c r="X927" s="241" t="s">
        <v>1936</v>
      </c>
      <c r="Y927" s="8" t="s">
        <v>12455</v>
      </c>
      <c r="Z927" s="243">
        <v>43357</v>
      </c>
      <c r="AA927" s="10" t="s">
        <v>1866</v>
      </c>
      <c r="AB927" s="10" t="s">
        <v>1938</v>
      </c>
      <c r="AC927" s="10" t="s">
        <v>1939</v>
      </c>
      <c r="AD927" s="10" t="s">
        <v>2422</v>
      </c>
      <c r="AE927" s="243" t="s">
        <v>1998</v>
      </c>
      <c r="AF927" s="10" t="s">
        <v>12456</v>
      </c>
      <c r="AG927" s="10" t="s">
        <v>12457</v>
      </c>
      <c r="AH927" s="242" t="s">
        <v>12456</v>
      </c>
      <c r="AI927" s="243" t="s">
        <v>12457</v>
      </c>
      <c r="AJ927" s="10" t="s">
        <v>12458</v>
      </c>
      <c r="AK927" s="10" t="s">
        <v>12459</v>
      </c>
      <c r="AL927" s="241" t="s">
        <v>1971</v>
      </c>
      <c r="AM927" s="8" t="s">
        <v>12460</v>
      </c>
      <c r="AN927" s="8"/>
      <c r="AO927" s="8"/>
      <c r="AP927" s="8"/>
      <c r="AQ927" s="8"/>
      <c r="AR927" s="245">
        <v>44867</v>
      </c>
      <c r="AS927" s="245">
        <v>44867</v>
      </c>
      <c r="AT927" s="246"/>
      <c r="AU927" s="244"/>
      <c r="AV927" s="247" t="s">
        <v>8582</v>
      </c>
      <c r="AW927" s="248" t="s">
        <v>3782</v>
      </c>
      <c r="AX927" s="249"/>
      <c r="AY927" s="250" t="s">
        <v>12452</v>
      </c>
    </row>
    <row r="928" spans="1:51" ht="24.75" customHeight="1" x14ac:dyDescent="0.35">
      <c r="A928" s="11">
        <v>927</v>
      </c>
      <c r="B928" s="241" t="s">
        <v>12461</v>
      </c>
      <c r="C928" s="8" t="s">
        <v>12462</v>
      </c>
      <c r="D928" s="10"/>
      <c r="E928" s="10" t="s">
        <v>14</v>
      </c>
      <c r="F928" s="9">
        <v>44685</v>
      </c>
      <c r="G928" s="9">
        <v>44744</v>
      </c>
      <c r="H928" s="9"/>
      <c r="I928" s="9">
        <v>45109</v>
      </c>
      <c r="J928" s="7" t="s">
        <v>2085</v>
      </c>
      <c r="K928" s="7" t="s">
        <v>10651</v>
      </c>
      <c r="L928" s="10" t="s">
        <v>1102</v>
      </c>
      <c r="M928" s="242" t="s">
        <v>12463</v>
      </c>
      <c r="N928" s="243" t="s">
        <v>1972</v>
      </c>
      <c r="O928" s="243" t="s">
        <v>12464</v>
      </c>
      <c r="P928" s="10" t="s">
        <v>12465</v>
      </c>
      <c r="Q928" s="10" t="s">
        <v>21</v>
      </c>
      <c r="R928" s="10"/>
      <c r="S928" s="10"/>
      <c r="T928" s="10" t="s">
        <v>53</v>
      </c>
      <c r="U928" s="244">
        <v>35701</v>
      </c>
      <c r="V928" s="10" t="s">
        <v>351</v>
      </c>
      <c r="W928" s="10" t="s">
        <v>351</v>
      </c>
      <c r="X928" s="241" t="s">
        <v>1936</v>
      </c>
      <c r="Y928" s="8" t="s">
        <v>12466</v>
      </c>
      <c r="Z928" s="243">
        <v>41099</v>
      </c>
      <c r="AA928" s="10" t="s">
        <v>351</v>
      </c>
      <c r="AB928" s="10" t="s">
        <v>1956</v>
      </c>
      <c r="AC928" s="10" t="s">
        <v>1939</v>
      </c>
      <c r="AD928" s="10" t="s">
        <v>2010</v>
      </c>
      <c r="AE928" s="243" t="s">
        <v>2304</v>
      </c>
      <c r="AF928" s="10" t="s">
        <v>12467</v>
      </c>
      <c r="AG928" s="10" t="s">
        <v>12468</v>
      </c>
      <c r="AH928" s="242" t="s">
        <v>12467</v>
      </c>
      <c r="AI928" s="243" t="s">
        <v>12468</v>
      </c>
      <c r="AJ928" s="10" t="s">
        <v>12469</v>
      </c>
      <c r="AK928" s="10" t="s">
        <v>12470</v>
      </c>
      <c r="AL928" s="241" t="s">
        <v>2224</v>
      </c>
      <c r="AM928" s="8" t="s">
        <v>12471</v>
      </c>
      <c r="AN928" s="8"/>
      <c r="AO928" s="8"/>
      <c r="AP928" s="8"/>
      <c r="AQ928" s="8"/>
      <c r="AR928" s="245">
        <v>44862</v>
      </c>
      <c r="AS928" s="245">
        <v>44869</v>
      </c>
      <c r="AT928" s="246"/>
      <c r="AU928" s="244"/>
      <c r="AV928" s="247" t="s">
        <v>8582</v>
      </c>
      <c r="AW928" s="248" t="s">
        <v>10731</v>
      </c>
      <c r="AX928" s="249" t="s">
        <v>12472</v>
      </c>
      <c r="AY928" s="250" t="s">
        <v>12461</v>
      </c>
    </row>
    <row r="929" spans="1:51" s="256" customFormat="1" ht="24.75" customHeight="1" x14ac:dyDescent="0.35">
      <c r="A929" s="11">
        <v>928</v>
      </c>
      <c r="B929" s="241" t="s">
        <v>12473</v>
      </c>
      <c r="C929" s="8" t="s">
        <v>12474</v>
      </c>
      <c r="D929" s="10"/>
      <c r="E929" s="10" t="s">
        <v>12475</v>
      </c>
      <c r="F929" s="9">
        <v>44802</v>
      </c>
      <c r="G929" s="9">
        <v>44861</v>
      </c>
      <c r="H929" s="9"/>
      <c r="I929" s="9">
        <v>45226</v>
      </c>
      <c r="J929" s="7" t="s">
        <v>2085</v>
      </c>
      <c r="K929" s="7" t="s">
        <v>80</v>
      </c>
      <c r="L929" s="10" t="s">
        <v>8979</v>
      </c>
      <c r="M929" s="242" t="s">
        <v>3383</v>
      </c>
      <c r="N929" s="243" t="s">
        <v>2050</v>
      </c>
      <c r="O929" s="243" t="s">
        <v>9222</v>
      </c>
      <c r="P929" s="10" t="s">
        <v>9223</v>
      </c>
      <c r="Q929" s="10" t="s">
        <v>148</v>
      </c>
      <c r="R929" s="10"/>
      <c r="S929" s="10"/>
      <c r="T929" s="10" t="s">
        <v>53</v>
      </c>
      <c r="U929" s="244">
        <v>32525</v>
      </c>
      <c r="V929" s="10" t="s">
        <v>3297</v>
      </c>
      <c r="W929" s="10" t="s">
        <v>2048</v>
      </c>
      <c r="X929" s="241" t="s">
        <v>1936</v>
      </c>
      <c r="Y929" s="8" t="s">
        <v>12476</v>
      </c>
      <c r="Z929" s="243">
        <v>44385</v>
      </c>
      <c r="AA929" s="10" t="s">
        <v>1937</v>
      </c>
      <c r="AB929" s="10" t="s">
        <v>1938</v>
      </c>
      <c r="AC929" s="10" t="s">
        <v>1974</v>
      </c>
      <c r="AD929" s="10" t="s">
        <v>6528</v>
      </c>
      <c r="AE929" s="243" t="s">
        <v>2421</v>
      </c>
      <c r="AF929" s="10" t="s">
        <v>12477</v>
      </c>
      <c r="AG929" s="10" t="s">
        <v>12478</v>
      </c>
      <c r="AH929" s="242" t="s">
        <v>12479</v>
      </c>
      <c r="AI929" s="243" t="s">
        <v>12478</v>
      </c>
      <c r="AJ929" s="10" t="s">
        <v>12480</v>
      </c>
      <c r="AK929" s="10" t="s">
        <v>12481</v>
      </c>
      <c r="AL929" s="241" t="s">
        <v>1971</v>
      </c>
      <c r="AM929" s="8" t="s">
        <v>12482</v>
      </c>
      <c r="AN929" s="8"/>
      <c r="AO929" s="8"/>
      <c r="AP929" s="8"/>
      <c r="AQ929" s="8"/>
      <c r="AR929" s="245">
        <v>44869</v>
      </c>
      <c r="AS929" s="245">
        <v>44869</v>
      </c>
      <c r="AT929" s="246"/>
      <c r="AU929" s="244"/>
      <c r="AV929" s="257" t="s">
        <v>8638</v>
      </c>
      <c r="AW929" s="254" t="s">
        <v>9474</v>
      </c>
      <c r="AX929" s="258"/>
      <c r="AY929" s="255" t="s">
        <v>12473</v>
      </c>
    </row>
    <row r="930" spans="1:51" s="256" customFormat="1" ht="24.75" customHeight="1" x14ac:dyDescent="0.35">
      <c r="A930" s="11">
        <v>929</v>
      </c>
      <c r="B930" s="241" t="s">
        <v>12483</v>
      </c>
      <c r="C930" s="8" t="s">
        <v>12484</v>
      </c>
      <c r="D930" s="10" t="s">
        <v>3087</v>
      </c>
      <c r="E930" s="10" t="s">
        <v>14</v>
      </c>
      <c r="F930" s="9">
        <v>40980</v>
      </c>
      <c r="G930" s="9">
        <v>41040</v>
      </c>
      <c r="H930" s="9"/>
      <c r="I930" s="9"/>
      <c r="J930" s="7" t="s">
        <v>1932</v>
      </c>
      <c r="K930" s="7" t="s">
        <v>18</v>
      </c>
      <c r="L930" s="10" t="s">
        <v>19</v>
      </c>
      <c r="M930" s="242" t="s">
        <v>19</v>
      </c>
      <c r="N930" s="243" t="s">
        <v>1990</v>
      </c>
      <c r="O930" s="243" t="s">
        <v>9200</v>
      </c>
      <c r="P930" s="10" t="s">
        <v>5516</v>
      </c>
      <c r="Q930" s="10" t="s">
        <v>21</v>
      </c>
      <c r="R930" s="10"/>
      <c r="S930" s="10"/>
      <c r="T930" s="10" t="s">
        <v>22</v>
      </c>
      <c r="U930" s="244">
        <v>32584</v>
      </c>
      <c r="V930" s="10" t="s">
        <v>255</v>
      </c>
      <c r="W930" s="10" t="s">
        <v>255</v>
      </c>
      <c r="X930" s="241" t="s">
        <v>1936</v>
      </c>
      <c r="Y930" s="8" t="s">
        <v>12485</v>
      </c>
      <c r="Z930" s="243">
        <v>43234</v>
      </c>
      <c r="AA930" s="10" t="s">
        <v>16</v>
      </c>
      <c r="AB930" s="10" t="s">
        <v>1938</v>
      </c>
      <c r="AC930" s="10" t="s">
        <v>1939</v>
      </c>
      <c r="AD930" s="10" t="s">
        <v>5737</v>
      </c>
      <c r="AE930" s="243" t="s">
        <v>1948</v>
      </c>
      <c r="AF930" s="10" t="s">
        <v>12486</v>
      </c>
      <c r="AG930" s="10" t="s">
        <v>12487</v>
      </c>
      <c r="AH930" s="242" t="s">
        <v>12486</v>
      </c>
      <c r="AI930" s="243" t="s">
        <v>12487</v>
      </c>
      <c r="AJ930" s="10" t="s">
        <v>12488</v>
      </c>
      <c r="AK930" s="10" t="s">
        <v>12489</v>
      </c>
      <c r="AL930" s="241" t="s">
        <v>1953</v>
      </c>
      <c r="AM930" s="8" t="s">
        <v>12490</v>
      </c>
      <c r="AN930" s="8"/>
      <c r="AO930" s="8"/>
      <c r="AP930" s="8"/>
      <c r="AQ930" s="8"/>
      <c r="AR930" s="245">
        <v>44876</v>
      </c>
      <c r="AS930" s="245">
        <v>44876</v>
      </c>
      <c r="AT930" s="246"/>
      <c r="AU930" s="244"/>
      <c r="AV930" s="247" t="s">
        <v>8582</v>
      </c>
      <c r="AW930" s="248" t="s">
        <v>8607</v>
      </c>
      <c r="AX930" s="249"/>
      <c r="AY930" s="255" t="s">
        <v>12483</v>
      </c>
    </row>
    <row r="931" spans="1:51" s="256" customFormat="1" ht="24.75" customHeight="1" x14ac:dyDescent="0.35">
      <c r="A931" s="11">
        <v>930</v>
      </c>
      <c r="B931" s="241" t="s">
        <v>12491</v>
      </c>
      <c r="C931" s="8" t="s">
        <v>12492</v>
      </c>
      <c r="D931" s="10"/>
      <c r="E931" s="10" t="s">
        <v>255</v>
      </c>
      <c r="F931" s="9">
        <v>44837</v>
      </c>
      <c r="G931" s="9">
        <v>44896</v>
      </c>
      <c r="H931" s="9"/>
      <c r="I931" s="9"/>
      <c r="J931" s="7"/>
      <c r="K931" s="7" t="s">
        <v>80</v>
      </c>
      <c r="L931" s="10" t="s">
        <v>12493</v>
      </c>
      <c r="M931" s="242" t="s">
        <v>12494</v>
      </c>
      <c r="N931" s="243" t="s">
        <v>1990</v>
      </c>
      <c r="O931" s="243" t="s">
        <v>3186</v>
      </c>
      <c r="P931" s="10" t="s">
        <v>2061</v>
      </c>
      <c r="Q931" s="10" t="e">
        <v>#N/A</v>
      </c>
      <c r="R931" s="10"/>
      <c r="S931" s="10"/>
      <c r="T931" s="10" t="s">
        <v>53</v>
      </c>
      <c r="U931" s="244">
        <v>28867</v>
      </c>
      <c r="V931" s="10" t="s">
        <v>2114</v>
      </c>
      <c r="W931" s="10" t="s">
        <v>2114</v>
      </c>
      <c r="X931" s="241" t="s">
        <v>1936</v>
      </c>
      <c r="Y931" s="8" t="s">
        <v>12495</v>
      </c>
      <c r="Z931" s="243">
        <v>44577</v>
      </c>
      <c r="AA931" s="10" t="s">
        <v>1937</v>
      </c>
      <c r="AB931" s="10" t="s">
        <v>1938</v>
      </c>
      <c r="AC931" s="10" t="s">
        <v>1939</v>
      </c>
      <c r="AD931" s="10" t="s">
        <v>8854</v>
      </c>
      <c r="AE931" s="243" t="s">
        <v>1948</v>
      </c>
      <c r="AF931" s="10" t="s">
        <v>12496</v>
      </c>
      <c r="AG931" s="10" t="s">
        <v>12497</v>
      </c>
      <c r="AH931" s="242" t="s">
        <v>12496</v>
      </c>
      <c r="AI931" s="243" t="s">
        <v>12497</v>
      </c>
      <c r="AJ931" s="10" t="s">
        <v>12498</v>
      </c>
      <c r="AK931" s="10" t="s">
        <v>12499</v>
      </c>
      <c r="AL931" s="241" t="s">
        <v>1971</v>
      </c>
      <c r="AM931" s="8" t="s">
        <v>12500</v>
      </c>
      <c r="AN931" s="8"/>
      <c r="AO931" s="8"/>
      <c r="AP931" s="8"/>
      <c r="AQ931" s="8"/>
      <c r="AR931" s="245">
        <v>44876</v>
      </c>
      <c r="AS931" s="245">
        <v>44876</v>
      </c>
      <c r="AT931" s="246"/>
      <c r="AU931" s="244"/>
      <c r="AV931" s="247" t="s">
        <v>8638</v>
      </c>
      <c r="AW931" s="248" t="s">
        <v>8639</v>
      </c>
      <c r="AX931" s="258"/>
      <c r="AY931" s="255" t="s">
        <v>12491</v>
      </c>
    </row>
    <row r="932" spans="1:51" ht="24.75" customHeight="1" x14ac:dyDescent="0.35">
      <c r="A932" s="11">
        <v>931</v>
      </c>
      <c r="B932" s="241" t="s">
        <v>12501</v>
      </c>
      <c r="C932" s="8" t="s">
        <v>12502</v>
      </c>
      <c r="D932" s="10" t="s">
        <v>7057</v>
      </c>
      <c r="E932" s="10" t="s">
        <v>351</v>
      </c>
      <c r="F932" s="9">
        <v>44137</v>
      </c>
      <c r="G932" s="9">
        <v>44196</v>
      </c>
      <c r="H932" s="9"/>
      <c r="I932" s="9">
        <v>45657</v>
      </c>
      <c r="J932" s="7" t="s">
        <v>2269</v>
      </c>
      <c r="K932" s="7" t="s">
        <v>80</v>
      </c>
      <c r="L932" s="10" t="s">
        <v>3195</v>
      </c>
      <c r="M932" s="242" t="s">
        <v>2207</v>
      </c>
      <c r="N932" s="243" t="s">
        <v>1972</v>
      </c>
      <c r="O932" s="243" t="s">
        <v>3186</v>
      </c>
      <c r="P932" s="10" t="s">
        <v>2061</v>
      </c>
      <c r="Q932" s="10" t="e">
        <v>#N/A</v>
      </c>
      <c r="R932" s="10"/>
      <c r="S932" s="10"/>
      <c r="T932" s="10" t="s">
        <v>53</v>
      </c>
      <c r="U932" s="244">
        <v>33573</v>
      </c>
      <c r="V932" s="10" t="s">
        <v>781</v>
      </c>
      <c r="W932" s="10" t="s">
        <v>781</v>
      </c>
      <c r="X932" s="241" t="s">
        <v>1936</v>
      </c>
      <c r="Y932" s="8" t="s">
        <v>12503</v>
      </c>
      <c r="Z932" s="243">
        <v>42369</v>
      </c>
      <c r="AA932" s="10" t="s">
        <v>351</v>
      </c>
      <c r="AB932" s="10" t="s">
        <v>1956</v>
      </c>
      <c r="AC932" s="10" t="s">
        <v>1939</v>
      </c>
      <c r="AD932" s="10" t="s">
        <v>2272</v>
      </c>
      <c r="AE932" s="243" t="s">
        <v>2095</v>
      </c>
      <c r="AF932" s="10" t="s">
        <v>12504</v>
      </c>
      <c r="AG932" s="10" t="s">
        <v>12505</v>
      </c>
      <c r="AH932" s="242" t="s">
        <v>12506</v>
      </c>
      <c r="AI932" s="243" t="s">
        <v>12507</v>
      </c>
      <c r="AJ932" s="10" t="s">
        <v>12508</v>
      </c>
      <c r="AK932" s="10" t="s">
        <v>12509</v>
      </c>
      <c r="AL932" s="241" t="s">
        <v>2107</v>
      </c>
      <c r="AM932" s="8" t="s">
        <v>12510</v>
      </c>
      <c r="AN932" s="8"/>
      <c r="AO932" s="8"/>
      <c r="AP932" s="8"/>
      <c r="AQ932" s="8"/>
      <c r="AR932" s="245">
        <v>44879</v>
      </c>
      <c r="AS932" s="245">
        <v>44879</v>
      </c>
      <c r="AT932" s="246"/>
      <c r="AU932" s="244"/>
      <c r="AV932" s="247" t="s">
        <v>8582</v>
      </c>
      <c r="AW932" s="248" t="s">
        <v>8607</v>
      </c>
      <c r="AX932" s="249" t="s">
        <v>11396</v>
      </c>
      <c r="AY932" s="250" t="s">
        <v>12501</v>
      </c>
    </row>
    <row r="933" spans="1:51" s="256" customFormat="1" ht="24.75" customHeight="1" x14ac:dyDescent="0.35">
      <c r="A933" s="11">
        <v>932</v>
      </c>
      <c r="B933" s="241" t="s">
        <v>12511</v>
      </c>
      <c r="C933" s="8" t="s">
        <v>6328</v>
      </c>
      <c r="D933" s="10"/>
      <c r="E933" s="10" t="s">
        <v>14</v>
      </c>
      <c r="F933" s="9">
        <v>44487</v>
      </c>
      <c r="G933" s="9">
        <v>44546</v>
      </c>
      <c r="H933" s="9"/>
      <c r="I933" s="9">
        <v>44911</v>
      </c>
      <c r="J933" s="7" t="s">
        <v>2085</v>
      </c>
      <c r="K933" s="7" t="s">
        <v>80</v>
      </c>
      <c r="L933" s="10" t="s">
        <v>8979</v>
      </c>
      <c r="M933" s="242" t="s">
        <v>8979</v>
      </c>
      <c r="N933" s="243" t="s">
        <v>2050</v>
      </c>
      <c r="O933" s="243" t="s">
        <v>12512</v>
      </c>
      <c r="P933" s="10" t="s">
        <v>12513</v>
      </c>
      <c r="Q933" s="10" t="s">
        <v>21</v>
      </c>
      <c r="R933" s="10"/>
      <c r="S933" s="10"/>
      <c r="T933" s="10" t="s">
        <v>22</v>
      </c>
      <c r="U933" s="244">
        <v>29081</v>
      </c>
      <c r="V933" s="10" t="s">
        <v>255</v>
      </c>
      <c r="W933" s="10" t="s">
        <v>176</v>
      </c>
      <c r="X933" s="241" t="s">
        <v>1936</v>
      </c>
      <c r="Y933" s="8" t="s">
        <v>12514</v>
      </c>
      <c r="Z933" s="243">
        <v>43335</v>
      </c>
      <c r="AA933" s="10" t="s">
        <v>2009</v>
      </c>
      <c r="AB933" s="10" t="s">
        <v>1938</v>
      </c>
      <c r="AC933" s="10" t="s">
        <v>1974</v>
      </c>
      <c r="AD933" s="10" t="s">
        <v>12515</v>
      </c>
      <c r="AE933" s="243" t="s">
        <v>12516</v>
      </c>
      <c r="AF933" s="10" t="s">
        <v>12517</v>
      </c>
      <c r="AG933" s="10" t="s">
        <v>12518</v>
      </c>
      <c r="AH933" s="242" t="s">
        <v>12517</v>
      </c>
      <c r="AI933" s="243" t="s">
        <v>12518</v>
      </c>
      <c r="AJ933" s="10" t="s">
        <v>6336</v>
      </c>
      <c r="AK933" s="10" t="s">
        <v>6337</v>
      </c>
      <c r="AL933" s="241" t="s">
        <v>1941</v>
      </c>
      <c r="AM933" s="8" t="s">
        <v>12519</v>
      </c>
      <c r="AN933" s="8"/>
      <c r="AO933" s="8"/>
      <c r="AP933" s="8"/>
      <c r="AQ933" s="8"/>
      <c r="AR933" s="245">
        <v>44880</v>
      </c>
      <c r="AS933" s="245">
        <v>44880</v>
      </c>
      <c r="AT933" s="246"/>
      <c r="AU933" s="244"/>
      <c r="AV933" s="247" t="s">
        <v>8582</v>
      </c>
      <c r="AW933" s="248" t="s">
        <v>3782</v>
      </c>
      <c r="AX933" s="249"/>
      <c r="AY933" s="255" t="s">
        <v>12511</v>
      </c>
    </row>
    <row r="934" spans="1:51" s="256" customFormat="1" ht="24.75" customHeight="1" x14ac:dyDescent="0.35">
      <c r="A934" s="11">
        <v>933</v>
      </c>
      <c r="B934" s="241" t="s">
        <v>12520</v>
      </c>
      <c r="C934" s="8" t="s">
        <v>12521</v>
      </c>
      <c r="D934" s="10"/>
      <c r="E934" s="10" t="s">
        <v>14</v>
      </c>
      <c r="F934" s="9">
        <v>44433</v>
      </c>
      <c r="G934" s="9">
        <v>44492</v>
      </c>
      <c r="H934" s="9"/>
      <c r="I934" s="9">
        <v>45953</v>
      </c>
      <c r="J934" s="7" t="s">
        <v>2269</v>
      </c>
      <c r="K934" s="7" t="s">
        <v>18</v>
      </c>
      <c r="L934" s="10" t="s">
        <v>11328</v>
      </c>
      <c r="M934" s="242" t="s">
        <v>2116</v>
      </c>
      <c r="N934" s="243" t="s">
        <v>1972</v>
      </c>
      <c r="O934" s="243" t="s">
        <v>1117</v>
      </c>
      <c r="P934" s="10" t="s">
        <v>2482</v>
      </c>
      <c r="Q934" s="10" t="s">
        <v>21</v>
      </c>
      <c r="R934" s="10"/>
      <c r="S934" s="10"/>
      <c r="T934" s="10" t="s">
        <v>22</v>
      </c>
      <c r="U934" s="244">
        <v>32876</v>
      </c>
      <c r="V934" s="10" t="s">
        <v>2058</v>
      </c>
      <c r="W934" s="10" t="s">
        <v>2007</v>
      </c>
      <c r="X934" s="241" t="s">
        <v>1936</v>
      </c>
      <c r="Y934" s="8" t="s">
        <v>12522</v>
      </c>
      <c r="Z934" s="243">
        <v>43019</v>
      </c>
      <c r="AA934" s="10" t="s">
        <v>255</v>
      </c>
      <c r="AB934" s="10" t="s">
        <v>1956</v>
      </c>
      <c r="AC934" s="10" t="s">
        <v>1939</v>
      </c>
      <c r="AD934" s="10" t="s">
        <v>2010</v>
      </c>
      <c r="AE934" s="243" t="s">
        <v>2095</v>
      </c>
      <c r="AF934" s="10" t="s">
        <v>12523</v>
      </c>
      <c r="AG934" s="10" t="s">
        <v>12524</v>
      </c>
      <c r="AH934" s="242" t="s">
        <v>12525</v>
      </c>
      <c r="AI934" s="243" t="s">
        <v>12526</v>
      </c>
      <c r="AJ934" s="10" t="s">
        <v>12527</v>
      </c>
      <c r="AK934" s="10" t="s">
        <v>12528</v>
      </c>
      <c r="AL934" s="241" t="s">
        <v>1953</v>
      </c>
      <c r="AM934" s="8" t="s">
        <v>12529</v>
      </c>
      <c r="AN934" s="8"/>
      <c r="AO934" s="8"/>
      <c r="AP934" s="8"/>
      <c r="AQ934" s="8"/>
      <c r="AR934" s="245">
        <v>44886</v>
      </c>
      <c r="AS934" s="245">
        <v>44889</v>
      </c>
      <c r="AT934" s="246"/>
      <c r="AU934" s="244"/>
      <c r="AV934" s="247" t="s">
        <v>8582</v>
      </c>
      <c r="AW934" s="248" t="s">
        <v>8607</v>
      </c>
      <c r="AX934" s="249" t="s">
        <v>12530</v>
      </c>
      <c r="AY934" s="255" t="s">
        <v>12520</v>
      </c>
    </row>
    <row r="935" spans="1:51" ht="24.75" customHeight="1" x14ac:dyDescent="0.35">
      <c r="A935" s="11">
        <v>934</v>
      </c>
      <c r="B935" s="241" t="s">
        <v>12531</v>
      </c>
      <c r="C935" s="8" t="s">
        <v>12532</v>
      </c>
      <c r="D935" s="10" t="s">
        <v>3087</v>
      </c>
      <c r="E935" s="10" t="s">
        <v>14</v>
      </c>
      <c r="F935" s="9">
        <v>44375</v>
      </c>
      <c r="G935" s="9">
        <v>44434</v>
      </c>
      <c r="H935" s="9"/>
      <c r="I935" s="9">
        <v>45895</v>
      </c>
      <c r="J935" s="7" t="s">
        <v>2269</v>
      </c>
      <c r="K935" s="7" t="s">
        <v>18</v>
      </c>
      <c r="L935" s="10" t="s">
        <v>11328</v>
      </c>
      <c r="M935" s="242" t="s">
        <v>9245</v>
      </c>
      <c r="N935" s="243" t="s">
        <v>2017</v>
      </c>
      <c r="O935" s="243" t="s">
        <v>12034</v>
      </c>
      <c r="P935" s="10" t="s">
        <v>12035</v>
      </c>
      <c r="Q935" s="10" t="s">
        <v>21</v>
      </c>
      <c r="R935" s="10"/>
      <c r="S935" s="10"/>
      <c r="T935" s="10" t="s">
        <v>22</v>
      </c>
      <c r="U935" s="244">
        <v>35027</v>
      </c>
      <c r="V935" s="10" t="s">
        <v>2441</v>
      </c>
      <c r="W935" s="10" t="s">
        <v>1725</v>
      </c>
      <c r="X935" s="241" t="s">
        <v>1936</v>
      </c>
      <c r="Y935" s="8" t="s">
        <v>12533</v>
      </c>
      <c r="Z935" s="243">
        <v>40597</v>
      </c>
      <c r="AA935" s="10" t="s">
        <v>2441</v>
      </c>
      <c r="AB935" s="10" t="s">
        <v>1956</v>
      </c>
      <c r="AC935" s="10" t="s">
        <v>1939</v>
      </c>
      <c r="AD935" s="10" t="s">
        <v>2010</v>
      </c>
      <c r="AE935" s="243" t="s">
        <v>2219</v>
      </c>
      <c r="AF935" s="10" t="s">
        <v>12534</v>
      </c>
      <c r="AG935" s="10" t="s">
        <v>12535</v>
      </c>
      <c r="AH935" s="242" t="s">
        <v>12536</v>
      </c>
      <c r="AI935" s="243" t="s">
        <v>12537</v>
      </c>
      <c r="AJ935" s="10" t="s">
        <v>12538</v>
      </c>
      <c r="AK935" s="10" t="s">
        <v>12539</v>
      </c>
      <c r="AL935" s="241" t="s">
        <v>1950</v>
      </c>
      <c r="AM935" s="8" t="s">
        <v>12540</v>
      </c>
      <c r="AN935" s="8"/>
      <c r="AO935" s="8"/>
      <c r="AP935" s="8"/>
      <c r="AQ935" s="8"/>
      <c r="AR935" s="245">
        <v>44887</v>
      </c>
      <c r="AS935" s="245">
        <v>44889</v>
      </c>
      <c r="AT935" s="246"/>
      <c r="AU935" s="244"/>
      <c r="AV935" s="247" t="s">
        <v>8582</v>
      </c>
      <c r="AW935" s="248" t="s">
        <v>8607</v>
      </c>
      <c r="AX935" s="249" t="s">
        <v>12530</v>
      </c>
      <c r="AY935" s="250" t="s">
        <v>12531</v>
      </c>
    </row>
    <row r="936" spans="1:51" ht="24.75" customHeight="1" x14ac:dyDescent="0.35">
      <c r="A936" s="11">
        <v>935</v>
      </c>
      <c r="B936" s="241" t="s">
        <v>12541</v>
      </c>
      <c r="C936" s="8" t="s">
        <v>12542</v>
      </c>
      <c r="D936" s="10"/>
      <c r="E936" s="10" t="s">
        <v>14</v>
      </c>
      <c r="F936" s="9">
        <v>44501</v>
      </c>
      <c r="G936" s="9">
        <v>44560</v>
      </c>
      <c r="H936" s="9"/>
      <c r="I936" s="9">
        <v>44925</v>
      </c>
      <c r="J936" s="7" t="s">
        <v>2085</v>
      </c>
      <c r="K936" s="7" t="s">
        <v>7218</v>
      </c>
      <c r="L936" s="10" t="s">
        <v>751</v>
      </c>
      <c r="M936" s="242" t="s">
        <v>2442</v>
      </c>
      <c r="N936" s="243" t="s">
        <v>1984</v>
      </c>
      <c r="O936" s="243" t="s">
        <v>12543</v>
      </c>
      <c r="P936" s="10" t="s">
        <v>12544</v>
      </c>
      <c r="Q936" s="10" t="s">
        <v>21</v>
      </c>
      <c r="R936" s="10"/>
      <c r="S936" s="10"/>
      <c r="T936" s="10" t="s">
        <v>53</v>
      </c>
      <c r="U936" s="244">
        <v>32308</v>
      </c>
      <c r="V936" s="10" t="s">
        <v>255</v>
      </c>
      <c r="W936" s="10" t="s">
        <v>255</v>
      </c>
      <c r="X936" s="241" t="s">
        <v>1936</v>
      </c>
      <c r="Y936" s="8" t="s">
        <v>12545</v>
      </c>
      <c r="Z936" s="243">
        <v>44315</v>
      </c>
      <c r="AA936" s="10" t="s">
        <v>1937</v>
      </c>
      <c r="AB936" s="10" t="s">
        <v>1956</v>
      </c>
      <c r="AC936" s="10" t="s">
        <v>1968</v>
      </c>
      <c r="AD936" s="10" t="s">
        <v>2149</v>
      </c>
      <c r="AE936" s="243" t="s">
        <v>12546</v>
      </c>
      <c r="AF936" s="10" t="s">
        <v>12547</v>
      </c>
      <c r="AG936" s="10" t="s">
        <v>12548</v>
      </c>
      <c r="AH936" s="242" t="s">
        <v>12549</v>
      </c>
      <c r="AI936" s="243" t="s">
        <v>12548</v>
      </c>
      <c r="AJ936" s="10" t="s">
        <v>12550</v>
      </c>
      <c r="AK936" s="10" t="s">
        <v>12551</v>
      </c>
      <c r="AL936" s="241" t="s">
        <v>1953</v>
      </c>
      <c r="AM936" s="8" t="s">
        <v>12552</v>
      </c>
      <c r="AN936" s="8"/>
      <c r="AO936" s="8"/>
      <c r="AP936" s="8"/>
      <c r="AQ936" s="8"/>
      <c r="AR936" s="245">
        <v>44890</v>
      </c>
      <c r="AS936" s="245">
        <v>44890</v>
      </c>
      <c r="AT936" s="246"/>
      <c r="AU936" s="244"/>
      <c r="AV936" s="247" t="s">
        <v>8582</v>
      </c>
      <c r="AW936" s="248" t="s">
        <v>8607</v>
      </c>
      <c r="AX936" s="249"/>
      <c r="AY936" s="250" t="s">
        <v>12541</v>
      </c>
    </row>
    <row r="937" spans="1:51" ht="24.75" customHeight="1" x14ac:dyDescent="0.35">
      <c r="A937" s="11">
        <v>936</v>
      </c>
      <c r="B937" s="241" t="s">
        <v>12553</v>
      </c>
      <c r="C937" s="8" t="s">
        <v>12554</v>
      </c>
      <c r="D937" s="10"/>
      <c r="E937" s="10" t="s">
        <v>14</v>
      </c>
      <c r="F937" s="9">
        <v>44739</v>
      </c>
      <c r="G937" s="9">
        <v>44798</v>
      </c>
      <c r="H937" s="9"/>
      <c r="I937" s="9">
        <v>45163</v>
      </c>
      <c r="J937" s="7" t="s">
        <v>2085</v>
      </c>
      <c r="K937" s="7" t="s">
        <v>80</v>
      </c>
      <c r="L937" s="10" t="s">
        <v>8979</v>
      </c>
      <c r="M937" s="242" t="s">
        <v>8979</v>
      </c>
      <c r="N937" s="243" t="s">
        <v>2050</v>
      </c>
      <c r="O937" s="243" t="s">
        <v>681</v>
      </c>
      <c r="P937" s="10" t="s">
        <v>12555</v>
      </c>
      <c r="Q937" s="10" t="s">
        <v>21</v>
      </c>
      <c r="R937" s="10"/>
      <c r="S937" s="10"/>
      <c r="T937" s="10" t="s">
        <v>53</v>
      </c>
      <c r="U937" s="244">
        <v>33930</v>
      </c>
      <c r="V937" s="10" t="s">
        <v>255</v>
      </c>
      <c r="W937" s="10" t="s">
        <v>2015</v>
      </c>
      <c r="X937" s="241" t="s">
        <v>1936</v>
      </c>
      <c r="Y937" s="8" t="s">
        <v>12556</v>
      </c>
      <c r="Z937" s="243">
        <v>44326</v>
      </c>
      <c r="AA937" s="10" t="s">
        <v>1937</v>
      </c>
      <c r="AB937" s="10" t="s">
        <v>1956</v>
      </c>
      <c r="AC937" s="10" t="s">
        <v>1939</v>
      </c>
      <c r="AD937" s="10" t="s">
        <v>2233</v>
      </c>
      <c r="AE937" s="243" t="s">
        <v>8537</v>
      </c>
      <c r="AF937" s="10" t="s">
        <v>12557</v>
      </c>
      <c r="AG937" s="10" t="s">
        <v>12558</v>
      </c>
      <c r="AH937" s="242" t="s">
        <v>12557</v>
      </c>
      <c r="AI937" s="243" t="s">
        <v>12558</v>
      </c>
      <c r="AJ937" s="10" t="s">
        <v>12559</v>
      </c>
      <c r="AK937" s="10" t="s">
        <v>12560</v>
      </c>
      <c r="AL937" s="241" t="s">
        <v>1953</v>
      </c>
      <c r="AM937" s="8" t="s">
        <v>12561</v>
      </c>
      <c r="AN937" s="8"/>
      <c r="AO937" s="8"/>
      <c r="AP937" s="8"/>
      <c r="AQ937" s="8"/>
      <c r="AR937" s="245">
        <v>44895</v>
      </c>
      <c r="AS937" s="245">
        <v>44895</v>
      </c>
      <c r="AT937" s="246"/>
      <c r="AU937" s="244"/>
      <c r="AV937" s="257" t="s">
        <v>8582</v>
      </c>
      <c r="AW937" s="254" t="s">
        <v>10731</v>
      </c>
      <c r="AX937" s="258"/>
      <c r="AY937" s="250" t="s">
        <v>12553</v>
      </c>
    </row>
    <row r="938" spans="1:51" s="256" customFormat="1" ht="24.75" customHeight="1" x14ac:dyDescent="0.35">
      <c r="A938" s="11">
        <v>937</v>
      </c>
      <c r="B938" s="241" t="s">
        <v>12562</v>
      </c>
      <c r="C938" s="8" t="s">
        <v>12563</v>
      </c>
      <c r="D938" s="10" t="s">
        <v>12564</v>
      </c>
      <c r="E938" s="10" t="s">
        <v>32</v>
      </c>
      <c r="F938" s="9">
        <v>43515</v>
      </c>
      <c r="G938" s="9">
        <v>43574</v>
      </c>
      <c r="H938" s="9"/>
      <c r="I938" s="9"/>
      <c r="J938" s="7" t="s">
        <v>1932</v>
      </c>
      <c r="K938" s="7" t="s">
        <v>80</v>
      </c>
      <c r="L938" s="10" t="s">
        <v>5681</v>
      </c>
      <c r="M938" s="242" t="s">
        <v>2151</v>
      </c>
      <c r="N938" s="243" t="s">
        <v>1942</v>
      </c>
      <c r="O938" s="243" t="s">
        <v>12565</v>
      </c>
      <c r="P938" s="10" t="s">
        <v>12566</v>
      </c>
      <c r="Q938" s="10" t="s">
        <v>83</v>
      </c>
      <c r="R938" s="10"/>
      <c r="S938" s="10"/>
      <c r="T938" s="10" t="s">
        <v>53</v>
      </c>
      <c r="U938" s="244">
        <v>31902</v>
      </c>
      <c r="V938" s="10" t="s">
        <v>293</v>
      </c>
      <c r="W938" s="10" t="s">
        <v>293</v>
      </c>
      <c r="X938" s="241" t="s">
        <v>1936</v>
      </c>
      <c r="Y938" s="8" t="s">
        <v>12567</v>
      </c>
      <c r="Z938" s="243">
        <v>43081</v>
      </c>
      <c r="AA938" s="10" t="s">
        <v>79</v>
      </c>
      <c r="AB938" s="10" t="s">
        <v>1938</v>
      </c>
      <c r="AC938" s="10" t="s">
        <v>1968</v>
      </c>
      <c r="AD938" s="10" t="s">
        <v>2157</v>
      </c>
      <c r="AE938" s="243" t="s">
        <v>6428</v>
      </c>
      <c r="AF938" s="10" t="s">
        <v>12568</v>
      </c>
      <c r="AG938" s="10" t="s">
        <v>12569</v>
      </c>
      <c r="AH938" s="242" t="s">
        <v>12568</v>
      </c>
      <c r="AI938" s="243" t="s">
        <v>12569</v>
      </c>
      <c r="AJ938" s="10" t="s">
        <v>12570</v>
      </c>
      <c r="AK938" s="10" t="s">
        <v>2717</v>
      </c>
      <c r="AL938" s="241" t="s">
        <v>1971</v>
      </c>
      <c r="AM938" s="8" t="s">
        <v>12571</v>
      </c>
      <c r="AN938" s="8"/>
      <c r="AO938" s="8"/>
      <c r="AP938" s="8"/>
      <c r="AQ938" s="8"/>
      <c r="AR938" s="245">
        <v>44895</v>
      </c>
      <c r="AS938" s="245">
        <v>44895</v>
      </c>
      <c r="AT938" s="246"/>
      <c r="AU938" s="244"/>
      <c r="AV938" s="247" t="s">
        <v>8638</v>
      </c>
      <c r="AW938" s="248" t="s">
        <v>8639</v>
      </c>
      <c r="AX938" s="249"/>
      <c r="AY938" s="255" t="s">
        <v>12562</v>
      </c>
    </row>
    <row r="939" spans="1:51" s="256" customFormat="1" ht="24.75" customHeight="1" x14ac:dyDescent="0.35">
      <c r="A939" s="11">
        <v>938</v>
      </c>
      <c r="B939" s="241" t="s">
        <v>12572</v>
      </c>
      <c r="C939" s="8" t="s">
        <v>12573</v>
      </c>
      <c r="D939" s="10" t="s">
        <v>3087</v>
      </c>
      <c r="E939" s="10" t="s">
        <v>141</v>
      </c>
      <c r="F939" s="9">
        <v>41092</v>
      </c>
      <c r="G939" s="9">
        <v>41152</v>
      </c>
      <c r="H939" s="9"/>
      <c r="I939" s="9"/>
      <c r="J939" s="7" t="s">
        <v>1932</v>
      </c>
      <c r="K939" s="7" t="s">
        <v>80</v>
      </c>
      <c r="L939" s="10" t="s">
        <v>12574</v>
      </c>
      <c r="M939" s="242" t="s">
        <v>12575</v>
      </c>
      <c r="N939" s="243" t="s">
        <v>1995</v>
      </c>
      <c r="O939" s="243" t="s">
        <v>12576</v>
      </c>
      <c r="P939" s="10" t="s">
        <v>12577</v>
      </c>
      <c r="Q939" s="10" t="s">
        <v>83</v>
      </c>
      <c r="R939" s="10"/>
      <c r="S939" s="10"/>
      <c r="T939" s="10" t="s">
        <v>53</v>
      </c>
      <c r="U939" s="244">
        <v>27682</v>
      </c>
      <c r="V939" s="10" t="s">
        <v>141</v>
      </c>
      <c r="W939" s="10" t="s">
        <v>141</v>
      </c>
      <c r="X939" s="241" t="s">
        <v>1936</v>
      </c>
      <c r="Y939" s="8" t="s">
        <v>12578</v>
      </c>
      <c r="Z939" s="243">
        <v>39828</v>
      </c>
      <c r="AA939" s="10" t="s">
        <v>141</v>
      </c>
      <c r="AB939" s="10" t="s">
        <v>1938</v>
      </c>
      <c r="AC939" s="10" t="s">
        <v>1939</v>
      </c>
      <c r="AD939" s="10" t="s">
        <v>12579</v>
      </c>
      <c r="AE939" s="243" t="s">
        <v>1948</v>
      </c>
      <c r="AF939" s="10" t="s">
        <v>12580</v>
      </c>
      <c r="AG939" s="10" t="s">
        <v>12581</v>
      </c>
      <c r="AH939" s="242" t="s">
        <v>12580</v>
      </c>
      <c r="AI939" s="243" t="s">
        <v>12581</v>
      </c>
      <c r="AJ939" s="10" t="s">
        <v>12582</v>
      </c>
      <c r="AK939" s="10" t="s">
        <v>12583</v>
      </c>
      <c r="AL939" s="241" t="s">
        <v>1971</v>
      </c>
      <c r="AM939" s="8" t="s">
        <v>12584</v>
      </c>
      <c r="AN939" s="8"/>
      <c r="AO939" s="8"/>
      <c r="AP939" s="8"/>
      <c r="AQ939" s="8"/>
      <c r="AR939" s="245">
        <v>44895</v>
      </c>
      <c r="AS939" s="245">
        <v>44895</v>
      </c>
      <c r="AT939" s="246"/>
      <c r="AU939" s="244"/>
      <c r="AV939" s="247" t="s">
        <v>8582</v>
      </c>
      <c r="AW939" s="248" t="s">
        <v>8607</v>
      </c>
      <c r="AX939" s="249"/>
      <c r="AY939" s="255" t="s">
        <v>12572</v>
      </c>
    </row>
    <row r="940" spans="1:51" s="256" customFormat="1" ht="24.75" customHeight="1" x14ac:dyDescent="0.35">
      <c r="A940" s="11">
        <v>939</v>
      </c>
      <c r="B940" s="241" t="s">
        <v>12585</v>
      </c>
      <c r="C940" s="8" t="s">
        <v>12586</v>
      </c>
      <c r="D940" s="10" t="s">
        <v>3087</v>
      </c>
      <c r="E940" s="10" t="s">
        <v>141</v>
      </c>
      <c r="F940" s="9">
        <v>43102</v>
      </c>
      <c r="G940" s="9">
        <v>43161</v>
      </c>
      <c r="H940" s="9"/>
      <c r="I940" s="9"/>
      <c r="J940" s="7" t="s">
        <v>1932</v>
      </c>
      <c r="K940" s="7" t="s">
        <v>80</v>
      </c>
      <c r="L940" s="10" t="s">
        <v>7461</v>
      </c>
      <c r="M940" s="242" t="s">
        <v>7462</v>
      </c>
      <c r="N940" s="243" t="s">
        <v>1984</v>
      </c>
      <c r="O940" s="243" t="s">
        <v>3186</v>
      </c>
      <c r="P940" s="10" t="s">
        <v>2061</v>
      </c>
      <c r="Q940" s="10" t="e">
        <v>#N/A</v>
      </c>
      <c r="R940" s="10"/>
      <c r="S940" s="10"/>
      <c r="T940" s="10" t="s">
        <v>22</v>
      </c>
      <c r="U940" s="244">
        <v>31505</v>
      </c>
      <c r="V940" s="10" t="s">
        <v>334</v>
      </c>
      <c r="W940" s="10" t="s">
        <v>334</v>
      </c>
      <c r="X940" s="241" t="s">
        <v>1936</v>
      </c>
      <c r="Y940" s="8" t="s">
        <v>12587</v>
      </c>
      <c r="Z940" s="243">
        <v>41170</v>
      </c>
      <c r="AA940" s="10" t="s">
        <v>334</v>
      </c>
      <c r="AB940" s="10" t="s">
        <v>1938</v>
      </c>
      <c r="AC940" s="10" t="s">
        <v>1939</v>
      </c>
      <c r="AD940" s="10" t="s">
        <v>2139</v>
      </c>
      <c r="AE940" s="243" t="s">
        <v>1948</v>
      </c>
      <c r="AF940" s="10" t="s">
        <v>12588</v>
      </c>
      <c r="AG940" s="10" t="s">
        <v>12589</v>
      </c>
      <c r="AH940" s="242" t="s">
        <v>12590</v>
      </c>
      <c r="AI940" s="243" t="s">
        <v>12591</v>
      </c>
      <c r="AJ940" s="10" t="s">
        <v>12592</v>
      </c>
      <c r="AK940" s="10" t="s">
        <v>7395</v>
      </c>
      <c r="AL940" s="241" t="s">
        <v>1941</v>
      </c>
      <c r="AM940" s="8" t="s">
        <v>12593</v>
      </c>
      <c r="AN940" s="8"/>
      <c r="AO940" s="8"/>
      <c r="AP940" s="8"/>
      <c r="AQ940" s="8"/>
      <c r="AR940" s="245">
        <v>44895</v>
      </c>
      <c r="AS940" s="245">
        <v>44895</v>
      </c>
      <c r="AT940" s="246"/>
      <c r="AU940" s="244"/>
      <c r="AV940" s="247" t="s">
        <v>8582</v>
      </c>
      <c r="AW940" s="248" t="s">
        <v>8607</v>
      </c>
      <c r="AX940" s="249"/>
      <c r="AY940" s="255" t="s">
        <v>12585</v>
      </c>
    </row>
    <row r="941" spans="1:51" s="256" customFormat="1" ht="24.75" customHeight="1" x14ac:dyDescent="0.35">
      <c r="A941" s="11">
        <v>940</v>
      </c>
      <c r="B941" s="241" t="s">
        <v>12594</v>
      </c>
      <c r="C941" s="8" t="s">
        <v>12595</v>
      </c>
      <c r="D941" s="10" t="s">
        <v>3087</v>
      </c>
      <c r="E941" s="10" t="s">
        <v>141</v>
      </c>
      <c r="F941" s="9">
        <v>43413</v>
      </c>
      <c r="G941" s="9">
        <v>43472</v>
      </c>
      <c r="H941" s="9"/>
      <c r="I941" s="9"/>
      <c r="J941" s="7" t="s">
        <v>1932</v>
      </c>
      <c r="K941" s="7" t="s">
        <v>80</v>
      </c>
      <c r="L941" s="10" t="s">
        <v>7461</v>
      </c>
      <c r="M941" s="242" t="s">
        <v>7462</v>
      </c>
      <c r="N941" s="243" t="s">
        <v>1984</v>
      </c>
      <c r="O941" s="243" t="s">
        <v>12596</v>
      </c>
      <c r="P941" s="10" t="s">
        <v>12597</v>
      </c>
      <c r="Q941" s="10" t="s">
        <v>83</v>
      </c>
      <c r="R941" s="10"/>
      <c r="S941" s="10"/>
      <c r="T941" s="10" t="s">
        <v>53</v>
      </c>
      <c r="U941" s="244">
        <v>29643</v>
      </c>
      <c r="V941" s="10" t="s">
        <v>141</v>
      </c>
      <c r="W941" s="10" t="s">
        <v>334</v>
      </c>
      <c r="X941" s="241" t="s">
        <v>1936</v>
      </c>
      <c r="Y941" s="8" t="s">
        <v>12598</v>
      </c>
      <c r="Z941" s="243">
        <v>43391</v>
      </c>
      <c r="AA941" s="10" t="s">
        <v>141</v>
      </c>
      <c r="AB941" s="10" t="s">
        <v>1938</v>
      </c>
      <c r="AC941" s="10" t="s">
        <v>1939</v>
      </c>
      <c r="AD941" s="10" t="s">
        <v>1969</v>
      </c>
      <c r="AE941" s="243" t="s">
        <v>1962</v>
      </c>
      <c r="AF941" s="10" t="s">
        <v>12599</v>
      </c>
      <c r="AG941" s="10" t="s">
        <v>12600</v>
      </c>
      <c r="AH941" s="242" t="s">
        <v>12599</v>
      </c>
      <c r="AI941" s="243" t="s">
        <v>12600</v>
      </c>
      <c r="AJ941" s="10" t="s">
        <v>12601</v>
      </c>
      <c r="AK941" s="10" t="s">
        <v>12602</v>
      </c>
      <c r="AL941" s="241" t="s">
        <v>1971</v>
      </c>
      <c r="AM941" s="8" t="s">
        <v>12603</v>
      </c>
      <c r="AN941" s="8"/>
      <c r="AO941" s="8"/>
      <c r="AP941" s="8"/>
      <c r="AQ941" s="8"/>
      <c r="AR941" s="245">
        <v>44895</v>
      </c>
      <c r="AS941" s="245">
        <v>44895</v>
      </c>
      <c r="AT941" s="246"/>
      <c r="AU941" s="244"/>
      <c r="AV941" s="247" t="s">
        <v>8582</v>
      </c>
      <c r="AW941" s="248" t="s">
        <v>8607</v>
      </c>
      <c r="AX941" s="249"/>
      <c r="AY941" s="255" t="s">
        <v>12594</v>
      </c>
    </row>
    <row r="942" spans="1:51" ht="24.75" customHeight="1" x14ac:dyDescent="0.35">
      <c r="A942" s="11">
        <v>941</v>
      </c>
      <c r="B942" s="241" t="s">
        <v>12604</v>
      </c>
      <c r="C942" s="8" t="s">
        <v>12605</v>
      </c>
      <c r="D942" s="10"/>
      <c r="E942" s="10" t="s">
        <v>162</v>
      </c>
      <c r="F942" s="9">
        <v>44809</v>
      </c>
      <c r="G942" s="9">
        <v>44868</v>
      </c>
      <c r="H942" s="9"/>
      <c r="I942" s="9">
        <v>45233</v>
      </c>
      <c r="J942" s="7" t="s">
        <v>2085</v>
      </c>
      <c r="K942" s="7" t="s">
        <v>80</v>
      </c>
      <c r="L942" s="10" t="s">
        <v>8979</v>
      </c>
      <c r="M942" s="242" t="s">
        <v>3474</v>
      </c>
      <c r="N942" s="243" t="s">
        <v>1972</v>
      </c>
      <c r="O942" s="243" t="s">
        <v>10243</v>
      </c>
      <c r="P942" s="10" t="s">
        <v>10244</v>
      </c>
      <c r="Q942" s="10" t="s">
        <v>148</v>
      </c>
      <c r="R942" s="10"/>
      <c r="S942" s="10"/>
      <c r="T942" s="10" t="s">
        <v>22</v>
      </c>
      <c r="U942" s="244">
        <v>33572</v>
      </c>
      <c r="V942" s="10" t="s">
        <v>1725</v>
      </c>
      <c r="W942" s="10" t="s">
        <v>1725</v>
      </c>
      <c r="X942" s="241" t="s">
        <v>1936</v>
      </c>
      <c r="Y942" s="8" t="s">
        <v>12606</v>
      </c>
      <c r="Z942" s="243">
        <v>43258</v>
      </c>
      <c r="AA942" s="10" t="s">
        <v>1937</v>
      </c>
      <c r="AB942" s="10" t="s">
        <v>1946</v>
      </c>
      <c r="AC942" s="10" t="s">
        <v>1939</v>
      </c>
      <c r="AD942" s="10" t="s">
        <v>2577</v>
      </c>
      <c r="AE942" s="243" t="s">
        <v>2586</v>
      </c>
      <c r="AF942" s="10" t="s">
        <v>12607</v>
      </c>
      <c r="AG942" s="10" t="s">
        <v>12608</v>
      </c>
      <c r="AH942" s="242" t="s">
        <v>12607</v>
      </c>
      <c r="AI942" s="243" t="s">
        <v>12608</v>
      </c>
      <c r="AJ942" s="10" t="s">
        <v>12609</v>
      </c>
      <c r="AK942" s="10" t="s">
        <v>12610</v>
      </c>
      <c r="AL942" s="241" t="s">
        <v>1953</v>
      </c>
      <c r="AM942" s="8" t="s">
        <v>12611</v>
      </c>
      <c r="AN942" s="8"/>
      <c r="AO942" s="8"/>
      <c r="AP942" s="8"/>
      <c r="AQ942" s="8"/>
      <c r="AR942" s="245">
        <v>44900</v>
      </c>
      <c r="AS942" s="245">
        <v>44900</v>
      </c>
      <c r="AT942" s="246"/>
      <c r="AU942" s="244"/>
      <c r="AV942" s="247" t="s">
        <v>8582</v>
      </c>
      <c r="AW942" s="248" t="s">
        <v>8607</v>
      </c>
      <c r="AX942" s="249"/>
      <c r="AY942" s="250" t="s">
        <v>12604</v>
      </c>
    </row>
    <row r="943" spans="1:51" ht="24.75" customHeight="1" x14ac:dyDescent="0.35">
      <c r="A943" s="11">
        <v>942</v>
      </c>
      <c r="B943" s="241" t="s">
        <v>12612</v>
      </c>
      <c r="C943" s="8" t="s">
        <v>12613</v>
      </c>
      <c r="D943" s="10"/>
      <c r="E943" s="10" t="s">
        <v>32</v>
      </c>
      <c r="F943" s="9">
        <v>44867</v>
      </c>
      <c r="G943" s="9">
        <v>44926</v>
      </c>
      <c r="H943" s="9"/>
      <c r="I943" s="9"/>
      <c r="J943" s="7"/>
      <c r="K943" s="7" t="s">
        <v>7218</v>
      </c>
      <c r="L943" s="10" t="s">
        <v>35</v>
      </c>
      <c r="M943" s="242" t="s">
        <v>35</v>
      </c>
      <c r="N943" s="243" t="s">
        <v>2155</v>
      </c>
      <c r="O943" s="243" t="s">
        <v>626</v>
      </c>
      <c r="P943" s="10" t="s">
        <v>2285</v>
      </c>
      <c r="Q943" s="10" t="s">
        <v>21</v>
      </c>
      <c r="R943" s="10"/>
      <c r="S943" s="10"/>
      <c r="T943" s="10" t="s">
        <v>53</v>
      </c>
      <c r="U943" s="244">
        <v>35833</v>
      </c>
      <c r="V943" s="10" t="s">
        <v>669</v>
      </c>
      <c r="W943" s="10" t="s">
        <v>669</v>
      </c>
      <c r="X943" s="241" t="s">
        <v>1936</v>
      </c>
      <c r="Y943" s="8" t="s">
        <v>12614</v>
      </c>
      <c r="Z943" s="243">
        <v>42229</v>
      </c>
      <c r="AA943" s="10" t="s">
        <v>2009</v>
      </c>
      <c r="AB943" s="10" t="s">
        <v>1956</v>
      </c>
      <c r="AC943" s="10" t="s">
        <v>1939</v>
      </c>
      <c r="AD943" s="10" t="s">
        <v>2624</v>
      </c>
      <c r="AE943" s="243" t="s">
        <v>2586</v>
      </c>
      <c r="AF943" s="10" t="s">
        <v>12615</v>
      </c>
      <c r="AG943" s="10" t="s">
        <v>12616</v>
      </c>
      <c r="AH943" s="242" t="s">
        <v>12617</v>
      </c>
      <c r="AI943" s="243" t="s">
        <v>12618</v>
      </c>
      <c r="AJ943" s="10" t="s">
        <v>12619</v>
      </c>
      <c r="AK943" s="10" t="s">
        <v>1561</v>
      </c>
      <c r="AL943" s="241" t="s">
        <v>1953</v>
      </c>
      <c r="AM943" s="8" t="s">
        <v>12620</v>
      </c>
      <c r="AN943" s="8"/>
      <c r="AO943" s="8"/>
      <c r="AP943" s="8"/>
      <c r="AQ943" s="8"/>
      <c r="AR943" s="245">
        <v>44900</v>
      </c>
      <c r="AS943" s="245">
        <v>44900</v>
      </c>
      <c r="AT943" s="246"/>
      <c r="AU943" s="244"/>
      <c r="AV943" s="257" t="s">
        <v>8582</v>
      </c>
      <c r="AW943" s="254" t="s">
        <v>3782</v>
      </c>
      <c r="AX943" s="258"/>
      <c r="AY943" s="250" t="s">
        <v>12612</v>
      </c>
    </row>
    <row r="944" spans="1:51" ht="24.75" customHeight="1" x14ac:dyDescent="0.35">
      <c r="A944" s="11">
        <v>943</v>
      </c>
      <c r="B944" s="241" t="s">
        <v>12621</v>
      </c>
      <c r="C944" s="8" t="s">
        <v>12622</v>
      </c>
      <c r="D944" s="10" t="s">
        <v>3087</v>
      </c>
      <c r="E944" s="10" t="s">
        <v>14</v>
      </c>
      <c r="F944" s="9">
        <v>44074</v>
      </c>
      <c r="G944" s="9">
        <v>44133</v>
      </c>
      <c r="H944" s="9"/>
      <c r="I944" s="9"/>
      <c r="J944" s="7" t="s">
        <v>1932</v>
      </c>
      <c r="K944" s="7" t="s">
        <v>10651</v>
      </c>
      <c r="L944" s="10" t="s">
        <v>2343</v>
      </c>
      <c r="M944" s="242" t="s">
        <v>12623</v>
      </c>
      <c r="N944" s="243" t="s">
        <v>1942</v>
      </c>
      <c r="O944" s="243" t="s">
        <v>12624</v>
      </c>
      <c r="P944" s="10" t="s">
        <v>12625</v>
      </c>
      <c r="Q944" s="10" t="s">
        <v>21</v>
      </c>
      <c r="R944" s="10"/>
      <c r="S944" s="10"/>
      <c r="T944" s="10" t="s">
        <v>53</v>
      </c>
      <c r="U944" s="244">
        <v>32718</v>
      </c>
      <c r="V944" s="10" t="s">
        <v>1045</v>
      </c>
      <c r="W944" s="10" t="s">
        <v>293</v>
      </c>
      <c r="X944" s="241" t="s">
        <v>1936</v>
      </c>
      <c r="Y944" s="8" t="s">
        <v>12626</v>
      </c>
      <c r="Z944" s="243">
        <v>43752</v>
      </c>
      <c r="AA944" s="10" t="s">
        <v>1045</v>
      </c>
      <c r="AB944" s="10" t="s">
        <v>1938</v>
      </c>
      <c r="AC944" s="10" t="s">
        <v>1939</v>
      </c>
      <c r="AD944" s="10" t="s">
        <v>2162</v>
      </c>
      <c r="AE944" s="243" t="s">
        <v>1948</v>
      </c>
      <c r="AF944" s="10" t="s">
        <v>12627</v>
      </c>
      <c r="AG944" s="10" t="s">
        <v>12628</v>
      </c>
      <c r="AH944" s="242" t="s">
        <v>12629</v>
      </c>
      <c r="AI944" s="243" t="s">
        <v>12630</v>
      </c>
      <c r="AJ944" s="10" t="s">
        <v>12631</v>
      </c>
      <c r="AK944" s="10" t="s">
        <v>12632</v>
      </c>
      <c r="AL944" s="241" t="s">
        <v>1971</v>
      </c>
      <c r="AM944" s="8" t="s">
        <v>12633</v>
      </c>
      <c r="AN944" s="8"/>
      <c r="AO944" s="8"/>
      <c r="AP944" s="8"/>
      <c r="AQ944" s="8"/>
      <c r="AR944" s="245">
        <v>44902</v>
      </c>
      <c r="AS944" s="245">
        <v>44902</v>
      </c>
      <c r="AT944" s="246"/>
      <c r="AU944" s="244"/>
      <c r="AV944" s="247" t="s">
        <v>8582</v>
      </c>
      <c r="AW944" s="248" t="s">
        <v>8607</v>
      </c>
      <c r="AX944" s="249"/>
      <c r="AY944" s="250" t="s">
        <v>12621</v>
      </c>
    </row>
    <row r="945" spans="1:51" ht="24.75" customHeight="1" x14ac:dyDescent="0.35">
      <c r="A945" s="11">
        <v>944</v>
      </c>
      <c r="B945" s="241" t="s">
        <v>12634</v>
      </c>
      <c r="C945" s="8" t="s">
        <v>12635</v>
      </c>
      <c r="D945" s="10"/>
      <c r="E945" s="10" t="s">
        <v>14</v>
      </c>
      <c r="F945" s="9">
        <v>44900</v>
      </c>
      <c r="G945" s="9">
        <v>44959</v>
      </c>
      <c r="H945" s="9"/>
      <c r="I945" s="9"/>
      <c r="J945" s="7"/>
      <c r="K945" s="7" t="s">
        <v>18</v>
      </c>
      <c r="L945" s="10" t="s">
        <v>11328</v>
      </c>
      <c r="M945" s="242" t="s">
        <v>9245</v>
      </c>
      <c r="N945" s="243" t="s">
        <v>2017</v>
      </c>
      <c r="O945" s="243" t="s">
        <v>1626</v>
      </c>
      <c r="P945" s="10" t="s">
        <v>12636</v>
      </c>
      <c r="Q945" s="10" t="s">
        <v>21</v>
      </c>
      <c r="R945" s="10"/>
      <c r="S945" s="10"/>
      <c r="T945" s="10" t="s">
        <v>22</v>
      </c>
      <c r="U945" s="244">
        <v>35183</v>
      </c>
      <c r="V945" s="10" t="s">
        <v>79</v>
      </c>
      <c r="W945" s="10" t="s">
        <v>79</v>
      </c>
      <c r="X945" s="241" t="s">
        <v>1936</v>
      </c>
      <c r="Y945" s="8" t="s">
        <v>12637</v>
      </c>
      <c r="Z945" s="243">
        <v>44310</v>
      </c>
      <c r="AA945" s="10" t="s">
        <v>1937</v>
      </c>
      <c r="AB945" s="10" t="s">
        <v>1956</v>
      </c>
      <c r="AC945" s="10" t="s">
        <v>1939</v>
      </c>
      <c r="AD945" s="10" t="s">
        <v>12638</v>
      </c>
      <c r="AE945" s="243" t="s">
        <v>2304</v>
      </c>
      <c r="AF945" s="10" t="s">
        <v>12639</v>
      </c>
      <c r="AG945" s="10" t="s">
        <v>12640</v>
      </c>
      <c r="AH945" s="242" t="s">
        <v>12641</v>
      </c>
      <c r="AI945" s="243" t="s">
        <v>12642</v>
      </c>
      <c r="AJ945" s="10" t="s">
        <v>12643</v>
      </c>
      <c r="AK945" s="10" t="s">
        <v>12644</v>
      </c>
      <c r="AL945" s="241" t="s">
        <v>1953</v>
      </c>
      <c r="AM945" s="8" t="s">
        <v>12645</v>
      </c>
      <c r="AN945" s="8"/>
      <c r="AO945" s="8"/>
      <c r="AP945" s="8"/>
      <c r="AQ945" s="8"/>
      <c r="AR945" s="245">
        <v>44902</v>
      </c>
      <c r="AS945" s="245">
        <v>44902</v>
      </c>
      <c r="AT945" s="246"/>
      <c r="AU945" s="244"/>
      <c r="AV945" s="257" t="s">
        <v>8582</v>
      </c>
      <c r="AW945" s="254" t="s">
        <v>10797</v>
      </c>
      <c r="AX945" s="249"/>
      <c r="AY945" s="250" t="s">
        <v>12634</v>
      </c>
    </row>
    <row r="946" spans="1:51" ht="24.75" customHeight="1" x14ac:dyDescent="0.35">
      <c r="A946" s="11">
        <v>945</v>
      </c>
      <c r="B946" s="241" t="s">
        <v>12646</v>
      </c>
      <c r="C946" s="8" t="s">
        <v>12647</v>
      </c>
      <c r="D946" s="10"/>
      <c r="E946" s="10" t="s">
        <v>14</v>
      </c>
      <c r="F946" s="9">
        <v>44685</v>
      </c>
      <c r="G946" s="9">
        <v>44744</v>
      </c>
      <c r="H946" s="9"/>
      <c r="I946" s="9">
        <v>45109</v>
      </c>
      <c r="J946" s="7" t="s">
        <v>2085</v>
      </c>
      <c r="K946" s="7" t="s">
        <v>18</v>
      </c>
      <c r="L946" s="10" t="s">
        <v>11328</v>
      </c>
      <c r="M946" s="242" t="s">
        <v>9245</v>
      </c>
      <c r="N946" s="243" t="s">
        <v>1990</v>
      </c>
      <c r="O946" s="243" t="s">
        <v>12648</v>
      </c>
      <c r="P946" s="10" t="s">
        <v>12649</v>
      </c>
      <c r="Q946" s="10" t="s">
        <v>21</v>
      </c>
      <c r="R946" s="10"/>
      <c r="S946" s="10"/>
      <c r="T946" s="10" t="s">
        <v>22</v>
      </c>
      <c r="U946" s="244">
        <v>34363</v>
      </c>
      <c r="V946" s="10" t="s">
        <v>255</v>
      </c>
      <c r="W946" s="10" t="s">
        <v>255</v>
      </c>
      <c r="X946" s="241" t="s">
        <v>1936</v>
      </c>
      <c r="Y946" s="8" t="s">
        <v>12650</v>
      </c>
      <c r="Z946" s="243">
        <v>44387</v>
      </c>
      <c r="AA946" s="10" t="s">
        <v>1937</v>
      </c>
      <c r="AB946" s="10" t="s">
        <v>1956</v>
      </c>
      <c r="AC946" s="10" t="s">
        <v>1939</v>
      </c>
      <c r="AD946" s="10" t="s">
        <v>2132</v>
      </c>
      <c r="AE946" s="243" t="s">
        <v>10502</v>
      </c>
      <c r="AF946" s="10" t="s">
        <v>12651</v>
      </c>
      <c r="AG946" s="10" t="s">
        <v>12652</v>
      </c>
      <c r="AH946" s="242" t="s">
        <v>12653</v>
      </c>
      <c r="AI946" s="243" t="s">
        <v>12654</v>
      </c>
      <c r="AJ946" s="10" t="s">
        <v>12655</v>
      </c>
      <c r="AK946" s="10" t="s">
        <v>12656</v>
      </c>
      <c r="AL946" s="241" t="s">
        <v>1953</v>
      </c>
      <c r="AM946" s="8" t="s">
        <v>12657</v>
      </c>
      <c r="AN946" s="8"/>
      <c r="AO946" s="8"/>
      <c r="AP946" s="8"/>
      <c r="AQ946" s="8"/>
      <c r="AR946" s="245">
        <v>44909</v>
      </c>
      <c r="AS946" s="245">
        <v>44909</v>
      </c>
      <c r="AT946" s="246"/>
      <c r="AU946" s="244"/>
      <c r="AV946" s="257" t="s">
        <v>8582</v>
      </c>
      <c r="AW946" s="254" t="s">
        <v>10722</v>
      </c>
      <c r="AX946" s="258"/>
      <c r="AY946" s="250" t="s">
        <v>12646</v>
      </c>
    </row>
    <row r="947" spans="1:51" ht="24.75" customHeight="1" x14ac:dyDescent="0.35">
      <c r="A947" s="11">
        <v>946</v>
      </c>
      <c r="B947" s="241" t="s">
        <v>12658</v>
      </c>
      <c r="C947" s="8" t="s">
        <v>2026</v>
      </c>
      <c r="D947" s="10"/>
      <c r="E947" s="10" t="s">
        <v>14</v>
      </c>
      <c r="F947" s="9">
        <v>44627</v>
      </c>
      <c r="G947" s="9">
        <v>44686</v>
      </c>
      <c r="H947" s="9"/>
      <c r="I947" s="9">
        <v>45051</v>
      </c>
      <c r="J947" s="7" t="s">
        <v>2085</v>
      </c>
      <c r="K947" s="7" t="s">
        <v>7218</v>
      </c>
      <c r="L947" s="10" t="s">
        <v>35</v>
      </c>
      <c r="M947" s="242" t="s">
        <v>35</v>
      </c>
      <c r="N947" s="243" t="s">
        <v>2155</v>
      </c>
      <c r="O947" s="243" t="s">
        <v>626</v>
      </c>
      <c r="P947" s="10" t="s">
        <v>2285</v>
      </c>
      <c r="Q947" s="10" t="s">
        <v>21</v>
      </c>
      <c r="R947" s="10"/>
      <c r="S947" s="10"/>
      <c r="T947" s="10" t="s">
        <v>22</v>
      </c>
      <c r="U947" s="244">
        <v>32770</v>
      </c>
      <c r="V947" s="10" t="s">
        <v>1945</v>
      </c>
      <c r="W947" s="10" t="s">
        <v>1725</v>
      </c>
      <c r="X947" s="241" t="s">
        <v>1936</v>
      </c>
      <c r="Y947" s="8" t="s">
        <v>12659</v>
      </c>
      <c r="Z947" s="243">
        <v>43661</v>
      </c>
      <c r="AA947" s="10" t="s">
        <v>1937</v>
      </c>
      <c r="AB947" s="10" t="s">
        <v>1938</v>
      </c>
      <c r="AC947" s="10" t="s">
        <v>12660</v>
      </c>
      <c r="AD947" s="10" t="s">
        <v>12661</v>
      </c>
      <c r="AE947" s="243" t="s">
        <v>12662</v>
      </c>
      <c r="AF947" s="10" t="s">
        <v>12663</v>
      </c>
      <c r="AG947" s="10" t="s">
        <v>12664</v>
      </c>
      <c r="AH947" s="242" t="s">
        <v>12663</v>
      </c>
      <c r="AI947" s="243" t="s">
        <v>12664</v>
      </c>
      <c r="AJ947" s="10" t="s">
        <v>134</v>
      </c>
      <c r="AK947" s="10" t="s">
        <v>132</v>
      </c>
      <c r="AL947" s="241" t="s">
        <v>1941</v>
      </c>
      <c r="AM947" s="8" t="s">
        <v>2025</v>
      </c>
      <c r="AN947" s="8"/>
      <c r="AO947" s="8"/>
      <c r="AP947" s="8"/>
      <c r="AQ947" s="8"/>
      <c r="AR947" s="245">
        <v>44909</v>
      </c>
      <c r="AS947" s="245">
        <v>44909</v>
      </c>
      <c r="AT947" s="246"/>
      <c r="AU947" s="244"/>
      <c r="AV947" s="247" t="s">
        <v>8582</v>
      </c>
      <c r="AW947" s="248" t="s">
        <v>10797</v>
      </c>
      <c r="AX947" s="249"/>
      <c r="AY947" s="250" t="s">
        <v>12658</v>
      </c>
    </row>
    <row r="948" spans="1:51" ht="24.75" customHeight="1" x14ac:dyDescent="0.35">
      <c r="A948" s="11">
        <v>947</v>
      </c>
      <c r="B948" s="241" t="s">
        <v>12665</v>
      </c>
      <c r="C948" s="8" t="s">
        <v>12666</v>
      </c>
      <c r="D948" s="10"/>
      <c r="E948" s="10" t="s">
        <v>14</v>
      </c>
      <c r="F948" s="9">
        <v>44788</v>
      </c>
      <c r="G948" s="9">
        <v>44847</v>
      </c>
      <c r="H948" s="9"/>
      <c r="I948" s="9">
        <v>45212</v>
      </c>
      <c r="J948" s="7" t="s">
        <v>2085</v>
      </c>
      <c r="K948" s="7" t="s">
        <v>7218</v>
      </c>
      <c r="L948" s="10" t="s">
        <v>35</v>
      </c>
      <c r="M948" s="242" t="s">
        <v>2225</v>
      </c>
      <c r="N948" s="243" t="s">
        <v>2126</v>
      </c>
      <c r="O948" s="243" t="s">
        <v>762</v>
      </c>
      <c r="P948" s="10" t="s">
        <v>2347</v>
      </c>
      <c r="Q948" s="10" t="s">
        <v>21</v>
      </c>
      <c r="R948" s="10"/>
      <c r="S948" s="10"/>
      <c r="T948" s="10" t="s">
        <v>53</v>
      </c>
      <c r="U948" s="244">
        <v>34586</v>
      </c>
      <c r="V948" s="10" t="s">
        <v>255</v>
      </c>
      <c r="W948" s="10"/>
      <c r="X948" s="241" t="s">
        <v>1936</v>
      </c>
      <c r="Y948" s="8" t="s">
        <v>12667</v>
      </c>
      <c r="Z948" s="243">
        <v>44387</v>
      </c>
      <c r="AA948" s="10" t="s">
        <v>1937</v>
      </c>
      <c r="AB948" s="10" t="s">
        <v>1956</v>
      </c>
      <c r="AC948" s="10" t="s">
        <v>1939</v>
      </c>
      <c r="AD948" s="10" t="s">
        <v>2525</v>
      </c>
      <c r="AE948" s="243" t="s">
        <v>2708</v>
      </c>
      <c r="AF948" s="10" t="s">
        <v>12668</v>
      </c>
      <c r="AG948" s="10" t="s">
        <v>12669</v>
      </c>
      <c r="AH948" s="242" t="s">
        <v>12670</v>
      </c>
      <c r="AI948" s="243" t="s">
        <v>12671</v>
      </c>
      <c r="AJ948" s="10" t="s">
        <v>12672</v>
      </c>
      <c r="AK948" s="10" t="s">
        <v>12673</v>
      </c>
      <c r="AL948" s="241" t="s">
        <v>1953</v>
      </c>
      <c r="AM948" s="8" t="s">
        <v>12674</v>
      </c>
      <c r="AN948" s="8"/>
      <c r="AO948" s="8"/>
      <c r="AP948" s="8"/>
      <c r="AQ948" s="8"/>
      <c r="AR948" s="245">
        <v>44915</v>
      </c>
      <c r="AS948" s="245">
        <v>44915</v>
      </c>
      <c r="AT948" s="246"/>
      <c r="AU948" s="244"/>
      <c r="AV948" s="257" t="s">
        <v>8638</v>
      </c>
      <c r="AW948" s="254" t="s">
        <v>8639</v>
      </c>
      <c r="AX948" s="258"/>
      <c r="AY948" s="250" t="s">
        <v>12665</v>
      </c>
    </row>
    <row r="949" spans="1:51" ht="24.75" customHeight="1" x14ac:dyDescent="0.35">
      <c r="A949" s="11">
        <v>948</v>
      </c>
      <c r="B949" s="241" t="s">
        <v>12675</v>
      </c>
      <c r="C949" s="8" t="s">
        <v>12676</v>
      </c>
      <c r="D949" s="10"/>
      <c r="E949" s="10" t="s">
        <v>14</v>
      </c>
      <c r="F949" s="9">
        <v>44491</v>
      </c>
      <c r="G949" s="9">
        <v>44550</v>
      </c>
      <c r="H949" s="9"/>
      <c r="I949" s="9">
        <v>44915</v>
      </c>
      <c r="J949" s="7" t="s">
        <v>2085</v>
      </c>
      <c r="K949" s="7" t="s">
        <v>18</v>
      </c>
      <c r="L949" s="10" t="s">
        <v>751</v>
      </c>
      <c r="M949" s="242" t="s">
        <v>2495</v>
      </c>
      <c r="N949" s="243" t="s">
        <v>2017</v>
      </c>
      <c r="O949" s="243" t="s">
        <v>12677</v>
      </c>
      <c r="P949" s="10" t="s">
        <v>12678</v>
      </c>
      <c r="Q949" s="10" t="s">
        <v>21</v>
      </c>
      <c r="R949" s="10"/>
      <c r="S949" s="10"/>
      <c r="T949" s="10" t="s">
        <v>22</v>
      </c>
      <c r="U949" s="244">
        <v>33966</v>
      </c>
      <c r="V949" s="10" t="s">
        <v>2297</v>
      </c>
      <c r="W949" s="10" t="s">
        <v>2297</v>
      </c>
      <c r="X949" s="241" t="s">
        <v>1936</v>
      </c>
      <c r="Y949" s="8" t="s">
        <v>12679</v>
      </c>
      <c r="Z949" s="243">
        <v>39597</v>
      </c>
      <c r="AA949" s="10" t="s">
        <v>2297</v>
      </c>
      <c r="AB949" s="10" t="s">
        <v>1938</v>
      </c>
      <c r="AC949" s="10" t="s">
        <v>1939</v>
      </c>
      <c r="AD949" s="10" t="s">
        <v>10695</v>
      </c>
      <c r="AE949" s="243" t="s">
        <v>1948</v>
      </c>
      <c r="AF949" s="10" t="s">
        <v>12680</v>
      </c>
      <c r="AG949" s="10" t="s">
        <v>12681</v>
      </c>
      <c r="AH949" s="242" t="s">
        <v>12682</v>
      </c>
      <c r="AI949" s="243" t="s">
        <v>12683</v>
      </c>
      <c r="AJ949" s="10" t="s">
        <v>12684</v>
      </c>
      <c r="AK949" s="10" t="s">
        <v>12685</v>
      </c>
      <c r="AL949" s="241" t="s">
        <v>1941</v>
      </c>
      <c r="AM949" s="8" t="s">
        <v>12686</v>
      </c>
      <c r="AN949" s="8"/>
      <c r="AO949" s="8"/>
      <c r="AP949" s="8"/>
      <c r="AQ949" s="8"/>
      <c r="AR949" s="245">
        <v>44916</v>
      </c>
      <c r="AS949" s="245">
        <v>44916</v>
      </c>
      <c r="AT949" s="246"/>
      <c r="AU949" s="244"/>
      <c r="AV949" s="257" t="s">
        <v>8638</v>
      </c>
      <c r="AW949" s="254" t="s">
        <v>11462</v>
      </c>
      <c r="AX949" s="258"/>
      <c r="AY949" s="250" t="s">
        <v>12675</v>
      </c>
    </row>
    <row r="950" spans="1:51" ht="24.75" customHeight="1" x14ac:dyDescent="0.35">
      <c r="A950" s="11">
        <v>949</v>
      </c>
      <c r="B950" s="241" t="s">
        <v>12687</v>
      </c>
      <c r="C950" s="8" t="s">
        <v>12688</v>
      </c>
      <c r="D950" s="10" t="s">
        <v>3087</v>
      </c>
      <c r="E950" s="10" t="s">
        <v>14</v>
      </c>
      <c r="F950" s="9">
        <v>44137</v>
      </c>
      <c r="G950" s="9">
        <v>44196</v>
      </c>
      <c r="H950" s="9"/>
      <c r="I950" s="9">
        <v>45657</v>
      </c>
      <c r="J950" s="7" t="s">
        <v>2269</v>
      </c>
      <c r="K950" s="7" t="s">
        <v>10651</v>
      </c>
      <c r="L950" s="10" t="s">
        <v>41</v>
      </c>
      <c r="M950" s="242" t="s">
        <v>2412</v>
      </c>
      <c r="N950" s="243" t="s">
        <v>1984</v>
      </c>
      <c r="O950" s="243" t="s">
        <v>12689</v>
      </c>
      <c r="P950" s="10" t="s">
        <v>12690</v>
      </c>
      <c r="Q950" s="10" t="s">
        <v>21</v>
      </c>
      <c r="R950" s="10"/>
      <c r="S950" s="10"/>
      <c r="T950" s="10" t="s">
        <v>22</v>
      </c>
      <c r="U950" s="244">
        <v>33337</v>
      </c>
      <c r="V950" s="10" t="s">
        <v>145</v>
      </c>
      <c r="W950" s="10" t="s">
        <v>145</v>
      </c>
      <c r="X950" s="241" t="s">
        <v>1936</v>
      </c>
      <c r="Y950" s="8" t="s">
        <v>12691</v>
      </c>
      <c r="Z950" s="243">
        <v>41716</v>
      </c>
      <c r="AA950" s="10" t="s">
        <v>145</v>
      </c>
      <c r="AB950" s="10" t="s">
        <v>1938</v>
      </c>
      <c r="AC950" s="10" t="s">
        <v>1968</v>
      </c>
      <c r="AD950" s="10" t="s">
        <v>12692</v>
      </c>
      <c r="AE950" s="243" t="s">
        <v>2304</v>
      </c>
      <c r="AF950" s="10" t="s">
        <v>12693</v>
      </c>
      <c r="AG950" s="10" t="s">
        <v>12694</v>
      </c>
      <c r="AH950" s="242" t="s">
        <v>12693</v>
      </c>
      <c r="AI950" s="243" t="s">
        <v>12694</v>
      </c>
      <c r="AJ950" s="10" t="s">
        <v>12695</v>
      </c>
      <c r="AK950" s="10" t="s">
        <v>12696</v>
      </c>
      <c r="AL950" s="241" t="s">
        <v>1941</v>
      </c>
      <c r="AM950" s="8" t="s">
        <v>12697</v>
      </c>
      <c r="AN950" s="8"/>
      <c r="AO950" s="8"/>
      <c r="AP950" s="8"/>
      <c r="AQ950" s="8"/>
      <c r="AR950" s="245">
        <v>44910</v>
      </c>
      <c r="AS950" s="245">
        <v>44917</v>
      </c>
      <c r="AT950" s="246"/>
      <c r="AU950" s="244"/>
      <c r="AV950" s="257" t="s">
        <v>8582</v>
      </c>
      <c r="AW950" s="254" t="s">
        <v>8607</v>
      </c>
      <c r="AX950" s="258" t="s">
        <v>4919</v>
      </c>
      <c r="AY950" s="250" t="s">
        <v>12687</v>
      </c>
    </row>
    <row r="951" spans="1:51" ht="24.75" customHeight="1" x14ac:dyDescent="0.35">
      <c r="A951" s="11">
        <v>950</v>
      </c>
      <c r="B951" s="241" t="s">
        <v>12698</v>
      </c>
      <c r="C951" s="8" t="s">
        <v>12699</v>
      </c>
      <c r="D951" s="10"/>
      <c r="E951" s="10" t="s">
        <v>14</v>
      </c>
      <c r="F951" s="9">
        <v>44809</v>
      </c>
      <c r="G951" s="9">
        <v>44868</v>
      </c>
      <c r="H951" s="9"/>
      <c r="I951" s="9">
        <v>45233</v>
      </c>
      <c r="J951" s="7" t="s">
        <v>2085</v>
      </c>
      <c r="K951" s="7" t="s">
        <v>7218</v>
      </c>
      <c r="L951" s="10" t="s">
        <v>35</v>
      </c>
      <c r="M951" s="242" t="s">
        <v>2292</v>
      </c>
      <c r="N951" s="10" t="s">
        <v>1984</v>
      </c>
      <c r="O951" s="10" t="s">
        <v>1873</v>
      </c>
      <c r="P951" s="10" t="s">
        <v>12700</v>
      </c>
      <c r="Q951" s="10" t="e">
        <v>#N/A</v>
      </c>
      <c r="R951" s="10"/>
      <c r="S951" s="10"/>
      <c r="T951" s="10" t="s">
        <v>22</v>
      </c>
      <c r="U951" s="244">
        <v>27874</v>
      </c>
      <c r="V951" s="10" t="s">
        <v>1008</v>
      </c>
      <c r="W951" s="10" t="s">
        <v>1008</v>
      </c>
      <c r="X951" s="10" t="s">
        <v>1936</v>
      </c>
      <c r="Y951" s="259" t="s">
        <v>12701</v>
      </c>
      <c r="Z951" s="243">
        <v>43826</v>
      </c>
      <c r="AA951" s="10" t="s">
        <v>1937</v>
      </c>
      <c r="AB951" s="10" t="s">
        <v>1938</v>
      </c>
      <c r="AC951" s="8" t="s">
        <v>1939</v>
      </c>
      <c r="AD951" s="10" t="s">
        <v>2154</v>
      </c>
      <c r="AE951" s="10" t="s">
        <v>12702</v>
      </c>
      <c r="AF951" s="10" t="s">
        <v>12703</v>
      </c>
      <c r="AG951" s="10" t="s">
        <v>12704</v>
      </c>
      <c r="AH951" s="10" t="s">
        <v>12703</v>
      </c>
      <c r="AI951" s="10" t="s">
        <v>12704</v>
      </c>
      <c r="AJ951" s="10" t="s">
        <v>12705</v>
      </c>
      <c r="AK951" s="10" t="s">
        <v>12706</v>
      </c>
      <c r="AL951" s="241" t="s">
        <v>5048</v>
      </c>
      <c r="AM951" s="8" t="s">
        <v>12707</v>
      </c>
      <c r="AN951" s="8"/>
      <c r="AO951" s="8"/>
      <c r="AP951" s="8"/>
      <c r="AQ951" s="8"/>
      <c r="AR951" s="245">
        <v>44925</v>
      </c>
      <c r="AS951" s="245">
        <v>44925</v>
      </c>
      <c r="AT951" s="246"/>
      <c r="AU951" s="244"/>
      <c r="AV951" s="257" t="s">
        <v>8638</v>
      </c>
      <c r="AW951" s="254" t="s">
        <v>8639</v>
      </c>
      <c r="AX951" s="258"/>
      <c r="AY951" s="250" t="s">
        <v>12698</v>
      </c>
    </row>
    <row r="952" spans="1:51" ht="24.75" customHeight="1" x14ac:dyDescent="0.35">
      <c r="A952" s="11">
        <v>951</v>
      </c>
      <c r="B952" s="241" t="s">
        <v>12708</v>
      </c>
      <c r="C952" s="8" t="s">
        <v>12709</v>
      </c>
      <c r="D952" s="10" t="s">
        <v>3087</v>
      </c>
      <c r="E952" s="10" t="s">
        <v>14</v>
      </c>
      <c r="F952" s="9">
        <v>43864</v>
      </c>
      <c r="G952" s="9">
        <v>43923</v>
      </c>
      <c r="H952" s="9"/>
      <c r="I952" s="9"/>
      <c r="J952" s="7" t="s">
        <v>1932</v>
      </c>
      <c r="K952" s="7" t="s">
        <v>18</v>
      </c>
      <c r="L952" s="10" t="s">
        <v>11328</v>
      </c>
      <c r="M952" s="242" t="s">
        <v>11328</v>
      </c>
      <c r="N952" s="10" t="s">
        <v>1964</v>
      </c>
      <c r="O952" s="10" t="s">
        <v>12710</v>
      </c>
      <c r="P952" s="10" t="s">
        <v>12711</v>
      </c>
      <c r="Q952" s="10" t="s">
        <v>21</v>
      </c>
      <c r="R952" s="10"/>
      <c r="S952" s="10"/>
      <c r="T952" s="10" t="s">
        <v>53</v>
      </c>
      <c r="U952" s="244">
        <v>29560</v>
      </c>
      <c r="V952" s="10" t="s">
        <v>79</v>
      </c>
      <c r="W952" s="10" t="s">
        <v>79</v>
      </c>
      <c r="X952" s="10" t="s">
        <v>1936</v>
      </c>
      <c r="Y952" s="259" t="s">
        <v>12712</v>
      </c>
      <c r="Z952" s="243">
        <v>42972</v>
      </c>
      <c r="AA952" s="10" t="s">
        <v>255</v>
      </c>
      <c r="AB952" s="10" t="s">
        <v>1938</v>
      </c>
      <c r="AC952" s="8" t="s">
        <v>1968</v>
      </c>
      <c r="AD952" s="10" t="s">
        <v>12713</v>
      </c>
      <c r="AE952" s="10" t="s">
        <v>2219</v>
      </c>
      <c r="AF952" s="10" t="s">
        <v>12714</v>
      </c>
      <c r="AG952" s="10" t="s">
        <v>12715</v>
      </c>
      <c r="AH952" s="10" t="s">
        <v>12714</v>
      </c>
      <c r="AI952" s="10" t="s">
        <v>12715</v>
      </c>
      <c r="AJ952" s="10" t="s">
        <v>12716</v>
      </c>
      <c r="AK952" s="10" t="s">
        <v>3579</v>
      </c>
      <c r="AL952" s="241" t="s">
        <v>1971</v>
      </c>
      <c r="AM952" s="8" t="s">
        <v>12717</v>
      </c>
      <c r="AN952" s="8"/>
      <c r="AO952" s="8"/>
      <c r="AP952" s="8"/>
      <c r="AQ952" s="8"/>
      <c r="AR952" s="245">
        <v>44926</v>
      </c>
      <c r="AS952" s="245">
        <v>44926</v>
      </c>
      <c r="AT952" s="246"/>
      <c r="AU952" s="244"/>
      <c r="AV952" s="257" t="s">
        <v>8582</v>
      </c>
      <c r="AW952" s="254" t="s">
        <v>8607</v>
      </c>
      <c r="AX952" s="258"/>
      <c r="AY952" s="250" t="s">
        <v>12708</v>
      </c>
    </row>
    <row r="953" spans="1:51" ht="24.75" customHeight="1" x14ac:dyDescent="0.35">
      <c r="A953" s="11">
        <v>952</v>
      </c>
      <c r="B953" s="260" t="s">
        <v>12718</v>
      </c>
      <c r="C953" s="261" t="s">
        <v>12719</v>
      </c>
      <c r="D953" s="262"/>
      <c r="E953" s="262" t="s">
        <v>255</v>
      </c>
      <c r="F953" s="263">
        <v>44896</v>
      </c>
      <c r="G953" s="263">
        <v>44955</v>
      </c>
      <c r="H953" s="263"/>
      <c r="I953" s="263"/>
      <c r="J953" s="264"/>
      <c r="K953" s="264" t="s">
        <v>18</v>
      </c>
      <c r="L953" s="242" t="s">
        <v>283</v>
      </c>
      <c r="M953" s="265" t="s">
        <v>2116</v>
      </c>
      <c r="N953" s="262" t="s">
        <v>1972</v>
      </c>
      <c r="O953" s="262" t="s">
        <v>1117</v>
      </c>
      <c r="P953" s="266" t="s">
        <v>2482</v>
      </c>
      <c r="Q953" s="10" t="s">
        <v>285</v>
      </c>
      <c r="R953" s="10"/>
      <c r="S953" s="10"/>
      <c r="T953" s="262" t="s">
        <v>22</v>
      </c>
      <c r="U953" s="244">
        <v>33360</v>
      </c>
      <c r="V953" s="262" t="s">
        <v>2064</v>
      </c>
      <c r="W953" s="262" t="s">
        <v>2064</v>
      </c>
      <c r="X953" s="262" t="s">
        <v>1936</v>
      </c>
      <c r="Y953" s="267" t="s">
        <v>12720</v>
      </c>
      <c r="Z953" s="268">
        <v>44599</v>
      </c>
      <c r="AA953" s="262" t="s">
        <v>1937</v>
      </c>
      <c r="AB953" s="262" t="s">
        <v>1938</v>
      </c>
      <c r="AC953" s="261" t="s">
        <v>1939</v>
      </c>
      <c r="AD953" s="262" t="s">
        <v>2253</v>
      </c>
      <c r="AE953" s="262" t="s">
        <v>1948</v>
      </c>
      <c r="AF953" s="262" t="s">
        <v>12721</v>
      </c>
      <c r="AG953" s="262" t="s">
        <v>12722</v>
      </c>
      <c r="AH953" s="262" t="s">
        <v>12723</v>
      </c>
      <c r="AI953" s="262" t="s">
        <v>12724</v>
      </c>
      <c r="AJ953" s="262" t="s">
        <v>12725</v>
      </c>
      <c r="AK953" s="262" t="s">
        <v>12726</v>
      </c>
      <c r="AL953" s="241" t="s">
        <v>2160</v>
      </c>
      <c r="AM953" s="8" t="s">
        <v>12727</v>
      </c>
      <c r="AN953" s="8"/>
      <c r="AO953" s="8"/>
      <c r="AP953" s="8"/>
      <c r="AQ953" s="8"/>
      <c r="AR953" s="245">
        <v>44933</v>
      </c>
      <c r="AS953" s="245">
        <v>44933</v>
      </c>
      <c r="AT953" s="246"/>
      <c r="AU953" s="244"/>
      <c r="AV953" s="257" t="s">
        <v>8582</v>
      </c>
      <c r="AW953" s="254" t="s">
        <v>10797</v>
      </c>
      <c r="AX953" s="258"/>
      <c r="AY953" s="250" t="s">
        <v>12718</v>
      </c>
    </row>
    <row r="954" spans="1:51" ht="24.75" customHeight="1" x14ac:dyDescent="0.35">
      <c r="A954" s="11">
        <v>953</v>
      </c>
      <c r="B954" s="241" t="s">
        <v>12728</v>
      </c>
      <c r="C954" s="8" t="s">
        <v>12729</v>
      </c>
      <c r="D954" s="10"/>
      <c r="E954" s="10" t="s">
        <v>14</v>
      </c>
      <c r="F954" s="9">
        <v>44930</v>
      </c>
      <c r="G954" s="9">
        <v>44989</v>
      </c>
      <c r="H954" s="9"/>
      <c r="I954" s="9"/>
      <c r="J954" s="7"/>
      <c r="K954" s="269" t="s">
        <v>34</v>
      </c>
      <c r="L954" s="10" t="s">
        <v>35</v>
      </c>
      <c r="M954" s="270" t="s">
        <v>2292</v>
      </c>
      <c r="N954" s="10" t="s">
        <v>2050</v>
      </c>
      <c r="O954" s="10" t="s">
        <v>1473</v>
      </c>
      <c r="P954" s="10" t="s">
        <v>2616</v>
      </c>
      <c r="Q954" s="10" t="s">
        <v>21</v>
      </c>
      <c r="R954" s="10"/>
      <c r="S954" s="10"/>
      <c r="T954" s="10" t="s">
        <v>22</v>
      </c>
      <c r="U954" s="244">
        <v>32874</v>
      </c>
      <c r="V954" s="10" t="s">
        <v>255</v>
      </c>
      <c r="W954" s="10" t="s">
        <v>1153</v>
      </c>
      <c r="X954" s="10" t="s">
        <v>1936</v>
      </c>
      <c r="Y954" s="271" t="s">
        <v>12730</v>
      </c>
      <c r="Z954" s="243">
        <v>42423</v>
      </c>
      <c r="AA954" s="10" t="s">
        <v>2009</v>
      </c>
      <c r="AB954" s="10" t="s">
        <v>1938</v>
      </c>
      <c r="AC954" s="8" t="s">
        <v>1974</v>
      </c>
      <c r="AD954" s="10" t="s">
        <v>12731</v>
      </c>
      <c r="AE954" s="10" t="s">
        <v>2208</v>
      </c>
      <c r="AF954" s="10" t="s">
        <v>12732</v>
      </c>
      <c r="AG954" s="10" t="s">
        <v>12733</v>
      </c>
      <c r="AH954" s="10" t="s">
        <v>12734</v>
      </c>
      <c r="AI954" s="10" t="s">
        <v>12735</v>
      </c>
      <c r="AJ954" s="272" t="s">
        <v>12736</v>
      </c>
      <c r="AK954" s="10" t="s">
        <v>8254</v>
      </c>
      <c r="AL954" s="241" t="s">
        <v>1941</v>
      </c>
      <c r="AM954" s="8" t="s">
        <v>12737</v>
      </c>
      <c r="AN954" s="8"/>
      <c r="AO954" s="8"/>
      <c r="AP954" s="8"/>
      <c r="AQ954" s="8"/>
      <c r="AR954" s="245">
        <v>44937</v>
      </c>
      <c r="AS954" s="245">
        <v>44937</v>
      </c>
      <c r="AT954" s="246"/>
      <c r="AU954" s="244"/>
      <c r="AV954" s="257" t="s">
        <v>8582</v>
      </c>
      <c r="AW954" s="254" t="s">
        <v>8607</v>
      </c>
      <c r="AX954" s="258"/>
      <c r="AY954" s="250" t="s">
        <v>12728</v>
      </c>
    </row>
    <row r="955" spans="1:51" s="256" customFormat="1" ht="24.75" customHeight="1" x14ac:dyDescent="0.35">
      <c r="A955" s="11">
        <v>954</v>
      </c>
      <c r="B955" s="273" t="s">
        <v>12738</v>
      </c>
      <c r="C955" s="247" t="s">
        <v>2780</v>
      </c>
      <c r="D955" s="274"/>
      <c r="E955" s="274" t="s">
        <v>14</v>
      </c>
      <c r="F955" s="275">
        <v>44937</v>
      </c>
      <c r="G955" s="275">
        <v>44996</v>
      </c>
      <c r="H955" s="275"/>
      <c r="I955" s="269"/>
      <c r="J955" s="269"/>
      <c r="K955" s="269" t="s">
        <v>18</v>
      </c>
      <c r="L955" s="274" t="s">
        <v>19</v>
      </c>
      <c r="M955" s="274" t="s">
        <v>2483</v>
      </c>
      <c r="N955" s="274" t="s">
        <v>2017</v>
      </c>
      <c r="O955" s="274" t="s">
        <v>1526</v>
      </c>
      <c r="P955" s="274" t="s">
        <v>2648</v>
      </c>
      <c r="Q955" s="10" t="s">
        <v>21</v>
      </c>
      <c r="R955" s="276"/>
      <c r="S955" s="276"/>
      <c r="T955" s="274" t="s">
        <v>22</v>
      </c>
      <c r="U955" s="244">
        <v>32796</v>
      </c>
      <c r="V955" s="274" t="s">
        <v>2441</v>
      </c>
      <c r="W955" s="274" t="s">
        <v>2441</v>
      </c>
      <c r="X955" s="274" t="s">
        <v>1936</v>
      </c>
      <c r="Y955" s="274" t="s">
        <v>12739</v>
      </c>
      <c r="Z955" s="277">
        <v>43412</v>
      </c>
      <c r="AA955" s="274" t="s">
        <v>2441</v>
      </c>
      <c r="AB955" s="274" t="s">
        <v>1956</v>
      </c>
      <c r="AC955" s="247" t="s">
        <v>1939</v>
      </c>
      <c r="AD955" s="274" t="s">
        <v>3325</v>
      </c>
      <c r="AE955" s="274" t="s">
        <v>12740</v>
      </c>
      <c r="AF955" s="274" t="s">
        <v>12741</v>
      </c>
      <c r="AG955" s="274" t="s">
        <v>12742</v>
      </c>
      <c r="AH955" s="274" t="s">
        <v>12743</v>
      </c>
      <c r="AI955" s="274" t="s">
        <v>12744</v>
      </c>
      <c r="AJ955" s="274" t="s">
        <v>12745</v>
      </c>
      <c r="AK955" s="274" t="s">
        <v>12746</v>
      </c>
      <c r="AL955" s="241" t="s">
        <v>2224</v>
      </c>
      <c r="AM955" s="8" t="s">
        <v>12747</v>
      </c>
      <c r="AN955" s="8"/>
      <c r="AO955" s="8"/>
      <c r="AP955" s="8"/>
      <c r="AQ955" s="8"/>
      <c r="AR955" s="245">
        <v>44938</v>
      </c>
      <c r="AS955" s="245">
        <v>44938</v>
      </c>
      <c r="AT955" s="246"/>
      <c r="AU955" s="244"/>
      <c r="AV955" s="257" t="s">
        <v>8582</v>
      </c>
      <c r="AW955" s="254" t="s">
        <v>3782</v>
      </c>
      <c r="AX955" s="258"/>
      <c r="AY955" s="255" t="s">
        <v>12738</v>
      </c>
    </row>
    <row r="956" spans="1:51" ht="24.75" customHeight="1" x14ac:dyDescent="0.35">
      <c r="A956" s="11">
        <v>955</v>
      </c>
      <c r="B956" s="273" t="s">
        <v>12748</v>
      </c>
      <c r="C956" s="247" t="s">
        <v>12749</v>
      </c>
      <c r="D956" s="274"/>
      <c r="E956" s="274" t="s">
        <v>14</v>
      </c>
      <c r="F956" s="275">
        <v>44599</v>
      </c>
      <c r="G956" s="275">
        <v>44658</v>
      </c>
      <c r="H956" s="275"/>
      <c r="I956" s="275">
        <v>45023</v>
      </c>
      <c r="J956" s="269" t="s">
        <v>2085</v>
      </c>
      <c r="K956" s="269" t="s">
        <v>10651</v>
      </c>
      <c r="L956" s="274" t="s">
        <v>41</v>
      </c>
      <c r="M956" s="274" t="s">
        <v>41</v>
      </c>
      <c r="N956" s="274" t="s">
        <v>2097</v>
      </c>
      <c r="O956" s="274" t="s">
        <v>12750</v>
      </c>
      <c r="P956" s="274" t="s">
        <v>10019</v>
      </c>
      <c r="Q956" s="10" t="s">
        <v>21</v>
      </c>
      <c r="R956" s="274"/>
      <c r="S956" s="274"/>
      <c r="T956" s="274" t="s">
        <v>22</v>
      </c>
      <c r="U956" s="278">
        <v>28061</v>
      </c>
      <c r="V956" s="274" t="s">
        <v>255</v>
      </c>
      <c r="W956" s="274" t="s">
        <v>255</v>
      </c>
      <c r="X956" s="274" t="s">
        <v>1936</v>
      </c>
      <c r="Y956" s="274" t="s">
        <v>12751</v>
      </c>
      <c r="Z956" s="277">
        <v>44502</v>
      </c>
      <c r="AA956" s="274" t="s">
        <v>1937</v>
      </c>
      <c r="AB956" s="274" t="s">
        <v>1938</v>
      </c>
      <c r="AC956" s="247" t="s">
        <v>1968</v>
      </c>
      <c r="AD956" s="274" t="s">
        <v>12752</v>
      </c>
      <c r="AE956" s="274" t="s">
        <v>1948</v>
      </c>
      <c r="AF956" s="274" t="s">
        <v>12753</v>
      </c>
      <c r="AG956" s="274" t="s">
        <v>12754</v>
      </c>
      <c r="AH956" s="274" t="s">
        <v>12753</v>
      </c>
      <c r="AI956" s="274" t="s">
        <v>12754</v>
      </c>
      <c r="AJ956" s="274" t="s">
        <v>12755</v>
      </c>
      <c r="AK956" s="274" t="s">
        <v>12756</v>
      </c>
      <c r="AL956" s="241" t="s">
        <v>1941</v>
      </c>
      <c r="AM956" s="8" t="s">
        <v>12757</v>
      </c>
      <c r="AN956" s="8"/>
      <c r="AO956" s="8"/>
      <c r="AP956" s="8"/>
      <c r="AQ956" s="8"/>
      <c r="AR956" s="245">
        <v>44942</v>
      </c>
      <c r="AS956" s="245">
        <v>44942</v>
      </c>
      <c r="AT956" s="246"/>
      <c r="AU956" s="244"/>
      <c r="AV956" s="257" t="s">
        <v>8582</v>
      </c>
      <c r="AW956" s="254" t="s">
        <v>3782</v>
      </c>
      <c r="AX956" s="258"/>
      <c r="AY956" s="250" t="s">
        <v>12748</v>
      </c>
    </row>
    <row r="957" spans="1:51" ht="24.75" customHeight="1" x14ac:dyDescent="0.35">
      <c r="A957" s="11">
        <v>956</v>
      </c>
      <c r="B957" s="273" t="s">
        <v>12758</v>
      </c>
      <c r="C957" s="247" t="s">
        <v>12759</v>
      </c>
      <c r="D957" s="274" t="s">
        <v>12760</v>
      </c>
      <c r="E957" s="274" t="s">
        <v>14</v>
      </c>
      <c r="F957" s="275">
        <v>43587</v>
      </c>
      <c r="G957" s="275">
        <v>43646</v>
      </c>
      <c r="H957" s="275"/>
      <c r="I957" s="275"/>
      <c r="J957" s="269" t="s">
        <v>1932</v>
      </c>
      <c r="K957" s="269" t="s">
        <v>64</v>
      </c>
      <c r="L957" s="274" t="s">
        <v>96</v>
      </c>
      <c r="M957" s="274" t="s">
        <v>96</v>
      </c>
      <c r="N957" s="274" t="s">
        <v>2097</v>
      </c>
      <c r="O957" s="274" t="s">
        <v>12761</v>
      </c>
      <c r="P957" s="274" t="s">
        <v>1980</v>
      </c>
      <c r="Q957" s="10" t="s">
        <v>21</v>
      </c>
      <c r="R957" s="274"/>
      <c r="S957" s="274"/>
      <c r="T957" s="274" t="s">
        <v>53</v>
      </c>
      <c r="U957" s="278">
        <v>29989</v>
      </c>
      <c r="V957" s="274" t="s">
        <v>2015</v>
      </c>
      <c r="W957" s="274" t="s">
        <v>2015</v>
      </c>
      <c r="X957" s="274" t="s">
        <v>1936</v>
      </c>
      <c r="Y957" s="274" t="s">
        <v>12762</v>
      </c>
      <c r="Z957" s="277">
        <v>40718</v>
      </c>
      <c r="AA957" s="274" t="s">
        <v>255</v>
      </c>
      <c r="AB957" s="274" t="s">
        <v>1938</v>
      </c>
      <c r="AC957" s="247" t="s">
        <v>1968</v>
      </c>
      <c r="AD957" s="274" t="s">
        <v>12763</v>
      </c>
      <c r="AE957" s="274" t="s">
        <v>12764</v>
      </c>
      <c r="AF957" s="274" t="s">
        <v>12765</v>
      </c>
      <c r="AG957" s="274" t="s">
        <v>12766</v>
      </c>
      <c r="AH957" s="274" t="s">
        <v>12765</v>
      </c>
      <c r="AI957" s="274" t="s">
        <v>12766</v>
      </c>
      <c r="AJ957" s="274" t="s">
        <v>12767</v>
      </c>
      <c r="AK957" s="274" t="s">
        <v>12768</v>
      </c>
      <c r="AL957" s="241" t="s">
        <v>1971</v>
      </c>
      <c r="AM957" s="8" t="s">
        <v>12769</v>
      </c>
      <c r="AN957" s="8"/>
      <c r="AO957" s="8"/>
      <c r="AP957" s="8"/>
      <c r="AQ957" s="8"/>
      <c r="AR957" s="245">
        <v>44942</v>
      </c>
      <c r="AS957" s="245">
        <v>44942</v>
      </c>
      <c r="AT957" s="246"/>
      <c r="AU957" s="244"/>
      <c r="AV957" s="257" t="s">
        <v>8582</v>
      </c>
      <c r="AW957" s="254" t="s">
        <v>3782</v>
      </c>
      <c r="AX957" s="258"/>
      <c r="AY957" s="250" t="s">
        <v>12758</v>
      </c>
    </row>
    <row r="958" spans="1:51" ht="24.75" customHeight="1" x14ac:dyDescent="0.35">
      <c r="A958" s="11">
        <v>957</v>
      </c>
      <c r="B958" s="273" t="s">
        <v>12770</v>
      </c>
      <c r="C958" s="247" t="s">
        <v>12771</v>
      </c>
      <c r="D958" s="274"/>
      <c r="E958" s="274" t="s">
        <v>141</v>
      </c>
      <c r="F958" s="275">
        <v>44643</v>
      </c>
      <c r="G958" s="275">
        <v>44702</v>
      </c>
      <c r="H958" s="275"/>
      <c r="I958" s="275">
        <v>45067</v>
      </c>
      <c r="J958" s="269" t="s">
        <v>2085</v>
      </c>
      <c r="K958" s="269" t="s">
        <v>34</v>
      </c>
      <c r="L958" s="274" t="s">
        <v>35</v>
      </c>
      <c r="M958" s="274" t="s">
        <v>35</v>
      </c>
      <c r="N958" s="274" t="s">
        <v>2050</v>
      </c>
      <c r="O958" s="274" t="s">
        <v>271</v>
      </c>
      <c r="P958" s="274" t="s">
        <v>2105</v>
      </c>
      <c r="Q958" s="10" t="s">
        <v>21</v>
      </c>
      <c r="R958" s="274"/>
      <c r="S958" s="274"/>
      <c r="T958" s="274" t="s">
        <v>22</v>
      </c>
      <c r="U958" s="278">
        <v>33475</v>
      </c>
      <c r="V958" s="274" t="s">
        <v>334</v>
      </c>
      <c r="W958" s="274" t="s">
        <v>334</v>
      </c>
      <c r="X958" s="274" t="s">
        <v>1936</v>
      </c>
      <c r="Y958" s="274" t="s">
        <v>12772</v>
      </c>
      <c r="Z958" s="277">
        <v>39713</v>
      </c>
      <c r="AA958" s="274" t="s">
        <v>334</v>
      </c>
      <c r="AB958" s="274" t="s">
        <v>1938</v>
      </c>
      <c r="AC958" s="247" t="s">
        <v>1939</v>
      </c>
      <c r="AD958" s="274" t="s">
        <v>2139</v>
      </c>
      <c r="AE958" s="274" t="s">
        <v>2041</v>
      </c>
      <c r="AF958" s="274" t="s">
        <v>12773</v>
      </c>
      <c r="AG958" s="274" t="s">
        <v>12774</v>
      </c>
      <c r="AH958" s="278" t="s">
        <v>12773</v>
      </c>
      <c r="AI958" s="279" t="s">
        <v>12774</v>
      </c>
      <c r="AJ958" s="280" t="s">
        <v>12775</v>
      </c>
      <c r="AK958" s="280" t="s">
        <v>4200</v>
      </c>
      <c r="AL958" s="241" t="s">
        <v>1941</v>
      </c>
      <c r="AM958" s="8" t="s">
        <v>12776</v>
      </c>
      <c r="AN958" s="8"/>
      <c r="AO958" s="8"/>
      <c r="AP958" s="8"/>
      <c r="AQ958" s="8"/>
      <c r="AR958" s="245">
        <v>44944</v>
      </c>
      <c r="AS958" s="245">
        <v>44944</v>
      </c>
      <c r="AT958" s="246"/>
      <c r="AU958" s="244"/>
      <c r="AV958" s="257" t="s">
        <v>8582</v>
      </c>
      <c r="AW958" s="254" t="s">
        <v>8607</v>
      </c>
      <c r="AX958" s="258"/>
      <c r="AY958" s="250" t="s">
        <v>12770</v>
      </c>
    </row>
    <row r="959" spans="1:51" ht="24.75" customHeight="1" x14ac:dyDescent="0.35">
      <c r="A959" s="11">
        <v>958</v>
      </c>
      <c r="B959" s="273" t="s">
        <v>12777</v>
      </c>
      <c r="C959" s="247" t="s">
        <v>12778</v>
      </c>
      <c r="D959" s="274" t="s">
        <v>12779</v>
      </c>
      <c r="E959" s="274" t="s">
        <v>145</v>
      </c>
      <c r="F959" s="275">
        <v>42552</v>
      </c>
      <c r="G959" s="275">
        <v>42612</v>
      </c>
      <c r="H959" s="275"/>
      <c r="I959" s="275"/>
      <c r="J959" s="269" t="s">
        <v>1932</v>
      </c>
      <c r="K959" s="269" t="s">
        <v>80</v>
      </c>
      <c r="L959" s="10" t="s">
        <v>12780</v>
      </c>
      <c r="M959" s="274" t="s">
        <v>2122</v>
      </c>
      <c r="N959" s="274" t="s">
        <v>1984</v>
      </c>
      <c r="O959" s="274" t="s">
        <v>3186</v>
      </c>
      <c r="P959" s="274" t="s">
        <v>2061</v>
      </c>
      <c r="Q959" s="10" t="e">
        <v>#N/A</v>
      </c>
      <c r="R959" s="274"/>
      <c r="S959" s="274"/>
      <c r="T959" s="274" t="s">
        <v>22</v>
      </c>
      <c r="U959" s="278">
        <v>30122</v>
      </c>
      <c r="V959" s="274" t="s">
        <v>145</v>
      </c>
      <c r="W959" s="274" t="s">
        <v>145</v>
      </c>
      <c r="X959" s="274" t="s">
        <v>1936</v>
      </c>
      <c r="Y959" s="274" t="s">
        <v>12781</v>
      </c>
      <c r="Z959" s="277">
        <v>40477</v>
      </c>
      <c r="AA959" s="274" t="s">
        <v>145</v>
      </c>
      <c r="AB959" s="274" t="s">
        <v>1938</v>
      </c>
      <c r="AC959" s="247" t="s">
        <v>2101</v>
      </c>
      <c r="AD959" s="274" t="s">
        <v>12782</v>
      </c>
      <c r="AE959" s="274"/>
      <c r="AF959" s="274" t="s">
        <v>12783</v>
      </c>
      <c r="AG959" s="274" t="s">
        <v>12784</v>
      </c>
      <c r="AH959" s="281" t="s">
        <v>12783</v>
      </c>
      <c r="AI959" s="279" t="s">
        <v>12784</v>
      </c>
      <c r="AJ959" s="280">
        <v>905169143</v>
      </c>
      <c r="AK959" s="280" t="s">
        <v>12785</v>
      </c>
      <c r="AL959" s="241" t="s">
        <v>1941</v>
      </c>
      <c r="AM959" s="8" t="s">
        <v>12786</v>
      </c>
      <c r="AN959" s="8"/>
      <c r="AO959" s="8"/>
      <c r="AP959" s="8"/>
      <c r="AQ959" s="8"/>
      <c r="AR959" s="245">
        <v>44944</v>
      </c>
      <c r="AS959" s="245">
        <v>44944</v>
      </c>
      <c r="AT959" s="246"/>
      <c r="AU959" s="244"/>
      <c r="AV959" s="257" t="s">
        <v>8638</v>
      </c>
      <c r="AW959" s="254" t="s">
        <v>3255</v>
      </c>
      <c r="AX959" s="258"/>
      <c r="AY959" s="250" t="s">
        <v>12777</v>
      </c>
    </row>
    <row r="960" spans="1:51" ht="24.75" customHeight="1" x14ac:dyDescent="0.35">
      <c r="A960" s="11">
        <v>959</v>
      </c>
      <c r="B960" s="280" t="s">
        <v>12787</v>
      </c>
      <c r="C960" s="247" t="s">
        <v>12788</v>
      </c>
      <c r="D960" s="274"/>
      <c r="E960" s="274" t="s">
        <v>255</v>
      </c>
      <c r="F960" s="275">
        <v>44655</v>
      </c>
      <c r="G960" s="275">
        <v>44714</v>
      </c>
      <c r="H960" s="275"/>
      <c r="I960" s="275">
        <v>45079</v>
      </c>
      <c r="J960" s="269" t="s">
        <v>2085</v>
      </c>
      <c r="K960" s="269" t="s">
        <v>34</v>
      </c>
      <c r="L960" s="274" t="s">
        <v>35</v>
      </c>
      <c r="M960" s="274" t="s">
        <v>35</v>
      </c>
      <c r="N960" s="274" t="s">
        <v>1972</v>
      </c>
      <c r="O960" s="274" t="s">
        <v>60</v>
      </c>
      <c r="P960" s="274" t="s">
        <v>1973</v>
      </c>
      <c r="Q960" s="10" t="s">
        <v>21</v>
      </c>
      <c r="R960" s="274"/>
      <c r="S960" s="274"/>
      <c r="T960" s="274" t="s">
        <v>22</v>
      </c>
      <c r="U960" s="278">
        <v>32217</v>
      </c>
      <c r="V960" s="274" t="s">
        <v>255</v>
      </c>
      <c r="W960" s="274" t="s">
        <v>255</v>
      </c>
      <c r="X960" s="274" t="s">
        <v>1936</v>
      </c>
      <c r="Y960" s="274" t="s">
        <v>12789</v>
      </c>
      <c r="Z960" s="277">
        <v>43839</v>
      </c>
      <c r="AA960" s="274" t="s">
        <v>1937</v>
      </c>
      <c r="AB960" s="274" t="s">
        <v>1956</v>
      </c>
      <c r="AC960" s="247" t="s">
        <v>1939</v>
      </c>
      <c r="AD960" s="274" t="s">
        <v>2098</v>
      </c>
      <c r="AE960" s="274" t="s">
        <v>1948</v>
      </c>
      <c r="AF960" s="274" t="s">
        <v>12790</v>
      </c>
      <c r="AG960" s="274" t="s">
        <v>12791</v>
      </c>
      <c r="AH960" s="282" t="s">
        <v>12792</v>
      </c>
      <c r="AI960" s="274" t="s">
        <v>12793</v>
      </c>
      <c r="AJ960" s="274" t="s">
        <v>12794</v>
      </c>
      <c r="AK960" s="274" t="s">
        <v>12795</v>
      </c>
      <c r="AL960" s="276" t="s">
        <v>1953</v>
      </c>
      <c r="AM960" s="276" t="s">
        <v>12796</v>
      </c>
      <c r="AN960" s="276"/>
      <c r="AO960" s="276"/>
      <c r="AP960" s="276"/>
      <c r="AQ960" s="254"/>
      <c r="AR960" s="245">
        <v>44953</v>
      </c>
      <c r="AS960" s="245">
        <v>44956</v>
      </c>
      <c r="AT960" s="246"/>
      <c r="AU960" s="244"/>
      <c r="AV960" s="257" t="s">
        <v>8582</v>
      </c>
      <c r="AW960" s="254" t="s">
        <v>3782</v>
      </c>
      <c r="AX960" s="258"/>
      <c r="AY960" s="250" t="s">
        <v>12787</v>
      </c>
    </row>
    <row r="961" spans="1:51" ht="24.75" customHeight="1" x14ac:dyDescent="0.35">
      <c r="A961" s="11">
        <v>960</v>
      </c>
      <c r="B961" s="273" t="s">
        <v>12797</v>
      </c>
      <c r="C961" s="247" t="s">
        <v>12798</v>
      </c>
      <c r="D961" s="274" t="s">
        <v>12799</v>
      </c>
      <c r="E961" s="274" t="s">
        <v>255</v>
      </c>
      <c r="F961" s="275">
        <v>44531</v>
      </c>
      <c r="G961" s="275">
        <v>44590</v>
      </c>
      <c r="H961" s="275"/>
      <c r="I961" s="275">
        <v>44955</v>
      </c>
      <c r="J961" s="269" t="s">
        <v>2085</v>
      </c>
      <c r="K961" s="269" t="s">
        <v>80</v>
      </c>
      <c r="L961" s="274" t="s">
        <v>12800</v>
      </c>
      <c r="M961" s="274" t="s">
        <v>11017</v>
      </c>
      <c r="N961" s="274" t="s">
        <v>1964</v>
      </c>
      <c r="O961" s="274" t="s">
        <v>8102</v>
      </c>
      <c r="P961" s="274" t="s">
        <v>1996</v>
      </c>
      <c r="Q961" s="10" t="e">
        <v>#N/A</v>
      </c>
      <c r="R961" s="274"/>
      <c r="S961" s="274"/>
      <c r="T961" s="274" t="s">
        <v>53</v>
      </c>
      <c r="U961" s="278">
        <v>30126</v>
      </c>
      <c r="V961" s="274" t="s">
        <v>501</v>
      </c>
      <c r="W961" s="274" t="s">
        <v>501</v>
      </c>
      <c r="X961" s="274" t="s">
        <v>1936</v>
      </c>
      <c r="Y961" s="274" t="s">
        <v>12801</v>
      </c>
      <c r="Z961" s="277">
        <v>42508</v>
      </c>
      <c r="AA961" s="274" t="s">
        <v>2009</v>
      </c>
      <c r="AB961" s="274" t="s">
        <v>1938</v>
      </c>
      <c r="AC961" s="247" t="s">
        <v>1939</v>
      </c>
      <c r="AD961" s="274" t="s">
        <v>1992</v>
      </c>
      <c r="AE961" s="274" t="s">
        <v>2620</v>
      </c>
      <c r="AF961" s="274" t="s">
        <v>12802</v>
      </c>
      <c r="AG961" s="274" t="s">
        <v>12803</v>
      </c>
      <c r="AH961" s="283" t="s">
        <v>12802</v>
      </c>
      <c r="AI961" s="274" t="s">
        <v>12803</v>
      </c>
      <c r="AJ961" s="274" t="s">
        <v>12804</v>
      </c>
      <c r="AK961" s="274" t="s">
        <v>12805</v>
      </c>
      <c r="AL961" s="284" t="s">
        <v>1971</v>
      </c>
      <c r="AM961" s="285" t="s">
        <v>12806</v>
      </c>
      <c r="AN961" s="8"/>
      <c r="AO961" s="8"/>
      <c r="AP961" s="8"/>
      <c r="AQ961" s="8"/>
      <c r="AR961" s="245">
        <v>44939</v>
      </c>
      <c r="AS961" s="245">
        <v>44955</v>
      </c>
      <c r="AT961" s="246"/>
      <c r="AU961" s="244"/>
      <c r="AV961" s="257" t="s">
        <v>8638</v>
      </c>
      <c r="AW961" s="254" t="s">
        <v>11462</v>
      </c>
      <c r="AX961" s="258"/>
      <c r="AY961" s="250" t="s">
        <v>12797</v>
      </c>
    </row>
    <row r="962" spans="1:51" ht="24.75" customHeight="1" x14ac:dyDescent="0.35">
      <c r="A962" s="11">
        <v>961</v>
      </c>
      <c r="B962" s="273" t="s">
        <v>12807</v>
      </c>
      <c r="C962" s="247" t="s">
        <v>9817</v>
      </c>
      <c r="D962" s="274"/>
      <c r="E962" s="274" t="s">
        <v>14</v>
      </c>
      <c r="F962" s="275">
        <v>44810</v>
      </c>
      <c r="G962" s="275">
        <v>44869</v>
      </c>
      <c r="H962" s="275"/>
      <c r="I962" s="275">
        <v>45234</v>
      </c>
      <c r="J962" s="269" t="s">
        <v>2085</v>
      </c>
      <c r="K962" s="269" t="s">
        <v>10651</v>
      </c>
      <c r="L962" s="274" t="s">
        <v>1102</v>
      </c>
      <c r="M962" s="274" t="s">
        <v>12271</v>
      </c>
      <c r="N962" s="274" t="s">
        <v>1984</v>
      </c>
      <c r="O962" s="274" t="s">
        <v>12808</v>
      </c>
      <c r="P962" s="274" t="s">
        <v>12809</v>
      </c>
      <c r="Q962" s="10" t="s">
        <v>21</v>
      </c>
      <c r="R962" s="274"/>
      <c r="S962" s="274"/>
      <c r="T962" s="274" t="s">
        <v>53</v>
      </c>
      <c r="U962" s="278">
        <v>31212</v>
      </c>
      <c r="V962" s="274" t="s">
        <v>79</v>
      </c>
      <c r="W962" s="274" t="s">
        <v>2007</v>
      </c>
      <c r="X962" s="274" t="s">
        <v>1936</v>
      </c>
      <c r="Y962" s="274" t="s">
        <v>12810</v>
      </c>
      <c r="Z962" s="277">
        <v>44607</v>
      </c>
      <c r="AA962" s="274" t="s">
        <v>1937</v>
      </c>
      <c r="AB962" s="274" t="s">
        <v>12178</v>
      </c>
      <c r="AC962" s="247" t="s">
        <v>1968</v>
      </c>
      <c r="AD962" s="274" t="s">
        <v>2010</v>
      </c>
      <c r="AE962" s="274" t="s">
        <v>2095</v>
      </c>
      <c r="AF962" s="274" t="s">
        <v>12811</v>
      </c>
      <c r="AG962" s="274" t="s">
        <v>12812</v>
      </c>
      <c r="AH962" s="278" t="s">
        <v>12813</v>
      </c>
      <c r="AI962" s="279" t="s">
        <v>12814</v>
      </c>
      <c r="AJ962" s="280" t="s">
        <v>12815</v>
      </c>
      <c r="AK962" s="280" t="s">
        <v>12816</v>
      </c>
      <c r="AL962" s="284" t="s">
        <v>1971</v>
      </c>
      <c r="AM962" s="286" t="s">
        <v>12817</v>
      </c>
      <c r="AN962" s="254"/>
      <c r="AO962" s="254"/>
      <c r="AP962" s="254"/>
      <c r="AQ962" s="254"/>
      <c r="AR962" s="245">
        <v>44945</v>
      </c>
      <c r="AS962" s="245">
        <v>44957</v>
      </c>
      <c r="AT962" s="246"/>
      <c r="AU962" s="244"/>
      <c r="AV962" s="257" t="s">
        <v>8582</v>
      </c>
      <c r="AW962" s="254" t="s">
        <v>10797</v>
      </c>
      <c r="AX962" s="245"/>
      <c r="AY962" s="250" t="s">
        <v>12807</v>
      </c>
    </row>
    <row r="963" spans="1:51" ht="24.75" customHeight="1" x14ac:dyDescent="0.35">
      <c r="A963" s="11">
        <v>962</v>
      </c>
      <c r="B963" s="280" t="s">
        <v>12818</v>
      </c>
      <c r="C963" s="247" t="s">
        <v>12819</v>
      </c>
      <c r="D963" s="274"/>
      <c r="E963" s="274" t="s">
        <v>32</v>
      </c>
      <c r="F963" s="275">
        <v>44663</v>
      </c>
      <c r="G963" s="275">
        <v>44722</v>
      </c>
      <c r="H963" s="275"/>
      <c r="I963" s="275">
        <v>45087</v>
      </c>
      <c r="J963" s="269" t="s">
        <v>2085</v>
      </c>
      <c r="K963" s="269" t="s">
        <v>18</v>
      </c>
      <c r="L963" s="242" t="s">
        <v>283</v>
      </c>
      <c r="M963" s="274" t="s">
        <v>2116</v>
      </c>
      <c r="N963" s="274" t="s">
        <v>1990</v>
      </c>
      <c r="O963" s="274" t="s">
        <v>284</v>
      </c>
      <c r="P963" s="274" t="s">
        <v>12820</v>
      </c>
      <c r="Q963" s="10" t="s">
        <v>285</v>
      </c>
      <c r="R963" s="274"/>
      <c r="S963" s="274"/>
      <c r="T963" s="274" t="s">
        <v>53</v>
      </c>
      <c r="U963" s="278">
        <v>32752</v>
      </c>
      <c r="V963" s="274" t="s">
        <v>79</v>
      </c>
      <c r="W963" s="274" t="s">
        <v>1153</v>
      </c>
      <c r="X963" s="274" t="s">
        <v>1936</v>
      </c>
      <c r="Y963" s="274" t="s">
        <v>12821</v>
      </c>
      <c r="Z963" s="277">
        <v>44326</v>
      </c>
      <c r="AA963" s="274" t="s">
        <v>1937</v>
      </c>
      <c r="AB963" s="274" t="s">
        <v>1938</v>
      </c>
      <c r="AC963" s="247" t="s">
        <v>1939</v>
      </c>
      <c r="AD963" s="274" t="s">
        <v>2240</v>
      </c>
      <c r="AE963" s="274" t="s">
        <v>2095</v>
      </c>
      <c r="AF963" s="274" t="s">
        <v>12822</v>
      </c>
      <c r="AG963" s="274" t="s">
        <v>12823</v>
      </c>
      <c r="AH963" s="274" t="s">
        <v>12824</v>
      </c>
      <c r="AI963" s="274" t="s">
        <v>12825</v>
      </c>
      <c r="AJ963" s="274" t="s">
        <v>12826</v>
      </c>
      <c r="AK963" s="274" t="s">
        <v>12827</v>
      </c>
      <c r="AL963" s="274" t="s">
        <v>1971</v>
      </c>
      <c r="AM963" s="287" t="s">
        <v>12828</v>
      </c>
      <c r="AN963" s="276"/>
      <c r="AO963" s="276"/>
      <c r="AP963" s="276"/>
      <c r="AQ963" s="254"/>
      <c r="AR963" s="245">
        <v>44957</v>
      </c>
      <c r="AS963" s="245">
        <v>44957</v>
      </c>
      <c r="AT963" s="246"/>
      <c r="AU963" s="244"/>
      <c r="AV963" s="257" t="s">
        <v>8582</v>
      </c>
      <c r="AW963" s="254" t="s">
        <v>8607</v>
      </c>
      <c r="AX963" s="258"/>
      <c r="AY963" s="250" t="s">
        <v>12818</v>
      </c>
    </row>
    <row r="964" spans="1:51" ht="24.75" customHeight="1" x14ac:dyDescent="0.35">
      <c r="A964" s="11">
        <v>963</v>
      </c>
      <c r="B964" s="280" t="s">
        <v>12829</v>
      </c>
      <c r="C964" s="247" t="s">
        <v>12830</v>
      </c>
      <c r="D964" s="274" t="s">
        <v>12831</v>
      </c>
      <c r="E964" s="274" t="s">
        <v>255</v>
      </c>
      <c r="F964" s="275">
        <v>44410</v>
      </c>
      <c r="G964" s="275">
        <v>44469</v>
      </c>
      <c r="H964" s="275"/>
      <c r="I964" s="275">
        <v>45199</v>
      </c>
      <c r="J964" s="269" t="s">
        <v>2085</v>
      </c>
      <c r="K964" s="269" t="s">
        <v>80</v>
      </c>
      <c r="L964" s="274" t="s">
        <v>12800</v>
      </c>
      <c r="M964" s="274" t="s">
        <v>15</v>
      </c>
      <c r="N964" s="274" t="s">
        <v>2097</v>
      </c>
      <c r="O964" s="274" t="s">
        <v>12832</v>
      </c>
      <c r="P964" s="274" t="s">
        <v>3356</v>
      </c>
      <c r="Q964" s="10" t="s">
        <v>83</v>
      </c>
      <c r="R964" s="274"/>
      <c r="S964" s="274"/>
      <c r="T964" s="274" t="s">
        <v>53</v>
      </c>
      <c r="U964" s="278">
        <v>30351</v>
      </c>
      <c r="V964" s="274" t="s">
        <v>57</v>
      </c>
      <c r="W964" s="274" t="s">
        <v>1382</v>
      </c>
      <c r="X964" s="274" t="s">
        <v>1936</v>
      </c>
      <c r="Y964" s="274" t="s">
        <v>12833</v>
      </c>
      <c r="Z964" s="277">
        <v>44305</v>
      </c>
      <c r="AA964" s="274"/>
      <c r="AB964" s="274" t="s">
        <v>1938</v>
      </c>
      <c r="AC964" s="247" t="s">
        <v>1939</v>
      </c>
      <c r="AD964" s="274" t="s">
        <v>12834</v>
      </c>
      <c r="AE964" s="274" t="s">
        <v>12835</v>
      </c>
      <c r="AF964" s="274" t="s">
        <v>12836</v>
      </c>
      <c r="AG964" s="274" t="s">
        <v>12837</v>
      </c>
      <c r="AH964" s="274" t="s">
        <v>12838</v>
      </c>
      <c r="AI964" s="274" t="s">
        <v>12839</v>
      </c>
      <c r="AJ964" s="274" t="s">
        <v>12840</v>
      </c>
      <c r="AK964" s="274" t="s">
        <v>12841</v>
      </c>
      <c r="AL964" s="274" t="s">
        <v>1971</v>
      </c>
      <c r="AM964" s="287" t="s">
        <v>12842</v>
      </c>
      <c r="AN964" s="276"/>
      <c r="AO964" s="276"/>
      <c r="AP964" s="276"/>
      <c r="AQ964" s="254"/>
      <c r="AR964" s="245">
        <v>44957</v>
      </c>
      <c r="AS964" s="245">
        <v>44957</v>
      </c>
      <c r="AT964" s="246"/>
      <c r="AU964" s="244"/>
      <c r="AV964" s="257" t="s">
        <v>8638</v>
      </c>
      <c r="AW964" s="254" t="s">
        <v>8639</v>
      </c>
      <c r="AX964" s="258"/>
      <c r="AY964" s="250" t="s">
        <v>12829</v>
      </c>
    </row>
    <row r="965" spans="1:51" ht="24.75" customHeight="1" x14ac:dyDescent="0.35">
      <c r="A965" s="11">
        <v>964</v>
      </c>
      <c r="B965" s="280" t="s">
        <v>12843</v>
      </c>
      <c r="C965" s="247" t="s">
        <v>12844</v>
      </c>
      <c r="D965" s="274"/>
      <c r="E965" s="274" t="s">
        <v>14</v>
      </c>
      <c r="F965" s="275">
        <v>44550</v>
      </c>
      <c r="G965" s="275">
        <v>44609</v>
      </c>
      <c r="H965" s="275"/>
      <c r="I965" s="275">
        <v>44974</v>
      </c>
      <c r="J965" s="269" t="s">
        <v>2085</v>
      </c>
      <c r="K965" s="269" t="s">
        <v>109</v>
      </c>
      <c r="L965" s="274" t="s">
        <v>110</v>
      </c>
      <c r="M965" s="274" t="s">
        <v>2330</v>
      </c>
      <c r="N965" s="274" t="s">
        <v>1933</v>
      </c>
      <c r="O965" s="274" t="s">
        <v>12845</v>
      </c>
      <c r="P965" s="274" t="s">
        <v>12846</v>
      </c>
      <c r="Q965" s="10" t="s">
        <v>21</v>
      </c>
      <c r="R965" s="274"/>
      <c r="S965" s="274"/>
      <c r="T965" s="274" t="s">
        <v>22</v>
      </c>
      <c r="U965" s="278">
        <v>27356</v>
      </c>
      <c r="V965" s="274" t="s">
        <v>255</v>
      </c>
      <c r="W965" s="274" t="s">
        <v>2007</v>
      </c>
      <c r="X965" s="274" t="s">
        <v>1936</v>
      </c>
      <c r="Y965" s="274" t="s">
        <v>12847</v>
      </c>
      <c r="Z965" s="277">
        <v>40442</v>
      </c>
      <c r="AA965" s="274" t="s">
        <v>255</v>
      </c>
      <c r="AB965" s="274" t="s">
        <v>1938</v>
      </c>
      <c r="AC965" s="247" t="s">
        <v>1939</v>
      </c>
      <c r="AD965" s="274" t="s">
        <v>2010</v>
      </c>
      <c r="AE965" s="274" t="s">
        <v>10226</v>
      </c>
      <c r="AF965" s="274" t="s">
        <v>12848</v>
      </c>
      <c r="AG965" s="274" t="s">
        <v>12849</v>
      </c>
      <c r="AH965" s="274" t="s">
        <v>12850</v>
      </c>
      <c r="AI965" s="274" t="s">
        <v>12851</v>
      </c>
      <c r="AJ965" s="274" t="s">
        <v>12852</v>
      </c>
      <c r="AK965" s="274" t="s">
        <v>12853</v>
      </c>
      <c r="AL965" s="274" t="s">
        <v>2246</v>
      </c>
      <c r="AM965" s="287" t="s">
        <v>12854</v>
      </c>
      <c r="AN965" s="276"/>
      <c r="AO965" s="276"/>
      <c r="AP965" s="276"/>
      <c r="AQ965" s="254"/>
      <c r="AR965" s="245">
        <v>44957</v>
      </c>
      <c r="AS965" s="245">
        <v>44957</v>
      </c>
      <c r="AT965" s="246"/>
      <c r="AU965" s="244"/>
      <c r="AV965" s="257" t="s">
        <v>8638</v>
      </c>
      <c r="AW965" s="254" t="s">
        <v>11462</v>
      </c>
      <c r="AX965" s="258"/>
      <c r="AY965" s="250" t="s">
        <v>12843</v>
      </c>
    </row>
    <row r="966" spans="1:51" ht="24.75" customHeight="1" x14ac:dyDescent="0.35">
      <c r="A966" s="11">
        <v>965</v>
      </c>
      <c r="B966" s="280" t="s">
        <v>12855</v>
      </c>
      <c r="C966" s="247" t="s">
        <v>12856</v>
      </c>
      <c r="D966" s="274"/>
      <c r="E966" s="274" t="s">
        <v>141</v>
      </c>
      <c r="F966" s="275">
        <v>43549</v>
      </c>
      <c r="G966" s="275">
        <v>43608</v>
      </c>
      <c r="H966" s="275"/>
      <c r="I966" s="275"/>
      <c r="J966" s="269" t="s">
        <v>1932</v>
      </c>
      <c r="K966" s="269" t="s">
        <v>12857</v>
      </c>
      <c r="L966" s="274" t="s">
        <v>146</v>
      </c>
      <c r="M966" s="274" t="s">
        <v>12858</v>
      </c>
      <c r="N966" s="274" t="s">
        <v>2050</v>
      </c>
      <c r="O966" s="274" t="s">
        <v>400</v>
      </c>
      <c r="P966" s="274" t="s">
        <v>2173</v>
      </c>
      <c r="Q966" s="10" t="s">
        <v>148</v>
      </c>
      <c r="R966" s="274"/>
      <c r="S966" s="274"/>
      <c r="T966" s="274" t="s">
        <v>53</v>
      </c>
      <c r="U966" s="278">
        <v>29629</v>
      </c>
      <c r="V966" s="274" t="s">
        <v>141</v>
      </c>
      <c r="W966" s="274" t="s">
        <v>141</v>
      </c>
      <c r="X966" s="274" t="s">
        <v>1936</v>
      </c>
      <c r="Y966" s="274" t="s">
        <v>12859</v>
      </c>
      <c r="Z966" s="277">
        <v>41617</v>
      </c>
      <c r="AA966" s="274" t="s">
        <v>141</v>
      </c>
      <c r="AB966" s="274" t="s">
        <v>1956</v>
      </c>
      <c r="AC966" s="247" t="s">
        <v>1968</v>
      </c>
      <c r="AD966" s="274" t="s">
        <v>2072</v>
      </c>
      <c r="AE966" s="274" t="s">
        <v>2069</v>
      </c>
      <c r="AF966" s="274" t="s">
        <v>12860</v>
      </c>
      <c r="AG966" s="274" t="s">
        <v>12861</v>
      </c>
      <c r="AH966" s="274" t="s">
        <v>12860</v>
      </c>
      <c r="AI966" s="274" t="s">
        <v>12861</v>
      </c>
      <c r="AJ966" s="274" t="s">
        <v>12862</v>
      </c>
      <c r="AK966" s="274" t="s">
        <v>12863</v>
      </c>
      <c r="AL966" s="274" t="s">
        <v>1953</v>
      </c>
      <c r="AM966" s="287" t="s">
        <v>12862</v>
      </c>
      <c r="AN966" s="276"/>
      <c r="AO966" s="276"/>
      <c r="AP966" s="276"/>
      <c r="AQ966" s="254"/>
      <c r="AR966" s="245">
        <v>44957</v>
      </c>
      <c r="AS966" s="245">
        <v>44957</v>
      </c>
      <c r="AT966" s="246"/>
      <c r="AU966" s="244"/>
      <c r="AV966" s="257" t="s">
        <v>8582</v>
      </c>
      <c r="AW966" s="254" t="s">
        <v>8607</v>
      </c>
      <c r="AX966" s="258"/>
      <c r="AY966" s="250" t="s">
        <v>12855</v>
      </c>
    </row>
    <row r="967" spans="1:51" ht="24.75" customHeight="1" x14ac:dyDescent="0.35">
      <c r="A967" s="11">
        <v>966</v>
      </c>
      <c r="B967" s="280" t="s">
        <v>12864</v>
      </c>
      <c r="C967" s="247" t="s">
        <v>12865</v>
      </c>
      <c r="D967" s="274"/>
      <c r="E967" s="274" t="s">
        <v>255</v>
      </c>
      <c r="F967" s="275">
        <v>44641</v>
      </c>
      <c r="G967" s="275">
        <v>44700</v>
      </c>
      <c r="H967" s="275"/>
      <c r="I967" s="275">
        <v>45065</v>
      </c>
      <c r="J967" s="269" t="s">
        <v>2085</v>
      </c>
      <c r="K967" s="269" t="s">
        <v>18</v>
      </c>
      <c r="L967" s="242" t="s">
        <v>283</v>
      </c>
      <c r="M967" s="274" t="s">
        <v>2116</v>
      </c>
      <c r="N967" s="274" t="s">
        <v>1990</v>
      </c>
      <c r="O967" s="274" t="s">
        <v>284</v>
      </c>
      <c r="P967" s="274" t="s">
        <v>12820</v>
      </c>
      <c r="Q967" s="10" t="s">
        <v>285</v>
      </c>
      <c r="R967" s="274"/>
      <c r="S967" s="274"/>
      <c r="T967" s="274" t="s">
        <v>53</v>
      </c>
      <c r="U967" s="278">
        <v>33275</v>
      </c>
      <c r="V967" s="274" t="s">
        <v>2562</v>
      </c>
      <c r="W967" s="274" t="s">
        <v>2562</v>
      </c>
      <c r="X967" s="274" t="s">
        <v>1936</v>
      </c>
      <c r="Y967" s="274" t="s">
        <v>12866</v>
      </c>
      <c r="Z967" s="277">
        <v>44551</v>
      </c>
      <c r="AA967" s="274" t="s">
        <v>1937</v>
      </c>
      <c r="AB967" s="274" t="s">
        <v>1938</v>
      </c>
      <c r="AC967" s="247" t="s">
        <v>1939</v>
      </c>
      <c r="AD967" s="274" t="s">
        <v>2030</v>
      </c>
      <c r="AE967" s="274" t="s">
        <v>2095</v>
      </c>
      <c r="AF967" s="274" t="s">
        <v>12867</v>
      </c>
      <c r="AG967" s="274" t="s">
        <v>12868</v>
      </c>
      <c r="AH967" s="274" t="s">
        <v>12869</v>
      </c>
      <c r="AI967" s="274" t="s">
        <v>12870</v>
      </c>
      <c r="AJ967" s="274" t="s">
        <v>12871</v>
      </c>
      <c r="AK967" s="274" t="s">
        <v>12872</v>
      </c>
      <c r="AL967" s="274" t="s">
        <v>1971</v>
      </c>
      <c r="AM967" s="287" t="s">
        <v>12873</v>
      </c>
      <c r="AN967" s="276"/>
      <c r="AO967" s="276"/>
      <c r="AP967" s="276"/>
      <c r="AQ967" s="254"/>
      <c r="AR967" s="245">
        <v>44957</v>
      </c>
      <c r="AS967" s="245">
        <v>44957</v>
      </c>
      <c r="AT967" s="246"/>
      <c r="AU967" s="244"/>
      <c r="AV967" s="257" t="s">
        <v>8582</v>
      </c>
      <c r="AW967" s="254" t="s">
        <v>8607</v>
      </c>
      <c r="AX967" s="258"/>
      <c r="AY967" s="250" t="s">
        <v>12864</v>
      </c>
    </row>
    <row r="968" spans="1:51" ht="24.75" customHeight="1" x14ac:dyDescent="0.35">
      <c r="A968" s="11">
        <v>967</v>
      </c>
      <c r="B968" s="280" t="s">
        <v>12874</v>
      </c>
      <c r="C968" s="8" t="s">
        <v>8347</v>
      </c>
      <c r="D968" s="10"/>
      <c r="E968" s="10" t="s">
        <v>2048</v>
      </c>
      <c r="F968" s="9">
        <v>44944</v>
      </c>
      <c r="G968" s="9">
        <v>45003</v>
      </c>
      <c r="H968" s="9"/>
      <c r="I968" s="9"/>
      <c r="J968" s="7"/>
      <c r="K968" s="7" t="s">
        <v>80</v>
      </c>
      <c r="L968" s="10" t="s">
        <v>12780</v>
      </c>
      <c r="M968" s="242" t="s">
        <v>5630</v>
      </c>
      <c r="N968" s="10" t="s">
        <v>2017</v>
      </c>
      <c r="O968" s="10" t="s">
        <v>3186</v>
      </c>
      <c r="P968" s="10" t="s">
        <v>2061</v>
      </c>
      <c r="Q968" s="10" t="e">
        <v>#N/A</v>
      </c>
      <c r="R968" s="10"/>
      <c r="S968" s="10"/>
      <c r="T968" s="10" t="s">
        <v>53</v>
      </c>
      <c r="U968" s="270">
        <v>33445</v>
      </c>
      <c r="V968" s="10" t="s">
        <v>2048</v>
      </c>
      <c r="W968" s="10" t="s">
        <v>2048</v>
      </c>
      <c r="X968" s="10" t="s">
        <v>1936</v>
      </c>
      <c r="Y968" s="259" t="s">
        <v>8348</v>
      </c>
      <c r="Z968" s="288">
        <v>43468</v>
      </c>
      <c r="AA968" s="10" t="s">
        <v>2048</v>
      </c>
      <c r="AB968" s="10" t="s">
        <v>1938</v>
      </c>
      <c r="AC968" s="8" t="s">
        <v>1939</v>
      </c>
      <c r="AD968" s="10" t="s">
        <v>2699</v>
      </c>
      <c r="AE968" s="10" t="s">
        <v>12875</v>
      </c>
      <c r="AF968" s="10" t="s">
        <v>12876</v>
      </c>
      <c r="AG968" s="10" t="s">
        <v>12877</v>
      </c>
      <c r="AH968" s="10" t="s">
        <v>12876</v>
      </c>
      <c r="AI968" s="10" t="s">
        <v>12877</v>
      </c>
      <c r="AJ968" s="10" t="s">
        <v>8351</v>
      </c>
      <c r="AK968" s="10" t="s">
        <v>8352</v>
      </c>
      <c r="AL968" s="10" t="s">
        <v>1971</v>
      </c>
      <c r="AM968" s="10" t="s">
        <v>8353</v>
      </c>
      <c r="AN968" s="289" t="s">
        <v>12878</v>
      </c>
      <c r="AO968" s="10"/>
      <c r="AP968" s="10"/>
      <c r="AQ968" s="10"/>
      <c r="AR968" s="245">
        <v>44957</v>
      </c>
      <c r="AS968" s="245">
        <v>44957</v>
      </c>
      <c r="AT968" s="246"/>
      <c r="AU968" s="244"/>
      <c r="AV968" s="257" t="s">
        <v>8638</v>
      </c>
      <c r="AW968" s="254" t="s">
        <v>9474</v>
      </c>
      <c r="AX968" s="258"/>
      <c r="AY968" s="250" t="s">
        <v>12874</v>
      </c>
    </row>
    <row r="969" spans="1:51" ht="24.75" customHeight="1" x14ac:dyDescent="0.35">
      <c r="A969" s="11">
        <v>968</v>
      </c>
      <c r="B969" s="290" t="s">
        <v>12879</v>
      </c>
      <c r="C969" s="8" t="s">
        <v>12880</v>
      </c>
      <c r="D969" s="10"/>
      <c r="E969" s="10" t="s">
        <v>14</v>
      </c>
      <c r="F969" s="9">
        <v>44900</v>
      </c>
      <c r="G969" s="9">
        <v>44959</v>
      </c>
      <c r="H969" s="9"/>
      <c r="I969" s="9"/>
      <c r="J969" s="7"/>
      <c r="K969" s="7" t="s">
        <v>26</v>
      </c>
      <c r="L969" s="10" t="s">
        <v>47</v>
      </c>
      <c r="M969" s="242" t="s">
        <v>2027</v>
      </c>
      <c r="N969" s="243" t="s">
        <v>2050</v>
      </c>
      <c r="O969" s="243" t="s">
        <v>275</v>
      </c>
      <c r="P969" s="10" t="s">
        <v>2108</v>
      </c>
      <c r="Q969" s="10" t="s">
        <v>21</v>
      </c>
      <c r="R969" s="10"/>
      <c r="S969" s="10"/>
      <c r="T969" s="10" t="s">
        <v>22</v>
      </c>
      <c r="U969" s="244">
        <v>35114</v>
      </c>
      <c r="V969" s="10" t="s">
        <v>57</v>
      </c>
      <c r="W969" s="10" t="s">
        <v>141</v>
      </c>
      <c r="X969" s="241" t="s">
        <v>1936</v>
      </c>
      <c r="Y969" s="8" t="s">
        <v>12881</v>
      </c>
      <c r="Z969" s="243">
        <v>40688</v>
      </c>
      <c r="AA969" s="10" t="s">
        <v>57</v>
      </c>
      <c r="AB969" s="10" t="s">
        <v>1938</v>
      </c>
      <c r="AC969" s="10" t="s">
        <v>1939</v>
      </c>
      <c r="AD969" s="10" t="s">
        <v>11997</v>
      </c>
      <c r="AE969" s="243" t="s">
        <v>1998</v>
      </c>
      <c r="AF969" s="10" t="s">
        <v>12882</v>
      </c>
      <c r="AG969" s="10" t="s">
        <v>12883</v>
      </c>
      <c r="AH969" s="242" t="s">
        <v>12884</v>
      </c>
      <c r="AI969" s="243" t="s">
        <v>12885</v>
      </c>
      <c r="AJ969" s="10" t="s">
        <v>12886</v>
      </c>
      <c r="AK969" s="10" t="s">
        <v>12887</v>
      </c>
      <c r="AL969" s="241" t="s">
        <v>1941</v>
      </c>
      <c r="AM969" s="254" t="s">
        <v>12888</v>
      </c>
      <c r="AN969" s="254" t="s">
        <v>12889</v>
      </c>
      <c r="AO969" s="254"/>
      <c r="AP969" s="254"/>
      <c r="AQ969" s="254"/>
      <c r="AR969" s="245">
        <v>44959</v>
      </c>
      <c r="AS969" s="245">
        <v>44959</v>
      </c>
      <c r="AT969" s="246"/>
      <c r="AU969" s="244"/>
      <c r="AV969" s="257" t="s">
        <v>8582</v>
      </c>
      <c r="AW969" s="254" t="s">
        <v>10797</v>
      </c>
      <c r="AX969" s="257"/>
      <c r="AY969" s="250" t="s">
        <v>12879</v>
      </c>
    </row>
    <row r="970" spans="1:51" ht="24.75" customHeight="1" x14ac:dyDescent="0.35">
      <c r="A970" s="11">
        <v>969</v>
      </c>
      <c r="B970" s="284" t="s">
        <v>12890</v>
      </c>
      <c r="C970" s="8" t="s">
        <v>12891</v>
      </c>
      <c r="D970" s="10"/>
      <c r="E970" s="10" t="s">
        <v>32</v>
      </c>
      <c r="F970" s="9">
        <v>44958</v>
      </c>
      <c r="G970" s="9">
        <v>45017</v>
      </c>
      <c r="H970" s="9"/>
      <c r="I970" s="9"/>
      <c r="J970" s="7"/>
      <c r="K970" s="7" t="s">
        <v>34</v>
      </c>
      <c r="L970" s="10" t="s">
        <v>35</v>
      </c>
      <c r="M970" s="242" t="s">
        <v>35</v>
      </c>
      <c r="N970" s="10" t="s">
        <v>2155</v>
      </c>
      <c r="O970" s="10" t="s">
        <v>626</v>
      </c>
      <c r="P970" s="10" t="s">
        <v>2285</v>
      </c>
      <c r="Q970" s="10" t="s">
        <v>21</v>
      </c>
      <c r="R970" s="10"/>
      <c r="S970" s="10"/>
      <c r="T970" s="10" t="s">
        <v>22</v>
      </c>
      <c r="U970" s="270">
        <v>34783</v>
      </c>
      <c r="V970" s="10" t="s">
        <v>79</v>
      </c>
      <c r="W970" s="10" t="s">
        <v>79</v>
      </c>
      <c r="X970" s="10" t="s">
        <v>1936</v>
      </c>
      <c r="Y970" s="271" t="s">
        <v>12892</v>
      </c>
      <c r="Z970" s="288">
        <v>44297</v>
      </c>
      <c r="AA970" s="10" t="s">
        <v>1937</v>
      </c>
      <c r="AB970" s="10" t="s">
        <v>1956</v>
      </c>
      <c r="AC970" s="8" t="s">
        <v>1939</v>
      </c>
      <c r="AD970" s="10" t="s">
        <v>1952</v>
      </c>
      <c r="AE970" s="10" t="s">
        <v>1962</v>
      </c>
      <c r="AF970" s="10" t="s">
        <v>12893</v>
      </c>
      <c r="AG970" s="10" t="s">
        <v>12894</v>
      </c>
      <c r="AH970" s="10" t="s">
        <v>12893</v>
      </c>
      <c r="AI970" s="10" t="s">
        <v>12894</v>
      </c>
      <c r="AJ970" s="272" t="s">
        <v>12895</v>
      </c>
      <c r="AK970" s="10" t="s">
        <v>12896</v>
      </c>
      <c r="AL970" s="10" t="s">
        <v>2107</v>
      </c>
      <c r="AM970" s="10" t="s">
        <v>12897</v>
      </c>
      <c r="AN970" s="291" t="s">
        <v>12898</v>
      </c>
      <c r="AO970" s="291"/>
      <c r="AP970" s="291"/>
      <c r="AQ970" s="10"/>
      <c r="AR970" s="245">
        <v>44959</v>
      </c>
      <c r="AS970" s="245">
        <v>44959</v>
      </c>
      <c r="AT970" s="246"/>
      <c r="AU970" s="244"/>
      <c r="AV970" s="257" t="s">
        <v>8582</v>
      </c>
      <c r="AW970" s="254" t="s">
        <v>3782</v>
      </c>
      <c r="AX970" s="258"/>
      <c r="AY970" s="250" t="s">
        <v>12890</v>
      </c>
    </row>
    <row r="971" spans="1:51" ht="24.75" customHeight="1" x14ac:dyDescent="0.35">
      <c r="A971" s="11">
        <v>970</v>
      </c>
      <c r="B971" s="280" t="s">
        <v>12899</v>
      </c>
      <c r="C971" s="247" t="s">
        <v>12900</v>
      </c>
      <c r="D971" s="274"/>
      <c r="E971" s="274" t="s">
        <v>14</v>
      </c>
      <c r="F971" s="275">
        <v>44893</v>
      </c>
      <c r="G971" s="275">
        <v>44952</v>
      </c>
      <c r="H971" s="275"/>
      <c r="I971" s="275">
        <v>45317</v>
      </c>
      <c r="J971" s="269" t="s">
        <v>2085</v>
      </c>
      <c r="K971" s="269" t="s">
        <v>18</v>
      </c>
      <c r="L971" s="274" t="s">
        <v>19</v>
      </c>
      <c r="M971" s="274" t="s">
        <v>5617</v>
      </c>
      <c r="N971" s="274" t="s">
        <v>2017</v>
      </c>
      <c r="O971" s="274" t="s">
        <v>1526</v>
      </c>
      <c r="P971" s="274" t="s">
        <v>2648</v>
      </c>
      <c r="Q971" s="10" t="s">
        <v>21</v>
      </c>
      <c r="R971" s="274"/>
      <c r="S971" s="274"/>
      <c r="T971" s="274" t="s">
        <v>53</v>
      </c>
      <c r="U971" s="278">
        <v>35708</v>
      </c>
      <c r="V971" s="274" t="s">
        <v>1945</v>
      </c>
      <c r="W971" s="274" t="s">
        <v>1382</v>
      </c>
      <c r="X971" s="274" t="s">
        <v>1936</v>
      </c>
      <c r="Y971" s="274" t="s">
        <v>12901</v>
      </c>
      <c r="Z971" s="277">
        <v>44844</v>
      </c>
      <c r="AA971" s="274" t="s">
        <v>1937</v>
      </c>
      <c r="AB971" s="274" t="s">
        <v>1956</v>
      </c>
      <c r="AC971" s="247" t="s">
        <v>1939</v>
      </c>
      <c r="AD971" s="274" t="s">
        <v>1992</v>
      </c>
      <c r="AE971" s="274" t="s">
        <v>12902</v>
      </c>
      <c r="AF971" s="274" t="s">
        <v>12903</v>
      </c>
      <c r="AG971" s="274" t="s">
        <v>12904</v>
      </c>
      <c r="AH971" s="274" t="s">
        <v>12903</v>
      </c>
      <c r="AI971" s="274" t="s">
        <v>12905</v>
      </c>
      <c r="AJ971" s="274" t="s">
        <v>12906</v>
      </c>
      <c r="AK971" s="274" t="s">
        <v>12907</v>
      </c>
      <c r="AL971" s="274" t="s">
        <v>1953</v>
      </c>
      <c r="AM971" s="287" t="s">
        <v>12908</v>
      </c>
      <c r="AN971" s="289" t="s">
        <v>12909</v>
      </c>
      <c r="AO971" s="280"/>
      <c r="AP971" s="280"/>
      <c r="AQ971" s="280"/>
      <c r="AR971" s="245">
        <v>44960</v>
      </c>
      <c r="AS971" s="245">
        <v>44960</v>
      </c>
      <c r="AT971" s="246"/>
      <c r="AU971" s="244"/>
      <c r="AV971" s="257" t="s">
        <v>8582</v>
      </c>
      <c r="AW971" s="254" t="s">
        <v>10797</v>
      </c>
      <c r="AX971" s="257"/>
      <c r="AY971" s="250" t="s">
        <v>12899</v>
      </c>
    </row>
    <row r="972" spans="1:51" ht="24.75" customHeight="1" x14ac:dyDescent="0.35">
      <c r="A972" s="11">
        <v>971</v>
      </c>
      <c r="B972" s="290" t="s">
        <v>12910</v>
      </c>
      <c r="C972" s="8" t="s">
        <v>12911</v>
      </c>
      <c r="D972" s="10"/>
      <c r="E972" s="10" t="s">
        <v>14</v>
      </c>
      <c r="F972" s="9">
        <v>44565</v>
      </c>
      <c r="G972" s="9">
        <v>44624</v>
      </c>
      <c r="H972" s="9"/>
      <c r="I972" s="9">
        <v>44989</v>
      </c>
      <c r="J972" s="7" t="s">
        <v>2085</v>
      </c>
      <c r="K972" s="7" t="s">
        <v>18</v>
      </c>
      <c r="L972" s="10" t="s">
        <v>218</v>
      </c>
      <c r="M972" s="242" t="s">
        <v>2406</v>
      </c>
      <c r="N972" s="243" t="s">
        <v>1933</v>
      </c>
      <c r="O972" s="243" t="s">
        <v>12912</v>
      </c>
      <c r="P972" s="10" t="s">
        <v>12913</v>
      </c>
      <c r="Q972" s="10" t="s">
        <v>21</v>
      </c>
      <c r="R972" s="10"/>
      <c r="S972" s="10"/>
      <c r="T972" s="10" t="s">
        <v>53</v>
      </c>
      <c r="U972" s="244">
        <v>32773</v>
      </c>
      <c r="V972" s="10" t="s">
        <v>2205</v>
      </c>
      <c r="W972" s="10" t="s">
        <v>2205</v>
      </c>
      <c r="X972" s="241" t="s">
        <v>1936</v>
      </c>
      <c r="Y972" s="8" t="s">
        <v>12914</v>
      </c>
      <c r="Z972" s="243">
        <v>42740</v>
      </c>
      <c r="AA972" s="10" t="s">
        <v>2009</v>
      </c>
      <c r="AB972" s="10" t="s">
        <v>1938</v>
      </c>
      <c r="AC972" s="10" t="s">
        <v>1939</v>
      </c>
      <c r="AD972" s="10" t="s">
        <v>2010</v>
      </c>
      <c r="AE972" s="243" t="s">
        <v>2750</v>
      </c>
      <c r="AF972" s="10" t="s">
        <v>12915</v>
      </c>
      <c r="AG972" s="10" t="s">
        <v>12916</v>
      </c>
      <c r="AH972" s="242" t="s">
        <v>12915</v>
      </c>
      <c r="AI972" s="243" t="s">
        <v>12916</v>
      </c>
      <c r="AJ972" s="10" t="s">
        <v>12917</v>
      </c>
      <c r="AK972" s="10" t="s">
        <v>12918</v>
      </c>
      <c r="AL972" s="241" t="s">
        <v>1971</v>
      </c>
      <c r="AM972" s="254" t="s">
        <v>12919</v>
      </c>
      <c r="AN972" s="254" t="s">
        <v>12920</v>
      </c>
      <c r="AO972" s="254"/>
      <c r="AP972" s="254"/>
      <c r="AQ972" s="254"/>
      <c r="AR972" s="245">
        <v>44960</v>
      </c>
      <c r="AS972" s="245">
        <v>44960</v>
      </c>
      <c r="AT972" s="246"/>
      <c r="AU972" s="244"/>
      <c r="AV972" s="257" t="s">
        <v>8582</v>
      </c>
      <c r="AW972" s="254" t="s">
        <v>10797</v>
      </c>
      <c r="AX972" s="257"/>
      <c r="AY972" s="250" t="s">
        <v>12910</v>
      </c>
    </row>
    <row r="973" spans="1:51" ht="24.75" customHeight="1" x14ac:dyDescent="0.35">
      <c r="A973" s="11">
        <v>972</v>
      </c>
      <c r="B973" s="280" t="s">
        <v>12921</v>
      </c>
      <c r="C973" s="247" t="s">
        <v>12922</v>
      </c>
      <c r="D973" s="274"/>
      <c r="E973" s="274" t="s">
        <v>14</v>
      </c>
      <c r="F973" s="275">
        <v>44914</v>
      </c>
      <c r="G973" s="275">
        <v>44973</v>
      </c>
      <c r="H973" s="275"/>
      <c r="I973" s="275"/>
      <c r="J973" s="269"/>
      <c r="K973" s="269" t="s">
        <v>10651</v>
      </c>
      <c r="L973" s="274" t="s">
        <v>70</v>
      </c>
      <c r="M973" s="274" t="s">
        <v>2147</v>
      </c>
      <c r="N973" s="274" t="s">
        <v>1990</v>
      </c>
      <c r="O973" s="274" t="s">
        <v>505</v>
      </c>
      <c r="P973" s="274" t="s">
        <v>2236</v>
      </c>
      <c r="Q973" s="10" t="s">
        <v>21</v>
      </c>
      <c r="R973" s="274"/>
      <c r="S973" s="274"/>
      <c r="T973" s="274" t="s">
        <v>22</v>
      </c>
      <c r="U973" s="278">
        <v>32258</v>
      </c>
      <c r="V973" s="274" t="s">
        <v>2007</v>
      </c>
      <c r="W973" s="274" t="s">
        <v>2007</v>
      </c>
      <c r="X973" s="274" t="s">
        <v>1936</v>
      </c>
      <c r="Y973" s="274" t="s">
        <v>12923</v>
      </c>
      <c r="Z973" s="277">
        <v>44551</v>
      </c>
      <c r="AA973" s="274" t="s">
        <v>1937</v>
      </c>
      <c r="AB973" s="274" t="s">
        <v>1956</v>
      </c>
      <c r="AC973" s="247" t="s">
        <v>1939</v>
      </c>
      <c r="AD973" s="274" t="s">
        <v>12924</v>
      </c>
      <c r="AE973" s="274" t="s">
        <v>1988</v>
      </c>
      <c r="AF973" s="274" t="s">
        <v>12925</v>
      </c>
      <c r="AG973" s="280" t="s">
        <v>12926</v>
      </c>
      <c r="AH973" s="242" t="s">
        <v>12927</v>
      </c>
      <c r="AI973" s="279" t="s">
        <v>12928</v>
      </c>
      <c r="AJ973" s="280" t="s">
        <v>12929</v>
      </c>
      <c r="AK973" s="280" t="s">
        <v>12930</v>
      </c>
      <c r="AL973" s="284" t="s">
        <v>2160</v>
      </c>
      <c r="AM973" s="286" t="s">
        <v>12931</v>
      </c>
      <c r="AN973" s="289" t="s">
        <v>12932</v>
      </c>
      <c r="AO973" s="10"/>
      <c r="AP973" s="10"/>
      <c r="AQ973" s="254"/>
      <c r="AR973" s="292">
        <v>44967</v>
      </c>
      <c r="AS973" s="292">
        <v>44967</v>
      </c>
      <c r="AT973" s="246"/>
      <c r="AU973" s="244"/>
      <c r="AV973" s="257" t="s">
        <v>8582</v>
      </c>
      <c r="AW973" s="254" t="s">
        <v>10797</v>
      </c>
      <c r="AX973" s="257"/>
      <c r="AY973" s="250" t="s">
        <v>12921</v>
      </c>
    </row>
    <row r="974" spans="1:51" ht="24.75" customHeight="1" x14ac:dyDescent="0.35">
      <c r="A974" s="11">
        <v>973</v>
      </c>
      <c r="B974" s="293" t="s">
        <v>12933</v>
      </c>
      <c r="C974" s="294" t="s">
        <v>12934</v>
      </c>
      <c r="D974" s="253"/>
      <c r="E974" s="253" t="s">
        <v>548</v>
      </c>
      <c r="F974" s="251">
        <v>44347</v>
      </c>
      <c r="G974" s="251">
        <v>44406</v>
      </c>
      <c r="H974" s="251"/>
      <c r="I974" s="251">
        <v>45867</v>
      </c>
      <c r="J974" s="231" t="s">
        <v>2269</v>
      </c>
      <c r="K974" s="231" t="s">
        <v>80</v>
      </c>
      <c r="L974" s="253" t="s">
        <v>12935</v>
      </c>
      <c r="M974" s="242" t="s">
        <v>2060</v>
      </c>
      <c r="N974" s="252" t="s">
        <v>2017</v>
      </c>
      <c r="O974" s="252" t="s">
        <v>3186</v>
      </c>
      <c r="P974" s="253" t="s">
        <v>2061</v>
      </c>
      <c r="Q974" s="10" t="e">
        <v>#N/A</v>
      </c>
      <c r="R974" s="253"/>
      <c r="S974" s="253"/>
      <c r="T974" s="253" t="s">
        <v>53</v>
      </c>
      <c r="U974" s="295">
        <v>33807</v>
      </c>
      <c r="V974" s="253" t="s">
        <v>141</v>
      </c>
      <c r="W974" s="253" t="s">
        <v>141</v>
      </c>
      <c r="X974" s="293" t="s">
        <v>1936</v>
      </c>
      <c r="Y974" s="294" t="s">
        <v>12936</v>
      </c>
      <c r="Z974" s="252">
        <v>41876</v>
      </c>
      <c r="AA974" s="253" t="s">
        <v>141</v>
      </c>
      <c r="AB974" s="253" t="s">
        <v>1938</v>
      </c>
      <c r="AC974" s="253" t="s">
        <v>1939</v>
      </c>
      <c r="AD974" s="253" t="s">
        <v>2139</v>
      </c>
      <c r="AE974" s="252" t="s">
        <v>2480</v>
      </c>
      <c r="AF974" s="253" t="s">
        <v>12937</v>
      </c>
      <c r="AG974" s="253" t="s">
        <v>12938</v>
      </c>
      <c r="AH974" s="242" t="s">
        <v>12939</v>
      </c>
      <c r="AI974" s="252" t="s">
        <v>12940</v>
      </c>
      <c r="AJ974" s="253" t="s">
        <v>12941</v>
      </c>
      <c r="AK974" s="253" t="s">
        <v>12942</v>
      </c>
      <c r="AL974" s="293" t="s">
        <v>1971</v>
      </c>
      <c r="AM974" s="296" t="s">
        <v>12943</v>
      </c>
      <c r="AN974" s="297" t="s">
        <v>12944</v>
      </c>
      <c r="AO974" s="10"/>
      <c r="AP974" s="10"/>
      <c r="AQ974" s="254"/>
      <c r="AR974" s="292">
        <v>44972</v>
      </c>
      <c r="AS974" s="292">
        <v>44972</v>
      </c>
      <c r="AT974" s="246"/>
      <c r="AU974" s="244"/>
      <c r="AV974" s="257" t="s">
        <v>8582</v>
      </c>
      <c r="AW974" s="254" t="s">
        <v>8607</v>
      </c>
      <c r="AX974" s="249"/>
      <c r="AY974" s="250" t="s">
        <v>12933</v>
      </c>
    </row>
    <row r="975" spans="1:51" ht="24.75" customHeight="1" x14ac:dyDescent="0.35">
      <c r="A975" s="11">
        <v>974</v>
      </c>
      <c r="B975" s="280" t="s">
        <v>12945</v>
      </c>
      <c r="C975" s="247" t="s">
        <v>1693</v>
      </c>
      <c r="D975" s="274"/>
      <c r="E975" s="274" t="s">
        <v>501</v>
      </c>
      <c r="F975" s="275">
        <v>43836</v>
      </c>
      <c r="G975" s="275">
        <v>43895</v>
      </c>
      <c r="H975" s="275"/>
      <c r="I975" s="275"/>
      <c r="J975" s="269" t="s">
        <v>1932</v>
      </c>
      <c r="K975" s="269" t="s">
        <v>34</v>
      </c>
      <c r="L975" s="274" t="s">
        <v>35</v>
      </c>
      <c r="M975" s="274" t="s">
        <v>35</v>
      </c>
      <c r="N975" s="274" t="s">
        <v>2126</v>
      </c>
      <c r="O975" s="274" t="s">
        <v>307</v>
      </c>
      <c r="P975" s="274" t="s">
        <v>2127</v>
      </c>
      <c r="Q975" s="10" t="s">
        <v>21</v>
      </c>
      <c r="R975" s="274"/>
      <c r="S975" s="274"/>
      <c r="T975" s="274" t="s">
        <v>22</v>
      </c>
      <c r="U975" s="278">
        <v>32849</v>
      </c>
      <c r="V975" s="274" t="s">
        <v>501</v>
      </c>
      <c r="W975" s="274" t="s">
        <v>501</v>
      </c>
      <c r="X975" s="274" t="s">
        <v>1936</v>
      </c>
      <c r="Y975" s="274" t="s">
        <v>12946</v>
      </c>
      <c r="Z975" s="277">
        <v>39405</v>
      </c>
      <c r="AA975" s="274" t="s">
        <v>501</v>
      </c>
      <c r="AB975" s="274" t="s">
        <v>1938</v>
      </c>
      <c r="AC975" s="247" t="s">
        <v>1939</v>
      </c>
      <c r="AD975" s="274" t="s">
        <v>2240</v>
      </c>
      <c r="AE975" s="274" t="s">
        <v>2095</v>
      </c>
      <c r="AF975" s="274" t="s">
        <v>12947</v>
      </c>
      <c r="AG975" s="274" t="s">
        <v>12948</v>
      </c>
      <c r="AH975" s="274" t="s">
        <v>12949</v>
      </c>
      <c r="AI975" s="274" t="s">
        <v>12950</v>
      </c>
      <c r="AJ975" s="274" t="s">
        <v>12951</v>
      </c>
      <c r="AK975" s="274" t="s">
        <v>12952</v>
      </c>
      <c r="AL975" s="274" t="s">
        <v>1941</v>
      </c>
      <c r="AM975" s="287" t="s">
        <v>12953</v>
      </c>
      <c r="AN975" s="289" t="s">
        <v>12954</v>
      </c>
      <c r="AO975" s="10"/>
      <c r="AP975" s="10"/>
      <c r="AQ975" s="10"/>
      <c r="AR975" s="245">
        <v>44973</v>
      </c>
      <c r="AS975" s="245">
        <v>44973</v>
      </c>
      <c r="AT975" s="246"/>
      <c r="AU975" s="244"/>
      <c r="AV975" s="257" t="s">
        <v>8582</v>
      </c>
      <c r="AW975" s="254" t="s">
        <v>8607</v>
      </c>
      <c r="AX975" s="257"/>
      <c r="AY975" s="250" t="s">
        <v>12945</v>
      </c>
    </row>
    <row r="976" spans="1:51" ht="24.75" customHeight="1" x14ac:dyDescent="0.35">
      <c r="A976" s="11">
        <v>975</v>
      </c>
      <c r="B976" s="280" t="s">
        <v>12955</v>
      </c>
      <c r="C976" s="247" t="s">
        <v>12956</v>
      </c>
      <c r="D976" s="274"/>
      <c r="E976" s="274" t="s">
        <v>14</v>
      </c>
      <c r="F976" s="275">
        <v>44081</v>
      </c>
      <c r="G976" s="275">
        <v>44140</v>
      </c>
      <c r="H976" s="275"/>
      <c r="I976" s="275">
        <v>45601</v>
      </c>
      <c r="J976" s="269" t="s">
        <v>2269</v>
      </c>
      <c r="K976" s="269" t="s">
        <v>18</v>
      </c>
      <c r="L976" s="274" t="s">
        <v>218</v>
      </c>
      <c r="M976" s="274" t="s">
        <v>2406</v>
      </c>
      <c r="N976" s="274" t="s">
        <v>1984</v>
      </c>
      <c r="O976" s="274" t="s">
        <v>1452</v>
      </c>
      <c r="P976" s="274" t="s">
        <v>2610</v>
      </c>
      <c r="Q976" s="10" t="e">
        <v>#N/A</v>
      </c>
      <c r="R976" s="274"/>
      <c r="S976" s="274"/>
      <c r="T976" s="274" t="s">
        <v>22</v>
      </c>
      <c r="U976" s="278">
        <v>31114</v>
      </c>
      <c r="V976" s="274" t="s">
        <v>669</v>
      </c>
      <c r="W976" s="274" t="s">
        <v>669</v>
      </c>
      <c r="X976" s="274" t="s">
        <v>1936</v>
      </c>
      <c r="Y976" s="274" t="s">
        <v>12957</v>
      </c>
      <c r="Z976" s="277">
        <v>41838</v>
      </c>
      <c r="AA976" s="274" t="s">
        <v>669</v>
      </c>
      <c r="AB976" s="274" t="s">
        <v>1938</v>
      </c>
      <c r="AC976" s="247" t="s">
        <v>1939</v>
      </c>
      <c r="AD976" s="274" t="s">
        <v>2250</v>
      </c>
      <c r="AE976" s="274" t="s">
        <v>2304</v>
      </c>
      <c r="AF976" s="280" t="s">
        <v>12958</v>
      </c>
      <c r="AG976" s="280" t="s">
        <v>12959</v>
      </c>
      <c r="AH976" s="242" t="s">
        <v>12958</v>
      </c>
      <c r="AI976" s="279" t="s">
        <v>12959</v>
      </c>
      <c r="AJ976" s="280" t="s">
        <v>12960</v>
      </c>
      <c r="AK976" s="280" t="s">
        <v>12961</v>
      </c>
      <c r="AL976" s="284" t="s">
        <v>1941</v>
      </c>
      <c r="AM976" s="286" t="s">
        <v>12962</v>
      </c>
      <c r="AN976" s="289" t="s">
        <v>12963</v>
      </c>
      <c r="AO976" s="10"/>
      <c r="AP976" s="10"/>
      <c r="AQ976" s="254"/>
      <c r="AR976" s="245">
        <v>44974</v>
      </c>
      <c r="AS976" s="245">
        <v>44974</v>
      </c>
      <c r="AT976" s="298"/>
      <c r="AU976" s="299"/>
      <c r="AV976" s="257" t="s">
        <v>8582</v>
      </c>
      <c r="AW976" s="254" t="s">
        <v>8607</v>
      </c>
      <c r="AX976" s="247"/>
      <c r="AY976" s="250" t="s">
        <v>12955</v>
      </c>
    </row>
    <row r="977" spans="1:51" s="8" customFormat="1" ht="24.75" customHeight="1" x14ac:dyDescent="0.35">
      <c r="A977" s="11">
        <v>976</v>
      </c>
      <c r="B977" s="280" t="s">
        <v>12964</v>
      </c>
      <c r="C977" s="8" t="s">
        <v>12965</v>
      </c>
      <c r="D977" s="10"/>
      <c r="E977" s="243" t="s">
        <v>14</v>
      </c>
      <c r="F977" s="9">
        <v>44956</v>
      </c>
      <c r="G977" s="9">
        <v>45015</v>
      </c>
      <c r="H977" s="9"/>
      <c r="I977" s="9"/>
      <c r="J977" s="7"/>
      <c r="K977" s="269" t="s">
        <v>18</v>
      </c>
      <c r="L977" s="10" t="s">
        <v>19</v>
      </c>
      <c r="M977" s="242" t="s">
        <v>19</v>
      </c>
      <c r="N977" s="10" t="s">
        <v>2017</v>
      </c>
      <c r="O977" s="10" t="s">
        <v>891</v>
      </c>
      <c r="P977" s="10" t="s">
        <v>2393</v>
      </c>
      <c r="Q977" s="10" t="s">
        <v>21</v>
      </c>
      <c r="R977" s="10"/>
      <c r="S977" s="10"/>
      <c r="T977" s="10" t="s">
        <v>22</v>
      </c>
      <c r="U977" s="270">
        <v>31884</v>
      </c>
      <c r="V977" s="10" t="s">
        <v>2297</v>
      </c>
      <c r="W977" s="10" t="s">
        <v>2297</v>
      </c>
      <c r="X977" s="10" t="s">
        <v>1936</v>
      </c>
      <c r="Y977" s="259" t="s">
        <v>12966</v>
      </c>
      <c r="Z977" s="288">
        <v>43707</v>
      </c>
      <c r="AA977" s="10" t="s">
        <v>2297</v>
      </c>
      <c r="AB977" s="274" t="s">
        <v>1956</v>
      </c>
      <c r="AC977" s="8" t="s">
        <v>1939</v>
      </c>
      <c r="AD977" s="10" t="s">
        <v>12967</v>
      </c>
      <c r="AE977" s="10" t="s">
        <v>2508</v>
      </c>
      <c r="AF977" s="10" t="s">
        <v>12968</v>
      </c>
      <c r="AG977" s="10" t="s">
        <v>12969</v>
      </c>
      <c r="AH977" s="10" t="s">
        <v>12970</v>
      </c>
      <c r="AI977" s="10" t="s">
        <v>12971</v>
      </c>
      <c r="AJ977" s="10" t="s">
        <v>12972</v>
      </c>
      <c r="AK977" s="10" t="s">
        <v>10733</v>
      </c>
      <c r="AL977" s="10" t="s">
        <v>2224</v>
      </c>
      <c r="AM977" s="10" t="s">
        <v>12973</v>
      </c>
      <c r="AN977" s="289" t="s">
        <v>12974</v>
      </c>
      <c r="AO977" s="10"/>
      <c r="AP977" s="10"/>
      <c r="AR977" s="245">
        <v>44978</v>
      </c>
      <c r="AS977" s="245">
        <v>44978</v>
      </c>
      <c r="AU977" s="300"/>
      <c r="AV977" s="257" t="s">
        <v>8582</v>
      </c>
      <c r="AW977" s="254" t="s">
        <v>10797</v>
      </c>
      <c r="AY977" s="255" t="s">
        <v>12964</v>
      </c>
    </row>
    <row r="978" spans="1:51" ht="24.75" customHeight="1" x14ac:dyDescent="0.35">
      <c r="A978" s="11">
        <v>977</v>
      </c>
      <c r="B978" s="280" t="s">
        <v>12975</v>
      </c>
      <c r="C978" s="248" t="s">
        <v>12976</v>
      </c>
      <c r="D978" s="280"/>
      <c r="E978" s="279" t="s">
        <v>32</v>
      </c>
      <c r="F978" s="275">
        <v>44832</v>
      </c>
      <c r="G978" s="275">
        <v>44891</v>
      </c>
      <c r="H978" s="275"/>
      <c r="I978" s="275">
        <v>44983</v>
      </c>
      <c r="J978" s="269" t="s">
        <v>12977</v>
      </c>
      <c r="K978" s="269" t="s">
        <v>26</v>
      </c>
      <c r="L978" s="280" t="s">
        <v>27</v>
      </c>
      <c r="M978" s="278" t="s">
        <v>27</v>
      </c>
      <c r="N978" s="280" t="s">
        <v>2050</v>
      </c>
      <c r="O978" s="280" t="s">
        <v>1078</v>
      </c>
      <c r="P978" s="280" t="s">
        <v>2471</v>
      </c>
      <c r="Q978" s="10" t="s">
        <v>21</v>
      </c>
      <c r="R978" s="280"/>
      <c r="S978" s="280"/>
      <c r="T978" s="280" t="s">
        <v>53</v>
      </c>
      <c r="U978" s="278">
        <v>35099</v>
      </c>
      <c r="V978" s="280" t="s">
        <v>79</v>
      </c>
      <c r="W978" s="280" t="s">
        <v>79</v>
      </c>
      <c r="X978" s="280" t="s">
        <v>1936</v>
      </c>
      <c r="Y978" s="301" t="s">
        <v>12978</v>
      </c>
      <c r="Z978" s="277">
        <v>40357</v>
      </c>
      <c r="AA978" s="280" t="s">
        <v>79</v>
      </c>
      <c r="AB978" s="274" t="s">
        <v>1956</v>
      </c>
      <c r="AC978" s="248" t="s">
        <v>1939</v>
      </c>
      <c r="AD978" s="280" t="s">
        <v>1947</v>
      </c>
      <c r="AE978" s="280" t="s">
        <v>2073</v>
      </c>
      <c r="AF978" s="280" t="s">
        <v>12979</v>
      </c>
      <c r="AG978" s="280" t="s">
        <v>12980</v>
      </c>
      <c r="AH978" s="302" t="s">
        <v>12979</v>
      </c>
      <c r="AI978" s="280" t="s">
        <v>12980</v>
      </c>
      <c r="AJ978" s="280" t="s">
        <v>12981</v>
      </c>
      <c r="AK978" s="280" t="s">
        <v>809</v>
      </c>
      <c r="AL978" s="280" t="s">
        <v>1953</v>
      </c>
      <c r="AM978" s="289" t="s">
        <v>12982</v>
      </c>
      <c r="AN978" s="289" t="s">
        <v>12983</v>
      </c>
      <c r="AO978" s="10"/>
      <c r="AP978" s="10"/>
      <c r="AQ978" s="8"/>
      <c r="AR978" s="245">
        <v>44983</v>
      </c>
      <c r="AS978" s="245">
        <v>44983</v>
      </c>
      <c r="AT978" s="261"/>
      <c r="AU978" s="303"/>
      <c r="AV978" s="257" t="s">
        <v>8638</v>
      </c>
      <c r="AW978" s="254" t="s">
        <v>9695</v>
      </c>
      <c r="AX978" s="248"/>
      <c r="AY978" s="250" t="s">
        <v>12975</v>
      </c>
    </row>
    <row r="979" spans="1:51" s="8" customFormat="1" ht="24.75" customHeight="1" x14ac:dyDescent="0.35">
      <c r="A979" s="11">
        <v>978</v>
      </c>
      <c r="B979" s="280" t="s">
        <v>12984</v>
      </c>
      <c r="C979" s="249" t="s">
        <v>12985</v>
      </c>
      <c r="D979" s="276"/>
      <c r="E979" s="276" t="s">
        <v>255</v>
      </c>
      <c r="F979" s="9">
        <v>44565</v>
      </c>
      <c r="G979" s="9">
        <v>44624</v>
      </c>
      <c r="H979" s="9"/>
      <c r="I979" s="9">
        <v>44989</v>
      </c>
      <c r="J979" s="7" t="s">
        <v>2085</v>
      </c>
      <c r="K979" s="269" t="s">
        <v>80</v>
      </c>
      <c r="L979" s="276" t="s">
        <v>12800</v>
      </c>
      <c r="M979" s="283" t="s">
        <v>11017</v>
      </c>
      <c r="N979" s="276" t="s">
        <v>1972</v>
      </c>
      <c r="O979" s="276" t="s">
        <v>3186</v>
      </c>
      <c r="P979" s="276" t="s">
        <v>2061</v>
      </c>
      <c r="Q979" s="10" t="e">
        <v>#N/A</v>
      </c>
      <c r="R979" s="276"/>
      <c r="S979" s="276"/>
      <c r="T979" s="276" t="s">
        <v>53</v>
      </c>
      <c r="U979" s="270">
        <v>29542</v>
      </c>
      <c r="V979" s="276" t="s">
        <v>255</v>
      </c>
      <c r="W979" s="276" t="s">
        <v>255</v>
      </c>
      <c r="X979" s="276" t="s">
        <v>1936</v>
      </c>
      <c r="Y979" s="276" t="s">
        <v>12986</v>
      </c>
      <c r="Z979" s="288">
        <v>44162</v>
      </c>
      <c r="AA979" s="276" t="s">
        <v>1937</v>
      </c>
      <c r="AB979" s="274" t="s">
        <v>1938</v>
      </c>
      <c r="AC979" s="249" t="s">
        <v>1939</v>
      </c>
      <c r="AD979" s="276" t="s">
        <v>12987</v>
      </c>
      <c r="AE979" s="276" t="s">
        <v>12988</v>
      </c>
      <c r="AF979" s="10" t="s">
        <v>12989</v>
      </c>
      <c r="AG979" s="10" t="s">
        <v>12990</v>
      </c>
      <c r="AH979" s="270" t="s">
        <v>12989</v>
      </c>
      <c r="AI979" s="243" t="s">
        <v>12990</v>
      </c>
      <c r="AJ979" s="10" t="s">
        <v>12991</v>
      </c>
      <c r="AK979" s="10" t="s">
        <v>12992</v>
      </c>
      <c r="AL979" s="241" t="s">
        <v>1971</v>
      </c>
      <c r="AM979" s="254" t="s">
        <v>12993</v>
      </c>
      <c r="AN979" s="289" t="s">
        <v>12994</v>
      </c>
      <c r="AO979" s="10"/>
      <c r="AP979" s="10"/>
      <c r="AQ979" s="254"/>
      <c r="AR979" s="245">
        <v>44978</v>
      </c>
      <c r="AS979" s="245">
        <v>44985</v>
      </c>
      <c r="AT979" s="254"/>
      <c r="AU979" s="244"/>
      <c r="AV979" s="257" t="s">
        <v>8582</v>
      </c>
      <c r="AW979" s="254" t="s">
        <v>9695</v>
      </c>
      <c r="AX979" s="249"/>
      <c r="AY979" s="255" t="s">
        <v>12984</v>
      </c>
    </row>
    <row r="980" spans="1:51" ht="24.75" customHeight="1" x14ac:dyDescent="0.35">
      <c r="A980" s="11">
        <v>979</v>
      </c>
      <c r="B980" s="280" t="s">
        <v>12995</v>
      </c>
      <c r="C980" s="247" t="s">
        <v>123</v>
      </c>
      <c r="D980" s="274"/>
      <c r="E980" s="274" t="s">
        <v>14</v>
      </c>
      <c r="F980" s="275">
        <v>44886</v>
      </c>
      <c r="G980" s="275">
        <v>44945</v>
      </c>
      <c r="H980" s="275"/>
      <c r="I980" s="275">
        <v>45310</v>
      </c>
      <c r="J980" s="269" t="s">
        <v>2085</v>
      </c>
      <c r="K980" s="269" t="s">
        <v>12857</v>
      </c>
      <c r="L980" s="274" t="s">
        <v>751</v>
      </c>
      <c r="M980" s="274" t="s">
        <v>2378</v>
      </c>
      <c r="N980" s="274" t="s">
        <v>2050</v>
      </c>
      <c r="O980" s="274" t="s">
        <v>1463</v>
      </c>
      <c r="P980" s="274" t="s">
        <v>2614</v>
      </c>
      <c r="Q980" s="10" t="s">
        <v>21</v>
      </c>
      <c r="R980" s="274"/>
      <c r="S980" s="274"/>
      <c r="T980" s="274" t="s">
        <v>22</v>
      </c>
      <c r="U980" s="278">
        <v>36097</v>
      </c>
      <c r="V980" s="274" t="s">
        <v>124</v>
      </c>
      <c r="W980" s="274" t="s">
        <v>1725</v>
      </c>
      <c r="X980" s="274" t="s">
        <v>1936</v>
      </c>
      <c r="Y980" s="274" t="s">
        <v>12996</v>
      </c>
      <c r="Z980" s="277">
        <v>44557</v>
      </c>
      <c r="AA980" s="274" t="s">
        <v>1937</v>
      </c>
      <c r="AB980" s="274" t="s">
        <v>1956</v>
      </c>
      <c r="AC980" s="247" t="s">
        <v>1939</v>
      </c>
      <c r="AD980" s="274" t="s">
        <v>2221</v>
      </c>
      <c r="AE980" s="274" t="s">
        <v>12997</v>
      </c>
      <c r="AF980" s="280" t="s">
        <v>12998</v>
      </c>
      <c r="AG980" s="280" t="s">
        <v>12999</v>
      </c>
      <c r="AH980" s="242" t="s">
        <v>13000</v>
      </c>
      <c r="AI980" s="279" t="s">
        <v>13001</v>
      </c>
      <c r="AJ980" s="280" t="s">
        <v>13002</v>
      </c>
      <c r="AK980" s="280" t="s">
        <v>13003</v>
      </c>
      <c r="AL980" s="284" t="s">
        <v>1953</v>
      </c>
      <c r="AM980" s="286" t="s">
        <v>13004</v>
      </c>
      <c r="AN980" s="289" t="s">
        <v>13005</v>
      </c>
      <c r="AO980" s="10"/>
      <c r="AP980" s="10"/>
      <c r="AQ980" s="254"/>
      <c r="AR980" s="245">
        <v>44985</v>
      </c>
      <c r="AS980" s="245">
        <v>44985</v>
      </c>
      <c r="AT980" s="298"/>
      <c r="AU980" s="299"/>
      <c r="AV980" s="257" t="s">
        <v>8582</v>
      </c>
      <c r="AW980" s="254" t="s">
        <v>10797</v>
      </c>
      <c r="AX980" s="247"/>
      <c r="AY980" s="250" t="s">
        <v>12995</v>
      </c>
    </row>
    <row r="981" spans="1:51" ht="24.75" customHeight="1" x14ac:dyDescent="0.35">
      <c r="A981" s="11">
        <v>980</v>
      </c>
      <c r="B981" s="280" t="s">
        <v>13006</v>
      </c>
      <c r="C981" s="247" t="s">
        <v>13007</v>
      </c>
      <c r="D981" s="274"/>
      <c r="E981" s="274" t="s">
        <v>707</v>
      </c>
      <c r="F981" s="275">
        <v>44809</v>
      </c>
      <c r="G981" s="275">
        <v>44868</v>
      </c>
      <c r="H981" s="275"/>
      <c r="I981" s="275">
        <v>45233</v>
      </c>
      <c r="J981" s="269" t="s">
        <v>2085</v>
      </c>
      <c r="K981" s="269" t="s">
        <v>80</v>
      </c>
      <c r="L981" s="274" t="s">
        <v>13008</v>
      </c>
      <c r="M981" s="274" t="s">
        <v>13009</v>
      </c>
      <c r="N981" s="274" t="s">
        <v>1972</v>
      </c>
      <c r="O981" s="274" t="s">
        <v>3186</v>
      </c>
      <c r="P981" s="274" t="s">
        <v>2061</v>
      </c>
      <c r="Q981" s="10" t="e">
        <v>#N/A</v>
      </c>
      <c r="R981" s="274"/>
      <c r="S981" s="274"/>
      <c r="T981" s="274" t="s">
        <v>53</v>
      </c>
      <c r="U981" s="278">
        <v>27512</v>
      </c>
      <c r="V981" s="274" t="s">
        <v>707</v>
      </c>
      <c r="W981" s="274" t="s">
        <v>707</v>
      </c>
      <c r="X981" s="274" t="s">
        <v>1936</v>
      </c>
      <c r="Y981" s="274" t="s">
        <v>13010</v>
      </c>
      <c r="Z981" s="277">
        <v>42093</v>
      </c>
      <c r="AA981" s="274" t="s">
        <v>707</v>
      </c>
      <c r="AB981" s="274" t="s">
        <v>1938</v>
      </c>
      <c r="AC981" s="247" t="s">
        <v>1939</v>
      </c>
      <c r="AD981" s="274" t="s">
        <v>2149</v>
      </c>
      <c r="AE981" s="274" t="s">
        <v>1988</v>
      </c>
      <c r="AF981" s="280" t="s">
        <v>13011</v>
      </c>
      <c r="AG981" s="280" t="s">
        <v>13012</v>
      </c>
      <c r="AH981" s="242" t="s">
        <v>13013</v>
      </c>
      <c r="AI981" s="279" t="s">
        <v>13014</v>
      </c>
      <c r="AJ981" s="280" t="s">
        <v>13015</v>
      </c>
      <c r="AK981" s="280" t="s">
        <v>13016</v>
      </c>
      <c r="AL981" s="284" t="s">
        <v>1971</v>
      </c>
      <c r="AM981" s="286" t="s">
        <v>13017</v>
      </c>
      <c r="AN981" s="289" t="s">
        <v>13018</v>
      </c>
      <c r="AO981" s="10"/>
      <c r="AP981" s="10"/>
      <c r="AQ981" s="254"/>
      <c r="AR981" s="245">
        <v>44985</v>
      </c>
      <c r="AS981" s="245">
        <v>44985</v>
      </c>
      <c r="AT981" s="298"/>
      <c r="AU981" s="299"/>
      <c r="AV981" s="257" t="s">
        <v>8638</v>
      </c>
      <c r="AW981" s="254" t="s">
        <v>8639</v>
      </c>
      <c r="AX981" s="247"/>
      <c r="AY981" s="250" t="s">
        <v>13006</v>
      </c>
    </row>
    <row r="982" spans="1:51" ht="24.75" customHeight="1" x14ac:dyDescent="0.35">
      <c r="A982" s="11">
        <v>981</v>
      </c>
      <c r="B982" s="280" t="s">
        <v>13019</v>
      </c>
      <c r="C982" s="247" t="s">
        <v>13020</v>
      </c>
      <c r="D982" s="274"/>
      <c r="E982" s="274" t="s">
        <v>162</v>
      </c>
      <c r="F982" s="275">
        <v>44867</v>
      </c>
      <c r="G982" s="275">
        <v>44926</v>
      </c>
      <c r="H982" s="275"/>
      <c r="I982" s="275">
        <v>45291</v>
      </c>
      <c r="J982" s="269" t="s">
        <v>2085</v>
      </c>
      <c r="K982" s="269" t="s">
        <v>80</v>
      </c>
      <c r="L982" s="274" t="s">
        <v>13021</v>
      </c>
      <c r="M982" s="274" t="s">
        <v>2038</v>
      </c>
      <c r="N982" s="274" t="s">
        <v>2017</v>
      </c>
      <c r="O982" s="274" t="s">
        <v>3186</v>
      </c>
      <c r="P982" s="274" t="s">
        <v>2061</v>
      </c>
      <c r="Q982" s="10" t="e">
        <v>#N/A</v>
      </c>
      <c r="R982" s="274"/>
      <c r="S982" s="274"/>
      <c r="T982" s="274" t="s">
        <v>53</v>
      </c>
      <c r="U982" s="278">
        <v>33412</v>
      </c>
      <c r="V982" s="274" t="s">
        <v>162</v>
      </c>
      <c r="W982" s="274" t="s">
        <v>162</v>
      </c>
      <c r="X982" s="274" t="s">
        <v>1936</v>
      </c>
      <c r="Y982" s="274" t="s">
        <v>13022</v>
      </c>
      <c r="Z982" s="277">
        <v>44311</v>
      </c>
      <c r="AA982" s="274" t="s">
        <v>1937</v>
      </c>
      <c r="AB982" s="274" t="s">
        <v>1938</v>
      </c>
      <c r="AC982" s="247" t="s">
        <v>1939</v>
      </c>
      <c r="AD982" s="274" t="s">
        <v>2624</v>
      </c>
      <c r="AE982" s="274" t="s">
        <v>2586</v>
      </c>
      <c r="AF982" s="280" t="s">
        <v>13023</v>
      </c>
      <c r="AG982" s="280" t="s">
        <v>13024</v>
      </c>
      <c r="AH982" s="242" t="s">
        <v>13023</v>
      </c>
      <c r="AI982" s="279" t="s">
        <v>13024</v>
      </c>
      <c r="AJ982" s="280" t="s">
        <v>13025</v>
      </c>
      <c r="AK982" s="280" t="s">
        <v>13026</v>
      </c>
      <c r="AL982" s="284" t="s">
        <v>1971</v>
      </c>
      <c r="AM982" s="286" t="s">
        <v>13027</v>
      </c>
      <c r="AN982" s="289" t="s">
        <v>13028</v>
      </c>
      <c r="AO982" s="10"/>
      <c r="AP982" s="10"/>
      <c r="AQ982" s="254"/>
      <c r="AR982" s="245">
        <v>44985</v>
      </c>
      <c r="AS982" s="245">
        <v>44985</v>
      </c>
      <c r="AT982" s="298"/>
      <c r="AU982" s="299"/>
      <c r="AV982" s="257" t="s">
        <v>8582</v>
      </c>
      <c r="AW982" s="254" t="s">
        <v>3782</v>
      </c>
      <c r="AX982" s="247"/>
      <c r="AY982" s="250" t="s">
        <v>13019</v>
      </c>
    </row>
    <row r="983" spans="1:51" ht="24.75" customHeight="1" x14ac:dyDescent="0.35">
      <c r="A983" s="11">
        <v>982</v>
      </c>
      <c r="B983" s="284" t="s">
        <v>13029</v>
      </c>
      <c r="C983" s="247" t="s">
        <v>13030</v>
      </c>
      <c r="D983" s="274" t="s">
        <v>13031</v>
      </c>
      <c r="E983" s="274" t="s">
        <v>14</v>
      </c>
      <c r="F983" s="275">
        <v>44634</v>
      </c>
      <c r="G983" s="275">
        <v>44693</v>
      </c>
      <c r="H983" s="275"/>
      <c r="I983" s="275">
        <v>45058</v>
      </c>
      <c r="J983" s="269" t="s">
        <v>2085</v>
      </c>
      <c r="K983" s="269" t="s">
        <v>26</v>
      </c>
      <c r="L983" s="280" t="s">
        <v>1630</v>
      </c>
      <c r="M983" s="242" t="s">
        <v>1630</v>
      </c>
      <c r="N983" s="279" t="s">
        <v>2126</v>
      </c>
      <c r="O983" s="279" t="s">
        <v>1631</v>
      </c>
      <c r="P983" s="280" t="s">
        <v>2698</v>
      </c>
      <c r="Q983" s="10" t="s">
        <v>21</v>
      </c>
      <c r="R983" s="280"/>
      <c r="S983" s="280"/>
      <c r="T983" s="274" t="s">
        <v>22</v>
      </c>
      <c r="U983" s="304">
        <v>34711</v>
      </c>
      <c r="V983" s="280" t="s">
        <v>2055</v>
      </c>
      <c r="W983" s="280" t="s">
        <v>2055</v>
      </c>
      <c r="X983" s="284" t="s">
        <v>1936</v>
      </c>
      <c r="Y983" s="248" t="s">
        <v>13032</v>
      </c>
      <c r="Z983" s="279">
        <v>40660</v>
      </c>
      <c r="AA983" s="280" t="s">
        <v>1045</v>
      </c>
      <c r="AB983" s="280" t="s">
        <v>1956</v>
      </c>
      <c r="AC983" s="280" t="s">
        <v>1939</v>
      </c>
      <c r="AD983" s="280" t="s">
        <v>13033</v>
      </c>
      <c r="AE983" s="279" t="s">
        <v>1948</v>
      </c>
      <c r="AF983" s="280" t="s">
        <v>13034</v>
      </c>
      <c r="AG983" s="280" t="s">
        <v>13035</v>
      </c>
      <c r="AH983" s="242" t="s">
        <v>13036</v>
      </c>
      <c r="AI983" s="279" t="s">
        <v>13037</v>
      </c>
      <c r="AJ983" s="280" t="s">
        <v>13038</v>
      </c>
      <c r="AK983" s="280" t="s">
        <v>13039</v>
      </c>
      <c r="AL983" s="284" t="s">
        <v>1953</v>
      </c>
      <c r="AM983" s="286" t="s">
        <v>13040</v>
      </c>
      <c r="AN983" s="289" t="s">
        <v>13041</v>
      </c>
      <c r="AO983" s="10"/>
      <c r="AP983" s="10"/>
      <c r="AQ983" s="254"/>
      <c r="AR983" s="245">
        <v>44989</v>
      </c>
      <c r="AS983" s="245">
        <v>44989</v>
      </c>
      <c r="AT983" s="246"/>
      <c r="AU983" s="244"/>
      <c r="AV983" s="257" t="s">
        <v>8638</v>
      </c>
      <c r="AW983" s="248" t="s">
        <v>6649</v>
      </c>
      <c r="AX983" s="249"/>
      <c r="AY983" s="250" t="s">
        <v>13029</v>
      </c>
    </row>
    <row r="984" spans="1:51" ht="24.75" customHeight="1" x14ac:dyDescent="0.35">
      <c r="A984" s="11">
        <v>983</v>
      </c>
      <c r="B984" s="284" t="s">
        <v>13042</v>
      </c>
      <c r="C984" s="247" t="s">
        <v>13043</v>
      </c>
      <c r="D984" s="274"/>
      <c r="E984" s="274" t="s">
        <v>14</v>
      </c>
      <c r="F984" s="275">
        <v>44151</v>
      </c>
      <c r="G984" s="275">
        <v>44210</v>
      </c>
      <c r="H984" s="275"/>
      <c r="I984" s="275">
        <v>45671</v>
      </c>
      <c r="J984" s="269" t="s">
        <v>2269</v>
      </c>
      <c r="K984" s="269" t="s">
        <v>34</v>
      </c>
      <c r="L984" s="280" t="s">
        <v>35</v>
      </c>
      <c r="M984" s="242" t="s">
        <v>2225</v>
      </c>
      <c r="N984" s="279" t="s">
        <v>2155</v>
      </c>
      <c r="O984" s="279" t="s">
        <v>1231</v>
      </c>
      <c r="P984" s="280" t="s">
        <v>2543</v>
      </c>
      <c r="Q984" s="10" t="s">
        <v>21</v>
      </c>
      <c r="R984" s="280"/>
      <c r="S984" s="280"/>
      <c r="T984" s="274" t="s">
        <v>22</v>
      </c>
      <c r="U984" s="304">
        <v>34845</v>
      </c>
      <c r="V984" s="280" t="s">
        <v>2270</v>
      </c>
      <c r="W984" s="280" t="s">
        <v>2270</v>
      </c>
      <c r="X984" s="284" t="s">
        <v>1936</v>
      </c>
      <c r="Y984" s="248" t="s">
        <v>13044</v>
      </c>
      <c r="Z984" s="279">
        <v>41831</v>
      </c>
      <c r="AA984" s="280" t="s">
        <v>2270</v>
      </c>
      <c r="AB984" s="280" t="s">
        <v>1938</v>
      </c>
      <c r="AC984" s="280" t="s">
        <v>1939</v>
      </c>
      <c r="AD984" s="280" t="s">
        <v>2115</v>
      </c>
      <c r="AE984" s="279" t="s">
        <v>1962</v>
      </c>
      <c r="AF984" s="280" t="s">
        <v>13045</v>
      </c>
      <c r="AG984" s="280" t="s">
        <v>13046</v>
      </c>
      <c r="AH984" s="242" t="s">
        <v>13047</v>
      </c>
      <c r="AI984" s="279" t="s">
        <v>13048</v>
      </c>
      <c r="AJ984" s="280" t="s">
        <v>13049</v>
      </c>
      <c r="AK984" s="280" t="s">
        <v>13050</v>
      </c>
      <c r="AL984" s="284" t="s">
        <v>2224</v>
      </c>
      <c r="AM984" s="286" t="s">
        <v>13051</v>
      </c>
      <c r="AN984" s="289" t="s">
        <v>13052</v>
      </c>
      <c r="AO984" s="10"/>
      <c r="AP984" s="10"/>
      <c r="AQ984" s="254"/>
      <c r="AR984" s="245">
        <v>44992</v>
      </c>
      <c r="AS984" s="245">
        <v>44992</v>
      </c>
      <c r="AT984" s="246"/>
      <c r="AU984" s="244"/>
      <c r="AV984" s="257" t="s">
        <v>8582</v>
      </c>
      <c r="AW984" s="248" t="s">
        <v>3782</v>
      </c>
      <c r="AX984" s="249"/>
      <c r="AY984" s="250" t="s">
        <v>13042</v>
      </c>
    </row>
    <row r="985" spans="1:51" ht="24.75" customHeight="1" x14ac:dyDescent="0.35">
      <c r="A985" s="11">
        <v>984</v>
      </c>
      <c r="B985" s="284" t="s">
        <v>13053</v>
      </c>
      <c r="C985" s="247" t="s">
        <v>13054</v>
      </c>
      <c r="D985" s="274"/>
      <c r="E985" s="274" t="s">
        <v>14</v>
      </c>
      <c r="F985" s="275">
        <v>44991</v>
      </c>
      <c r="G985" s="275">
        <v>45050</v>
      </c>
      <c r="H985" s="275"/>
      <c r="I985" s="275"/>
      <c r="J985" s="269"/>
      <c r="K985" s="269" t="s">
        <v>26</v>
      </c>
      <c r="L985" s="280" t="s">
        <v>47</v>
      </c>
      <c r="M985" s="242" t="s">
        <v>2027</v>
      </c>
      <c r="N985" s="279" t="s">
        <v>2050</v>
      </c>
      <c r="O985" s="279" t="s">
        <v>275</v>
      </c>
      <c r="P985" s="280" t="s">
        <v>2108</v>
      </c>
      <c r="Q985" s="10" t="s">
        <v>21</v>
      </c>
      <c r="R985" s="280"/>
      <c r="S985" s="280"/>
      <c r="T985" s="274" t="s">
        <v>22</v>
      </c>
      <c r="U985" s="304">
        <v>34737</v>
      </c>
      <c r="V985" s="280" t="s">
        <v>2562</v>
      </c>
      <c r="W985" s="280" t="s">
        <v>2562</v>
      </c>
      <c r="X985" s="284" t="s">
        <v>1936</v>
      </c>
      <c r="Y985" s="248" t="s">
        <v>13055</v>
      </c>
      <c r="Z985" s="279">
        <v>44423</v>
      </c>
      <c r="AA985" s="280" t="s">
        <v>1937</v>
      </c>
      <c r="AB985" s="280" t="s">
        <v>1938</v>
      </c>
      <c r="AC985" s="280" t="s">
        <v>1939</v>
      </c>
      <c r="AD985" s="280" t="s">
        <v>2423</v>
      </c>
      <c r="AE985" s="279" t="s">
        <v>1948</v>
      </c>
      <c r="AF985" s="280" t="s">
        <v>13056</v>
      </c>
      <c r="AG985" s="280" t="s">
        <v>13057</v>
      </c>
      <c r="AH985" s="242" t="s">
        <v>13058</v>
      </c>
      <c r="AI985" s="279" t="s">
        <v>13059</v>
      </c>
      <c r="AJ985" s="280" t="s">
        <v>13060</v>
      </c>
      <c r="AK985" s="280" t="s">
        <v>13061</v>
      </c>
      <c r="AL985" s="284" t="s">
        <v>1941</v>
      </c>
      <c r="AM985" s="286" t="s">
        <v>13062</v>
      </c>
      <c r="AN985" s="289" t="s">
        <v>13063</v>
      </c>
      <c r="AO985" s="10"/>
      <c r="AP985" s="10"/>
      <c r="AQ985" s="254"/>
      <c r="AR985" s="245">
        <v>44999</v>
      </c>
      <c r="AS985" s="245">
        <v>44999</v>
      </c>
      <c r="AT985" s="246"/>
      <c r="AU985" s="244"/>
      <c r="AV985" s="257" t="s">
        <v>8582</v>
      </c>
      <c r="AW985" s="248" t="s">
        <v>10797</v>
      </c>
      <c r="AX985" s="249"/>
      <c r="AY985" s="250" t="s">
        <v>13053</v>
      </c>
    </row>
    <row r="986" spans="1:51" ht="24.75" customHeight="1" x14ac:dyDescent="0.35">
      <c r="A986" s="11">
        <v>985</v>
      </c>
      <c r="B986" s="284" t="s">
        <v>13064</v>
      </c>
      <c r="C986" s="247" t="s">
        <v>13065</v>
      </c>
      <c r="D986" s="274"/>
      <c r="E986" s="274" t="s">
        <v>162</v>
      </c>
      <c r="F986" s="275">
        <v>44942</v>
      </c>
      <c r="G986" s="275">
        <v>45001</v>
      </c>
      <c r="H986" s="275"/>
      <c r="I986" s="275">
        <v>45367</v>
      </c>
      <c r="J986" s="269" t="s">
        <v>2085</v>
      </c>
      <c r="K986" s="269" t="s">
        <v>12857</v>
      </c>
      <c r="L986" s="280" t="s">
        <v>146</v>
      </c>
      <c r="M986" s="242" t="s">
        <v>12858</v>
      </c>
      <c r="N986" s="279" t="s">
        <v>2050</v>
      </c>
      <c r="O986" s="279" t="s">
        <v>400</v>
      </c>
      <c r="P986" s="280" t="s">
        <v>2604</v>
      </c>
      <c r="Q986" s="10" t="s">
        <v>148</v>
      </c>
      <c r="R986" s="280"/>
      <c r="S986" s="280"/>
      <c r="T986" s="274" t="s">
        <v>53</v>
      </c>
      <c r="U986" s="304">
        <v>33910</v>
      </c>
      <c r="V986" s="280" t="s">
        <v>2007</v>
      </c>
      <c r="W986" s="280" t="s">
        <v>2007</v>
      </c>
      <c r="X986" s="284" t="s">
        <v>1936</v>
      </c>
      <c r="Y986" s="248" t="s">
        <v>13066</v>
      </c>
      <c r="Z986" s="279">
        <v>44862</v>
      </c>
      <c r="AA986" s="280" t="s">
        <v>1937</v>
      </c>
      <c r="AB986" s="280" t="s">
        <v>1938</v>
      </c>
      <c r="AC986" s="280" t="s">
        <v>1939</v>
      </c>
      <c r="AD986" s="280" t="s">
        <v>2602</v>
      </c>
      <c r="AE986" s="279" t="s">
        <v>13067</v>
      </c>
      <c r="AF986" s="280" t="s">
        <v>13068</v>
      </c>
      <c r="AG986" s="280" t="s">
        <v>13069</v>
      </c>
      <c r="AH986" s="242" t="s">
        <v>13070</v>
      </c>
      <c r="AI986" s="279" t="s">
        <v>13071</v>
      </c>
      <c r="AJ986" s="280" t="s">
        <v>13072</v>
      </c>
      <c r="AK986" s="280" t="s">
        <v>13073</v>
      </c>
      <c r="AL986" s="284" t="s">
        <v>1971</v>
      </c>
      <c r="AM986" s="286" t="s">
        <v>13074</v>
      </c>
      <c r="AN986" s="289" t="s">
        <v>13075</v>
      </c>
      <c r="AO986" s="10"/>
      <c r="AP986" s="10"/>
      <c r="AQ986" s="254"/>
      <c r="AR986" s="245">
        <v>45000</v>
      </c>
      <c r="AS986" s="245">
        <v>45000</v>
      </c>
      <c r="AT986" s="246"/>
      <c r="AU986" s="244"/>
      <c r="AV986" s="257" t="s">
        <v>8582</v>
      </c>
      <c r="AW986" s="248" t="s">
        <v>6612</v>
      </c>
      <c r="AX986" s="249"/>
      <c r="AY986" s="250" t="s">
        <v>13064</v>
      </c>
    </row>
    <row r="987" spans="1:51" ht="24.75" customHeight="1" x14ac:dyDescent="0.35">
      <c r="A987" s="11">
        <v>986</v>
      </c>
      <c r="B987" s="284" t="s">
        <v>13076</v>
      </c>
      <c r="C987" s="247" t="s">
        <v>13077</v>
      </c>
      <c r="D987" s="274"/>
      <c r="E987" s="274" t="s">
        <v>14</v>
      </c>
      <c r="F987" s="275">
        <v>44956</v>
      </c>
      <c r="G987" s="275">
        <v>45015</v>
      </c>
      <c r="H987" s="275"/>
      <c r="I987" s="275"/>
      <c r="J987" s="269"/>
      <c r="K987" s="269" t="s">
        <v>10651</v>
      </c>
      <c r="L987" s="280" t="s">
        <v>41</v>
      </c>
      <c r="M987" s="242" t="s">
        <v>2412</v>
      </c>
      <c r="N987" s="279" t="s">
        <v>1984</v>
      </c>
      <c r="O987" s="279" t="s">
        <v>12689</v>
      </c>
      <c r="P987" s="280" t="s">
        <v>12690</v>
      </c>
      <c r="Q987" s="10" t="s">
        <v>21</v>
      </c>
      <c r="R987" s="280"/>
      <c r="S987" s="280"/>
      <c r="T987" s="274" t="s">
        <v>53</v>
      </c>
      <c r="U987" s="304">
        <v>33470</v>
      </c>
      <c r="V987" s="280" t="s">
        <v>255</v>
      </c>
      <c r="W987" s="280" t="s">
        <v>255</v>
      </c>
      <c r="X987" s="284" t="s">
        <v>1936</v>
      </c>
      <c r="Y987" s="248" t="s">
        <v>13078</v>
      </c>
      <c r="Z987" s="279">
        <v>44748</v>
      </c>
      <c r="AA987" s="280" t="s">
        <v>1937</v>
      </c>
      <c r="AB987" s="280" t="s">
        <v>1956</v>
      </c>
      <c r="AC987" s="280" t="s">
        <v>1939</v>
      </c>
      <c r="AD987" s="280" t="s">
        <v>2149</v>
      </c>
      <c r="AE987" s="279" t="s">
        <v>1948</v>
      </c>
      <c r="AF987" s="280" t="s">
        <v>13079</v>
      </c>
      <c r="AG987" s="280" t="s">
        <v>13080</v>
      </c>
      <c r="AH987" s="242" t="s">
        <v>13081</v>
      </c>
      <c r="AI987" s="279" t="s">
        <v>13082</v>
      </c>
      <c r="AJ987" s="280" t="s">
        <v>13083</v>
      </c>
      <c r="AK987" s="280" t="s">
        <v>13084</v>
      </c>
      <c r="AL987" s="284" t="s">
        <v>2107</v>
      </c>
      <c r="AM987" s="286" t="s">
        <v>13085</v>
      </c>
      <c r="AN987" s="289" t="s">
        <v>13086</v>
      </c>
      <c r="AO987" s="10"/>
      <c r="AP987" s="10"/>
      <c r="AQ987" s="254"/>
      <c r="AR987" s="245">
        <v>45002</v>
      </c>
      <c r="AS987" s="245">
        <v>45002</v>
      </c>
      <c r="AT987" s="246"/>
      <c r="AU987" s="244"/>
      <c r="AV987" s="257" t="s">
        <v>8582</v>
      </c>
      <c r="AW987" s="248" t="s">
        <v>10797</v>
      </c>
      <c r="AX987" s="249"/>
      <c r="AY987" s="250" t="s">
        <v>13076</v>
      </c>
    </row>
    <row r="988" spans="1:51" ht="24.75" customHeight="1" x14ac:dyDescent="0.35">
      <c r="A988" s="11">
        <v>987</v>
      </c>
      <c r="B988" s="284" t="s">
        <v>13087</v>
      </c>
      <c r="C988" s="247" t="s">
        <v>13088</v>
      </c>
      <c r="D988" s="274"/>
      <c r="E988" s="274" t="s">
        <v>14</v>
      </c>
      <c r="F988" s="275">
        <v>44958</v>
      </c>
      <c r="G988" s="275">
        <v>45017</v>
      </c>
      <c r="H988" s="275"/>
      <c r="I988" s="275"/>
      <c r="J988" s="269"/>
      <c r="K988" s="269" t="s">
        <v>10651</v>
      </c>
      <c r="L988" s="280" t="s">
        <v>905</v>
      </c>
      <c r="M988" s="242" t="s">
        <v>905</v>
      </c>
      <c r="N988" s="279" t="s">
        <v>2017</v>
      </c>
      <c r="O988" s="279" t="s">
        <v>681</v>
      </c>
      <c r="P988" s="280" t="s">
        <v>2700</v>
      </c>
      <c r="Q988" s="10" t="s">
        <v>21</v>
      </c>
      <c r="R988" s="280"/>
      <c r="S988" s="280"/>
      <c r="T988" s="274" t="s">
        <v>53</v>
      </c>
      <c r="U988" s="304">
        <v>34284</v>
      </c>
      <c r="V988" s="280" t="s">
        <v>311</v>
      </c>
      <c r="W988" s="280" t="s">
        <v>311</v>
      </c>
      <c r="X988" s="284" t="s">
        <v>1936</v>
      </c>
      <c r="Y988" s="248" t="s">
        <v>13089</v>
      </c>
      <c r="Z988" s="279">
        <v>44606</v>
      </c>
      <c r="AA988" s="280" t="s">
        <v>1937</v>
      </c>
      <c r="AB988" s="280" t="s">
        <v>1956</v>
      </c>
      <c r="AC988" s="280" t="s">
        <v>1939</v>
      </c>
      <c r="AD988" s="280" t="s">
        <v>2546</v>
      </c>
      <c r="AE988" s="279" t="s">
        <v>2465</v>
      </c>
      <c r="AF988" s="280" t="s">
        <v>13090</v>
      </c>
      <c r="AG988" s="280" t="s">
        <v>13091</v>
      </c>
      <c r="AH988" s="242" t="s">
        <v>13092</v>
      </c>
      <c r="AI988" s="279" t="s">
        <v>13093</v>
      </c>
      <c r="AJ988" s="280" t="s">
        <v>13094</v>
      </c>
      <c r="AK988" s="280" t="s">
        <v>845</v>
      </c>
      <c r="AL988" s="284" t="s">
        <v>2160</v>
      </c>
      <c r="AM988" s="286" t="s">
        <v>13095</v>
      </c>
      <c r="AN988" s="289" t="s">
        <v>13096</v>
      </c>
      <c r="AO988" s="10"/>
      <c r="AP988" s="10"/>
      <c r="AQ988" s="254"/>
      <c r="AR988" s="245">
        <v>45002</v>
      </c>
      <c r="AS988" s="245">
        <v>45002</v>
      </c>
      <c r="AT988" s="246"/>
      <c r="AU988" s="244"/>
      <c r="AV988" s="257" t="s">
        <v>8638</v>
      </c>
      <c r="AW988" s="248" t="s">
        <v>6649</v>
      </c>
      <c r="AX988" s="249"/>
      <c r="AY988" s="250" t="s">
        <v>13087</v>
      </c>
    </row>
    <row r="989" spans="1:51" ht="24.75" customHeight="1" x14ac:dyDescent="0.35">
      <c r="A989" s="11">
        <v>988</v>
      </c>
      <c r="B989" s="284" t="s">
        <v>13097</v>
      </c>
      <c r="C989" s="247" t="s">
        <v>13098</v>
      </c>
      <c r="D989" s="274"/>
      <c r="E989" s="274" t="s">
        <v>14</v>
      </c>
      <c r="F989" s="275">
        <v>44809</v>
      </c>
      <c r="G989" s="275">
        <v>44868</v>
      </c>
      <c r="H989" s="275"/>
      <c r="I989" s="275">
        <v>45233</v>
      </c>
      <c r="J989" s="269" t="s">
        <v>2085</v>
      </c>
      <c r="K989" s="269" t="s">
        <v>10651</v>
      </c>
      <c r="L989" s="280" t="s">
        <v>2343</v>
      </c>
      <c r="M989" s="242" t="s">
        <v>12623</v>
      </c>
      <c r="N989" s="279" t="s">
        <v>1990</v>
      </c>
      <c r="O989" s="279" t="s">
        <v>1874</v>
      </c>
      <c r="P989" s="280" t="s">
        <v>13099</v>
      </c>
      <c r="Q989" s="10" t="e">
        <v>#N/A</v>
      </c>
      <c r="R989" s="280"/>
      <c r="S989" s="280"/>
      <c r="T989" s="274" t="s">
        <v>22</v>
      </c>
      <c r="U989" s="304">
        <v>35004</v>
      </c>
      <c r="V989" s="280" t="s">
        <v>2114</v>
      </c>
      <c r="W989" s="280" t="s">
        <v>2114</v>
      </c>
      <c r="X989" s="284" t="s">
        <v>1936</v>
      </c>
      <c r="Y989" s="248" t="s">
        <v>13100</v>
      </c>
      <c r="Z989" s="279">
        <v>44420</v>
      </c>
      <c r="AA989" s="280" t="s">
        <v>1937</v>
      </c>
      <c r="AB989" s="280" t="s">
        <v>1956</v>
      </c>
      <c r="AC989" s="280" t="s">
        <v>1939</v>
      </c>
      <c r="AD989" s="280" t="s">
        <v>2010</v>
      </c>
      <c r="AE989" s="279" t="s">
        <v>1948</v>
      </c>
      <c r="AF989" s="280" t="s">
        <v>13101</v>
      </c>
      <c r="AG989" s="280" t="s">
        <v>13102</v>
      </c>
      <c r="AH989" s="242" t="s">
        <v>13103</v>
      </c>
      <c r="AI989" s="279" t="s">
        <v>13104</v>
      </c>
      <c r="AJ989" s="280" t="s">
        <v>13105</v>
      </c>
      <c r="AK989" s="280" t="s">
        <v>13106</v>
      </c>
      <c r="AL989" s="284" t="s">
        <v>2107</v>
      </c>
      <c r="AM989" s="286" t="s">
        <v>13107</v>
      </c>
      <c r="AN989" s="289" t="s">
        <v>13108</v>
      </c>
      <c r="AO989" s="10"/>
      <c r="AP989" s="10"/>
      <c r="AQ989" s="254"/>
      <c r="AR989" s="245">
        <v>45005</v>
      </c>
      <c r="AS989" s="245">
        <v>45005</v>
      </c>
      <c r="AT989" s="246"/>
      <c r="AU989" s="244"/>
      <c r="AV989" s="257" t="s">
        <v>8582</v>
      </c>
      <c r="AW989" s="248" t="s">
        <v>6612</v>
      </c>
      <c r="AX989" s="249"/>
      <c r="AY989" s="250" t="s">
        <v>13097</v>
      </c>
    </row>
    <row r="990" spans="1:51" ht="24.75" customHeight="1" x14ac:dyDescent="0.35">
      <c r="A990" s="11">
        <v>989</v>
      </c>
      <c r="B990" s="284" t="s">
        <v>13109</v>
      </c>
      <c r="C990" s="248" t="s">
        <v>13110</v>
      </c>
      <c r="D990" s="280"/>
      <c r="E990" s="280" t="s">
        <v>14</v>
      </c>
      <c r="F990" s="275">
        <v>44830</v>
      </c>
      <c r="G990" s="275">
        <v>44889</v>
      </c>
      <c r="H990" s="275"/>
      <c r="I990" s="275">
        <v>45254</v>
      </c>
      <c r="J990" s="269" t="s">
        <v>2085</v>
      </c>
      <c r="K990" s="269" t="s">
        <v>10651</v>
      </c>
      <c r="L990" s="280" t="s">
        <v>1102</v>
      </c>
      <c r="M990" s="242" t="s">
        <v>1954</v>
      </c>
      <c r="N990" s="279" t="s">
        <v>2050</v>
      </c>
      <c r="O990" s="279" t="s">
        <v>9082</v>
      </c>
      <c r="P990" s="280" t="s">
        <v>12192</v>
      </c>
      <c r="Q990" s="10" t="e">
        <v>#N/A</v>
      </c>
      <c r="R990" s="280"/>
      <c r="S990" s="280"/>
      <c r="T990" s="280" t="s">
        <v>22</v>
      </c>
      <c r="U990" s="304">
        <v>34098</v>
      </c>
      <c r="V990" s="280" t="s">
        <v>255</v>
      </c>
      <c r="W990" s="280" t="s">
        <v>255</v>
      </c>
      <c r="X990" s="284" t="s">
        <v>1936</v>
      </c>
      <c r="Y990" s="248" t="s">
        <v>13111</v>
      </c>
      <c r="Z990" s="279">
        <v>44299</v>
      </c>
      <c r="AA990" s="280" t="s">
        <v>1937</v>
      </c>
      <c r="AB990" s="280" t="s">
        <v>1956</v>
      </c>
      <c r="AC990" s="280" t="s">
        <v>3139</v>
      </c>
      <c r="AD990" s="280" t="s">
        <v>1947</v>
      </c>
      <c r="AE990" s="279" t="s">
        <v>13112</v>
      </c>
      <c r="AF990" s="280" t="s">
        <v>13113</v>
      </c>
      <c r="AG990" s="280" t="s">
        <v>13114</v>
      </c>
      <c r="AH990" s="242" t="s">
        <v>13115</v>
      </c>
      <c r="AI990" s="279" t="s">
        <v>13116</v>
      </c>
      <c r="AJ990" s="280" t="s">
        <v>13117</v>
      </c>
      <c r="AK990" s="280" t="s">
        <v>13118</v>
      </c>
      <c r="AL990" s="284" t="s">
        <v>1953</v>
      </c>
      <c r="AM990" s="286" t="s">
        <v>13119</v>
      </c>
      <c r="AN990" s="305" t="s">
        <v>13120</v>
      </c>
      <c r="AO990" s="257"/>
      <c r="AP990" s="257"/>
      <c r="AQ990" s="254"/>
      <c r="AR990" s="245">
        <v>45009</v>
      </c>
      <c r="AS990" s="245">
        <v>45009</v>
      </c>
      <c r="AT990" s="246"/>
      <c r="AU990" s="244"/>
      <c r="AV990" s="249" t="s">
        <v>8582</v>
      </c>
      <c r="AW990" s="248" t="s">
        <v>3782</v>
      </c>
      <c r="AX990" s="249"/>
      <c r="AY990" s="250" t="s">
        <v>13109</v>
      </c>
    </row>
    <row r="991" spans="1:51" ht="24.75" customHeight="1" x14ac:dyDescent="0.35">
      <c r="A991" s="11">
        <v>990</v>
      </c>
      <c r="B991" s="241" t="s">
        <v>13121</v>
      </c>
      <c r="C991" s="249" t="s">
        <v>13122</v>
      </c>
      <c r="D991" s="276"/>
      <c r="E991" s="276" t="s">
        <v>14</v>
      </c>
      <c r="F991" s="9">
        <v>40737</v>
      </c>
      <c r="G991" s="9">
        <v>40797</v>
      </c>
      <c r="H991" s="9"/>
      <c r="I991" s="9"/>
      <c r="J991" s="7" t="s">
        <v>1932</v>
      </c>
      <c r="K991" s="7" t="s">
        <v>34</v>
      </c>
      <c r="L991" s="10" t="s">
        <v>35</v>
      </c>
      <c r="M991" s="242" t="s">
        <v>2142</v>
      </c>
      <c r="N991" s="243" t="s">
        <v>1990</v>
      </c>
      <c r="O991" s="243" t="s">
        <v>475</v>
      </c>
      <c r="P991" s="10" t="s">
        <v>2216</v>
      </c>
      <c r="Q991" s="10" t="s">
        <v>21</v>
      </c>
      <c r="R991" s="10"/>
      <c r="S991" s="10"/>
      <c r="T991" s="276" t="s">
        <v>22</v>
      </c>
      <c r="U991" s="244">
        <v>31859</v>
      </c>
      <c r="V991" s="10" t="s">
        <v>1658</v>
      </c>
      <c r="W991" s="10" t="s">
        <v>1658</v>
      </c>
      <c r="X991" s="241" t="s">
        <v>1936</v>
      </c>
      <c r="Y991" s="8" t="s">
        <v>13123</v>
      </c>
      <c r="Z991" s="243">
        <v>37188</v>
      </c>
      <c r="AA991" s="10" t="s">
        <v>1658</v>
      </c>
      <c r="AB991" s="10" t="s">
        <v>1938</v>
      </c>
      <c r="AC991" s="10" t="s">
        <v>1939</v>
      </c>
      <c r="AD991" s="10" t="s">
        <v>2010</v>
      </c>
      <c r="AE991" s="243" t="s">
        <v>2421</v>
      </c>
      <c r="AF991" s="10" t="s">
        <v>13124</v>
      </c>
      <c r="AG991" s="10" t="s">
        <v>13125</v>
      </c>
      <c r="AH991" s="242" t="s">
        <v>13126</v>
      </c>
      <c r="AI991" s="243" t="s">
        <v>13127</v>
      </c>
      <c r="AJ991" s="10" t="s">
        <v>13128</v>
      </c>
      <c r="AK991" s="10" t="s">
        <v>13129</v>
      </c>
      <c r="AL991" s="241" t="s">
        <v>2107</v>
      </c>
      <c r="AM991" s="254" t="s">
        <v>13130</v>
      </c>
      <c r="AN991" s="10" t="s">
        <v>13131</v>
      </c>
      <c r="AO991" s="10"/>
      <c r="AP991" s="10"/>
      <c r="AQ991" s="254"/>
      <c r="AR991" s="245">
        <v>44987</v>
      </c>
      <c r="AS991" s="245">
        <v>45011</v>
      </c>
      <c r="AT991" s="246"/>
      <c r="AU991" s="244"/>
      <c r="AV991" s="306" t="s">
        <v>8582</v>
      </c>
      <c r="AW991" s="248" t="s">
        <v>3782</v>
      </c>
      <c r="AX991" s="249"/>
      <c r="AY991" s="250" t="s">
        <v>13121</v>
      </c>
    </row>
    <row r="992" spans="1:51" s="311" customFormat="1" ht="24.75" customHeight="1" x14ac:dyDescent="0.25">
      <c r="A992" s="11">
        <v>991</v>
      </c>
      <c r="B992" s="284" t="s">
        <v>13132</v>
      </c>
      <c r="C992" s="248" t="s">
        <v>13133</v>
      </c>
      <c r="D992" s="280"/>
      <c r="E992" s="280" t="s">
        <v>32</v>
      </c>
      <c r="F992" s="275">
        <v>45007</v>
      </c>
      <c r="G992" s="275">
        <v>45066</v>
      </c>
      <c r="H992" s="275"/>
      <c r="I992" s="275"/>
      <c r="J992" s="269"/>
      <c r="K992" s="269" t="s">
        <v>34</v>
      </c>
      <c r="L992" s="280" t="s">
        <v>35</v>
      </c>
      <c r="M992" s="242" t="s">
        <v>35</v>
      </c>
      <c r="N992" s="279" t="s">
        <v>2155</v>
      </c>
      <c r="O992" s="279" t="s">
        <v>626</v>
      </c>
      <c r="P992" s="280" t="s">
        <v>2285</v>
      </c>
      <c r="Q992" s="10" t="s">
        <v>21</v>
      </c>
      <c r="R992" s="273" t="s">
        <v>13134</v>
      </c>
      <c r="S992" s="280" t="s">
        <v>2259</v>
      </c>
      <c r="T992" s="280" t="s">
        <v>22</v>
      </c>
      <c r="U992" s="304">
        <v>34473</v>
      </c>
      <c r="V992" s="280" t="s">
        <v>79</v>
      </c>
      <c r="W992" s="280" t="s">
        <v>79</v>
      </c>
      <c r="X992" s="284" t="s">
        <v>1936</v>
      </c>
      <c r="Y992" s="248" t="s">
        <v>13135</v>
      </c>
      <c r="Z992" s="279">
        <v>44370</v>
      </c>
      <c r="AA992" s="280" t="s">
        <v>1937</v>
      </c>
      <c r="AB992" s="280" t="s">
        <v>1938</v>
      </c>
      <c r="AC992" s="280" t="s">
        <v>1939</v>
      </c>
      <c r="AD992" s="280" t="s">
        <v>6528</v>
      </c>
      <c r="AE992" s="279" t="s">
        <v>2421</v>
      </c>
      <c r="AF992" s="280" t="s">
        <v>13136</v>
      </c>
      <c r="AG992" s="280" t="s">
        <v>13137</v>
      </c>
      <c r="AH992" s="242" t="s">
        <v>13138</v>
      </c>
      <c r="AI992" s="279" t="s">
        <v>13139</v>
      </c>
      <c r="AJ992" s="280" t="s">
        <v>13140</v>
      </c>
      <c r="AK992" s="280" t="s">
        <v>13141</v>
      </c>
      <c r="AL992" s="284" t="s">
        <v>1953</v>
      </c>
      <c r="AM992" s="307" t="s">
        <v>13142</v>
      </c>
      <c r="AN992" s="308" t="s">
        <v>13143</v>
      </c>
      <c r="AO992" s="308"/>
      <c r="AP992" s="308"/>
      <c r="AQ992" s="307"/>
      <c r="AR992" s="245">
        <v>45010</v>
      </c>
      <c r="AS992" s="245">
        <v>45010</v>
      </c>
      <c r="AT992" s="309"/>
      <c r="AU992" s="304"/>
      <c r="AV992" s="247" t="s">
        <v>8582</v>
      </c>
      <c r="AW992" s="294" t="s">
        <v>10797</v>
      </c>
      <c r="AX992" s="310"/>
      <c r="AY992" s="250" t="s">
        <v>13132</v>
      </c>
    </row>
    <row r="993" spans="1:51" s="16" customFormat="1" ht="24.75" customHeight="1" x14ac:dyDescent="0.25">
      <c r="A993" s="11">
        <v>992</v>
      </c>
      <c r="B993" s="293" t="s">
        <v>13144</v>
      </c>
      <c r="C993" s="294" t="s">
        <v>13145</v>
      </c>
      <c r="D993" s="253"/>
      <c r="E993" s="253" t="s">
        <v>14</v>
      </c>
      <c r="F993" s="251">
        <v>45012</v>
      </c>
      <c r="G993" s="251">
        <v>45071</v>
      </c>
      <c r="H993" s="251"/>
      <c r="I993" s="251"/>
      <c r="J993" s="231"/>
      <c r="K993" s="231" t="s">
        <v>10651</v>
      </c>
      <c r="L993" s="253" t="s">
        <v>41</v>
      </c>
      <c r="M993" s="242" t="s">
        <v>1954</v>
      </c>
      <c r="N993" s="252" t="s">
        <v>2050</v>
      </c>
      <c r="O993" s="252" t="s">
        <v>9082</v>
      </c>
      <c r="P993" s="253" t="s">
        <v>12192</v>
      </c>
      <c r="Q993" s="10" t="e">
        <v>#N/A</v>
      </c>
      <c r="R993" s="312" t="s">
        <v>13146</v>
      </c>
      <c r="S993" s="253" t="s">
        <v>1935</v>
      </c>
      <c r="T993" s="253" t="s">
        <v>53</v>
      </c>
      <c r="U993" s="295">
        <v>34957</v>
      </c>
      <c r="V993" s="253" t="s">
        <v>255</v>
      </c>
      <c r="W993" s="253" t="s">
        <v>2416</v>
      </c>
      <c r="X993" s="293" t="s">
        <v>1936</v>
      </c>
      <c r="Y993" s="294" t="s">
        <v>13147</v>
      </c>
      <c r="Z993" s="252">
        <v>44552</v>
      </c>
      <c r="AA993" s="253" t="s">
        <v>1937</v>
      </c>
      <c r="AB993" s="253" t="s">
        <v>1956</v>
      </c>
      <c r="AC993" s="253" t="s">
        <v>1939</v>
      </c>
      <c r="AD993" s="253" t="s">
        <v>2010</v>
      </c>
      <c r="AE993" s="252" t="s">
        <v>1998</v>
      </c>
      <c r="AF993" s="253" t="s">
        <v>13148</v>
      </c>
      <c r="AG993" s="253" t="s">
        <v>13149</v>
      </c>
      <c r="AH993" s="242" t="s">
        <v>13148</v>
      </c>
      <c r="AI993" s="252" t="s">
        <v>13149</v>
      </c>
      <c r="AJ993" s="253" t="s">
        <v>13150</v>
      </c>
      <c r="AK993" s="253" t="s">
        <v>13151</v>
      </c>
      <c r="AL993" s="293" t="s">
        <v>1953</v>
      </c>
      <c r="AM993" s="313" t="s">
        <v>13152</v>
      </c>
      <c r="AN993" s="314" t="s">
        <v>13153</v>
      </c>
      <c r="AO993" s="314"/>
      <c r="AP993" s="314"/>
      <c r="AQ993" s="313"/>
      <c r="AR993" s="292">
        <v>45014</v>
      </c>
      <c r="AS993" s="292">
        <v>45014</v>
      </c>
      <c r="AT993" s="315"/>
      <c r="AU993" s="295"/>
      <c r="AV993" s="247" t="s">
        <v>8582</v>
      </c>
      <c r="AW993" s="294" t="s">
        <v>10731</v>
      </c>
      <c r="AX993" s="316"/>
      <c r="AY993" s="255" t="s">
        <v>13144</v>
      </c>
    </row>
    <row r="994" spans="1:51" ht="24.75" customHeight="1" x14ac:dyDescent="0.35">
      <c r="A994" s="11">
        <v>993</v>
      </c>
      <c r="B994" s="293" t="s">
        <v>13154</v>
      </c>
      <c r="C994" s="294" t="s">
        <v>13155</v>
      </c>
      <c r="D994" s="253"/>
      <c r="E994" s="253" t="s">
        <v>32</v>
      </c>
      <c r="F994" s="251">
        <v>44690</v>
      </c>
      <c r="G994" s="251">
        <v>44749</v>
      </c>
      <c r="H994" s="251"/>
      <c r="I994" s="251">
        <v>45114</v>
      </c>
      <c r="J994" s="231" t="s">
        <v>2085</v>
      </c>
      <c r="K994" s="231" t="s">
        <v>10651</v>
      </c>
      <c r="L994" s="253" t="s">
        <v>41</v>
      </c>
      <c r="M994" s="242" t="s">
        <v>2412</v>
      </c>
      <c r="N994" s="252" t="s">
        <v>1933</v>
      </c>
      <c r="O994" s="252" t="s">
        <v>1754</v>
      </c>
      <c r="P994" s="253" t="s">
        <v>9491</v>
      </c>
      <c r="Q994" s="10" t="s">
        <v>21</v>
      </c>
      <c r="R994" s="253"/>
      <c r="S994" s="253"/>
      <c r="T994" s="253" t="s">
        <v>22</v>
      </c>
      <c r="U994" s="295">
        <v>31477</v>
      </c>
      <c r="V994" s="253" t="s">
        <v>501</v>
      </c>
      <c r="W994" s="253" t="s">
        <v>501</v>
      </c>
      <c r="X994" s="293" t="s">
        <v>1936</v>
      </c>
      <c r="Y994" s="294" t="s">
        <v>13156</v>
      </c>
      <c r="Z994" s="252">
        <v>44311</v>
      </c>
      <c r="AA994" s="253" t="s">
        <v>1937</v>
      </c>
      <c r="AB994" s="253" t="s">
        <v>1938</v>
      </c>
      <c r="AC994" s="253" t="s">
        <v>1968</v>
      </c>
      <c r="AD994" s="253" t="s">
        <v>13157</v>
      </c>
      <c r="AE994" s="252" t="s">
        <v>13158</v>
      </c>
      <c r="AF994" s="253" t="s">
        <v>13159</v>
      </c>
      <c r="AG994" s="253" t="s">
        <v>13160</v>
      </c>
      <c r="AH994" s="242" t="s">
        <v>13161</v>
      </c>
      <c r="AI994" s="252" t="s">
        <v>13162</v>
      </c>
      <c r="AJ994" s="253" t="s">
        <v>13163</v>
      </c>
      <c r="AK994" s="253" t="s">
        <v>13164</v>
      </c>
      <c r="AL994" s="293" t="s">
        <v>1941</v>
      </c>
      <c r="AM994" s="296" t="s">
        <v>13165</v>
      </c>
      <c r="AN994" s="297" t="s">
        <v>13166</v>
      </c>
      <c r="AO994" s="10"/>
      <c r="AP994" s="10"/>
      <c r="AQ994" s="254"/>
      <c r="AR994" s="292">
        <v>45016</v>
      </c>
      <c r="AS994" s="292">
        <v>45016</v>
      </c>
      <c r="AT994" s="246"/>
      <c r="AU994" s="244"/>
      <c r="AV994" s="317" t="s">
        <v>8582</v>
      </c>
      <c r="AW994" s="294" t="s">
        <v>10797</v>
      </c>
      <c r="AX994" s="249"/>
      <c r="AY994" s="250" t="s">
        <v>13154</v>
      </c>
    </row>
    <row r="995" spans="1:51" ht="24.75" customHeight="1" x14ac:dyDescent="0.35">
      <c r="A995" s="11">
        <v>994</v>
      </c>
      <c r="B995" s="293" t="s">
        <v>13167</v>
      </c>
      <c r="C995" s="294" t="s">
        <v>13168</v>
      </c>
      <c r="D995" s="253"/>
      <c r="E995" s="253" t="s">
        <v>501</v>
      </c>
      <c r="F995" s="251">
        <v>44501</v>
      </c>
      <c r="G995" s="251">
        <v>44560</v>
      </c>
      <c r="H995" s="251"/>
      <c r="I995" s="251">
        <v>45290</v>
      </c>
      <c r="J995" s="231" t="s">
        <v>2085</v>
      </c>
      <c r="K995" s="231" t="s">
        <v>80</v>
      </c>
      <c r="L995" s="253" t="s">
        <v>13021</v>
      </c>
      <c r="M995" s="242" t="s">
        <v>2133</v>
      </c>
      <c r="N995" s="252" t="s">
        <v>2050</v>
      </c>
      <c r="O995" s="252" t="s">
        <v>3186</v>
      </c>
      <c r="P995" s="253" t="s">
        <v>2061</v>
      </c>
      <c r="Q995" s="10" t="e">
        <v>#N/A</v>
      </c>
      <c r="R995" s="253"/>
      <c r="S995" s="253"/>
      <c r="T995" s="253" t="s">
        <v>53</v>
      </c>
      <c r="U995" s="295">
        <v>32204</v>
      </c>
      <c r="V995" s="253" t="s">
        <v>141</v>
      </c>
      <c r="W995" s="253" t="s">
        <v>141</v>
      </c>
      <c r="X995" s="293" t="s">
        <v>1936</v>
      </c>
      <c r="Y995" s="294" t="s">
        <v>13169</v>
      </c>
      <c r="Z995" s="252">
        <v>44303</v>
      </c>
      <c r="AA995" s="253" t="s">
        <v>1937</v>
      </c>
      <c r="AB995" s="253" t="s">
        <v>1938</v>
      </c>
      <c r="AC995" s="253" t="s">
        <v>1939</v>
      </c>
      <c r="AD995" s="253" t="s">
        <v>13170</v>
      </c>
      <c r="AE995" s="252" t="s">
        <v>2041</v>
      </c>
      <c r="AF995" s="253" t="s">
        <v>13171</v>
      </c>
      <c r="AG995" s="253" t="s">
        <v>13172</v>
      </c>
      <c r="AH995" s="242" t="s">
        <v>13173</v>
      </c>
      <c r="AI995" s="252" t="s">
        <v>13174</v>
      </c>
      <c r="AJ995" s="253" t="s">
        <v>13175</v>
      </c>
      <c r="AK995" s="253" t="s">
        <v>13176</v>
      </c>
      <c r="AL995" s="293" t="s">
        <v>1971</v>
      </c>
      <c r="AM995" s="296" t="s">
        <v>13177</v>
      </c>
      <c r="AN995" s="297" t="s">
        <v>13178</v>
      </c>
      <c r="AO995" s="10"/>
      <c r="AP995" s="10"/>
      <c r="AQ995" s="254"/>
      <c r="AR995" s="292">
        <v>45016</v>
      </c>
      <c r="AS995" s="292">
        <v>45016</v>
      </c>
      <c r="AT995" s="246"/>
      <c r="AU995" s="244"/>
      <c r="AV995" s="317" t="s">
        <v>8582</v>
      </c>
      <c r="AW995" s="294" t="s">
        <v>3782</v>
      </c>
      <c r="AX995" s="249"/>
      <c r="AY995" s="250" t="s">
        <v>13167</v>
      </c>
    </row>
    <row r="996" spans="1:51" ht="24.75" customHeight="1" x14ac:dyDescent="0.35">
      <c r="A996" s="11">
        <v>995</v>
      </c>
      <c r="B996" s="293" t="s">
        <v>13179</v>
      </c>
      <c r="C996" s="294" t="s">
        <v>13180</v>
      </c>
      <c r="D996" s="253"/>
      <c r="E996" s="253" t="s">
        <v>145</v>
      </c>
      <c r="F996" s="251">
        <v>44693</v>
      </c>
      <c r="G996" s="251">
        <v>44752</v>
      </c>
      <c r="H996" s="251"/>
      <c r="I996" s="251">
        <v>45117</v>
      </c>
      <c r="J996" s="231" t="s">
        <v>2085</v>
      </c>
      <c r="K996" s="231" t="s">
        <v>80</v>
      </c>
      <c r="L996" s="253" t="s">
        <v>12780</v>
      </c>
      <c r="M996" s="242" t="s">
        <v>2122</v>
      </c>
      <c r="N996" s="252" t="s">
        <v>1942</v>
      </c>
      <c r="O996" s="252" t="s">
        <v>7396</v>
      </c>
      <c r="P996" s="253" t="s">
        <v>2039</v>
      </c>
      <c r="Q996" s="10" t="e">
        <v>#N/A</v>
      </c>
      <c r="R996" s="253"/>
      <c r="S996" s="253"/>
      <c r="T996" s="253" t="s">
        <v>53</v>
      </c>
      <c r="U996" s="295">
        <v>32509</v>
      </c>
      <c r="V996" s="253" t="s">
        <v>145</v>
      </c>
      <c r="W996" s="253" t="s">
        <v>1382</v>
      </c>
      <c r="X996" s="293" t="s">
        <v>1936</v>
      </c>
      <c r="Y996" s="294" t="s">
        <v>13181</v>
      </c>
      <c r="Z996" s="252">
        <v>40036</v>
      </c>
      <c r="AA996" s="253" t="s">
        <v>145</v>
      </c>
      <c r="AB996" s="253" t="s">
        <v>1938</v>
      </c>
      <c r="AC996" s="253" t="s">
        <v>1968</v>
      </c>
      <c r="AD996" s="253" t="s">
        <v>13182</v>
      </c>
      <c r="AE996" s="252" t="s">
        <v>13183</v>
      </c>
      <c r="AF996" s="253" t="s">
        <v>13184</v>
      </c>
      <c r="AG996" s="253" t="s">
        <v>13185</v>
      </c>
      <c r="AH996" s="242" t="s">
        <v>13184</v>
      </c>
      <c r="AI996" s="252" t="s">
        <v>13185</v>
      </c>
      <c r="AJ996" s="253" t="s">
        <v>13186</v>
      </c>
      <c r="AK996" s="253" t="s">
        <v>13187</v>
      </c>
      <c r="AL996" s="293" t="s">
        <v>1971</v>
      </c>
      <c r="AM996" s="296" t="s">
        <v>13188</v>
      </c>
      <c r="AN996" s="297" t="s">
        <v>13189</v>
      </c>
      <c r="AO996" s="10"/>
      <c r="AP996" s="10"/>
      <c r="AQ996" s="254"/>
      <c r="AR996" s="292">
        <v>45016</v>
      </c>
      <c r="AS996" s="292">
        <v>45016</v>
      </c>
      <c r="AT996" s="246"/>
      <c r="AU996" s="244"/>
      <c r="AV996" s="317" t="s">
        <v>8582</v>
      </c>
      <c r="AW996" s="294" t="s">
        <v>13190</v>
      </c>
      <c r="AX996" s="249"/>
      <c r="AY996" s="250" t="s">
        <v>13179</v>
      </c>
    </row>
    <row r="997" spans="1:51" ht="24.75" customHeight="1" x14ac:dyDescent="0.25">
      <c r="A997" s="11">
        <v>996</v>
      </c>
      <c r="B997" s="293" t="s">
        <v>13191</v>
      </c>
      <c r="C997" s="294" t="s">
        <v>13192</v>
      </c>
      <c r="D997" s="253"/>
      <c r="E997" s="253" t="s">
        <v>129</v>
      </c>
      <c r="F997" s="251">
        <v>44669</v>
      </c>
      <c r="G997" s="251">
        <v>44728</v>
      </c>
      <c r="H997" s="251"/>
      <c r="I997" s="251">
        <v>45093</v>
      </c>
      <c r="J997" s="231" t="s">
        <v>2085</v>
      </c>
      <c r="K997" s="231" t="s">
        <v>80</v>
      </c>
      <c r="L997" s="253" t="s">
        <v>13008</v>
      </c>
      <c r="M997" s="242" t="s">
        <v>13193</v>
      </c>
      <c r="N997" s="252" t="s">
        <v>1984</v>
      </c>
      <c r="O997" s="252" t="s">
        <v>3091</v>
      </c>
      <c r="P997" s="253" t="s">
        <v>3092</v>
      </c>
      <c r="Q997" s="10" t="e">
        <v>#N/A</v>
      </c>
      <c r="R997" s="253"/>
      <c r="S997" s="253"/>
      <c r="T997" s="253" t="s">
        <v>22</v>
      </c>
      <c r="U997" s="295">
        <v>30914</v>
      </c>
      <c r="V997" s="253" t="s">
        <v>129</v>
      </c>
      <c r="W997" s="253" t="s">
        <v>129</v>
      </c>
      <c r="X997" s="293" t="s">
        <v>1936</v>
      </c>
      <c r="Y997" s="294" t="s">
        <v>13194</v>
      </c>
      <c r="Z997" s="252">
        <v>44522</v>
      </c>
      <c r="AA997" s="253" t="s">
        <v>1937</v>
      </c>
      <c r="AB997" s="253" t="s">
        <v>1938</v>
      </c>
      <c r="AC997" s="253" t="s">
        <v>1939</v>
      </c>
      <c r="AD997" s="253" t="s">
        <v>2185</v>
      </c>
      <c r="AE997" s="252" t="s">
        <v>1948</v>
      </c>
      <c r="AF997" s="253" t="s">
        <v>13195</v>
      </c>
      <c r="AG997" s="253" t="s">
        <v>13196</v>
      </c>
      <c r="AH997" s="242" t="s">
        <v>13195</v>
      </c>
      <c r="AI997" s="252" t="s">
        <v>13196</v>
      </c>
      <c r="AJ997" s="253" t="s">
        <v>13197</v>
      </c>
      <c r="AK997" s="253" t="s">
        <v>13198</v>
      </c>
      <c r="AL997" s="293" t="s">
        <v>1941</v>
      </c>
      <c r="AM997" s="313" t="s">
        <v>13199</v>
      </c>
      <c r="AN997" s="314" t="s">
        <v>13200</v>
      </c>
      <c r="AO997" s="314"/>
      <c r="AP997" s="314"/>
      <c r="AQ997" s="313"/>
      <c r="AR997" s="292">
        <v>45016</v>
      </c>
      <c r="AS997" s="292">
        <v>45016</v>
      </c>
      <c r="AT997" s="315"/>
      <c r="AU997" s="295"/>
      <c r="AV997" s="317" t="s">
        <v>8638</v>
      </c>
      <c r="AW997" s="294" t="s">
        <v>8639</v>
      </c>
      <c r="AX997" s="316"/>
      <c r="AY997" s="250" t="s">
        <v>13191</v>
      </c>
    </row>
    <row r="998" spans="1:51" ht="24.75" customHeight="1" x14ac:dyDescent="0.35">
      <c r="A998" s="11">
        <v>997</v>
      </c>
      <c r="B998" s="293" t="s">
        <v>13201</v>
      </c>
      <c r="C998" s="294" t="s">
        <v>13202</v>
      </c>
      <c r="D998" s="253"/>
      <c r="E998" s="253" t="s">
        <v>255</v>
      </c>
      <c r="F998" s="251">
        <v>44809</v>
      </c>
      <c r="G998" s="251">
        <v>44868</v>
      </c>
      <c r="H998" s="251"/>
      <c r="I998" s="251">
        <v>45233</v>
      </c>
      <c r="J998" s="231" t="s">
        <v>2085</v>
      </c>
      <c r="K998" s="231" t="s">
        <v>80</v>
      </c>
      <c r="L998" s="253" t="s">
        <v>12800</v>
      </c>
      <c r="M998" s="242" t="s">
        <v>11017</v>
      </c>
      <c r="N998" s="252" t="s">
        <v>1972</v>
      </c>
      <c r="O998" s="252" t="s">
        <v>3186</v>
      </c>
      <c r="P998" s="253" t="s">
        <v>2061</v>
      </c>
      <c r="Q998" s="10" t="e">
        <v>#N/A</v>
      </c>
      <c r="R998" s="253"/>
      <c r="S998" s="253"/>
      <c r="T998" s="253" t="s">
        <v>53</v>
      </c>
      <c r="U998" s="295">
        <v>31538</v>
      </c>
      <c r="V998" s="253" t="s">
        <v>141</v>
      </c>
      <c r="W998" s="253" t="s">
        <v>141</v>
      </c>
      <c r="X998" s="293" t="s">
        <v>1936</v>
      </c>
      <c r="Y998" s="294" t="s">
        <v>13203</v>
      </c>
      <c r="Z998" s="252">
        <v>43802</v>
      </c>
      <c r="AA998" s="253" t="s">
        <v>1937</v>
      </c>
      <c r="AB998" s="253" t="s">
        <v>1938</v>
      </c>
      <c r="AC998" s="253" t="s">
        <v>1939</v>
      </c>
      <c r="AD998" s="253" t="s">
        <v>2010</v>
      </c>
      <c r="AE998" s="252" t="s">
        <v>2095</v>
      </c>
      <c r="AF998" s="253" t="s">
        <v>13204</v>
      </c>
      <c r="AG998" s="253" t="s">
        <v>13205</v>
      </c>
      <c r="AH998" s="242" t="s">
        <v>13206</v>
      </c>
      <c r="AI998" s="252" t="s">
        <v>13207</v>
      </c>
      <c r="AJ998" s="253" t="s">
        <v>13208</v>
      </c>
      <c r="AK998" s="253" t="s">
        <v>13209</v>
      </c>
      <c r="AL998" s="293" t="s">
        <v>1971</v>
      </c>
      <c r="AM998" s="296" t="s">
        <v>13210</v>
      </c>
      <c r="AN998" s="297" t="s">
        <v>13211</v>
      </c>
      <c r="AO998" s="10"/>
      <c r="AP998" s="10"/>
      <c r="AQ998" s="254"/>
      <c r="AR998" s="292">
        <v>45016</v>
      </c>
      <c r="AS998" s="292">
        <v>45016</v>
      </c>
      <c r="AT998" s="246"/>
      <c r="AU998" s="244"/>
      <c r="AV998" s="317" t="s">
        <v>8638</v>
      </c>
      <c r="AW998" s="294" t="s">
        <v>8639</v>
      </c>
      <c r="AX998" s="249"/>
      <c r="AY998" s="250" t="s">
        <v>13201</v>
      </c>
    </row>
    <row r="999" spans="1:51" ht="24.75" customHeight="1" x14ac:dyDescent="0.35">
      <c r="A999" s="11">
        <v>998</v>
      </c>
      <c r="B999" s="293" t="s">
        <v>13212</v>
      </c>
      <c r="C999" s="294" t="s">
        <v>9740</v>
      </c>
      <c r="D999" s="253"/>
      <c r="E999" s="253" t="s">
        <v>141</v>
      </c>
      <c r="F999" s="251">
        <v>44686</v>
      </c>
      <c r="G999" s="251">
        <v>44745</v>
      </c>
      <c r="H999" s="251"/>
      <c r="I999" s="251">
        <v>45110</v>
      </c>
      <c r="J999" s="231" t="s">
        <v>2085</v>
      </c>
      <c r="K999" s="231" t="s">
        <v>80</v>
      </c>
      <c r="L999" s="253" t="s">
        <v>13213</v>
      </c>
      <c r="M999" s="242" t="s">
        <v>7462</v>
      </c>
      <c r="N999" s="252" t="s">
        <v>1990</v>
      </c>
      <c r="O999" s="252" t="s">
        <v>3186</v>
      </c>
      <c r="P999" s="253" t="s">
        <v>2061</v>
      </c>
      <c r="Q999" s="10" t="e">
        <v>#N/A</v>
      </c>
      <c r="R999" s="253"/>
      <c r="S999" s="253"/>
      <c r="T999" s="253" t="s">
        <v>53</v>
      </c>
      <c r="U999" s="295">
        <v>33190</v>
      </c>
      <c r="V999" s="253" t="s">
        <v>141</v>
      </c>
      <c r="W999" s="253" t="s">
        <v>141</v>
      </c>
      <c r="X999" s="293" t="s">
        <v>1936</v>
      </c>
      <c r="Y999" s="294" t="s">
        <v>13214</v>
      </c>
      <c r="Z999" s="252">
        <v>43733</v>
      </c>
      <c r="AA999" s="253" t="s">
        <v>334</v>
      </c>
      <c r="AB999" s="253" t="s">
        <v>1938</v>
      </c>
      <c r="AC999" s="253" t="s">
        <v>1939</v>
      </c>
      <c r="AD999" s="253" t="s">
        <v>2152</v>
      </c>
      <c r="AE999" s="252" t="s">
        <v>2217</v>
      </c>
      <c r="AF999" s="253" t="s">
        <v>13215</v>
      </c>
      <c r="AG999" s="253" t="s">
        <v>13216</v>
      </c>
      <c r="AH999" s="242" t="s">
        <v>13215</v>
      </c>
      <c r="AI999" s="252" t="s">
        <v>13216</v>
      </c>
      <c r="AJ999" s="253" t="s">
        <v>13217</v>
      </c>
      <c r="AK999" s="253" t="s">
        <v>13218</v>
      </c>
      <c r="AL999" s="293" t="s">
        <v>1971</v>
      </c>
      <c r="AM999" s="296" t="s">
        <v>13219</v>
      </c>
      <c r="AN999" s="297" t="s">
        <v>13220</v>
      </c>
      <c r="AO999" s="10"/>
      <c r="AP999" s="10"/>
      <c r="AQ999" s="254"/>
      <c r="AR999" s="292">
        <v>45016</v>
      </c>
      <c r="AS999" s="292">
        <v>45016</v>
      </c>
      <c r="AT999" s="246"/>
      <c r="AU999" s="244"/>
      <c r="AV999" s="317" t="s">
        <v>8582</v>
      </c>
      <c r="AW999" s="294" t="s">
        <v>6612</v>
      </c>
      <c r="AX999" s="249"/>
      <c r="AY999" s="250" t="s">
        <v>13212</v>
      </c>
    </row>
    <row r="1000" spans="1:51" ht="24.75" customHeight="1" x14ac:dyDescent="0.35">
      <c r="A1000" s="11">
        <v>999</v>
      </c>
      <c r="B1000" s="293" t="s">
        <v>13221</v>
      </c>
      <c r="C1000" s="8" t="s">
        <v>13222</v>
      </c>
      <c r="D1000" s="10"/>
      <c r="E1000" s="10" t="s">
        <v>343</v>
      </c>
      <c r="F1000" s="9">
        <v>45012</v>
      </c>
      <c r="G1000" s="9">
        <v>45071</v>
      </c>
      <c r="H1000" s="9"/>
      <c r="I1000" s="251"/>
      <c r="J1000" s="7"/>
      <c r="K1000" s="7" t="s">
        <v>12857</v>
      </c>
      <c r="L1000" s="10" t="s">
        <v>146</v>
      </c>
      <c r="M1000" s="242" t="s">
        <v>2032</v>
      </c>
      <c r="N1000" s="243" t="s">
        <v>2017</v>
      </c>
      <c r="O1000" s="243" t="s">
        <v>396</v>
      </c>
      <c r="P1000" s="10" t="s">
        <v>2171</v>
      </c>
      <c r="Q1000" s="10" t="s">
        <v>148</v>
      </c>
      <c r="R1000" s="272" t="s">
        <v>13223</v>
      </c>
      <c r="S1000" s="10" t="s">
        <v>1944</v>
      </c>
      <c r="T1000" s="10" t="s">
        <v>53</v>
      </c>
      <c r="U1000" s="318">
        <v>30057</v>
      </c>
      <c r="V1000" s="10" t="s">
        <v>343</v>
      </c>
      <c r="W1000" s="10" t="s">
        <v>343</v>
      </c>
      <c r="X1000" s="241" t="s">
        <v>1936</v>
      </c>
      <c r="Y1000" s="319" t="s">
        <v>13224</v>
      </c>
      <c r="Z1000" s="243">
        <v>44923</v>
      </c>
      <c r="AA1000" s="10" t="s">
        <v>1937</v>
      </c>
      <c r="AB1000" s="10" t="s">
        <v>1938</v>
      </c>
      <c r="AC1000" s="10" t="s">
        <v>1939</v>
      </c>
      <c r="AD1000" s="10" t="s">
        <v>2137</v>
      </c>
      <c r="AE1000" s="243" t="s">
        <v>13225</v>
      </c>
      <c r="AF1000" s="10" t="s">
        <v>13226</v>
      </c>
      <c r="AG1000" s="10" t="s">
        <v>13227</v>
      </c>
      <c r="AH1000" s="242" t="s">
        <v>13228</v>
      </c>
      <c r="AI1000" s="243" t="s">
        <v>13229</v>
      </c>
      <c r="AJ1000" s="272" t="s">
        <v>13230</v>
      </c>
      <c r="AK1000" s="10" t="s">
        <v>13231</v>
      </c>
      <c r="AL1000" s="241" t="s">
        <v>1971</v>
      </c>
      <c r="AM1000" s="254" t="s">
        <v>13232</v>
      </c>
      <c r="AN1000" s="320" t="s">
        <v>13233</v>
      </c>
      <c r="AO1000" s="320"/>
      <c r="AP1000" s="320"/>
      <c r="AQ1000" s="254"/>
      <c r="AR1000" s="292">
        <v>45016</v>
      </c>
      <c r="AS1000" s="292">
        <v>45016</v>
      </c>
      <c r="AT1000" s="246"/>
      <c r="AU1000" s="244"/>
      <c r="AV1000" s="317" t="s">
        <v>8638</v>
      </c>
      <c r="AW1000" s="294" t="s">
        <v>13234</v>
      </c>
      <c r="AX1000" s="249"/>
      <c r="AY1000" s="250" t="s">
        <v>13221</v>
      </c>
    </row>
    <row r="1001" spans="1:51" s="256" customFormat="1" ht="24.75" customHeight="1" x14ac:dyDescent="0.35">
      <c r="A1001" s="11">
        <v>1000</v>
      </c>
      <c r="B1001" s="284" t="s">
        <v>13235</v>
      </c>
      <c r="C1001" s="247" t="s">
        <v>1128</v>
      </c>
      <c r="D1001" s="274"/>
      <c r="E1001" s="274" t="s">
        <v>14</v>
      </c>
      <c r="F1001" s="275">
        <v>44102</v>
      </c>
      <c r="G1001" s="275">
        <v>44161</v>
      </c>
      <c r="H1001" s="275"/>
      <c r="I1001" s="275">
        <v>45622</v>
      </c>
      <c r="J1001" s="269" t="s">
        <v>2269</v>
      </c>
      <c r="K1001" s="269" t="s">
        <v>26</v>
      </c>
      <c r="L1001" s="274" t="s">
        <v>47</v>
      </c>
      <c r="M1001" s="274" t="s">
        <v>2027</v>
      </c>
      <c r="N1001" s="274" t="s">
        <v>2155</v>
      </c>
      <c r="O1001" s="274" t="s">
        <v>1445</v>
      </c>
      <c r="P1001" s="274" t="s">
        <v>2608</v>
      </c>
      <c r="Q1001" s="10" t="s">
        <v>21</v>
      </c>
      <c r="R1001" s="274"/>
      <c r="S1001" s="274"/>
      <c r="T1001" s="274" t="s">
        <v>22</v>
      </c>
      <c r="U1001" s="278">
        <v>35145</v>
      </c>
      <c r="V1001" s="274" t="s">
        <v>255</v>
      </c>
      <c r="W1001" s="274" t="s">
        <v>255</v>
      </c>
      <c r="X1001" s="274" t="s">
        <v>1936</v>
      </c>
      <c r="Y1001" s="274" t="s">
        <v>13236</v>
      </c>
      <c r="Z1001" s="277">
        <v>44387</v>
      </c>
      <c r="AA1001" s="274" t="s">
        <v>1937</v>
      </c>
      <c r="AB1001" s="274" t="s">
        <v>1956</v>
      </c>
      <c r="AC1001" s="247" t="s">
        <v>1974</v>
      </c>
      <c r="AD1001" s="274" t="s">
        <v>11929</v>
      </c>
      <c r="AE1001" s="274" t="s">
        <v>2398</v>
      </c>
      <c r="AF1001" s="10"/>
      <c r="AG1001" s="280" t="s">
        <v>13237</v>
      </c>
      <c r="AH1001" s="242" t="s">
        <v>13238</v>
      </c>
      <c r="AI1001" s="279" t="s">
        <v>13239</v>
      </c>
      <c r="AJ1001" s="280" t="s">
        <v>13240</v>
      </c>
      <c r="AK1001" s="280" t="s">
        <v>2770</v>
      </c>
      <c r="AL1001" s="284" t="s">
        <v>2005</v>
      </c>
      <c r="AM1001" s="286" t="s">
        <v>13241</v>
      </c>
      <c r="AN1001" s="289" t="s">
        <v>13242</v>
      </c>
      <c r="AO1001" s="10" t="s">
        <v>13243</v>
      </c>
      <c r="AP1001" s="10"/>
      <c r="AQ1001" s="10"/>
      <c r="AR1001" s="292">
        <v>45026</v>
      </c>
      <c r="AS1001" s="292">
        <v>45026</v>
      </c>
      <c r="AT1001" s="8"/>
      <c r="AU1001" s="300"/>
      <c r="AV1001" s="317" t="s">
        <v>8582</v>
      </c>
      <c r="AW1001" s="294" t="s">
        <v>6738</v>
      </c>
      <c r="AX1001" s="8"/>
      <c r="AY1001" s="255" t="s">
        <v>13235</v>
      </c>
    </row>
    <row r="1002" spans="1:51" ht="24.75" customHeight="1" x14ac:dyDescent="0.35">
      <c r="A1002" s="11">
        <v>1001</v>
      </c>
      <c r="B1002" s="293" t="s">
        <v>13244</v>
      </c>
      <c r="C1002" s="294" t="s">
        <v>13245</v>
      </c>
      <c r="D1002" s="253"/>
      <c r="E1002" s="253" t="s">
        <v>334</v>
      </c>
      <c r="F1002" s="251">
        <v>43347</v>
      </c>
      <c r="G1002" s="251">
        <v>43406</v>
      </c>
      <c r="H1002" s="251">
        <v>43772</v>
      </c>
      <c r="I1002" s="251"/>
      <c r="J1002" s="231" t="s">
        <v>1932</v>
      </c>
      <c r="K1002" s="231" t="s">
        <v>80</v>
      </c>
      <c r="L1002" s="253" t="s">
        <v>13213</v>
      </c>
      <c r="M1002" s="242" t="s">
        <v>2138</v>
      </c>
      <c r="N1002" s="252" t="s">
        <v>1990</v>
      </c>
      <c r="O1002" s="252" t="s">
        <v>3186</v>
      </c>
      <c r="P1002" s="252" t="s">
        <v>2061</v>
      </c>
      <c r="Q1002" s="253" t="s">
        <v>83</v>
      </c>
      <c r="R1002" s="293" t="s">
        <v>13246</v>
      </c>
      <c r="S1002" s="253" t="s">
        <v>1944</v>
      </c>
      <c r="T1002" s="253" t="s">
        <v>53</v>
      </c>
      <c r="U1002" s="295">
        <v>33673</v>
      </c>
      <c r="V1002" s="253" t="s">
        <v>334</v>
      </c>
      <c r="W1002" s="253" t="s">
        <v>334</v>
      </c>
      <c r="X1002" s="293" t="s">
        <v>1936</v>
      </c>
      <c r="Y1002" s="294" t="s">
        <v>13247</v>
      </c>
      <c r="Z1002" s="252">
        <v>39393</v>
      </c>
      <c r="AA1002" s="253" t="s">
        <v>334</v>
      </c>
      <c r="AB1002" s="253" t="s">
        <v>1938</v>
      </c>
      <c r="AC1002" s="253" t="s">
        <v>1939</v>
      </c>
      <c r="AD1002" s="253" t="s">
        <v>2139</v>
      </c>
      <c r="AE1002" s="252" t="s">
        <v>13248</v>
      </c>
      <c r="AF1002" s="253" t="s">
        <v>13249</v>
      </c>
      <c r="AG1002" s="253" t="s">
        <v>13250</v>
      </c>
      <c r="AH1002" s="242" t="s">
        <v>13249</v>
      </c>
      <c r="AI1002" s="252" t="s">
        <v>13250</v>
      </c>
      <c r="AJ1002" s="253" t="s">
        <v>13251</v>
      </c>
      <c r="AK1002" s="253" t="s">
        <v>13252</v>
      </c>
      <c r="AL1002" s="293" t="s">
        <v>1971</v>
      </c>
      <c r="AM1002" s="296" t="s">
        <v>13253</v>
      </c>
      <c r="AN1002" s="321" t="s">
        <v>13254</v>
      </c>
      <c r="AO1002" s="10"/>
      <c r="AP1002" s="10"/>
      <c r="AQ1002" s="254"/>
      <c r="AR1002" s="292">
        <v>45033</v>
      </c>
      <c r="AS1002" s="292">
        <v>45033</v>
      </c>
      <c r="AT1002" s="8"/>
      <c r="AU1002" s="244"/>
      <c r="AV1002" s="317" t="s">
        <v>8582</v>
      </c>
      <c r="AW1002" s="294" t="s">
        <v>6612</v>
      </c>
      <c r="AX1002" s="249"/>
      <c r="AY1002" s="250" t="s">
        <v>13244</v>
      </c>
    </row>
    <row r="1003" spans="1:51" s="11" customFormat="1" ht="24.75" customHeight="1" x14ac:dyDescent="0.35">
      <c r="A1003" s="11">
        <v>1002</v>
      </c>
      <c r="B1003" s="293" t="s">
        <v>13255</v>
      </c>
      <c r="C1003" s="8" t="s">
        <v>13256</v>
      </c>
      <c r="D1003" s="10"/>
      <c r="E1003" s="10" t="s">
        <v>32</v>
      </c>
      <c r="F1003" s="9">
        <v>44470</v>
      </c>
      <c r="G1003" s="9">
        <v>44529</v>
      </c>
      <c r="H1003" s="251">
        <v>44895</v>
      </c>
      <c r="I1003" s="251">
        <v>45990</v>
      </c>
      <c r="J1003" s="7" t="s">
        <v>2269</v>
      </c>
      <c r="K1003" s="7" t="s">
        <v>18</v>
      </c>
      <c r="L1003" s="242" t="s">
        <v>283</v>
      </c>
      <c r="M1003" s="242" t="s">
        <v>2116</v>
      </c>
      <c r="N1003" s="252" t="s">
        <v>2017</v>
      </c>
      <c r="O1003" s="252" t="s">
        <v>284</v>
      </c>
      <c r="P1003" s="252" t="s">
        <v>13257</v>
      </c>
      <c r="Q1003" s="253" t="s">
        <v>285</v>
      </c>
      <c r="R1003" s="253" t="s">
        <v>13258</v>
      </c>
      <c r="S1003" s="253" t="s">
        <v>2003</v>
      </c>
      <c r="T1003" s="253" t="s">
        <v>22</v>
      </c>
      <c r="U1003" s="318">
        <v>33895</v>
      </c>
      <c r="V1003" s="10" t="s">
        <v>1153</v>
      </c>
      <c r="W1003" s="10" t="s">
        <v>1153</v>
      </c>
      <c r="X1003" s="241" t="s">
        <v>1936</v>
      </c>
      <c r="Y1003" s="319" t="s">
        <v>13259</v>
      </c>
      <c r="Z1003" s="243">
        <v>43971</v>
      </c>
      <c r="AA1003" s="10" t="s">
        <v>1937</v>
      </c>
      <c r="AB1003" s="10" t="s">
        <v>1938</v>
      </c>
      <c r="AC1003" s="10" t="s">
        <v>1939</v>
      </c>
      <c r="AD1003" s="10" t="s">
        <v>2072</v>
      </c>
      <c r="AE1003" s="243" t="s">
        <v>11042</v>
      </c>
      <c r="AF1003" s="10" t="s">
        <v>13260</v>
      </c>
      <c r="AG1003" s="10" t="s">
        <v>13261</v>
      </c>
      <c r="AH1003" s="242" t="s">
        <v>13260</v>
      </c>
      <c r="AI1003" s="243" t="s">
        <v>13261</v>
      </c>
      <c r="AJ1003" s="272" t="s">
        <v>13262</v>
      </c>
      <c r="AK1003" s="10" t="s">
        <v>13263</v>
      </c>
      <c r="AL1003" s="241" t="s">
        <v>1941</v>
      </c>
      <c r="AM1003" s="254" t="s">
        <v>13264</v>
      </c>
      <c r="AN1003" s="320" t="s">
        <v>13265</v>
      </c>
      <c r="AO1003" s="322"/>
      <c r="AP1003" s="322"/>
      <c r="AQ1003" s="254"/>
      <c r="AR1003" s="292">
        <v>45036</v>
      </c>
      <c r="AS1003" s="292">
        <v>45036</v>
      </c>
      <c r="AT1003" s="246"/>
      <c r="AU1003" s="244"/>
      <c r="AV1003" s="317" t="s">
        <v>8582</v>
      </c>
      <c r="AW1003" s="294" t="s">
        <v>6612</v>
      </c>
      <c r="AX1003" s="249"/>
      <c r="AY1003" s="323" t="s">
        <v>13255</v>
      </c>
    </row>
    <row r="1004" spans="1:51" s="121" customFormat="1" ht="24.75" customHeight="1" x14ac:dyDescent="0.35">
      <c r="A1004" s="11">
        <v>1003</v>
      </c>
      <c r="B1004" s="293" t="s">
        <v>13266</v>
      </c>
      <c r="C1004" s="8" t="s">
        <v>13267</v>
      </c>
      <c r="D1004" s="10"/>
      <c r="E1004" s="10" t="s">
        <v>14</v>
      </c>
      <c r="F1004" s="9">
        <v>44977</v>
      </c>
      <c r="G1004" s="9">
        <v>45036</v>
      </c>
      <c r="H1004" s="251">
        <v>45037</v>
      </c>
      <c r="I1004" s="251">
        <v>45402</v>
      </c>
      <c r="J1004" s="7" t="s">
        <v>2085</v>
      </c>
      <c r="K1004" s="7" t="s">
        <v>34</v>
      </c>
      <c r="L1004" s="10" t="s">
        <v>35</v>
      </c>
      <c r="M1004" s="242" t="s">
        <v>2292</v>
      </c>
      <c r="N1004" s="252" t="s">
        <v>1972</v>
      </c>
      <c r="O1004" s="252" t="s">
        <v>12089</v>
      </c>
      <c r="P1004" s="252" t="s">
        <v>12090</v>
      </c>
      <c r="Q1004" s="253" t="s">
        <v>21</v>
      </c>
      <c r="R1004" s="293" t="s">
        <v>13268</v>
      </c>
      <c r="S1004" s="253" t="s">
        <v>2212</v>
      </c>
      <c r="T1004" s="253" t="s">
        <v>22</v>
      </c>
      <c r="U1004" s="244">
        <v>31661</v>
      </c>
      <c r="V1004" s="10" t="s">
        <v>255</v>
      </c>
      <c r="W1004" s="10" t="s">
        <v>255</v>
      </c>
      <c r="X1004" s="241" t="s">
        <v>1936</v>
      </c>
      <c r="Y1004" s="319" t="s">
        <v>13269</v>
      </c>
      <c r="Z1004" s="243">
        <v>44552</v>
      </c>
      <c r="AA1004" s="10" t="s">
        <v>1937</v>
      </c>
      <c r="AB1004" s="10" t="s">
        <v>1938</v>
      </c>
      <c r="AC1004" s="10" t="s">
        <v>1939</v>
      </c>
      <c r="AD1004" s="10" t="s">
        <v>3325</v>
      </c>
      <c r="AE1004" s="243" t="s">
        <v>2586</v>
      </c>
      <c r="AF1004" s="10" t="s">
        <v>13270</v>
      </c>
      <c r="AG1004" s="10" t="s">
        <v>13271</v>
      </c>
      <c r="AH1004" s="242" t="s">
        <v>13272</v>
      </c>
      <c r="AI1004" s="243" t="s">
        <v>13273</v>
      </c>
      <c r="AJ1004" s="272" t="s">
        <v>13274</v>
      </c>
      <c r="AK1004" s="10" t="s">
        <v>13275</v>
      </c>
      <c r="AL1004" s="241" t="s">
        <v>1941</v>
      </c>
      <c r="AM1004" s="254" t="s">
        <v>13276</v>
      </c>
      <c r="AN1004" s="324" t="s">
        <v>13277</v>
      </c>
      <c r="AO1004" s="10"/>
      <c r="AP1004" s="10"/>
      <c r="AQ1004" s="254"/>
      <c r="AR1004" s="292">
        <v>45036</v>
      </c>
      <c r="AS1004" s="292">
        <v>45036</v>
      </c>
      <c r="AT1004" s="8"/>
      <c r="AU1004" s="244"/>
      <c r="AV1004" s="306" t="s">
        <v>8582</v>
      </c>
      <c r="AW1004" s="248" t="s">
        <v>3782</v>
      </c>
      <c r="AX1004" s="249"/>
      <c r="AY1004" s="323" t="s">
        <v>13266</v>
      </c>
    </row>
    <row r="1005" spans="1:51" s="11" customFormat="1" ht="24.75" customHeight="1" x14ac:dyDescent="0.35">
      <c r="A1005" s="11">
        <v>1004</v>
      </c>
      <c r="B1005" s="284" t="s">
        <v>13278</v>
      </c>
      <c r="C1005" s="248" t="s">
        <v>13279</v>
      </c>
      <c r="D1005" s="280"/>
      <c r="E1005" s="280" t="s">
        <v>32</v>
      </c>
      <c r="F1005" s="275">
        <v>43711</v>
      </c>
      <c r="G1005" s="275">
        <v>43770</v>
      </c>
      <c r="H1005" s="275">
        <v>44137</v>
      </c>
      <c r="I1005" s="275"/>
      <c r="J1005" s="269" t="s">
        <v>1932</v>
      </c>
      <c r="K1005" s="269" t="s">
        <v>34</v>
      </c>
      <c r="L1005" s="280" t="s">
        <v>35</v>
      </c>
      <c r="M1005" s="281" t="s">
        <v>35</v>
      </c>
      <c r="N1005" s="279" t="s">
        <v>2126</v>
      </c>
      <c r="O1005" s="279" t="s">
        <v>307</v>
      </c>
      <c r="P1005" s="279" t="s">
        <v>2127</v>
      </c>
      <c r="Q1005" s="280" t="s">
        <v>21</v>
      </c>
      <c r="R1005" s="284" t="s">
        <v>13280</v>
      </c>
      <c r="S1005" s="280" t="s">
        <v>2234</v>
      </c>
      <c r="T1005" s="280" t="s">
        <v>22</v>
      </c>
      <c r="U1005" s="304">
        <v>34576</v>
      </c>
      <c r="V1005" s="280" t="s">
        <v>501</v>
      </c>
      <c r="W1005" s="280" t="s">
        <v>501</v>
      </c>
      <c r="X1005" s="284" t="s">
        <v>1936</v>
      </c>
      <c r="Y1005" s="248" t="s">
        <v>13281</v>
      </c>
      <c r="Z1005" s="279">
        <v>40858</v>
      </c>
      <c r="AA1005" s="280" t="s">
        <v>501</v>
      </c>
      <c r="AB1005" s="280" t="s">
        <v>1938</v>
      </c>
      <c r="AC1005" s="280" t="s">
        <v>1939</v>
      </c>
      <c r="AD1005" s="280" t="s">
        <v>2239</v>
      </c>
      <c r="AE1005" s="279" t="s">
        <v>9424</v>
      </c>
      <c r="AF1005" s="280" t="s">
        <v>13282</v>
      </c>
      <c r="AG1005" s="280" t="s">
        <v>13283</v>
      </c>
      <c r="AH1005" s="281" t="s">
        <v>13284</v>
      </c>
      <c r="AI1005" s="279" t="s">
        <v>13285</v>
      </c>
      <c r="AJ1005" s="280" t="s">
        <v>13286</v>
      </c>
      <c r="AK1005" s="280" t="s">
        <v>8352</v>
      </c>
      <c r="AL1005" s="284" t="s">
        <v>2005</v>
      </c>
      <c r="AM1005" s="286" t="s">
        <v>13287</v>
      </c>
      <c r="AN1005" s="325" t="s">
        <v>13288</v>
      </c>
      <c r="AO1005" s="10"/>
      <c r="AP1005" s="10"/>
      <c r="AQ1005" s="254"/>
      <c r="AR1005" s="245">
        <v>45045</v>
      </c>
      <c r="AS1005" s="245">
        <v>45045</v>
      </c>
      <c r="AT1005" s="8"/>
      <c r="AU1005" s="244"/>
      <c r="AV1005" s="306" t="s">
        <v>8582</v>
      </c>
      <c r="AW1005" s="248" t="s">
        <v>3782</v>
      </c>
      <c r="AX1005" s="249"/>
      <c r="AY1005" s="323" t="s">
        <v>13278</v>
      </c>
    </row>
    <row r="1006" spans="1:51" s="121" customFormat="1" ht="24.75" customHeight="1" x14ac:dyDescent="0.35">
      <c r="A1006" s="11">
        <v>1005</v>
      </c>
      <c r="B1006" s="293" t="s">
        <v>13289</v>
      </c>
      <c r="C1006" s="8" t="s">
        <v>11201</v>
      </c>
      <c r="D1006" s="10"/>
      <c r="E1006" s="253" t="s">
        <v>14</v>
      </c>
      <c r="F1006" s="9">
        <v>44993</v>
      </c>
      <c r="G1006" s="9">
        <v>45052</v>
      </c>
      <c r="H1006" s="251"/>
      <c r="I1006" s="251"/>
      <c r="J1006" s="7"/>
      <c r="K1006" s="7" t="s">
        <v>18</v>
      </c>
      <c r="L1006" s="242" t="s">
        <v>283</v>
      </c>
      <c r="M1006" s="242" t="s">
        <v>2116</v>
      </c>
      <c r="N1006" s="252" t="s">
        <v>1984</v>
      </c>
      <c r="O1006" s="252" t="s">
        <v>1117</v>
      </c>
      <c r="P1006" s="252" t="s">
        <v>2482</v>
      </c>
      <c r="Q1006" s="253" t="s">
        <v>285</v>
      </c>
      <c r="R1006" s="293" t="s">
        <v>13290</v>
      </c>
      <c r="S1006" s="253" t="s">
        <v>1935</v>
      </c>
      <c r="T1006" s="253" t="s">
        <v>53</v>
      </c>
      <c r="U1006" s="244">
        <v>33040</v>
      </c>
      <c r="V1006" s="10" t="s">
        <v>2228</v>
      </c>
      <c r="W1006" s="10" t="s">
        <v>2228</v>
      </c>
      <c r="X1006" s="241" t="s">
        <v>1936</v>
      </c>
      <c r="Y1006" s="319" t="s">
        <v>13291</v>
      </c>
      <c r="Z1006" s="243">
        <v>44326</v>
      </c>
      <c r="AA1006" s="10" t="s">
        <v>1937</v>
      </c>
      <c r="AB1006" s="10" t="s">
        <v>1956</v>
      </c>
      <c r="AC1006" s="10" t="s">
        <v>1968</v>
      </c>
      <c r="AD1006" s="10" t="s">
        <v>2010</v>
      </c>
      <c r="AE1006" s="243" t="s">
        <v>2219</v>
      </c>
      <c r="AF1006" s="10" t="s">
        <v>13292</v>
      </c>
      <c r="AG1006" s="10" t="s">
        <v>13293</v>
      </c>
      <c r="AH1006" s="242" t="s">
        <v>13294</v>
      </c>
      <c r="AI1006" s="243" t="s">
        <v>13295</v>
      </c>
      <c r="AJ1006" s="272" t="s">
        <v>13296</v>
      </c>
      <c r="AK1006" s="10" t="s">
        <v>691</v>
      </c>
      <c r="AL1006" s="241" t="s">
        <v>1958</v>
      </c>
      <c r="AM1006" s="254" t="s">
        <v>13297</v>
      </c>
      <c r="AN1006" s="324" t="s">
        <v>13298</v>
      </c>
      <c r="AO1006" s="10"/>
      <c r="AP1006" s="10"/>
      <c r="AQ1006" s="254"/>
      <c r="AR1006" s="292">
        <v>45045</v>
      </c>
      <c r="AS1006" s="292">
        <v>45045</v>
      </c>
      <c r="AT1006" s="8"/>
      <c r="AU1006" s="244"/>
      <c r="AV1006" s="317" t="s">
        <v>8638</v>
      </c>
      <c r="AW1006" s="254" t="s">
        <v>8639</v>
      </c>
      <c r="AX1006" s="249"/>
      <c r="AY1006" s="323" t="s">
        <v>13289</v>
      </c>
    </row>
    <row r="1007" spans="1:51" s="11" customFormat="1" ht="24.75" customHeight="1" x14ac:dyDescent="0.35">
      <c r="A1007" s="11">
        <v>1006</v>
      </c>
      <c r="B1007" s="284" t="s">
        <v>13299</v>
      </c>
      <c r="C1007" s="248" t="s">
        <v>13300</v>
      </c>
      <c r="D1007" s="280"/>
      <c r="E1007" s="280" t="s">
        <v>129</v>
      </c>
      <c r="F1007" s="275">
        <v>44565</v>
      </c>
      <c r="G1007" s="275">
        <v>44624</v>
      </c>
      <c r="H1007" s="275">
        <v>44990</v>
      </c>
      <c r="I1007" s="275">
        <v>46085</v>
      </c>
      <c r="J1007" s="269" t="s">
        <v>2269</v>
      </c>
      <c r="K1007" s="269" t="s">
        <v>18</v>
      </c>
      <c r="L1007" s="242" t="s">
        <v>283</v>
      </c>
      <c r="M1007" s="278" t="s">
        <v>2116</v>
      </c>
      <c r="N1007" s="279" t="s">
        <v>2017</v>
      </c>
      <c r="O1007" s="279" t="s">
        <v>284</v>
      </c>
      <c r="P1007" s="279" t="s">
        <v>2389</v>
      </c>
      <c r="Q1007" s="280" t="s">
        <v>285</v>
      </c>
      <c r="R1007" s="284" t="s">
        <v>13301</v>
      </c>
      <c r="S1007" s="280" t="s">
        <v>13302</v>
      </c>
      <c r="T1007" s="280" t="s">
        <v>22</v>
      </c>
      <c r="U1007" s="304">
        <v>29483</v>
      </c>
      <c r="V1007" s="280" t="s">
        <v>129</v>
      </c>
      <c r="W1007" s="280" t="s">
        <v>129</v>
      </c>
      <c r="X1007" s="284" t="s">
        <v>1936</v>
      </c>
      <c r="Y1007" s="248" t="s">
        <v>13303</v>
      </c>
      <c r="Z1007" s="279">
        <v>40315</v>
      </c>
      <c r="AA1007" s="280" t="s">
        <v>129</v>
      </c>
      <c r="AB1007" s="280" t="s">
        <v>1938</v>
      </c>
      <c r="AC1007" s="280" t="s">
        <v>1939</v>
      </c>
      <c r="AD1007" s="280" t="s">
        <v>2154</v>
      </c>
      <c r="AE1007" s="279" t="s">
        <v>2095</v>
      </c>
      <c r="AF1007" s="280" t="s">
        <v>13304</v>
      </c>
      <c r="AG1007" s="280" t="s">
        <v>13305</v>
      </c>
      <c r="AH1007" s="278" t="s">
        <v>13304</v>
      </c>
      <c r="AI1007" s="279" t="s">
        <v>13305</v>
      </c>
      <c r="AJ1007" s="280" t="s">
        <v>13306</v>
      </c>
      <c r="AK1007" s="280" t="s">
        <v>7901</v>
      </c>
      <c r="AL1007" s="284" t="s">
        <v>1941</v>
      </c>
      <c r="AM1007" s="286" t="s">
        <v>13307</v>
      </c>
      <c r="AN1007" s="325" t="s">
        <v>13308</v>
      </c>
      <c r="AO1007" s="10"/>
      <c r="AP1007" s="10"/>
      <c r="AQ1007" s="254"/>
      <c r="AR1007" s="245">
        <v>45046</v>
      </c>
      <c r="AS1007" s="245">
        <v>45046</v>
      </c>
      <c r="AT1007" s="8"/>
      <c r="AU1007" s="244"/>
      <c r="AV1007" s="306" t="s">
        <v>8582</v>
      </c>
      <c r="AW1007" s="248" t="s">
        <v>3782</v>
      </c>
      <c r="AX1007" s="249"/>
      <c r="AY1007" s="323" t="s">
        <v>13299</v>
      </c>
    </row>
    <row r="1008" spans="1:51" s="121" customFormat="1" ht="24.75" customHeight="1" x14ac:dyDescent="0.35">
      <c r="A1008" s="11">
        <v>1007</v>
      </c>
      <c r="B1008" s="293" t="s">
        <v>13309</v>
      </c>
      <c r="C1008" s="8" t="s">
        <v>13310</v>
      </c>
      <c r="D1008" s="10"/>
      <c r="E1008" s="10" t="s">
        <v>527</v>
      </c>
      <c r="F1008" s="9">
        <v>44995</v>
      </c>
      <c r="G1008" s="9">
        <v>45054</v>
      </c>
      <c r="H1008" s="9"/>
      <c r="I1008" s="251"/>
      <c r="J1008" s="7"/>
      <c r="K1008" s="7" t="s">
        <v>12857</v>
      </c>
      <c r="L1008" s="10" t="s">
        <v>146</v>
      </c>
      <c r="M1008" s="242" t="s">
        <v>12858</v>
      </c>
      <c r="N1008" s="243" t="s">
        <v>2050</v>
      </c>
      <c r="O1008" s="243" t="s">
        <v>400</v>
      </c>
      <c r="P1008" s="243" t="s">
        <v>2604</v>
      </c>
      <c r="Q1008" s="253" t="s">
        <v>148</v>
      </c>
      <c r="R1008" s="293" t="s">
        <v>13311</v>
      </c>
      <c r="S1008" s="10" t="s">
        <v>2003</v>
      </c>
      <c r="T1008" s="10" t="s">
        <v>53</v>
      </c>
      <c r="U1008" s="244">
        <v>32464</v>
      </c>
      <c r="V1008" s="10" t="s">
        <v>527</v>
      </c>
      <c r="W1008" s="10" t="s">
        <v>527</v>
      </c>
      <c r="X1008" s="241" t="s">
        <v>1936</v>
      </c>
      <c r="Y1008" s="319" t="s">
        <v>13312</v>
      </c>
      <c r="Z1008" s="243">
        <v>44817</v>
      </c>
      <c r="AA1008" s="10" t="s">
        <v>1937</v>
      </c>
      <c r="AB1008" s="10" t="s">
        <v>1938</v>
      </c>
      <c r="AC1008" s="10" t="s">
        <v>1939</v>
      </c>
      <c r="AD1008" s="10" t="s">
        <v>13313</v>
      </c>
      <c r="AE1008" s="243" t="s">
        <v>2041</v>
      </c>
      <c r="AF1008" s="10" t="s">
        <v>13314</v>
      </c>
      <c r="AG1008" s="10" t="s">
        <v>13315</v>
      </c>
      <c r="AH1008" s="270" t="s">
        <v>13314</v>
      </c>
      <c r="AI1008" s="243" t="s">
        <v>13315</v>
      </c>
      <c r="AJ1008" s="272" t="s">
        <v>13316</v>
      </c>
      <c r="AK1008" s="10" t="s">
        <v>13317</v>
      </c>
      <c r="AL1008" s="241" t="s">
        <v>1971</v>
      </c>
      <c r="AM1008" s="254" t="s">
        <v>13318</v>
      </c>
      <c r="AN1008" s="324" t="s">
        <v>13319</v>
      </c>
      <c r="AO1008" s="10"/>
      <c r="AP1008" s="10"/>
      <c r="AQ1008" s="254"/>
      <c r="AR1008" s="292">
        <v>45046</v>
      </c>
      <c r="AS1008" s="292">
        <v>45046</v>
      </c>
      <c r="AT1008" s="8"/>
      <c r="AU1008" s="244"/>
      <c r="AV1008" s="306" t="s">
        <v>8582</v>
      </c>
      <c r="AW1008" s="248" t="s">
        <v>3782</v>
      </c>
      <c r="AX1008" s="249"/>
      <c r="AY1008" s="323" t="s">
        <v>13309</v>
      </c>
    </row>
    <row r="1009" spans="1:51" s="121" customFormat="1" ht="24.75" customHeight="1" x14ac:dyDescent="0.35">
      <c r="A1009" s="11">
        <v>1008</v>
      </c>
      <c r="B1009" s="284" t="s">
        <v>13320</v>
      </c>
      <c r="C1009" s="248" t="s">
        <v>9909</v>
      </c>
      <c r="D1009" s="280"/>
      <c r="E1009" s="280" t="s">
        <v>14</v>
      </c>
      <c r="F1009" s="275">
        <v>44712</v>
      </c>
      <c r="G1009" s="275">
        <v>44771</v>
      </c>
      <c r="H1009" s="275">
        <v>44772</v>
      </c>
      <c r="I1009" s="275">
        <v>45136</v>
      </c>
      <c r="J1009" s="269" t="s">
        <v>2085</v>
      </c>
      <c r="K1009" s="269" t="s">
        <v>34</v>
      </c>
      <c r="L1009" s="280" t="s">
        <v>35</v>
      </c>
      <c r="M1009" s="281" t="s">
        <v>1989</v>
      </c>
      <c r="N1009" s="279" t="s">
        <v>2017</v>
      </c>
      <c r="O1009" s="279" t="s">
        <v>13321</v>
      </c>
      <c r="P1009" s="279" t="s">
        <v>2660</v>
      </c>
      <c r="Q1009" s="280" t="s">
        <v>21</v>
      </c>
      <c r="R1009" s="284" t="s">
        <v>13322</v>
      </c>
      <c r="S1009" s="280" t="s">
        <v>1986</v>
      </c>
      <c r="T1009" s="280" t="s">
        <v>22</v>
      </c>
      <c r="U1009" s="304">
        <v>32085</v>
      </c>
      <c r="V1009" s="280" t="s">
        <v>455</v>
      </c>
      <c r="W1009" s="280" t="s">
        <v>255</v>
      </c>
      <c r="X1009" s="284" t="s">
        <v>1936</v>
      </c>
      <c r="Y1009" s="248" t="s">
        <v>13323</v>
      </c>
      <c r="Z1009" s="279">
        <v>38672</v>
      </c>
      <c r="AA1009" s="280" t="s">
        <v>455</v>
      </c>
      <c r="AB1009" s="280" t="s">
        <v>1956</v>
      </c>
      <c r="AC1009" s="280" t="s">
        <v>1939</v>
      </c>
      <c r="AD1009" s="280" t="s">
        <v>2188</v>
      </c>
      <c r="AE1009" s="279" t="s">
        <v>1948</v>
      </c>
      <c r="AF1009" s="280" t="s">
        <v>13324</v>
      </c>
      <c r="AG1009" s="280" t="s">
        <v>13325</v>
      </c>
      <c r="AH1009" s="281" t="s">
        <v>13326</v>
      </c>
      <c r="AI1009" s="279" t="s">
        <v>13327</v>
      </c>
      <c r="AJ1009" s="280" t="s">
        <v>13328</v>
      </c>
      <c r="AK1009" s="280" t="s">
        <v>13329</v>
      </c>
      <c r="AL1009" s="284" t="s">
        <v>2005</v>
      </c>
      <c r="AM1009" s="286" t="s">
        <v>13330</v>
      </c>
      <c r="AN1009" s="325" t="s">
        <v>13331</v>
      </c>
      <c r="AO1009" s="10"/>
      <c r="AP1009" s="10"/>
      <c r="AQ1009" s="254"/>
      <c r="AR1009" s="292">
        <v>45051</v>
      </c>
      <c r="AS1009" s="292">
        <v>45051</v>
      </c>
      <c r="AT1009" s="8"/>
      <c r="AU1009" s="244"/>
      <c r="AV1009" s="306" t="s">
        <v>8582</v>
      </c>
      <c r="AW1009" s="248" t="s">
        <v>3782</v>
      </c>
      <c r="AX1009" s="249"/>
      <c r="AY1009" s="323" t="s">
        <v>13320</v>
      </c>
    </row>
    <row r="1010" spans="1:51" s="11" customFormat="1" ht="24.75" customHeight="1" x14ac:dyDescent="0.35">
      <c r="A1010" s="11">
        <v>1009</v>
      </c>
      <c r="B1010" s="293" t="s">
        <v>13332</v>
      </c>
      <c r="C1010" s="294" t="s">
        <v>13333</v>
      </c>
      <c r="D1010" s="253"/>
      <c r="E1010" s="253" t="s">
        <v>14</v>
      </c>
      <c r="F1010" s="251">
        <v>44105</v>
      </c>
      <c r="G1010" s="251">
        <v>44164</v>
      </c>
      <c r="H1010" s="251">
        <v>44165</v>
      </c>
      <c r="I1010" s="251"/>
      <c r="J1010" s="231" t="s">
        <v>1932</v>
      </c>
      <c r="K1010" s="231" t="s">
        <v>18</v>
      </c>
      <c r="L1010" s="253" t="s">
        <v>19</v>
      </c>
      <c r="M1010" s="242" t="s">
        <v>2483</v>
      </c>
      <c r="N1010" s="252" t="s">
        <v>1933</v>
      </c>
      <c r="O1010" s="252" t="s">
        <v>20</v>
      </c>
      <c r="P1010" s="252" t="s">
        <v>1934</v>
      </c>
      <c r="Q1010" s="253" t="s">
        <v>21</v>
      </c>
      <c r="R1010" s="293" t="s">
        <v>13334</v>
      </c>
      <c r="S1010" s="253" t="s">
        <v>2212</v>
      </c>
      <c r="T1010" s="253" t="s">
        <v>22</v>
      </c>
      <c r="U1010" s="295">
        <v>30014</v>
      </c>
      <c r="V1010" s="253" t="s">
        <v>351</v>
      </c>
      <c r="W1010" s="253" t="s">
        <v>2007</v>
      </c>
      <c r="X1010" s="293" t="s">
        <v>1936</v>
      </c>
      <c r="Y1010" s="294" t="s">
        <v>13335</v>
      </c>
      <c r="Z1010" s="252">
        <v>44305</v>
      </c>
      <c r="AA1010" s="253" t="s">
        <v>1937</v>
      </c>
      <c r="AB1010" s="253" t="s">
        <v>1956</v>
      </c>
      <c r="AC1010" s="253" t="s">
        <v>1939</v>
      </c>
      <c r="AD1010" s="253" t="s">
        <v>2199</v>
      </c>
      <c r="AE1010" s="252" t="s">
        <v>1940</v>
      </c>
      <c r="AF1010" s="253" t="s">
        <v>13336</v>
      </c>
      <c r="AG1010" s="253" t="s">
        <v>13337</v>
      </c>
      <c r="AH1010" s="326" t="s">
        <v>13336</v>
      </c>
      <c r="AI1010" s="252" t="s">
        <v>13337</v>
      </c>
      <c r="AJ1010" s="253">
        <v>38833725</v>
      </c>
      <c r="AK1010" s="253" t="s">
        <v>13338</v>
      </c>
      <c r="AL1010" s="293" t="s">
        <v>2005</v>
      </c>
      <c r="AM1010" s="296" t="s">
        <v>13339</v>
      </c>
      <c r="AN1010" s="321" t="s">
        <v>13340</v>
      </c>
      <c r="AO1010" s="10" t="s">
        <v>13341</v>
      </c>
      <c r="AP1010" s="10"/>
      <c r="AQ1010" s="254"/>
      <c r="AR1010" s="292">
        <v>45051</v>
      </c>
      <c r="AS1010" s="292">
        <v>45051</v>
      </c>
      <c r="AT1010" s="8"/>
      <c r="AU1010" s="244"/>
      <c r="AV1010" s="306" t="s">
        <v>8582</v>
      </c>
      <c r="AW1010" s="248" t="s">
        <v>3782</v>
      </c>
      <c r="AX1010" s="249"/>
      <c r="AY1010" s="323" t="s">
        <v>13332</v>
      </c>
    </row>
    <row r="1011" spans="1:51" s="121" customFormat="1" ht="24.75" customHeight="1" x14ac:dyDescent="0.35">
      <c r="A1011" s="11">
        <v>1010</v>
      </c>
      <c r="B1011" s="293" t="s">
        <v>13342</v>
      </c>
      <c r="C1011" s="8" t="s">
        <v>13343</v>
      </c>
      <c r="D1011" s="10"/>
      <c r="E1011" s="253" t="s">
        <v>14</v>
      </c>
      <c r="F1011" s="9">
        <v>44998</v>
      </c>
      <c r="G1011" s="9">
        <v>45057</v>
      </c>
      <c r="H1011" s="251"/>
      <c r="I1011" s="251"/>
      <c r="J1011" s="7"/>
      <c r="K1011" s="7" t="s">
        <v>18</v>
      </c>
      <c r="L1011" s="242" t="s">
        <v>283</v>
      </c>
      <c r="M1011" s="242" t="s">
        <v>2116</v>
      </c>
      <c r="N1011" s="252" t="s">
        <v>2050</v>
      </c>
      <c r="O1011" s="252" t="s">
        <v>284</v>
      </c>
      <c r="P1011" s="252" t="s">
        <v>2117</v>
      </c>
      <c r="Q1011" s="253" t="s">
        <v>285</v>
      </c>
      <c r="R1011" s="293" t="s">
        <v>13344</v>
      </c>
      <c r="S1011" s="253" t="s">
        <v>1935</v>
      </c>
      <c r="T1011" s="253" t="s">
        <v>53</v>
      </c>
      <c r="U1011" s="244">
        <v>33530</v>
      </c>
      <c r="V1011" s="10" t="s">
        <v>2297</v>
      </c>
      <c r="W1011" s="10" t="s">
        <v>2297</v>
      </c>
      <c r="X1011" s="241" t="s">
        <v>1936</v>
      </c>
      <c r="Y1011" s="319" t="s">
        <v>13345</v>
      </c>
      <c r="Z1011" s="243">
        <v>44552</v>
      </c>
      <c r="AA1011" s="10" t="s">
        <v>1937</v>
      </c>
      <c r="AB1011" s="10" t="s">
        <v>1956</v>
      </c>
      <c r="AC1011" s="10" t="s">
        <v>1939</v>
      </c>
      <c r="AD1011" s="10" t="s">
        <v>2423</v>
      </c>
      <c r="AE1011" s="243" t="s">
        <v>13346</v>
      </c>
      <c r="AF1011" s="10" t="s">
        <v>13347</v>
      </c>
      <c r="AG1011" s="10" t="s">
        <v>13348</v>
      </c>
      <c r="AH1011" s="242" t="s">
        <v>13349</v>
      </c>
      <c r="AI1011" s="243" t="s">
        <v>13350</v>
      </c>
      <c r="AJ1011" s="272" t="s">
        <v>13351</v>
      </c>
      <c r="AK1011" s="10" t="s">
        <v>13352</v>
      </c>
      <c r="AL1011" s="241" t="s">
        <v>2224</v>
      </c>
      <c r="AM1011" s="254" t="s">
        <v>13353</v>
      </c>
      <c r="AN1011" s="324" t="s">
        <v>13354</v>
      </c>
      <c r="AO1011" s="10"/>
      <c r="AP1011" s="10"/>
      <c r="AQ1011" s="254"/>
      <c r="AR1011" s="292">
        <v>45051</v>
      </c>
      <c r="AS1011" s="292">
        <v>45051</v>
      </c>
      <c r="AT1011" s="8"/>
      <c r="AU1011" s="244"/>
      <c r="AV1011" s="306" t="s">
        <v>8582</v>
      </c>
      <c r="AW1011" s="248" t="s">
        <v>3782</v>
      </c>
      <c r="AX1011" s="249"/>
      <c r="AY1011" s="323" t="s">
        <v>13342</v>
      </c>
    </row>
    <row r="1012" spans="1:51" s="11" customFormat="1" ht="24.75" customHeight="1" x14ac:dyDescent="0.35">
      <c r="A1012" s="11">
        <v>1011</v>
      </c>
      <c r="B1012" s="293" t="s">
        <v>13355</v>
      </c>
      <c r="C1012" s="8" t="s">
        <v>13356</v>
      </c>
      <c r="D1012" s="10"/>
      <c r="E1012" s="10" t="s">
        <v>14</v>
      </c>
      <c r="F1012" s="9">
        <v>45026</v>
      </c>
      <c r="G1012" s="9">
        <v>45085</v>
      </c>
      <c r="H1012" s="251"/>
      <c r="I1012" s="251"/>
      <c r="J1012" s="7"/>
      <c r="K1012" s="7" t="s">
        <v>34</v>
      </c>
      <c r="L1012" s="10" t="s">
        <v>35</v>
      </c>
      <c r="M1012" s="242" t="s">
        <v>2292</v>
      </c>
      <c r="N1012" s="252" t="s">
        <v>2050</v>
      </c>
      <c r="O1012" s="252" t="s">
        <v>1473</v>
      </c>
      <c r="P1012" s="252" t="s">
        <v>2616</v>
      </c>
      <c r="Q1012" s="253" t="s">
        <v>21</v>
      </c>
      <c r="R1012" s="293" t="s">
        <v>13357</v>
      </c>
      <c r="S1012" s="253" t="s">
        <v>2029</v>
      </c>
      <c r="T1012" s="253" t="s">
        <v>53</v>
      </c>
      <c r="U1012" s="244">
        <v>32771</v>
      </c>
      <c r="V1012" s="10" t="s">
        <v>255</v>
      </c>
      <c r="W1012" s="10" t="s">
        <v>1382</v>
      </c>
      <c r="X1012" s="241" t="s">
        <v>1936</v>
      </c>
      <c r="Y1012" s="319" t="s">
        <v>13358</v>
      </c>
      <c r="Z1012" s="243">
        <v>44822</v>
      </c>
      <c r="AA1012" s="10" t="s">
        <v>1937</v>
      </c>
      <c r="AB1012" s="10" t="s">
        <v>1956</v>
      </c>
      <c r="AC1012" s="10" t="s">
        <v>1939</v>
      </c>
      <c r="AD1012" s="10" t="s">
        <v>1992</v>
      </c>
      <c r="AE1012" s="243" t="s">
        <v>2408</v>
      </c>
      <c r="AF1012" s="10" t="s">
        <v>13359</v>
      </c>
      <c r="AG1012" s="10" t="s">
        <v>13360</v>
      </c>
      <c r="AH1012" s="242" t="s">
        <v>13359</v>
      </c>
      <c r="AI1012" s="243" t="s">
        <v>13360</v>
      </c>
      <c r="AJ1012" s="272" t="s">
        <v>13361</v>
      </c>
      <c r="AK1012" s="10" t="s">
        <v>13362</v>
      </c>
      <c r="AL1012" s="241" t="s">
        <v>1993</v>
      </c>
      <c r="AM1012" s="327" t="s">
        <v>13361</v>
      </c>
      <c r="AN1012" s="324" t="s">
        <v>13363</v>
      </c>
      <c r="AO1012" s="328" t="s">
        <v>13364</v>
      </c>
      <c r="AP1012" s="10"/>
      <c r="AQ1012" s="254"/>
      <c r="AR1012" s="292">
        <v>45051</v>
      </c>
      <c r="AS1012" s="292">
        <v>45051</v>
      </c>
      <c r="AT1012" s="8"/>
      <c r="AU1012" s="244"/>
      <c r="AV1012" s="306" t="s">
        <v>8582</v>
      </c>
      <c r="AW1012" s="248" t="s">
        <v>3782</v>
      </c>
      <c r="AX1012" s="249"/>
      <c r="AY1012" s="323" t="s">
        <v>13355</v>
      </c>
    </row>
    <row r="1013" spans="1:51" s="329" customFormat="1" ht="24.75" customHeight="1" x14ac:dyDescent="0.35">
      <c r="A1013" s="11">
        <v>1012</v>
      </c>
      <c r="B1013" s="293" t="s">
        <v>13365</v>
      </c>
      <c r="C1013" s="294" t="s">
        <v>4715</v>
      </c>
      <c r="D1013" s="253"/>
      <c r="E1013" s="253" t="s">
        <v>14</v>
      </c>
      <c r="F1013" s="251">
        <v>44929</v>
      </c>
      <c r="G1013" s="251">
        <v>44988</v>
      </c>
      <c r="H1013" s="251">
        <v>44989</v>
      </c>
      <c r="I1013" s="251">
        <v>45354</v>
      </c>
      <c r="J1013" s="231" t="s">
        <v>2085</v>
      </c>
      <c r="K1013" s="231" t="s">
        <v>18</v>
      </c>
      <c r="L1013" s="253" t="s">
        <v>218</v>
      </c>
      <c r="M1013" s="242" t="s">
        <v>2406</v>
      </c>
      <c r="N1013" s="252" t="s">
        <v>2050</v>
      </c>
      <c r="O1013" s="252" t="s">
        <v>1033</v>
      </c>
      <c r="P1013" s="252" t="s">
        <v>2446</v>
      </c>
      <c r="Q1013" s="253" t="s">
        <v>21</v>
      </c>
      <c r="R1013" s="293" t="s">
        <v>13366</v>
      </c>
      <c r="S1013" s="253" t="s">
        <v>1935</v>
      </c>
      <c r="T1013" s="253" t="s">
        <v>53</v>
      </c>
      <c r="U1013" s="295">
        <v>34636</v>
      </c>
      <c r="V1013" s="253" t="s">
        <v>255</v>
      </c>
      <c r="W1013" s="253" t="s">
        <v>255</v>
      </c>
      <c r="X1013" s="293" t="s">
        <v>1936</v>
      </c>
      <c r="Y1013" s="294" t="s">
        <v>13367</v>
      </c>
      <c r="Z1013" s="252">
        <v>43470</v>
      </c>
      <c r="AA1013" s="253" t="s">
        <v>1937</v>
      </c>
      <c r="AB1013" s="253" t="s">
        <v>1956</v>
      </c>
      <c r="AC1013" s="253" t="s">
        <v>1939</v>
      </c>
      <c r="AD1013" s="253" t="s">
        <v>2185</v>
      </c>
      <c r="AE1013" s="252" t="s">
        <v>1948</v>
      </c>
      <c r="AF1013" s="253" t="s">
        <v>13368</v>
      </c>
      <c r="AG1013" s="253" t="s">
        <v>13369</v>
      </c>
      <c r="AH1013" s="242" t="s">
        <v>13368</v>
      </c>
      <c r="AI1013" s="252" t="s">
        <v>13369</v>
      </c>
      <c r="AJ1013" s="253" t="s">
        <v>13370</v>
      </c>
      <c r="AK1013" s="253" t="s">
        <v>13371</v>
      </c>
      <c r="AL1013" s="293" t="s">
        <v>1993</v>
      </c>
      <c r="AM1013" s="296" t="s">
        <v>13372</v>
      </c>
      <c r="AN1013" s="321" t="s">
        <v>13373</v>
      </c>
      <c r="AO1013" s="10" t="s">
        <v>13374</v>
      </c>
      <c r="AP1013" s="10"/>
      <c r="AQ1013" s="313"/>
      <c r="AR1013" s="292">
        <v>45056</v>
      </c>
      <c r="AS1013" s="292">
        <v>45056</v>
      </c>
      <c r="AT1013" s="294"/>
      <c r="AU1013" s="295"/>
      <c r="AV1013" s="317" t="s">
        <v>8582</v>
      </c>
      <c r="AW1013" s="294" t="s">
        <v>6603</v>
      </c>
      <c r="AX1013" s="317"/>
      <c r="AY1013" s="232" t="s">
        <v>13365</v>
      </c>
    </row>
    <row r="1014" spans="1:51" s="121" customFormat="1" ht="24.75" customHeight="1" x14ac:dyDescent="0.35">
      <c r="A1014" s="11">
        <v>1013</v>
      </c>
      <c r="B1014" s="293" t="s">
        <v>13375</v>
      </c>
      <c r="C1014" s="294" t="s">
        <v>13376</v>
      </c>
      <c r="D1014" s="253"/>
      <c r="E1014" s="253" t="s">
        <v>32</v>
      </c>
      <c r="F1014" s="251">
        <v>43467</v>
      </c>
      <c r="G1014" s="251">
        <v>43526</v>
      </c>
      <c r="H1014" s="251">
        <v>43893</v>
      </c>
      <c r="I1014" s="251"/>
      <c r="J1014" s="231" t="s">
        <v>1932</v>
      </c>
      <c r="K1014" s="231" t="s">
        <v>34</v>
      </c>
      <c r="L1014" s="253" t="s">
        <v>35</v>
      </c>
      <c r="M1014" s="242" t="s">
        <v>35</v>
      </c>
      <c r="N1014" s="252" t="s">
        <v>2050</v>
      </c>
      <c r="O1014" s="252" t="s">
        <v>271</v>
      </c>
      <c r="P1014" s="252" t="s">
        <v>2105</v>
      </c>
      <c r="Q1014" s="253" t="s">
        <v>21</v>
      </c>
      <c r="R1014" s="293" t="s">
        <v>13377</v>
      </c>
      <c r="S1014" s="253" t="s">
        <v>1935</v>
      </c>
      <c r="T1014" s="253" t="s">
        <v>22</v>
      </c>
      <c r="U1014" s="295">
        <v>32433</v>
      </c>
      <c r="V1014" s="253" t="s">
        <v>1866</v>
      </c>
      <c r="W1014" s="253" t="s">
        <v>1866</v>
      </c>
      <c r="X1014" s="293" t="s">
        <v>1936</v>
      </c>
      <c r="Y1014" s="294" t="s">
        <v>13378</v>
      </c>
      <c r="Z1014" s="252">
        <v>44302</v>
      </c>
      <c r="AA1014" s="253" t="s">
        <v>1937</v>
      </c>
      <c r="AB1014" s="253" t="s">
        <v>1938</v>
      </c>
      <c r="AC1014" s="253" t="s">
        <v>1939</v>
      </c>
      <c r="AD1014" s="253" t="s">
        <v>7477</v>
      </c>
      <c r="AE1014" s="252" t="s">
        <v>1948</v>
      </c>
      <c r="AF1014" s="253" t="s">
        <v>13379</v>
      </c>
      <c r="AG1014" s="253" t="s">
        <v>13380</v>
      </c>
      <c r="AH1014" s="242" t="s">
        <v>13379</v>
      </c>
      <c r="AI1014" s="252" t="s">
        <v>13380</v>
      </c>
      <c r="AJ1014" s="253" t="s">
        <v>13381</v>
      </c>
      <c r="AK1014" s="253" t="s">
        <v>13382</v>
      </c>
      <c r="AL1014" s="293" t="s">
        <v>1941</v>
      </c>
      <c r="AM1014" s="296" t="s">
        <v>13383</v>
      </c>
      <c r="AN1014" s="321" t="s">
        <v>13384</v>
      </c>
      <c r="AO1014" s="10" t="s">
        <v>13385</v>
      </c>
      <c r="AP1014" s="10"/>
      <c r="AQ1014" s="254"/>
      <c r="AR1014" s="292">
        <v>45057</v>
      </c>
      <c r="AS1014" s="292">
        <v>45057</v>
      </c>
      <c r="AT1014" s="8"/>
      <c r="AU1014" s="244"/>
      <c r="AV1014" s="317" t="s">
        <v>8582</v>
      </c>
      <c r="AW1014" s="294" t="s">
        <v>3782</v>
      </c>
      <c r="AX1014" s="249"/>
      <c r="AY1014" s="323" t="s">
        <v>13375</v>
      </c>
    </row>
    <row r="1015" spans="1:51" s="121" customFormat="1" ht="24.75" customHeight="1" x14ac:dyDescent="0.35">
      <c r="A1015" s="11">
        <v>1014</v>
      </c>
      <c r="B1015" s="293" t="s">
        <v>13386</v>
      </c>
      <c r="C1015" s="294" t="s">
        <v>13387</v>
      </c>
      <c r="D1015" s="253"/>
      <c r="E1015" s="253" t="s">
        <v>32</v>
      </c>
      <c r="F1015" s="251">
        <v>44713</v>
      </c>
      <c r="G1015" s="251">
        <v>44772</v>
      </c>
      <c r="H1015" s="251">
        <v>44773</v>
      </c>
      <c r="I1015" s="251">
        <v>45137</v>
      </c>
      <c r="J1015" s="231" t="s">
        <v>2085</v>
      </c>
      <c r="K1015" s="231" t="s">
        <v>12857</v>
      </c>
      <c r="L1015" s="253" t="s">
        <v>146</v>
      </c>
      <c r="M1015" s="242" t="s">
        <v>12858</v>
      </c>
      <c r="N1015" s="252" t="s">
        <v>1984</v>
      </c>
      <c r="O1015" s="252" t="s">
        <v>1210</v>
      </c>
      <c r="P1015" s="252" t="s">
        <v>2528</v>
      </c>
      <c r="Q1015" s="253" t="s">
        <v>148</v>
      </c>
      <c r="R1015" s="293" t="s">
        <v>13388</v>
      </c>
      <c r="S1015" s="253" t="s">
        <v>2174</v>
      </c>
      <c r="T1015" s="253" t="s">
        <v>53</v>
      </c>
      <c r="U1015" s="295">
        <v>29389</v>
      </c>
      <c r="V1015" s="253" t="s">
        <v>2099</v>
      </c>
      <c r="W1015" s="253" t="s">
        <v>1725</v>
      </c>
      <c r="X1015" s="293" t="s">
        <v>1936</v>
      </c>
      <c r="Y1015" s="294" t="s">
        <v>13389</v>
      </c>
      <c r="Z1015" s="252">
        <v>44311</v>
      </c>
      <c r="AA1015" s="253" t="s">
        <v>1937</v>
      </c>
      <c r="AB1015" s="253" t="s">
        <v>1938</v>
      </c>
      <c r="AC1015" s="253" t="s">
        <v>1968</v>
      </c>
      <c r="AD1015" s="253" t="s">
        <v>1992</v>
      </c>
      <c r="AE1015" s="252" t="s">
        <v>2475</v>
      </c>
      <c r="AF1015" s="253" t="s">
        <v>13390</v>
      </c>
      <c r="AG1015" s="253" t="s">
        <v>13391</v>
      </c>
      <c r="AH1015" s="242" t="s">
        <v>13390</v>
      </c>
      <c r="AI1015" s="252" t="s">
        <v>13391</v>
      </c>
      <c r="AJ1015" s="253" t="s">
        <v>13392</v>
      </c>
      <c r="AK1015" s="253" t="s">
        <v>13256</v>
      </c>
      <c r="AL1015" s="293" t="s">
        <v>1971</v>
      </c>
      <c r="AM1015" s="296" t="s">
        <v>13393</v>
      </c>
      <c r="AN1015" s="321" t="s">
        <v>13394</v>
      </c>
      <c r="AO1015" s="10"/>
      <c r="AP1015" s="10"/>
      <c r="AQ1015" s="254"/>
      <c r="AR1015" s="292">
        <v>45060</v>
      </c>
      <c r="AS1015" s="292">
        <v>45060</v>
      </c>
      <c r="AT1015" s="8"/>
      <c r="AU1015" s="244"/>
      <c r="AV1015" s="317" t="s">
        <v>8582</v>
      </c>
      <c r="AW1015" s="294" t="s">
        <v>6612</v>
      </c>
      <c r="AX1015" s="249"/>
      <c r="AY1015" s="293" t="s">
        <v>13386</v>
      </c>
    </row>
    <row r="1016" spans="1:51" s="121" customFormat="1" ht="24.75" customHeight="1" x14ac:dyDescent="0.35">
      <c r="A1016" s="11">
        <v>1015</v>
      </c>
      <c r="B1016" s="293" t="s">
        <v>13395</v>
      </c>
      <c r="C1016" s="294" t="s">
        <v>13396</v>
      </c>
      <c r="D1016" s="253"/>
      <c r="E1016" s="253" t="s">
        <v>14</v>
      </c>
      <c r="F1016" s="251">
        <v>43269</v>
      </c>
      <c r="G1016" s="251">
        <v>43328</v>
      </c>
      <c r="H1016" s="251">
        <v>43694</v>
      </c>
      <c r="I1016" s="251"/>
      <c r="J1016" s="231" t="s">
        <v>1932</v>
      </c>
      <c r="K1016" s="231" t="s">
        <v>34</v>
      </c>
      <c r="L1016" s="253" t="s">
        <v>115</v>
      </c>
      <c r="M1016" s="242" t="s">
        <v>2042</v>
      </c>
      <c r="N1016" s="252" t="s">
        <v>1972</v>
      </c>
      <c r="O1016" s="252" t="s">
        <v>8446</v>
      </c>
      <c r="P1016" s="252" t="s">
        <v>13397</v>
      </c>
      <c r="Q1016" s="253" t="s">
        <v>21</v>
      </c>
      <c r="R1016" s="293" t="s">
        <v>13398</v>
      </c>
      <c r="S1016" s="253" t="s">
        <v>2485</v>
      </c>
      <c r="T1016" s="253" t="s">
        <v>53</v>
      </c>
      <c r="U1016" s="295">
        <v>32884</v>
      </c>
      <c r="V1016" s="253" t="s">
        <v>3297</v>
      </c>
      <c r="W1016" s="253" t="s">
        <v>747</v>
      </c>
      <c r="X1016" s="293" t="s">
        <v>1936</v>
      </c>
      <c r="Y1016" s="294" t="s">
        <v>13399</v>
      </c>
      <c r="Z1016" s="252">
        <v>44742</v>
      </c>
      <c r="AA1016" s="253" t="s">
        <v>1937</v>
      </c>
      <c r="AB1016" s="253" t="s">
        <v>1956</v>
      </c>
      <c r="AC1016" s="253" t="s">
        <v>1939</v>
      </c>
      <c r="AD1016" s="253" t="s">
        <v>13400</v>
      </c>
      <c r="AE1016" s="252" t="s">
        <v>1988</v>
      </c>
      <c r="AF1016" s="253" t="s">
        <v>13401</v>
      </c>
      <c r="AG1016" s="253" t="s">
        <v>13402</v>
      </c>
      <c r="AH1016" s="242" t="s">
        <v>13403</v>
      </c>
      <c r="AI1016" s="252" t="s">
        <v>13404</v>
      </c>
      <c r="AJ1016" s="253" t="s">
        <v>13405</v>
      </c>
      <c r="AK1016" s="253" t="s">
        <v>13406</v>
      </c>
      <c r="AL1016" s="293" t="s">
        <v>1993</v>
      </c>
      <c r="AM1016" s="296" t="s">
        <v>13407</v>
      </c>
      <c r="AN1016" s="321" t="s">
        <v>13408</v>
      </c>
      <c r="AO1016" s="10" t="s">
        <v>13409</v>
      </c>
      <c r="AP1016" s="10"/>
      <c r="AQ1016" s="254"/>
      <c r="AR1016" s="292">
        <v>45061</v>
      </c>
      <c r="AS1016" s="292">
        <v>45061</v>
      </c>
      <c r="AT1016" s="8"/>
      <c r="AU1016" s="244"/>
      <c r="AV1016" s="317" t="s">
        <v>8582</v>
      </c>
      <c r="AW1016" s="294" t="s">
        <v>6738</v>
      </c>
      <c r="AX1016" s="249"/>
      <c r="AY1016" s="323" t="s">
        <v>13395</v>
      </c>
    </row>
    <row r="1017" spans="1:51" s="121" customFormat="1" ht="24.75" customHeight="1" x14ac:dyDescent="0.35">
      <c r="A1017" s="11">
        <v>1016</v>
      </c>
      <c r="B1017" s="293" t="s">
        <v>13410</v>
      </c>
      <c r="C1017" s="294" t="s">
        <v>13411</v>
      </c>
      <c r="D1017" s="253"/>
      <c r="E1017" s="253" t="s">
        <v>14</v>
      </c>
      <c r="F1017" s="251">
        <v>45026</v>
      </c>
      <c r="G1017" s="251">
        <v>45085</v>
      </c>
      <c r="H1017" s="251"/>
      <c r="I1017" s="251"/>
      <c r="J1017" s="231"/>
      <c r="K1017" s="231" t="s">
        <v>109</v>
      </c>
      <c r="L1017" s="253" t="s">
        <v>1440</v>
      </c>
      <c r="M1017" s="242" t="s">
        <v>1440</v>
      </c>
      <c r="N1017" s="252" t="s">
        <v>1984</v>
      </c>
      <c r="O1017" s="252" t="s">
        <v>1441</v>
      </c>
      <c r="P1017" s="252" t="s">
        <v>2607</v>
      </c>
      <c r="Q1017" s="253" t="s">
        <v>21</v>
      </c>
      <c r="R1017" s="293" t="s">
        <v>13412</v>
      </c>
      <c r="S1017" s="253" t="s">
        <v>1944</v>
      </c>
      <c r="T1017" s="253" t="s">
        <v>53</v>
      </c>
      <c r="U1017" s="295">
        <v>32361</v>
      </c>
      <c r="V1017" s="253" t="s">
        <v>2228</v>
      </c>
      <c r="W1017" s="253" t="s">
        <v>2228</v>
      </c>
      <c r="X1017" s="293" t="s">
        <v>1936</v>
      </c>
      <c r="Y1017" s="294" t="s">
        <v>13413</v>
      </c>
      <c r="Z1017" s="252">
        <v>44931</v>
      </c>
      <c r="AA1017" s="253" t="s">
        <v>1937</v>
      </c>
      <c r="AB1017" s="253" t="s">
        <v>1956</v>
      </c>
      <c r="AC1017" s="253" t="s">
        <v>1968</v>
      </c>
      <c r="AD1017" s="253"/>
      <c r="AE1017" s="252" t="s">
        <v>1948</v>
      </c>
      <c r="AF1017" s="253" t="s">
        <v>13414</v>
      </c>
      <c r="AG1017" s="253" t="s">
        <v>13415</v>
      </c>
      <c r="AH1017" s="242" t="s">
        <v>13416</v>
      </c>
      <c r="AI1017" s="252" t="s">
        <v>13417</v>
      </c>
      <c r="AJ1017" s="253" t="s">
        <v>13418</v>
      </c>
      <c r="AK1017" s="253" t="s">
        <v>13419</v>
      </c>
      <c r="AL1017" s="293" t="s">
        <v>2005</v>
      </c>
      <c r="AM1017" s="296" t="s">
        <v>13420</v>
      </c>
      <c r="AN1017" s="321" t="s">
        <v>13421</v>
      </c>
      <c r="AO1017" s="10" t="s">
        <v>13422</v>
      </c>
      <c r="AP1017" s="10"/>
      <c r="AQ1017" s="254"/>
      <c r="AR1017" s="292">
        <v>45065</v>
      </c>
      <c r="AS1017" s="292">
        <v>45065</v>
      </c>
      <c r="AT1017" s="8"/>
      <c r="AU1017" s="244"/>
      <c r="AV1017" s="317" t="s">
        <v>8582</v>
      </c>
      <c r="AW1017" s="294" t="s">
        <v>6612</v>
      </c>
      <c r="AX1017" s="249"/>
      <c r="AY1017" s="323" t="s">
        <v>13410</v>
      </c>
    </row>
    <row r="1018" spans="1:51" s="121" customFormat="1" ht="24.75" customHeight="1" x14ac:dyDescent="0.35">
      <c r="A1018" s="11">
        <v>1017</v>
      </c>
      <c r="B1018" s="293" t="s">
        <v>13423</v>
      </c>
      <c r="C1018" s="294" t="s">
        <v>13424</v>
      </c>
      <c r="D1018" s="253"/>
      <c r="E1018" s="253" t="s">
        <v>1869</v>
      </c>
      <c r="F1018" s="251">
        <v>44531</v>
      </c>
      <c r="G1018" s="251">
        <v>44590</v>
      </c>
      <c r="H1018" s="251">
        <v>44956</v>
      </c>
      <c r="I1018" s="251">
        <v>45320</v>
      </c>
      <c r="J1018" s="231" t="s">
        <v>2085</v>
      </c>
      <c r="K1018" s="231" t="s">
        <v>80</v>
      </c>
      <c r="L1018" s="253" t="s">
        <v>81</v>
      </c>
      <c r="M1018" s="326" t="s">
        <v>2151</v>
      </c>
      <c r="N1018" s="252" t="s">
        <v>1990</v>
      </c>
      <c r="O1018" s="252" t="s">
        <v>3186</v>
      </c>
      <c r="P1018" s="252" t="s">
        <v>2061</v>
      </c>
      <c r="Q1018" s="253" t="s">
        <v>83</v>
      </c>
      <c r="R1018" s="293" t="s">
        <v>13425</v>
      </c>
      <c r="S1018" s="253" t="s">
        <v>2003</v>
      </c>
      <c r="T1018" s="253" t="s">
        <v>53</v>
      </c>
      <c r="U1018" s="295">
        <v>31463</v>
      </c>
      <c r="V1018" s="253" t="s">
        <v>79</v>
      </c>
      <c r="W1018" s="253" t="s">
        <v>79</v>
      </c>
      <c r="X1018" s="293" t="s">
        <v>1936</v>
      </c>
      <c r="Y1018" s="294" t="s">
        <v>13426</v>
      </c>
      <c r="Z1018" s="252">
        <v>44387</v>
      </c>
      <c r="AA1018" s="253" t="s">
        <v>1937</v>
      </c>
      <c r="AB1018" s="253" t="s">
        <v>1938</v>
      </c>
      <c r="AC1018" s="253" t="s">
        <v>1974</v>
      </c>
      <c r="AD1018" s="253" t="s">
        <v>13427</v>
      </c>
      <c r="AE1018" s="252" t="s">
        <v>13428</v>
      </c>
      <c r="AF1018" s="253" t="s">
        <v>13429</v>
      </c>
      <c r="AG1018" s="253" t="s">
        <v>13430</v>
      </c>
      <c r="AH1018" s="326" t="s">
        <v>13431</v>
      </c>
      <c r="AI1018" s="252" t="s">
        <v>13432</v>
      </c>
      <c r="AJ1018" s="253" t="s">
        <v>13433</v>
      </c>
      <c r="AK1018" s="253" t="s">
        <v>13434</v>
      </c>
      <c r="AL1018" s="293" t="s">
        <v>1993</v>
      </c>
      <c r="AM1018" s="296" t="s">
        <v>2249</v>
      </c>
      <c r="AN1018" s="321" t="s">
        <v>13435</v>
      </c>
      <c r="AO1018" s="10"/>
      <c r="AP1018" s="10"/>
      <c r="AQ1018" s="254"/>
      <c r="AR1018" s="292">
        <v>45067</v>
      </c>
      <c r="AS1018" s="292">
        <v>45067</v>
      </c>
      <c r="AT1018" s="8"/>
      <c r="AU1018" s="244"/>
      <c r="AV1018" s="317" t="s">
        <v>8582</v>
      </c>
      <c r="AW1018" s="294" t="s">
        <v>6612</v>
      </c>
      <c r="AX1018" s="249"/>
      <c r="AY1018" s="323" t="s">
        <v>13423</v>
      </c>
    </row>
    <row r="1019" spans="1:51" s="121" customFormat="1" ht="24.75" customHeight="1" x14ac:dyDescent="0.35">
      <c r="A1019" s="11">
        <v>1018</v>
      </c>
      <c r="B1019" s="293" t="s">
        <v>13436</v>
      </c>
      <c r="C1019" s="294" t="s">
        <v>13437</v>
      </c>
      <c r="D1019" s="253"/>
      <c r="E1019" s="253" t="s">
        <v>13438</v>
      </c>
      <c r="F1019" s="251">
        <v>43832</v>
      </c>
      <c r="G1019" s="251">
        <v>43891</v>
      </c>
      <c r="H1019" s="251">
        <v>44257</v>
      </c>
      <c r="I1019" s="251"/>
      <c r="J1019" s="231" t="s">
        <v>1932</v>
      </c>
      <c r="K1019" s="231" t="s">
        <v>34</v>
      </c>
      <c r="L1019" s="253" t="s">
        <v>35</v>
      </c>
      <c r="M1019" s="242" t="s">
        <v>35</v>
      </c>
      <c r="N1019" s="252" t="s">
        <v>2126</v>
      </c>
      <c r="O1019" s="252" t="s">
        <v>307</v>
      </c>
      <c r="P1019" s="252" t="s">
        <v>2127</v>
      </c>
      <c r="Q1019" s="253" t="s">
        <v>21</v>
      </c>
      <c r="R1019" s="293" t="s">
        <v>13439</v>
      </c>
      <c r="S1019" s="253" t="s">
        <v>1944</v>
      </c>
      <c r="T1019" s="253" t="s">
        <v>22</v>
      </c>
      <c r="U1019" s="295">
        <v>34887</v>
      </c>
      <c r="V1019" s="253" t="s">
        <v>455</v>
      </c>
      <c r="W1019" s="253" t="s">
        <v>2205</v>
      </c>
      <c r="X1019" s="293" t="s">
        <v>1936</v>
      </c>
      <c r="Y1019" s="294" t="s">
        <v>13440</v>
      </c>
      <c r="Z1019" s="252">
        <v>44573</v>
      </c>
      <c r="AA1019" s="253" t="s">
        <v>1937</v>
      </c>
      <c r="AB1019" s="253" t="s">
        <v>1938</v>
      </c>
      <c r="AC1019" s="253" t="s">
        <v>1939</v>
      </c>
      <c r="AD1019" s="253" t="s">
        <v>1992</v>
      </c>
      <c r="AE1019" s="252" t="s">
        <v>7038</v>
      </c>
      <c r="AF1019" s="253" t="s">
        <v>13441</v>
      </c>
      <c r="AG1019" s="253" t="s">
        <v>13442</v>
      </c>
      <c r="AH1019" s="242" t="s">
        <v>13443</v>
      </c>
      <c r="AI1019" s="252" t="s">
        <v>13444</v>
      </c>
      <c r="AJ1019" s="253" t="s">
        <v>13445</v>
      </c>
      <c r="AK1019" s="253" t="s">
        <v>13446</v>
      </c>
      <c r="AL1019" s="293" t="s">
        <v>1941</v>
      </c>
      <c r="AM1019" s="296" t="s">
        <v>13447</v>
      </c>
      <c r="AN1019" s="321" t="s">
        <v>13448</v>
      </c>
      <c r="AO1019" s="10" t="s">
        <v>13449</v>
      </c>
      <c r="AP1019" s="10"/>
      <c r="AQ1019" s="254"/>
      <c r="AR1019" s="292">
        <v>45068</v>
      </c>
      <c r="AS1019" s="292">
        <v>45068</v>
      </c>
      <c r="AT1019" s="8"/>
      <c r="AU1019" s="244"/>
      <c r="AV1019" s="317" t="s">
        <v>8582</v>
      </c>
      <c r="AW1019" s="294" t="s">
        <v>3782</v>
      </c>
      <c r="AX1019" s="249"/>
      <c r="AY1019" s="323" t="s">
        <v>13436</v>
      </c>
    </row>
    <row r="1020" spans="1:51" s="121" customFormat="1" ht="24.75" customHeight="1" x14ac:dyDescent="0.35">
      <c r="A1020" s="11">
        <v>1019</v>
      </c>
      <c r="B1020" s="293" t="s">
        <v>13450</v>
      </c>
      <c r="C1020" s="294" t="s">
        <v>13451</v>
      </c>
      <c r="D1020" s="253"/>
      <c r="E1020" s="253" t="s">
        <v>14</v>
      </c>
      <c r="F1020" s="251">
        <v>44816</v>
      </c>
      <c r="G1020" s="251">
        <v>44875</v>
      </c>
      <c r="H1020" s="251">
        <v>44876</v>
      </c>
      <c r="I1020" s="251">
        <v>45240</v>
      </c>
      <c r="J1020" s="231" t="s">
        <v>2085</v>
      </c>
      <c r="K1020" s="231" t="s">
        <v>18</v>
      </c>
      <c r="L1020" s="253" t="s">
        <v>218</v>
      </c>
      <c r="M1020" s="242" t="s">
        <v>2200</v>
      </c>
      <c r="N1020" s="252" t="s">
        <v>2050</v>
      </c>
      <c r="O1020" s="252" t="s">
        <v>1511</v>
      </c>
      <c r="P1020" s="252" t="s">
        <v>2636</v>
      </c>
      <c r="Q1020" s="253" t="s">
        <v>21</v>
      </c>
      <c r="R1020" s="293" t="s">
        <v>13452</v>
      </c>
      <c r="S1020" s="253" t="s">
        <v>1935</v>
      </c>
      <c r="T1020" s="253" t="s">
        <v>22</v>
      </c>
      <c r="U1020" s="295">
        <v>30780</v>
      </c>
      <c r="V1020" s="253" t="s">
        <v>255</v>
      </c>
      <c r="W1020" s="253" t="s">
        <v>2416</v>
      </c>
      <c r="X1020" s="293" t="s">
        <v>2416</v>
      </c>
      <c r="Y1020" s="294" t="s">
        <v>13453</v>
      </c>
      <c r="Z1020" s="252">
        <v>44296</v>
      </c>
      <c r="AA1020" s="253" t="s">
        <v>2009</v>
      </c>
      <c r="AB1020" s="253" t="s">
        <v>1946</v>
      </c>
      <c r="AC1020" s="253" t="s">
        <v>1939</v>
      </c>
      <c r="AD1020" s="253" t="s">
        <v>2203</v>
      </c>
      <c r="AE1020" s="252" t="s">
        <v>1948</v>
      </c>
      <c r="AF1020" s="253" t="s">
        <v>13454</v>
      </c>
      <c r="AG1020" s="253" t="s">
        <v>13455</v>
      </c>
      <c r="AH1020" s="242" t="s">
        <v>13454</v>
      </c>
      <c r="AI1020" s="252" t="s">
        <v>13455</v>
      </c>
      <c r="AJ1020" s="253" t="s">
        <v>13456</v>
      </c>
      <c r="AK1020" s="253" t="s">
        <v>13457</v>
      </c>
      <c r="AL1020" s="293" t="s">
        <v>1958</v>
      </c>
      <c r="AM1020" s="296" t="s">
        <v>13458</v>
      </c>
      <c r="AN1020" s="321" t="s">
        <v>13459</v>
      </c>
      <c r="AO1020" s="10"/>
      <c r="AP1020" s="10"/>
      <c r="AQ1020" s="254"/>
      <c r="AR1020" s="292">
        <v>45069</v>
      </c>
      <c r="AS1020" s="292">
        <v>45069</v>
      </c>
      <c r="AT1020" s="8"/>
      <c r="AU1020" s="244"/>
      <c r="AV1020" s="317" t="s">
        <v>8582</v>
      </c>
      <c r="AW1020" s="294" t="s">
        <v>6612</v>
      </c>
      <c r="AX1020" s="249"/>
      <c r="AY1020" s="323" t="s">
        <v>13450</v>
      </c>
    </row>
    <row r="1021" spans="1:51" s="121" customFormat="1" ht="24.75" customHeight="1" x14ac:dyDescent="0.35">
      <c r="A1021" s="11">
        <v>1020</v>
      </c>
      <c r="B1021" s="284" t="s">
        <v>13460</v>
      </c>
      <c r="C1021" s="248" t="s">
        <v>13461</v>
      </c>
      <c r="D1021" s="280"/>
      <c r="E1021" s="280" t="s">
        <v>255</v>
      </c>
      <c r="F1021" s="275">
        <v>44531</v>
      </c>
      <c r="G1021" s="275">
        <v>44590</v>
      </c>
      <c r="H1021" s="275">
        <v>44956</v>
      </c>
      <c r="I1021" s="275">
        <v>46051</v>
      </c>
      <c r="J1021" s="269" t="s">
        <v>2269</v>
      </c>
      <c r="K1021" s="269" t="s">
        <v>12857</v>
      </c>
      <c r="L1021" s="280" t="s">
        <v>146</v>
      </c>
      <c r="M1021" s="281" t="s">
        <v>2316</v>
      </c>
      <c r="N1021" s="279" t="s">
        <v>2050</v>
      </c>
      <c r="O1021" s="279" t="s">
        <v>400</v>
      </c>
      <c r="P1021" s="279" t="s">
        <v>2173</v>
      </c>
      <c r="Q1021" s="280" t="s">
        <v>148</v>
      </c>
      <c r="R1021" s="284" t="s">
        <v>13462</v>
      </c>
      <c r="S1021" s="280" t="s">
        <v>1986</v>
      </c>
      <c r="T1021" s="280" t="s">
        <v>22</v>
      </c>
      <c r="U1021" s="304">
        <v>32956</v>
      </c>
      <c r="V1021" s="280" t="s">
        <v>255</v>
      </c>
      <c r="W1021" s="280" t="s">
        <v>255</v>
      </c>
      <c r="X1021" s="284" t="s">
        <v>1936</v>
      </c>
      <c r="Y1021" s="248" t="s">
        <v>13463</v>
      </c>
      <c r="Z1021" s="279">
        <v>44476</v>
      </c>
      <c r="AA1021" s="280" t="s">
        <v>1937</v>
      </c>
      <c r="AB1021" s="280" t="s">
        <v>1938</v>
      </c>
      <c r="AC1021" s="280" t="s">
        <v>1939</v>
      </c>
      <c r="AD1021" s="280" t="s">
        <v>2098</v>
      </c>
      <c r="AE1021" s="279" t="s">
        <v>2417</v>
      </c>
      <c r="AF1021" s="280" t="s">
        <v>13464</v>
      </c>
      <c r="AG1021" s="280" t="s">
        <v>13465</v>
      </c>
      <c r="AH1021" s="281" t="s">
        <v>13466</v>
      </c>
      <c r="AI1021" s="279" t="s">
        <v>13465</v>
      </c>
      <c r="AJ1021" s="280" t="s">
        <v>13467</v>
      </c>
      <c r="AK1021" s="280" t="s">
        <v>13468</v>
      </c>
      <c r="AL1021" s="284" t="s">
        <v>1993</v>
      </c>
      <c r="AM1021" s="286" t="s">
        <v>13469</v>
      </c>
      <c r="AN1021" s="325" t="s">
        <v>13470</v>
      </c>
      <c r="AO1021" s="10" t="s">
        <v>13471</v>
      </c>
      <c r="AP1021" s="10"/>
      <c r="AQ1021" s="254"/>
      <c r="AR1021" s="245">
        <v>45072</v>
      </c>
      <c r="AS1021" s="245">
        <v>45072</v>
      </c>
      <c r="AT1021" s="8"/>
      <c r="AU1021" s="244"/>
      <c r="AV1021" s="247" t="s">
        <v>8582</v>
      </c>
      <c r="AW1021" s="248" t="s">
        <v>6738</v>
      </c>
      <c r="AX1021" s="249"/>
      <c r="AY1021" s="323" t="s">
        <v>13460</v>
      </c>
    </row>
    <row r="1022" spans="1:51" s="121" customFormat="1" ht="24.75" customHeight="1" x14ac:dyDescent="0.35">
      <c r="A1022" s="11">
        <v>1021</v>
      </c>
      <c r="B1022" s="284" t="s">
        <v>13472</v>
      </c>
      <c r="C1022" s="248" t="s">
        <v>13473</v>
      </c>
      <c r="D1022" s="280"/>
      <c r="E1022" s="280" t="s">
        <v>145</v>
      </c>
      <c r="F1022" s="275">
        <v>41984</v>
      </c>
      <c r="G1022" s="275">
        <v>42044</v>
      </c>
      <c r="H1022" s="275">
        <v>42410</v>
      </c>
      <c r="I1022" s="275"/>
      <c r="J1022" s="269" t="s">
        <v>1932</v>
      </c>
      <c r="K1022" s="269" t="s">
        <v>34</v>
      </c>
      <c r="L1022" s="280" t="s">
        <v>35</v>
      </c>
      <c r="M1022" s="278" t="s">
        <v>35</v>
      </c>
      <c r="N1022" s="279" t="s">
        <v>2017</v>
      </c>
      <c r="O1022" s="279" t="s">
        <v>125</v>
      </c>
      <c r="P1022" s="279" t="s">
        <v>2018</v>
      </c>
      <c r="Q1022" s="280" t="s">
        <v>21</v>
      </c>
      <c r="R1022" s="284" t="s">
        <v>13474</v>
      </c>
      <c r="S1022" s="280" t="s">
        <v>1944</v>
      </c>
      <c r="T1022" s="280" t="s">
        <v>22</v>
      </c>
      <c r="U1022" s="304">
        <v>33890</v>
      </c>
      <c r="V1022" s="280" t="s">
        <v>145</v>
      </c>
      <c r="W1022" s="280" t="s">
        <v>176</v>
      </c>
      <c r="X1022" s="284" t="s">
        <v>1936</v>
      </c>
      <c r="Y1022" s="248" t="s">
        <v>13475</v>
      </c>
      <c r="Z1022" s="279">
        <v>44552</v>
      </c>
      <c r="AA1022" s="280" t="s">
        <v>1937</v>
      </c>
      <c r="AB1022" s="280" t="s">
        <v>1938</v>
      </c>
      <c r="AC1022" s="280" t="s">
        <v>1939</v>
      </c>
      <c r="AD1022" s="280" t="s">
        <v>13476</v>
      </c>
      <c r="AE1022" s="279" t="s">
        <v>1962</v>
      </c>
      <c r="AF1022" s="280" t="s">
        <v>13477</v>
      </c>
      <c r="AG1022" s="280" t="s">
        <v>13478</v>
      </c>
      <c r="AH1022" s="278" t="s">
        <v>13477</v>
      </c>
      <c r="AI1022" s="279" t="s">
        <v>13478</v>
      </c>
      <c r="AJ1022" s="280" t="s">
        <v>13479</v>
      </c>
      <c r="AK1022" s="280" t="s">
        <v>13480</v>
      </c>
      <c r="AL1022" s="284" t="s">
        <v>1941</v>
      </c>
      <c r="AM1022" s="286" t="s">
        <v>13481</v>
      </c>
      <c r="AN1022" s="325" t="s">
        <v>13482</v>
      </c>
      <c r="AO1022" s="10" t="s">
        <v>13483</v>
      </c>
      <c r="AP1022" s="10"/>
      <c r="AQ1022" s="254"/>
      <c r="AR1022" s="245">
        <v>45073</v>
      </c>
      <c r="AS1022" s="245">
        <v>45067</v>
      </c>
      <c r="AT1022" s="8"/>
      <c r="AU1022" s="244"/>
      <c r="AV1022" s="247" t="s">
        <v>8582</v>
      </c>
      <c r="AW1022" s="248" t="s">
        <v>6612</v>
      </c>
      <c r="AX1022" s="249"/>
      <c r="AY1022" s="323" t="s">
        <v>13472</v>
      </c>
    </row>
    <row r="1023" spans="1:51" s="121" customFormat="1" ht="24.75" customHeight="1" x14ac:dyDescent="0.35">
      <c r="A1023" s="11">
        <v>1022</v>
      </c>
      <c r="B1023" s="293" t="s">
        <v>13484</v>
      </c>
      <c r="C1023" s="294" t="s">
        <v>13485</v>
      </c>
      <c r="D1023" s="253"/>
      <c r="E1023" s="253" t="s">
        <v>14</v>
      </c>
      <c r="F1023" s="251">
        <v>44348</v>
      </c>
      <c r="G1023" s="251">
        <v>44407</v>
      </c>
      <c r="H1023" s="251">
        <v>44773</v>
      </c>
      <c r="I1023" s="251">
        <v>45868</v>
      </c>
      <c r="J1023" s="231" t="s">
        <v>2269</v>
      </c>
      <c r="K1023" s="231" t="s">
        <v>34</v>
      </c>
      <c r="L1023" s="253" t="s">
        <v>115</v>
      </c>
      <c r="M1023" s="326" t="s">
        <v>2070</v>
      </c>
      <c r="N1023" s="331" t="s">
        <v>1972</v>
      </c>
      <c r="O1023" s="331" t="s">
        <v>801</v>
      </c>
      <c r="P1023" s="331" t="s">
        <v>2362</v>
      </c>
      <c r="Q1023" s="253" t="s">
        <v>21</v>
      </c>
      <c r="R1023" s="293" t="s">
        <v>13486</v>
      </c>
      <c r="S1023" s="10" t="s">
        <v>1944</v>
      </c>
      <c r="T1023" s="253" t="s">
        <v>53</v>
      </c>
      <c r="U1023" s="295">
        <v>33453</v>
      </c>
      <c r="V1023" s="253" t="s">
        <v>141</v>
      </c>
      <c r="W1023" s="253" t="s">
        <v>141</v>
      </c>
      <c r="X1023" s="293" t="s">
        <v>1936</v>
      </c>
      <c r="Y1023" s="294" t="s">
        <v>13487</v>
      </c>
      <c r="Z1023" s="252">
        <v>44840</v>
      </c>
      <c r="AA1023" s="253" t="s">
        <v>1937</v>
      </c>
      <c r="AB1023" s="253" t="s">
        <v>1938</v>
      </c>
      <c r="AC1023" s="253" t="s">
        <v>1968</v>
      </c>
      <c r="AD1023" s="253" t="s">
        <v>2120</v>
      </c>
      <c r="AE1023" s="252" t="s">
        <v>13488</v>
      </c>
      <c r="AF1023" s="253" t="s">
        <v>13489</v>
      </c>
      <c r="AG1023" s="253" t="s">
        <v>13490</v>
      </c>
      <c r="AH1023" s="326" t="s">
        <v>13491</v>
      </c>
      <c r="AI1023" s="252" t="s">
        <v>13490</v>
      </c>
      <c r="AJ1023" s="253" t="s">
        <v>13492</v>
      </c>
      <c r="AK1023" s="253" t="s">
        <v>13493</v>
      </c>
      <c r="AL1023" s="293" t="s">
        <v>1941</v>
      </c>
      <c r="AM1023" s="296" t="s">
        <v>13494</v>
      </c>
      <c r="AN1023" s="321" t="s">
        <v>13495</v>
      </c>
      <c r="AO1023" s="10" t="s">
        <v>13496</v>
      </c>
      <c r="AP1023" s="10"/>
      <c r="AQ1023" s="254"/>
      <c r="AR1023" s="292">
        <v>45073</v>
      </c>
      <c r="AS1023" s="292">
        <v>45073</v>
      </c>
      <c r="AT1023" s="8"/>
      <c r="AU1023" s="244"/>
      <c r="AV1023" s="247" t="s">
        <v>8582</v>
      </c>
      <c r="AW1023" s="248" t="s">
        <v>6612</v>
      </c>
      <c r="AX1023" s="249"/>
      <c r="AY1023" s="323" t="s">
        <v>13484</v>
      </c>
    </row>
    <row r="1024" spans="1:51" s="121" customFormat="1" ht="24.75" customHeight="1" x14ac:dyDescent="0.35">
      <c r="A1024" s="11">
        <v>1023</v>
      </c>
      <c r="B1024" s="293" t="s">
        <v>13497</v>
      </c>
      <c r="C1024" s="294" t="s">
        <v>13498</v>
      </c>
      <c r="D1024" s="253"/>
      <c r="E1024" s="253" t="s">
        <v>57</v>
      </c>
      <c r="F1024" s="251">
        <v>44320</v>
      </c>
      <c r="G1024" s="251">
        <v>44379</v>
      </c>
      <c r="H1024" s="251">
        <v>44745</v>
      </c>
      <c r="I1024" s="251">
        <v>45840</v>
      </c>
      <c r="J1024" s="231" t="s">
        <v>2269</v>
      </c>
      <c r="K1024" s="231" t="s">
        <v>80</v>
      </c>
      <c r="L1024" s="253" t="s">
        <v>12935</v>
      </c>
      <c r="M1024" s="242" t="s">
        <v>2060</v>
      </c>
      <c r="N1024" s="252" t="s">
        <v>1990</v>
      </c>
      <c r="O1024" s="252" t="s">
        <v>3186</v>
      </c>
      <c r="P1024" s="252" t="s">
        <v>2061</v>
      </c>
      <c r="Q1024" s="253" t="s">
        <v>83</v>
      </c>
      <c r="R1024" s="293" t="s">
        <v>13499</v>
      </c>
      <c r="S1024" s="253" t="s">
        <v>1944</v>
      </c>
      <c r="T1024" s="253" t="s">
        <v>53</v>
      </c>
      <c r="U1024" s="295">
        <v>32700</v>
      </c>
      <c r="V1024" s="253" t="s">
        <v>57</v>
      </c>
      <c r="W1024" s="253" t="s">
        <v>2205</v>
      </c>
      <c r="X1024" s="293" t="s">
        <v>1936</v>
      </c>
      <c r="Y1024" s="294" t="s">
        <v>13500</v>
      </c>
      <c r="Z1024" s="252">
        <v>42560</v>
      </c>
      <c r="AA1024" s="253" t="s">
        <v>57</v>
      </c>
      <c r="AB1024" s="253" t="s">
        <v>1938</v>
      </c>
      <c r="AC1024" s="253" t="s">
        <v>1974</v>
      </c>
      <c r="AD1024" s="253" t="s">
        <v>13501</v>
      </c>
      <c r="AE1024" s="252" t="s">
        <v>1948</v>
      </c>
      <c r="AF1024" s="253" t="s">
        <v>13502</v>
      </c>
      <c r="AG1024" s="253" t="s">
        <v>13503</v>
      </c>
      <c r="AH1024" s="242" t="s">
        <v>13502</v>
      </c>
      <c r="AI1024" s="252" t="s">
        <v>13503</v>
      </c>
      <c r="AJ1024" s="253" t="s">
        <v>13504</v>
      </c>
      <c r="AK1024" s="253" t="s">
        <v>13505</v>
      </c>
      <c r="AL1024" s="293" t="s">
        <v>1993</v>
      </c>
      <c r="AM1024" s="296" t="s">
        <v>13506</v>
      </c>
      <c r="AN1024" s="321" t="s">
        <v>13507</v>
      </c>
      <c r="AO1024" s="10"/>
      <c r="AP1024" s="10"/>
      <c r="AQ1024" s="258" t="s">
        <v>13508</v>
      </c>
      <c r="AR1024" s="292">
        <v>45077</v>
      </c>
      <c r="AS1024" s="292">
        <v>45077</v>
      </c>
      <c r="AT1024" s="8"/>
      <c r="AU1024" s="244"/>
      <c r="AV1024" s="247" t="s">
        <v>8582</v>
      </c>
      <c r="AW1024" s="248" t="s">
        <v>6612</v>
      </c>
      <c r="AX1024" s="249"/>
      <c r="AY1024" s="323" t="s">
        <v>13497</v>
      </c>
    </row>
    <row r="1025" spans="1:51" s="121" customFormat="1" ht="24.75" customHeight="1" x14ac:dyDescent="0.35">
      <c r="A1025" s="11">
        <v>1024</v>
      </c>
      <c r="B1025" s="284" t="s">
        <v>13509</v>
      </c>
      <c r="C1025" s="248" t="s">
        <v>13510</v>
      </c>
      <c r="D1025" s="280"/>
      <c r="E1025" s="280" t="s">
        <v>255</v>
      </c>
      <c r="F1025" s="275">
        <v>44655</v>
      </c>
      <c r="G1025" s="275">
        <v>44714</v>
      </c>
      <c r="H1025" s="275">
        <v>44715</v>
      </c>
      <c r="I1025" s="275">
        <v>45079</v>
      </c>
      <c r="J1025" s="269" t="s">
        <v>2085</v>
      </c>
      <c r="K1025" s="269" t="s">
        <v>80</v>
      </c>
      <c r="L1025" s="280" t="s">
        <v>12800</v>
      </c>
      <c r="M1025" s="281" t="s">
        <v>3194</v>
      </c>
      <c r="N1025" s="279" t="s">
        <v>1972</v>
      </c>
      <c r="O1025" s="279" t="s">
        <v>3186</v>
      </c>
      <c r="P1025" s="279" t="s">
        <v>2061</v>
      </c>
      <c r="Q1025" s="280" t="s">
        <v>83</v>
      </c>
      <c r="R1025" s="284" t="s">
        <v>13511</v>
      </c>
      <c r="S1025" s="280" t="s">
        <v>2234</v>
      </c>
      <c r="T1025" s="280" t="s">
        <v>53</v>
      </c>
      <c r="U1025" s="304">
        <v>28126</v>
      </c>
      <c r="V1025" s="280" t="s">
        <v>2015</v>
      </c>
      <c r="W1025" s="280" t="s">
        <v>2015</v>
      </c>
      <c r="X1025" s="284" t="s">
        <v>1936</v>
      </c>
      <c r="Y1025" s="248" t="s">
        <v>13512</v>
      </c>
      <c r="Z1025" s="279">
        <v>42305</v>
      </c>
      <c r="AA1025" s="280" t="s">
        <v>255</v>
      </c>
      <c r="AB1025" s="280" t="s">
        <v>1946</v>
      </c>
      <c r="AC1025" s="280" t="s">
        <v>1939</v>
      </c>
      <c r="AD1025" s="280" t="s">
        <v>2199</v>
      </c>
      <c r="AE1025" s="279" t="s">
        <v>1948</v>
      </c>
      <c r="AF1025" s="280" t="s">
        <v>13513</v>
      </c>
      <c r="AG1025" s="280" t="s">
        <v>13514</v>
      </c>
      <c r="AH1025" s="281" t="s">
        <v>13513</v>
      </c>
      <c r="AI1025" s="279" t="s">
        <v>13514</v>
      </c>
      <c r="AJ1025" s="280" t="s">
        <v>13515</v>
      </c>
      <c r="AK1025" s="280" t="s">
        <v>13516</v>
      </c>
      <c r="AL1025" s="284" t="s">
        <v>1958</v>
      </c>
      <c r="AM1025" s="286" t="s">
        <v>13517</v>
      </c>
      <c r="AN1025" s="325" t="s">
        <v>13518</v>
      </c>
      <c r="AO1025" s="10"/>
      <c r="AP1025" s="10"/>
      <c r="AQ1025" s="258" t="s">
        <v>13519</v>
      </c>
      <c r="AR1025" s="245">
        <v>45079</v>
      </c>
      <c r="AS1025" s="245">
        <v>45079</v>
      </c>
      <c r="AT1025" s="8"/>
      <c r="AU1025" s="244"/>
      <c r="AV1025" s="247" t="s">
        <v>8638</v>
      </c>
      <c r="AW1025" s="248" t="s">
        <v>9695</v>
      </c>
      <c r="AX1025" s="249"/>
      <c r="AY1025" s="323" t="s">
        <v>13509</v>
      </c>
    </row>
    <row r="1026" spans="1:51" s="329" customFormat="1" ht="24.75" customHeight="1" x14ac:dyDescent="0.35">
      <c r="A1026" s="11">
        <v>1025</v>
      </c>
      <c r="B1026" s="293" t="s">
        <v>13520</v>
      </c>
      <c r="C1026" s="294" t="s">
        <v>13521</v>
      </c>
      <c r="D1026" s="253"/>
      <c r="E1026" s="253" t="s">
        <v>14</v>
      </c>
      <c r="F1026" s="251">
        <v>44893</v>
      </c>
      <c r="G1026" s="251">
        <v>44952</v>
      </c>
      <c r="H1026" s="251">
        <v>44953</v>
      </c>
      <c r="I1026" s="251">
        <v>45317</v>
      </c>
      <c r="J1026" s="231" t="s">
        <v>2085</v>
      </c>
      <c r="K1026" s="231" t="s">
        <v>18</v>
      </c>
      <c r="L1026" s="253" t="s">
        <v>19</v>
      </c>
      <c r="M1026" s="326" t="s">
        <v>19</v>
      </c>
      <c r="N1026" s="252" t="s">
        <v>2050</v>
      </c>
      <c r="O1026" s="252" t="s">
        <v>321</v>
      </c>
      <c r="P1026" s="252" t="s">
        <v>2134</v>
      </c>
      <c r="Q1026" s="253" t="s">
        <v>21</v>
      </c>
      <c r="R1026" s="293" t="s">
        <v>13522</v>
      </c>
      <c r="S1026" s="253" t="s">
        <v>2252</v>
      </c>
      <c r="T1026" s="253" t="s">
        <v>22</v>
      </c>
      <c r="U1026" s="295">
        <v>32721</v>
      </c>
      <c r="V1026" s="253" t="s">
        <v>255</v>
      </c>
      <c r="W1026" s="253" t="s">
        <v>343</v>
      </c>
      <c r="X1026" s="293" t="s">
        <v>1936</v>
      </c>
      <c r="Y1026" s="294" t="s">
        <v>13523</v>
      </c>
      <c r="Z1026" s="252">
        <v>44798</v>
      </c>
      <c r="AA1026" s="253" t="s">
        <v>1937</v>
      </c>
      <c r="AB1026" s="253" t="s">
        <v>1938</v>
      </c>
      <c r="AC1026" s="253" t="s">
        <v>1939</v>
      </c>
      <c r="AD1026" s="253" t="s">
        <v>2188</v>
      </c>
      <c r="AE1026" s="252" t="s">
        <v>2041</v>
      </c>
      <c r="AF1026" s="253" t="s">
        <v>13524</v>
      </c>
      <c r="AG1026" s="253" t="s">
        <v>13525</v>
      </c>
      <c r="AH1026" s="326" t="s">
        <v>13526</v>
      </c>
      <c r="AI1026" s="252" t="s">
        <v>13527</v>
      </c>
      <c r="AJ1026" s="253" t="s">
        <v>13528</v>
      </c>
      <c r="AK1026" s="253" t="s">
        <v>13529</v>
      </c>
      <c r="AL1026" s="293" t="s">
        <v>2005</v>
      </c>
      <c r="AM1026" s="296" t="s">
        <v>13530</v>
      </c>
      <c r="AN1026" s="321" t="s">
        <v>13531</v>
      </c>
      <c r="AO1026" s="253" t="s">
        <v>13532</v>
      </c>
      <c r="AP1026" s="253"/>
      <c r="AQ1026" s="332" t="s">
        <v>13533</v>
      </c>
      <c r="AR1026" s="292">
        <v>45081</v>
      </c>
      <c r="AS1026" s="292">
        <v>45081</v>
      </c>
      <c r="AT1026" s="294"/>
      <c r="AU1026" s="295"/>
      <c r="AV1026" s="247" t="s">
        <v>8582</v>
      </c>
      <c r="AW1026" s="248" t="s">
        <v>6612</v>
      </c>
      <c r="AX1026" s="317"/>
      <c r="AY1026" s="232" t="s">
        <v>13520</v>
      </c>
    </row>
    <row r="1027" spans="1:51" s="121" customFormat="1" ht="24.75" customHeight="1" x14ac:dyDescent="0.35">
      <c r="A1027" s="11">
        <v>1026</v>
      </c>
      <c r="B1027" s="293" t="s">
        <v>13534</v>
      </c>
      <c r="C1027" s="294" t="s">
        <v>13535</v>
      </c>
      <c r="D1027" s="253"/>
      <c r="E1027" s="253" t="s">
        <v>14</v>
      </c>
      <c r="F1027" s="251">
        <v>43416</v>
      </c>
      <c r="G1027" s="251">
        <v>43475</v>
      </c>
      <c r="H1027" s="251">
        <v>43841</v>
      </c>
      <c r="I1027" s="251"/>
      <c r="J1027" s="231" t="s">
        <v>1932</v>
      </c>
      <c r="K1027" s="231" t="s">
        <v>34</v>
      </c>
      <c r="L1027" s="253" t="s">
        <v>115</v>
      </c>
      <c r="M1027" s="242" t="s">
        <v>2118</v>
      </c>
      <c r="N1027" s="252" t="s">
        <v>1990</v>
      </c>
      <c r="O1027" s="252" t="s">
        <v>289</v>
      </c>
      <c r="P1027" s="252" t="s">
        <v>2305</v>
      </c>
      <c r="Q1027" s="253" t="s">
        <v>21</v>
      </c>
      <c r="R1027" s="293" t="s">
        <v>13536</v>
      </c>
      <c r="S1027" s="253" t="s">
        <v>2153</v>
      </c>
      <c r="T1027" s="253" t="s">
        <v>22</v>
      </c>
      <c r="U1027" s="295">
        <v>34612</v>
      </c>
      <c r="V1027" s="253" t="s">
        <v>747</v>
      </c>
      <c r="W1027" s="253" t="s">
        <v>293</v>
      </c>
      <c r="X1027" s="293" t="s">
        <v>1936</v>
      </c>
      <c r="Y1027" s="294" t="s">
        <v>13537</v>
      </c>
      <c r="Z1027" s="252">
        <v>44425</v>
      </c>
      <c r="AA1027" s="253" t="s">
        <v>1937</v>
      </c>
      <c r="AB1027" s="253" t="s">
        <v>1938</v>
      </c>
      <c r="AC1027" s="253" t="s">
        <v>1939</v>
      </c>
      <c r="AD1027" s="253" t="s">
        <v>2120</v>
      </c>
      <c r="AE1027" s="252" t="s">
        <v>2213</v>
      </c>
      <c r="AF1027" s="253" t="s">
        <v>13538</v>
      </c>
      <c r="AG1027" s="253" t="s">
        <v>13539</v>
      </c>
      <c r="AH1027" s="242" t="s">
        <v>13540</v>
      </c>
      <c r="AI1027" s="252" t="s">
        <v>13541</v>
      </c>
      <c r="AJ1027" s="253" t="s">
        <v>13542</v>
      </c>
      <c r="AK1027" s="253" t="s">
        <v>13543</v>
      </c>
      <c r="AL1027" s="293" t="s">
        <v>1958</v>
      </c>
      <c r="AM1027" s="296" t="s">
        <v>13542</v>
      </c>
      <c r="AN1027" s="321" t="s">
        <v>13544</v>
      </c>
      <c r="AO1027" s="10"/>
      <c r="AP1027" s="10"/>
      <c r="AQ1027" s="258" t="s">
        <v>13545</v>
      </c>
      <c r="AR1027" s="292">
        <v>45082</v>
      </c>
      <c r="AS1027" s="292">
        <v>45082</v>
      </c>
      <c r="AT1027" s="8"/>
      <c r="AU1027" s="244"/>
      <c r="AV1027" s="247" t="s">
        <v>8582</v>
      </c>
      <c r="AW1027" s="248" t="s">
        <v>3782</v>
      </c>
      <c r="AX1027" s="249"/>
      <c r="AY1027" s="323" t="s">
        <v>13534</v>
      </c>
    </row>
    <row r="1028" spans="1:51" s="11" customFormat="1" ht="24.75" customHeight="1" x14ac:dyDescent="0.35">
      <c r="A1028" s="11">
        <v>1027</v>
      </c>
      <c r="B1028" s="284" t="s">
        <v>13546</v>
      </c>
      <c r="C1028" s="8" t="s">
        <v>13547</v>
      </c>
      <c r="D1028" s="10"/>
      <c r="E1028" s="10" t="s">
        <v>141</v>
      </c>
      <c r="F1028" s="9">
        <v>45012</v>
      </c>
      <c r="G1028" s="9">
        <v>45071</v>
      </c>
      <c r="H1028" s="251">
        <v>45072</v>
      </c>
      <c r="I1028" s="275">
        <v>45443</v>
      </c>
      <c r="J1028" s="7" t="s">
        <v>2085</v>
      </c>
      <c r="K1028" s="7" t="s">
        <v>34</v>
      </c>
      <c r="L1028" s="10" t="s">
        <v>35</v>
      </c>
      <c r="M1028" s="242" t="s">
        <v>35</v>
      </c>
      <c r="N1028" s="252" t="s">
        <v>2050</v>
      </c>
      <c r="O1028" s="252" t="s">
        <v>271</v>
      </c>
      <c r="P1028" s="252" t="s">
        <v>2105</v>
      </c>
      <c r="Q1028" s="280" t="s">
        <v>21</v>
      </c>
      <c r="R1028" s="293" t="s">
        <v>13548</v>
      </c>
      <c r="S1028" s="253" t="s">
        <v>1986</v>
      </c>
      <c r="T1028" s="253" t="s">
        <v>22</v>
      </c>
      <c r="U1028" s="244">
        <v>34551</v>
      </c>
      <c r="V1028" s="10" t="s">
        <v>255</v>
      </c>
      <c r="W1028" s="10" t="s">
        <v>141</v>
      </c>
      <c r="X1028" s="241" t="s">
        <v>1936</v>
      </c>
      <c r="Y1028" s="319" t="s">
        <v>13549</v>
      </c>
      <c r="Z1028" s="243">
        <v>44840</v>
      </c>
      <c r="AA1028" s="10" t="s">
        <v>1937</v>
      </c>
      <c r="AB1028" s="10" t="s">
        <v>1938</v>
      </c>
      <c r="AC1028" s="10" t="s">
        <v>1939</v>
      </c>
      <c r="AD1028" s="10" t="s">
        <v>13550</v>
      </c>
      <c r="AE1028" s="243" t="s">
        <v>2041</v>
      </c>
      <c r="AF1028" s="10" t="s">
        <v>13551</v>
      </c>
      <c r="AG1028" s="10" t="s">
        <v>13552</v>
      </c>
      <c r="AH1028" s="242" t="s">
        <v>13551</v>
      </c>
      <c r="AI1028" s="243" t="s">
        <v>13552</v>
      </c>
      <c r="AJ1028" s="272" t="s">
        <v>13553</v>
      </c>
      <c r="AK1028" s="10" t="s">
        <v>13554</v>
      </c>
      <c r="AL1028" s="241" t="s">
        <v>1950</v>
      </c>
      <c r="AM1028" s="254" t="s">
        <v>13555</v>
      </c>
      <c r="AN1028" s="333" t="s">
        <v>13556</v>
      </c>
      <c r="AO1028" s="10"/>
      <c r="AP1028" s="10"/>
      <c r="AQ1028" s="258" t="s">
        <v>13557</v>
      </c>
      <c r="AR1028" s="245">
        <v>45086</v>
      </c>
      <c r="AS1028" s="245">
        <v>45086</v>
      </c>
      <c r="AT1028" s="8"/>
      <c r="AU1028" s="244"/>
      <c r="AV1028" s="247" t="s">
        <v>8582</v>
      </c>
      <c r="AW1028" s="248" t="s">
        <v>3782</v>
      </c>
      <c r="AX1028" s="249"/>
      <c r="AY1028" s="323" t="s">
        <v>13546</v>
      </c>
    </row>
    <row r="1029" spans="1:51" s="11" customFormat="1" ht="24.75" customHeight="1" x14ac:dyDescent="0.35">
      <c r="A1029" s="11">
        <v>1028</v>
      </c>
      <c r="B1029" s="293" t="s">
        <v>13558</v>
      </c>
      <c r="C1029" s="294" t="s">
        <v>13559</v>
      </c>
      <c r="D1029" s="253"/>
      <c r="E1029" s="253" t="s">
        <v>1725</v>
      </c>
      <c r="F1029" s="251">
        <v>44641</v>
      </c>
      <c r="G1029" s="251">
        <v>44700</v>
      </c>
      <c r="H1029" s="251">
        <v>45066</v>
      </c>
      <c r="I1029" s="251">
        <v>45443</v>
      </c>
      <c r="J1029" s="231" t="s">
        <v>2085</v>
      </c>
      <c r="K1029" s="231" t="s">
        <v>12857</v>
      </c>
      <c r="L1029" s="253" t="s">
        <v>146</v>
      </c>
      <c r="M1029" s="326" t="s">
        <v>12858</v>
      </c>
      <c r="N1029" s="252" t="s">
        <v>2050</v>
      </c>
      <c r="O1029" s="252" t="s">
        <v>400</v>
      </c>
      <c r="P1029" s="252" t="s">
        <v>2173</v>
      </c>
      <c r="Q1029" s="253" t="s">
        <v>148</v>
      </c>
      <c r="R1029" s="293" t="s">
        <v>13560</v>
      </c>
      <c r="S1029" s="253" t="s">
        <v>2003</v>
      </c>
      <c r="T1029" s="253" t="s">
        <v>53</v>
      </c>
      <c r="U1029" s="295">
        <v>32933</v>
      </c>
      <c r="V1029" s="253" t="s">
        <v>1725</v>
      </c>
      <c r="W1029" s="253" t="s">
        <v>1725</v>
      </c>
      <c r="X1029" s="293" t="s">
        <v>1936</v>
      </c>
      <c r="Y1029" s="294" t="s">
        <v>13561</v>
      </c>
      <c r="Z1029" s="252">
        <v>44454</v>
      </c>
      <c r="AA1029" s="253" t="s">
        <v>1937</v>
      </c>
      <c r="AB1029" s="253" t="s">
        <v>1938</v>
      </c>
      <c r="AC1029" s="253" t="s">
        <v>1939</v>
      </c>
      <c r="AD1029" s="253" t="s">
        <v>2372</v>
      </c>
      <c r="AE1029" s="252" t="s">
        <v>13562</v>
      </c>
      <c r="AF1029" s="253" t="s">
        <v>13563</v>
      </c>
      <c r="AG1029" s="253" t="s">
        <v>13564</v>
      </c>
      <c r="AH1029" s="326" t="s">
        <v>13563</v>
      </c>
      <c r="AI1029" s="252" t="s">
        <v>13564</v>
      </c>
      <c r="AJ1029" s="253" t="s">
        <v>13565</v>
      </c>
      <c r="AK1029" s="253" t="s">
        <v>13566</v>
      </c>
      <c r="AL1029" s="293" t="s">
        <v>1993</v>
      </c>
      <c r="AM1029" s="296" t="s">
        <v>13567</v>
      </c>
      <c r="AN1029" s="321" t="s">
        <v>13568</v>
      </c>
      <c r="AO1029" s="10" t="s">
        <v>13569</v>
      </c>
      <c r="AP1029" s="10"/>
      <c r="AQ1029" s="258" t="s">
        <v>13570</v>
      </c>
      <c r="AR1029" s="292">
        <v>45087</v>
      </c>
      <c r="AS1029" s="292">
        <v>45087</v>
      </c>
      <c r="AT1029" s="8"/>
      <c r="AU1029" s="244"/>
      <c r="AV1029" s="247" t="s">
        <v>8582</v>
      </c>
      <c r="AW1029" s="248" t="s">
        <v>6738</v>
      </c>
      <c r="AX1029" s="249"/>
      <c r="AY1029" s="323" t="s">
        <v>13558</v>
      </c>
    </row>
    <row r="1030" spans="1:51" s="11" customFormat="1" ht="24.75" customHeight="1" x14ac:dyDescent="0.35">
      <c r="A1030" s="11">
        <v>1029</v>
      </c>
      <c r="B1030" s="334" t="s">
        <v>13571</v>
      </c>
      <c r="C1030" s="335" t="s">
        <v>13572</v>
      </c>
      <c r="D1030" s="329" t="s">
        <v>13573</v>
      </c>
      <c r="E1030" s="329" t="s">
        <v>501</v>
      </c>
      <c r="F1030" s="336">
        <v>43480</v>
      </c>
      <c r="G1030" s="336">
        <v>43539</v>
      </c>
      <c r="H1030" s="336">
        <v>43906</v>
      </c>
      <c r="I1030" s="336"/>
      <c r="J1030" s="329" t="s">
        <v>1932</v>
      </c>
      <c r="K1030" s="329" t="s">
        <v>80</v>
      </c>
      <c r="L1030" s="337" t="s">
        <v>13021</v>
      </c>
      <c r="M1030" s="337" t="s">
        <v>2133</v>
      </c>
      <c r="N1030" s="337" t="s">
        <v>2050</v>
      </c>
      <c r="O1030" s="337" t="s">
        <v>3186</v>
      </c>
      <c r="P1030" s="337" t="s">
        <v>2061</v>
      </c>
      <c r="Q1030" s="329" t="s">
        <v>83</v>
      </c>
      <c r="R1030" s="338" t="s">
        <v>13574</v>
      </c>
      <c r="S1030" s="329" t="s">
        <v>1944</v>
      </c>
      <c r="T1030" s="329" t="s">
        <v>53</v>
      </c>
      <c r="U1030" s="336">
        <v>34226</v>
      </c>
      <c r="V1030" s="329" t="s">
        <v>501</v>
      </c>
      <c r="W1030" s="329" t="s">
        <v>501</v>
      </c>
      <c r="X1030" s="329" t="s">
        <v>1936</v>
      </c>
      <c r="Y1030" s="329" t="s">
        <v>13575</v>
      </c>
      <c r="Z1030" s="336">
        <v>42475</v>
      </c>
      <c r="AA1030" s="329" t="s">
        <v>501</v>
      </c>
      <c r="AB1030" s="329" t="s">
        <v>1938</v>
      </c>
      <c r="AC1030" s="339" t="s">
        <v>1939</v>
      </c>
      <c r="AD1030" s="329" t="s">
        <v>13576</v>
      </c>
      <c r="AE1030" s="329" t="s">
        <v>2095</v>
      </c>
      <c r="AF1030" s="329" t="s">
        <v>13577</v>
      </c>
      <c r="AG1030" s="329" t="s">
        <v>13578</v>
      </c>
      <c r="AH1030" s="329" t="s">
        <v>13577</v>
      </c>
      <c r="AI1030" s="329" t="s">
        <v>13579</v>
      </c>
      <c r="AJ1030" s="329" t="s">
        <v>13580</v>
      </c>
      <c r="AK1030" s="329" t="s">
        <v>13581</v>
      </c>
      <c r="AL1030" s="329" t="s">
        <v>2005</v>
      </c>
      <c r="AM1030" s="340" t="s">
        <v>13582</v>
      </c>
      <c r="AN1030" s="340" t="s">
        <v>13583</v>
      </c>
      <c r="AO1030" s="4"/>
      <c r="AP1030" s="4"/>
      <c r="AQ1030" s="341" t="s">
        <v>13584</v>
      </c>
      <c r="AR1030" s="245">
        <v>45092</v>
      </c>
      <c r="AS1030" s="245">
        <v>45092</v>
      </c>
      <c r="AT1030" s="8"/>
      <c r="AU1030" s="244"/>
      <c r="AV1030" s="247" t="s">
        <v>8582</v>
      </c>
      <c r="AW1030" s="248" t="s">
        <v>6612</v>
      </c>
      <c r="AX1030" s="249"/>
      <c r="AY1030" s="323" t="s">
        <v>13571</v>
      </c>
    </row>
    <row r="1031" spans="1:51" s="11" customFormat="1" ht="24.75" customHeight="1" x14ac:dyDescent="0.35">
      <c r="A1031" s="11">
        <v>1030</v>
      </c>
      <c r="B1031" s="284" t="s">
        <v>13585</v>
      </c>
      <c r="C1031" s="8" t="s">
        <v>13586</v>
      </c>
      <c r="D1031" s="7"/>
      <c r="E1031" s="7" t="s">
        <v>14</v>
      </c>
      <c r="F1031" s="9">
        <v>45033</v>
      </c>
      <c r="G1031" s="9">
        <v>45092</v>
      </c>
      <c r="H1031" s="9"/>
      <c r="I1031" s="275"/>
      <c r="J1031" s="7"/>
      <c r="K1031" s="329" t="s">
        <v>40</v>
      </c>
      <c r="L1031" s="10" t="s">
        <v>41</v>
      </c>
      <c r="M1031" s="243" t="s">
        <v>1954</v>
      </c>
      <c r="N1031" s="243" t="s">
        <v>2050</v>
      </c>
      <c r="O1031" s="243" t="s">
        <v>9082</v>
      </c>
      <c r="P1031" s="243" t="s">
        <v>12192</v>
      </c>
      <c r="Q1031" s="269" t="s">
        <v>21</v>
      </c>
      <c r="R1031" s="342" t="s">
        <v>13587</v>
      </c>
      <c r="S1031" s="7" t="s">
        <v>2485</v>
      </c>
      <c r="T1031" s="7" t="s">
        <v>22</v>
      </c>
      <c r="U1031" s="9">
        <v>35501</v>
      </c>
      <c r="V1031" s="7" t="s">
        <v>1382</v>
      </c>
      <c r="W1031" s="7" t="s">
        <v>1382</v>
      </c>
      <c r="X1031" s="7" t="s">
        <v>1936</v>
      </c>
      <c r="Y1031" s="343" t="s">
        <v>13588</v>
      </c>
      <c r="Z1031" s="9">
        <v>44557</v>
      </c>
      <c r="AA1031" s="7" t="s">
        <v>1937</v>
      </c>
      <c r="AB1031" s="7" t="s">
        <v>1956</v>
      </c>
      <c r="AC1031" s="11" t="s">
        <v>1939</v>
      </c>
      <c r="AD1031" s="7" t="s">
        <v>2010</v>
      </c>
      <c r="AE1031" s="7" t="s">
        <v>2069</v>
      </c>
      <c r="AF1031" s="7" t="s">
        <v>13589</v>
      </c>
      <c r="AG1031" s="7" t="s">
        <v>13590</v>
      </c>
      <c r="AH1031" s="7" t="s">
        <v>13591</v>
      </c>
      <c r="AI1031" s="7" t="s">
        <v>13592</v>
      </c>
      <c r="AJ1031" s="344" t="s">
        <v>13593</v>
      </c>
      <c r="AK1031" s="7" t="s">
        <v>13594</v>
      </c>
      <c r="AL1031" s="7" t="s">
        <v>1958</v>
      </c>
      <c r="AM1031" s="344" t="s">
        <v>13595</v>
      </c>
      <c r="AN1031" s="345" t="s">
        <v>13596</v>
      </c>
      <c r="AO1031" s="345" t="s">
        <v>13597</v>
      </c>
      <c r="AP1031" s="7"/>
      <c r="AQ1031" s="341" t="s">
        <v>13598</v>
      </c>
      <c r="AR1031" s="245">
        <v>45092</v>
      </c>
      <c r="AS1031" s="245">
        <v>45092</v>
      </c>
      <c r="AT1031" s="8"/>
      <c r="AU1031" s="244"/>
      <c r="AV1031" s="247" t="s">
        <v>8582</v>
      </c>
      <c r="AW1031" s="248" t="s">
        <v>6612</v>
      </c>
      <c r="AX1031" s="249"/>
      <c r="AY1031" s="323" t="s">
        <v>13585</v>
      </c>
    </row>
    <row r="1032" spans="1:51" s="121" customFormat="1" ht="24.75" customHeight="1" x14ac:dyDescent="0.35">
      <c r="A1032" s="11">
        <v>1031</v>
      </c>
      <c r="B1032" s="284" t="s">
        <v>13599</v>
      </c>
      <c r="C1032" s="335" t="s">
        <v>13600</v>
      </c>
      <c r="D1032" s="329"/>
      <c r="E1032" s="329" t="s">
        <v>32</v>
      </c>
      <c r="F1032" s="336">
        <v>44930</v>
      </c>
      <c r="G1032" s="336">
        <v>44989</v>
      </c>
      <c r="H1032" s="336">
        <v>44990</v>
      </c>
      <c r="I1032" s="336">
        <v>45355</v>
      </c>
      <c r="J1032" s="269" t="s">
        <v>2085</v>
      </c>
      <c r="K1032" s="329" t="s">
        <v>80</v>
      </c>
      <c r="L1032" s="337" t="s">
        <v>81</v>
      </c>
      <c r="M1032" s="337" t="s">
        <v>2151</v>
      </c>
      <c r="N1032" s="337" t="s">
        <v>1942</v>
      </c>
      <c r="O1032" s="337" t="s">
        <v>8102</v>
      </c>
      <c r="P1032" s="337" t="s">
        <v>1996</v>
      </c>
      <c r="Q1032" s="329" t="s">
        <v>83</v>
      </c>
      <c r="R1032" s="338" t="s">
        <v>13601</v>
      </c>
      <c r="S1032" s="329" t="s">
        <v>1944</v>
      </c>
      <c r="T1032" s="329" t="s">
        <v>53</v>
      </c>
      <c r="U1032" s="336">
        <v>30236</v>
      </c>
      <c r="V1032" s="329" t="s">
        <v>1869</v>
      </c>
      <c r="W1032" s="329" t="s">
        <v>1869</v>
      </c>
      <c r="X1032" s="269" t="s">
        <v>1936</v>
      </c>
      <c r="Y1032" s="329" t="s">
        <v>13602</v>
      </c>
      <c r="Z1032" s="336">
        <v>44311</v>
      </c>
      <c r="AA1032" s="269" t="s">
        <v>1937</v>
      </c>
      <c r="AB1032" s="269" t="s">
        <v>1938</v>
      </c>
      <c r="AC1032" s="346" t="s">
        <v>1939</v>
      </c>
      <c r="AD1032" s="329" t="s">
        <v>3592</v>
      </c>
      <c r="AE1032" s="329" t="s">
        <v>2732</v>
      </c>
      <c r="AF1032" s="329" t="s">
        <v>13603</v>
      </c>
      <c r="AG1032" s="329" t="s">
        <v>13604</v>
      </c>
      <c r="AH1032" s="329" t="s">
        <v>13603</v>
      </c>
      <c r="AI1032" s="329" t="s">
        <v>13604</v>
      </c>
      <c r="AJ1032" s="329" t="s">
        <v>13605</v>
      </c>
      <c r="AK1032" s="329" t="s">
        <v>13606</v>
      </c>
      <c r="AL1032" s="269" t="s">
        <v>1971</v>
      </c>
      <c r="AM1032" s="340" t="s">
        <v>13607</v>
      </c>
      <c r="AN1032" s="340" t="s">
        <v>13608</v>
      </c>
      <c r="AO1032" s="4"/>
      <c r="AP1032" s="4"/>
      <c r="AQ1032" s="341" t="s">
        <v>13609</v>
      </c>
      <c r="AR1032" s="245">
        <v>45092</v>
      </c>
      <c r="AS1032" s="245">
        <v>45092</v>
      </c>
      <c r="AT1032" s="8"/>
      <c r="AU1032" s="244"/>
      <c r="AV1032" s="247" t="s">
        <v>8582</v>
      </c>
      <c r="AW1032" s="248" t="s">
        <v>10797</v>
      </c>
      <c r="AX1032" s="249"/>
      <c r="AY1032" s="323" t="s">
        <v>13599</v>
      </c>
    </row>
    <row r="1033" spans="1:51" ht="24.75" customHeight="1" x14ac:dyDescent="0.35">
      <c r="A1033" s="11">
        <v>1032</v>
      </c>
      <c r="B1033" s="284" t="s">
        <v>13610</v>
      </c>
      <c r="C1033" s="335" t="s">
        <v>13611</v>
      </c>
      <c r="D1033" s="329"/>
      <c r="E1033" s="329" t="s">
        <v>14</v>
      </c>
      <c r="F1033" s="336">
        <v>44627</v>
      </c>
      <c r="G1033" s="336">
        <v>44686</v>
      </c>
      <c r="H1033" s="336">
        <v>45052</v>
      </c>
      <c r="I1033" s="336">
        <v>45443</v>
      </c>
      <c r="J1033" s="329" t="s">
        <v>2085</v>
      </c>
      <c r="K1033" s="329" t="s">
        <v>34</v>
      </c>
      <c r="L1033" s="337" t="s">
        <v>35</v>
      </c>
      <c r="M1033" s="337" t="s">
        <v>1989</v>
      </c>
      <c r="N1033" s="337" t="s">
        <v>2050</v>
      </c>
      <c r="O1033" s="337" t="s">
        <v>989</v>
      </c>
      <c r="P1033" s="337" t="s">
        <v>2430</v>
      </c>
      <c r="Q1033" s="329" t="s">
        <v>21</v>
      </c>
      <c r="R1033" s="338" t="s">
        <v>13612</v>
      </c>
      <c r="S1033" s="329" t="s">
        <v>1944</v>
      </c>
      <c r="T1033" s="329" t="s">
        <v>22</v>
      </c>
      <c r="U1033" s="336">
        <v>35549</v>
      </c>
      <c r="V1033" s="329" t="s">
        <v>101</v>
      </c>
      <c r="W1033" s="329" t="s">
        <v>1045</v>
      </c>
      <c r="X1033" s="329" t="s">
        <v>1936</v>
      </c>
      <c r="Y1033" s="329" t="s">
        <v>13613</v>
      </c>
      <c r="Z1033" s="336">
        <v>44573</v>
      </c>
      <c r="AA1033" s="329" t="s">
        <v>1937</v>
      </c>
      <c r="AB1033" s="329" t="s">
        <v>1956</v>
      </c>
      <c r="AC1033" s="339" t="s">
        <v>1939</v>
      </c>
      <c r="AD1033" s="329" t="s">
        <v>2429</v>
      </c>
      <c r="AE1033" s="329" t="s">
        <v>2073</v>
      </c>
      <c r="AF1033" s="329" t="s">
        <v>13614</v>
      </c>
      <c r="AG1033" s="329" t="s">
        <v>13615</v>
      </c>
      <c r="AH1033" s="329" t="s">
        <v>13616</v>
      </c>
      <c r="AI1033" s="329" t="s">
        <v>13617</v>
      </c>
      <c r="AJ1033" s="329" t="s">
        <v>13618</v>
      </c>
      <c r="AK1033" s="329" t="s">
        <v>13619</v>
      </c>
      <c r="AL1033" s="329" t="s">
        <v>1993</v>
      </c>
      <c r="AM1033" s="340" t="s">
        <v>13620</v>
      </c>
      <c r="AN1033" s="340" t="s">
        <v>13621</v>
      </c>
      <c r="AO1033" s="4" t="s">
        <v>13622</v>
      </c>
      <c r="AP1033" s="4"/>
      <c r="AQ1033" s="6" t="s">
        <v>13623</v>
      </c>
      <c r="AR1033" s="347">
        <v>45093</v>
      </c>
      <c r="AS1033" s="347">
        <v>45093</v>
      </c>
      <c r="AT1033" s="256"/>
      <c r="AU1033" s="348"/>
      <c r="AV1033" s="256" t="s">
        <v>8582</v>
      </c>
      <c r="AW1033" s="256" t="s">
        <v>3782</v>
      </c>
      <c r="AX1033" s="121"/>
      <c r="AY1033" s="250" t="s">
        <v>13610</v>
      </c>
    </row>
    <row r="1034" spans="1:51" s="121" customFormat="1" ht="24.75" customHeight="1" x14ac:dyDescent="0.35">
      <c r="A1034" s="11">
        <v>1033</v>
      </c>
      <c r="B1034" s="284" t="s">
        <v>13624</v>
      </c>
      <c r="C1034" s="335" t="s">
        <v>13625</v>
      </c>
      <c r="D1034" s="329"/>
      <c r="E1034" s="329" t="s">
        <v>14</v>
      </c>
      <c r="F1034" s="336">
        <v>44466</v>
      </c>
      <c r="G1034" s="336">
        <v>44525</v>
      </c>
      <c r="H1034" s="336">
        <v>44891</v>
      </c>
      <c r="I1034" s="336">
        <v>45447</v>
      </c>
      <c r="J1034" s="329" t="s">
        <v>2269</v>
      </c>
      <c r="K1034" s="329" t="s">
        <v>34</v>
      </c>
      <c r="L1034" s="337" t="s">
        <v>35</v>
      </c>
      <c r="M1034" s="337" t="s">
        <v>1989</v>
      </c>
      <c r="N1034" s="337" t="s">
        <v>2017</v>
      </c>
      <c r="O1034" s="337" t="s">
        <v>1539</v>
      </c>
      <c r="P1034" s="337" t="s">
        <v>2660</v>
      </c>
      <c r="Q1034" s="329" t="s">
        <v>21</v>
      </c>
      <c r="R1034" s="338" t="s">
        <v>13626</v>
      </c>
      <c r="S1034" s="329" t="s">
        <v>1935</v>
      </c>
      <c r="T1034" s="329" t="s">
        <v>22</v>
      </c>
      <c r="U1034" s="336">
        <v>32091</v>
      </c>
      <c r="V1034" s="329" t="s">
        <v>255</v>
      </c>
      <c r="W1034" s="329" t="s">
        <v>2205</v>
      </c>
      <c r="X1034" s="329" t="s">
        <v>1936</v>
      </c>
      <c r="Y1034" s="329" t="s">
        <v>13627</v>
      </c>
      <c r="Z1034" s="336">
        <v>43361</v>
      </c>
      <c r="AA1034" s="329" t="s">
        <v>2009</v>
      </c>
      <c r="AB1034" s="329" t="s">
        <v>1956</v>
      </c>
      <c r="AC1034" s="339" t="s">
        <v>1939</v>
      </c>
      <c r="AD1034" s="329" t="s">
        <v>2010</v>
      </c>
      <c r="AE1034" s="329" t="s">
        <v>2508</v>
      </c>
      <c r="AF1034" s="329" t="s">
        <v>13628</v>
      </c>
      <c r="AG1034" s="329" t="s">
        <v>13629</v>
      </c>
      <c r="AH1034" s="329" t="s">
        <v>13628</v>
      </c>
      <c r="AI1034" s="329" t="s">
        <v>13629</v>
      </c>
      <c r="AJ1034" s="329" t="s">
        <v>13630</v>
      </c>
      <c r="AK1034" s="329" t="s">
        <v>13631</v>
      </c>
      <c r="AL1034" s="329" t="s">
        <v>1993</v>
      </c>
      <c r="AM1034" s="340" t="s">
        <v>13632</v>
      </c>
      <c r="AN1034" s="340" t="s">
        <v>13633</v>
      </c>
      <c r="AO1034" s="4"/>
      <c r="AP1034" s="4"/>
      <c r="AQ1034" s="6" t="s">
        <v>13634</v>
      </c>
      <c r="AR1034" s="347">
        <v>45087</v>
      </c>
      <c r="AS1034" s="347">
        <v>45093</v>
      </c>
      <c r="AT1034" s="256"/>
      <c r="AU1034" s="348"/>
      <c r="AV1034" s="256" t="s">
        <v>8582</v>
      </c>
      <c r="AW1034" s="256" t="s">
        <v>11272</v>
      </c>
      <c r="AY1034" s="323" t="s">
        <v>13624</v>
      </c>
    </row>
    <row r="1035" spans="1:51" s="121" customFormat="1" ht="24.75" customHeight="1" x14ac:dyDescent="0.35">
      <c r="A1035" s="11">
        <v>1034</v>
      </c>
      <c r="B1035" s="284" t="s">
        <v>13635</v>
      </c>
      <c r="C1035" s="335" t="s">
        <v>13636</v>
      </c>
      <c r="D1035" s="329"/>
      <c r="E1035" s="337" t="s">
        <v>14</v>
      </c>
      <c r="F1035" s="336">
        <v>44348</v>
      </c>
      <c r="G1035" s="336">
        <v>44407</v>
      </c>
      <c r="H1035" s="336">
        <v>44773</v>
      </c>
      <c r="I1035" s="336">
        <v>45868</v>
      </c>
      <c r="J1035" s="329" t="s">
        <v>2269</v>
      </c>
      <c r="K1035" s="329" t="s">
        <v>34</v>
      </c>
      <c r="L1035" s="337" t="s">
        <v>115</v>
      </c>
      <c r="M1035" s="337" t="s">
        <v>2118</v>
      </c>
      <c r="N1035" s="337" t="s">
        <v>2050</v>
      </c>
      <c r="O1035" s="337" t="s">
        <v>289</v>
      </c>
      <c r="P1035" s="337" t="s">
        <v>13637</v>
      </c>
      <c r="Q1035" s="329" t="s">
        <v>21</v>
      </c>
      <c r="R1035" s="338" t="s">
        <v>13638</v>
      </c>
      <c r="S1035" s="329" t="s">
        <v>2174</v>
      </c>
      <c r="T1035" s="329" t="s">
        <v>22</v>
      </c>
      <c r="U1035" s="336">
        <v>35488</v>
      </c>
      <c r="V1035" s="329" t="s">
        <v>351</v>
      </c>
      <c r="W1035" s="329" t="s">
        <v>2015</v>
      </c>
      <c r="X1035" s="329" t="s">
        <v>1936</v>
      </c>
      <c r="Y1035" s="329" t="s">
        <v>13639</v>
      </c>
      <c r="Z1035" s="336">
        <v>40708</v>
      </c>
      <c r="AA1035" s="329" t="s">
        <v>351</v>
      </c>
      <c r="AB1035" s="329" t="s">
        <v>1956</v>
      </c>
      <c r="AC1035" s="339" t="s">
        <v>1939</v>
      </c>
      <c r="AD1035" s="329" t="s">
        <v>2574</v>
      </c>
      <c r="AE1035" s="329" t="s">
        <v>6683</v>
      </c>
      <c r="AF1035" s="329" t="s">
        <v>13640</v>
      </c>
      <c r="AG1035" s="329" t="s">
        <v>13641</v>
      </c>
      <c r="AH1035" s="329" t="s">
        <v>13642</v>
      </c>
      <c r="AI1035" s="329" t="s">
        <v>13643</v>
      </c>
      <c r="AJ1035" s="329" t="s">
        <v>13644</v>
      </c>
      <c r="AK1035" s="329" t="s">
        <v>13645</v>
      </c>
      <c r="AL1035" s="329" t="s">
        <v>1958</v>
      </c>
      <c r="AM1035" s="340" t="s">
        <v>13646</v>
      </c>
      <c r="AN1035" s="340" t="s">
        <v>13647</v>
      </c>
      <c r="AO1035" s="4"/>
      <c r="AP1035" s="4"/>
      <c r="AQ1035" s="6" t="s">
        <v>13648</v>
      </c>
      <c r="AR1035" s="347">
        <v>45093</v>
      </c>
      <c r="AS1035" s="347">
        <v>45096</v>
      </c>
      <c r="AT1035" s="256"/>
      <c r="AU1035" s="348"/>
      <c r="AV1035" s="256" t="s">
        <v>8582</v>
      </c>
      <c r="AW1035" s="256" t="s">
        <v>6603</v>
      </c>
      <c r="AY1035" s="323" t="s">
        <v>13635</v>
      </c>
    </row>
    <row r="1036" spans="1:51" s="121" customFormat="1" ht="24.75" customHeight="1" x14ac:dyDescent="0.35">
      <c r="A1036" s="11">
        <v>1035</v>
      </c>
      <c r="B1036" s="284" t="s">
        <v>13649</v>
      </c>
      <c r="C1036" s="335" t="s">
        <v>13650</v>
      </c>
      <c r="D1036" s="329"/>
      <c r="E1036" s="337" t="s">
        <v>14</v>
      </c>
      <c r="F1036" s="336">
        <v>44676</v>
      </c>
      <c r="G1036" s="336">
        <v>44735</v>
      </c>
      <c r="H1036" s="336">
        <v>44736</v>
      </c>
      <c r="I1036" s="336">
        <v>45100</v>
      </c>
      <c r="J1036" s="329" t="s">
        <v>2085</v>
      </c>
      <c r="K1036" s="329" t="s">
        <v>34</v>
      </c>
      <c r="L1036" s="337" t="s">
        <v>115</v>
      </c>
      <c r="M1036" s="337" t="s">
        <v>2118</v>
      </c>
      <c r="N1036" s="337" t="s">
        <v>2050</v>
      </c>
      <c r="O1036" s="337" t="s">
        <v>289</v>
      </c>
      <c r="P1036" s="337" t="s">
        <v>2486</v>
      </c>
      <c r="Q1036" s="329" t="s">
        <v>21</v>
      </c>
      <c r="R1036" s="338" t="s">
        <v>13651</v>
      </c>
      <c r="S1036" s="329" t="s">
        <v>1944</v>
      </c>
      <c r="T1036" s="329" t="s">
        <v>53</v>
      </c>
      <c r="U1036" s="336">
        <v>34915</v>
      </c>
      <c r="V1036" s="329" t="s">
        <v>1008</v>
      </c>
      <c r="W1036" s="329" t="s">
        <v>1008</v>
      </c>
      <c r="X1036" s="329" t="s">
        <v>1936</v>
      </c>
      <c r="Y1036" s="329" t="s">
        <v>13652</v>
      </c>
      <c r="Z1036" s="336">
        <v>44203</v>
      </c>
      <c r="AA1036" s="329" t="s">
        <v>2703</v>
      </c>
      <c r="AB1036" s="329" t="s">
        <v>1956</v>
      </c>
      <c r="AC1036" s="339" t="s">
        <v>1939</v>
      </c>
      <c r="AD1036" s="329" t="s">
        <v>2392</v>
      </c>
      <c r="AE1036" s="329" t="s">
        <v>2306</v>
      </c>
      <c r="AF1036" s="329" t="s">
        <v>13653</v>
      </c>
      <c r="AG1036" s="329" t="s">
        <v>13654</v>
      </c>
      <c r="AH1036" s="329" t="s">
        <v>13655</v>
      </c>
      <c r="AI1036" s="329" t="s">
        <v>13656</v>
      </c>
      <c r="AJ1036" s="329" t="s">
        <v>13657</v>
      </c>
      <c r="AK1036" s="329" t="s">
        <v>13658</v>
      </c>
      <c r="AL1036" s="329" t="s">
        <v>1958</v>
      </c>
      <c r="AM1036" s="340" t="s">
        <v>13659</v>
      </c>
      <c r="AN1036" s="340" t="s">
        <v>13660</v>
      </c>
      <c r="AO1036" s="10"/>
      <c r="AP1036" s="10"/>
      <c r="AQ1036" s="6" t="s">
        <v>13661</v>
      </c>
      <c r="AR1036" s="245">
        <v>45099</v>
      </c>
      <c r="AS1036" s="245">
        <v>45099</v>
      </c>
      <c r="AT1036" s="8"/>
      <c r="AU1036" s="244"/>
      <c r="AV1036" s="247" t="s">
        <v>8582</v>
      </c>
      <c r="AW1036" s="248" t="s">
        <v>3782</v>
      </c>
      <c r="AX1036" s="249"/>
      <c r="AY1036" s="323" t="s">
        <v>13649</v>
      </c>
    </row>
    <row r="1037" spans="1:51" s="121" customFormat="1" ht="24.75" customHeight="1" x14ac:dyDescent="0.35">
      <c r="A1037" s="11">
        <v>1036</v>
      </c>
      <c r="B1037" s="284" t="s">
        <v>13662</v>
      </c>
      <c r="C1037" s="335" t="s">
        <v>13663</v>
      </c>
      <c r="D1037" s="329"/>
      <c r="E1037" s="329" t="s">
        <v>14</v>
      </c>
      <c r="F1037" s="336">
        <v>45054</v>
      </c>
      <c r="G1037" s="336">
        <v>45113</v>
      </c>
      <c r="H1037" s="336"/>
      <c r="I1037" s="336"/>
      <c r="J1037" s="329"/>
      <c r="K1037" s="329" t="s">
        <v>40</v>
      </c>
      <c r="L1037" s="337" t="s">
        <v>47</v>
      </c>
      <c r="M1037" s="337" t="s">
        <v>2027</v>
      </c>
      <c r="N1037" s="337" t="s">
        <v>2155</v>
      </c>
      <c r="O1037" s="337" t="s">
        <v>1445</v>
      </c>
      <c r="P1037" s="337" t="s">
        <v>2608</v>
      </c>
      <c r="Q1037" s="329" t="s">
        <v>21</v>
      </c>
      <c r="R1037" s="338" t="s">
        <v>13664</v>
      </c>
      <c r="S1037" s="329" t="s">
        <v>2145</v>
      </c>
      <c r="T1037" s="329" t="s">
        <v>22</v>
      </c>
      <c r="U1037" s="336">
        <v>35743</v>
      </c>
      <c r="V1037" s="329" t="s">
        <v>255</v>
      </c>
      <c r="W1037" s="329" t="s">
        <v>2024</v>
      </c>
      <c r="X1037" s="329" t="s">
        <v>1936</v>
      </c>
      <c r="Y1037" s="329" t="s">
        <v>13665</v>
      </c>
      <c r="Z1037" s="336">
        <v>44418</v>
      </c>
      <c r="AA1037" s="329" t="s">
        <v>1937</v>
      </c>
      <c r="AB1037" s="329" t="s">
        <v>1956</v>
      </c>
      <c r="AC1037" s="339" t="s">
        <v>1939</v>
      </c>
      <c r="AD1037" s="329" t="s">
        <v>2115</v>
      </c>
      <c r="AE1037" s="329" t="s">
        <v>1998</v>
      </c>
      <c r="AF1037" s="329" t="s">
        <v>13666</v>
      </c>
      <c r="AG1037" s="329" t="s">
        <v>13667</v>
      </c>
      <c r="AH1037" s="329" t="s">
        <v>13666</v>
      </c>
      <c r="AI1037" s="329" t="s">
        <v>13667</v>
      </c>
      <c r="AJ1037" s="329" t="s">
        <v>13668</v>
      </c>
      <c r="AK1037" s="329" t="s">
        <v>10930</v>
      </c>
      <c r="AL1037" s="329" t="s">
        <v>2005</v>
      </c>
      <c r="AM1037" s="340" t="s">
        <v>13669</v>
      </c>
      <c r="AN1037" s="340" t="s">
        <v>13670</v>
      </c>
      <c r="AO1037" s="10" t="s">
        <v>13671</v>
      </c>
      <c r="AP1037" s="10"/>
      <c r="AQ1037" s="6" t="s">
        <v>13672</v>
      </c>
      <c r="AR1037" s="245">
        <v>45107</v>
      </c>
      <c r="AS1037" s="245">
        <v>45107</v>
      </c>
      <c r="AT1037" s="8"/>
      <c r="AU1037" s="244"/>
      <c r="AV1037" s="247" t="s">
        <v>8582</v>
      </c>
      <c r="AW1037" s="248" t="s">
        <v>10797</v>
      </c>
      <c r="AX1037" s="249"/>
      <c r="AY1037" s="323" t="s">
        <v>13662</v>
      </c>
    </row>
    <row r="1038" spans="1:51" s="121" customFormat="1" ht="24.75" customHeight="1" x14ac:dyDescent="0.35">
      <c r="A1038" s="11">
        <v>1037</v>
      </c>
      <c r="B1038" s="284" t="s">
        <v>13673</v>
      </c>
      <c r="C1038" s="335" t="s">
        <v>13674</v>
      </c>
      <c r="D1038" s="329"/>
      <c r="E1038" s="329" t="s">
        <v>176</v>
      </c>
      <c r="F1038" s="336">
        <v>44306</v>
      </c>
      <c r="G1038" s="336">
        <v>44365</v>
      </c>
      <c r="H1038" s="336">
        <v>44731</v>
      </c>
      <c r="I1038" s="336">
        <v>45826</v>
      </c>
      <c r="J1038" s="329" t="s">
        <v>2269</v>
      </c>
      <c r="K1038" s="329" t="s">
        <v>80</v>
      </c>
      <c r="L1038" s="337" t="s">
        <v>12780</v>
      </c>
      <c r="M1038" s="337" t="s">
        <v>5630</v>
      </c>
      <c r="N1038" s="337" t="s">
        <v>2017</v>
      </c>
      <c r="O1038" s="337" t="s">
        <v>3186</v>
      </c>
      <c r="P1038" s="337" t="s">
        <v>2061</v>
      </c>
      <c r="Q1038" s="329" t="s">
        <v>83</v>
      </c>
      <c r="R1038" s="338" t="s">
        <v>13675</v>
      </c>
      <c r="S1038" s="329" t="s">
        <v>2174</v>
      </c>
      <c r="T1038" s="329" t="s">
        <v>53</v>
      </c>
      <c r="U1038" s="336">
        <v>31187</v>
      </c>
      <c r="V1038" s="329" t="s">
        <v>2205</v>
      </c>
      <c r="W1038" s="329" t="s">
        <v>2205</v>
      </c>
      <c r="X1038" s="329" t="s">
        <v>1936</v>
      </c>
      <c r="Y1038" s="329" t="s">
        <v>13676</v>
      </c>
      <c r="Z1038" s="336">
        <v>44004</v>
      </c>
      <c r="AA1038" s="329" t="s">
        <v>2205</v>
      </c>
      <c r="AB1038" s="329" t="s">
        <v>1938</v>
      </c>
      <c r="AC1038" s="339" t="s">
        <v>1939</v>
      </c>
      <c r="AD1038" s="329" t="s">
        <v>2328</v>
      </c>
      <c r="AE1038" s="329" t="s">
        <v>2041</v>
      </c>
      <c r="AF1038" s="329" t="s">
        <v>13677</v>
      </c>
      <c r="AG1038" s="329" t="s">
        <v>13678</v>
      </c>
      <c r="AH1038" s="329" t="s">
        <v>13677</v>
      </c>
      <c r="AI1038" s="329" t="s">
        <v>13678</v>
      </c>
      <c r="AJ1038" s="329" t="s">
        <v>13679</v>
      </c>
      <c r="AK1038" s="329" t="s">
        <v>13680</v>
      </c>
      <c r="AL1038" s="329" t="s">
        <v>1971</v>
      </c>
      <c r="AM1038" s="340" t="s">
        <v>13681</v>
      </c>
      <c r="AN1038" s="340" t="s">
        <v>13682</v>
      </c>
      <c r="AO1038" s="10"/>
      <c r="AP1038" s="10"/>
      <c r="AQ1038" s="6" t="s">
        <v>13683</v>
      </c>
      <c r="AR1038" s="245">
        <v>45107</v>
      </c>
      <c r="AS1038" s="245">
        <v>45107</v>
      </c>
      <c r="AT1038" s="8"/>
      <c r="AU1038" s="244"/>
      <c r="AV1038" s="247" t="s">
        <v>8582</v>
      </c>
      <c r="AW1038" s="248" t="s">
        <v>3782</v>
      </c>
      <c r="AX1038" s="249"/>
      <c r="AY1038" s="323" t="s">
        <v>13673</v>
      </c>
    </row>
    <row r="1039" spans="1:51" s="121" customFormat="1" ht="24.75" customHeight="1" x14ac:dyDescent="0.35">
      <c r="A1039" s="11">
        <v>1038</v>
      </c>
      <c r="B1039" s="284" t="s">
        <v>13684</v>
      </c>
      <c r="C1039" s="335" t="s">
        <v>13685</v>
      </c>
      <c r="D1039" s="329"/>
      <c r="E1039" s="329" t="s">
        <v>699</v>
      </c>
      <c r="F1039" s="336">
        <v>44685</v>
      </c>
      <c r="G1039" s="336">
        <v>44744</v>
      </c>
      <c r="H1039" s="336">
        <v>44745</v>
      </c>
      <c r="I1039" s="336">
        <v>45109</v>
      </c>
      <c r="J1039" s="329" t="s">
        <v>2085</v>
      </c>
      <c r="K1039" s="329" t="s">
        <v>80</v>
      </c>
      <c r="L1039" s="337" t="s">
        <v>13008</v>
      </c>
      <c r="M1039" s="337" t="s">
        <v>13009</v>
      </c>
      <c r="N1039" s="337" t="s">
        <v>1972</v>
      </c>
      <c r="O1039" s="337" t="s">
        <v>3186</v>
      </c>
      <c r="P1039" s="337" t="s">
        <v>2061</v>
      </c>
      <c r="Q1039" s="329" t="s">
        <v>83</v>
      </c>
      <c r="R1039" s="338" t="s">
        <v>13686</v>
      </c>
      <c r="S1039" s="329" t="s">
        <v>2079</v>
      </c>
      <c r="T1039" s="329" t="s">
        <v>53</v>
      </c>
      <c r="U1039" s="336">
        <v>33950</v>
      </c>
      <c r="V1039" s="329" t="s">
        <v>699</v>
      </c>
      <c r="W1039" s="329" t="s">
        <v>699</v>
      </c>
      <c r="X1039" s="329" t="s">
        <v>1936</v>
      </c>
      <c r="Y1039" s="329" t="s">
        <v>13687</v>
      </c>
      <c r="Z1039" s="336">
        <v>40108</v>
      </c>
      <c r="AA1039" s="329" t="s">
        <v>699</v>
      </c>
      <c r="AB1039" s="329" t="s">
        <v>1938</v>
      </c>
      <c r="AC1039" s="339" t="s">
        <v>1939</v>
      </c>
      <c r="AD1039" s="329" t="s">
        <v>2010</v>
      </c>
      <c r="AE1039" s="329" t="s">
        <v>2021</v>
      </c>
      <c r="AF1039" s="329" t="s">
        <v>13688</v>
      </c>
      <c r="AG1039" s="329" t="s">
        <v>13689</v>
      </c>
      <c r="AH1039" s="329" t="s">
        <v>13688</v>
      </c>
      <c r="AI1039" s="329" t="s">
        <v>13689</v>
      </c>
      <c r="AJ1039" s="329" t="s">
        <v>13690</v>
      </c>
      <c r="AK1039" s="329" t="s">
        <v>10557</v>
      </c>
      <c r="AL1039" s="329" t="s">
        <v>1971</v>
      </c>
      <c r="AM1039" s="340" t="s">
        <v>13691</v>
      </c>
      <c r="AN1039" s="340" t="s">
        <v>13692</v>
      </c>
      <c r="AO1039" s="10"/>
      <c r="AP1039" s="10"/>
      <c r="AQ1039" s="6" t="s">
        <v>13693</v>
      </c>
      <c r="AR1039" s="245">
        <v>45109</v>
      </c>
      <c r="AS1039" s="245">
        <v>45109</v>
      </c>
      <c r="AT1039" s="8"/>
      <c r="AU1039" s="244"/>
      <c r="AV1039" s="247" t="s">
        <v>8638</v>
      </c>
      <c r="AW1039" s="248" t="s">
        <v>9695</v>
      </c>
      <c r="AX1039" s="249"/>
      <c r="AY1039" s="323" t="s">
        <v>13684</v>
      </c>
    </row>
    <row r="1040" spans="1:51" s="121" customFormat="1" ht="24.75" customHeight="1" x14ac:dyDescent="0.35">
      <c r="A1040" s="11">
        <v>1039</v>
      </c>
      <c r="B1040" s="284" t="s">
        <v>13694</v>
      </c>
      <c r="C1040" s="335" t="s">
        <v>8374</v>
      </c>
      <c r="D1040" s="329"/>
      <c r="E1040" s="329" t="s">
        <v>343</v>
      </c>
      <c r="F1040" s="336">
        <v>45089</v>
      </c>
      <c r="G1040" s="336">
        <v>45148</v>
      </c>
      <c r="H1040" s="336"/>
      <c r="I1040" s="336"/>
      <c r="J1040" s="329"/>
      <c r="K1040" s="329" t="s">
        <v>80</v>
      </c>
      <c r="L1040" s="337" t="s">
        <v>12780</v>
      </c>
      <c r="M1040" s="337" t="s">
        <v>2141</v>
      </c>
      <c r="N1040" s="337" t="s">
        <v>1964</v>
      </c>
      <c r="O1040" s="337" t="s">
        <v>8102</v>
      </c>
      <c r="P1040" s="337" t="s">
        <v>1996</v>
      </c>
      <c r="Q1040" s="329" t="s">
        <v>83</v>
      </c>
      <c r="R1040" s="338" t="s">
        <v>13695</v>
      </c>
      <c r="S1040" s="329" t="s">
        <v>1944</v>
      </c>
      <c r="T1040" s="329" t="s">
        <v>53</v>
      </c>
      <c r="U1040" s="336">
        <v>30956</v>
      </c>
      <c r="V1040" s="329" t="s">
        <v>343</v>
      </c>
      <c r="W1040" s="329" t="s">
        <v>343</v>
      </c>
      <c r="X1040" s="329" t="s">
        <v>1936</v>
      </c>
      <c r="Y1040" s="329" t="s">
        <v>13696</v>
      </c>
      <c r="Z1040" s="336">
        <v>44611</v>
      </c>
      <c r="AA1040" s="329" t="s">
        <v>1937</v>
      </c>
      <c r="AB1040" s="329" t="s">
        <v>1956</v>
      </c>
      <c r="AC1040" s="339" t="s">
        <v>1974</v>
      </c>
      <c r="AD1040" s="329" t="s">
        <v>8376</v>
      </c>
      <c r="AE1040" s="329" t="s">
        <v>1988</v>
      </c>
      <c r="AF1040" s="329" t="s">
        <v>13697</v>
      </c>
      <c r="AG1040" s="329" t="s">
        <v>13698</v>
      </c>
      <c r="AH1040" s="329" t="s">
        <v>13699</v>
      </c>
      <c r="AI1040" s="329" t="s">
        <v>13700</v>
      </c>
      <c r="AJ1040" s="329" t="s">
        <v>13701</v>
      </c>
      <c r="AK1040" s="329" t="s">
        <v>13702</v>
      </c>
      <c r="AL1040" s="329" t="s">
        <v>6275</v>
      </c>
      <c r="AM1040" s="340" t="s">
        <v>13703</v>
      </c>
      <c r="AN1040" s="340" t="s">
        <v>13704</v>
      </c>
      <c r="AO1040" s="10" t="s">
        <v>13705</v>
      </c>
      <c r="AP1040" s="10"/>
      <c r="AQ1040" s="6" t="s">
        <v>13706</v>
      </c>
      <c r="AR1040" s="245">
        <v>45110</v>
      </c>
      <c r="AS1040" s="245">
        <v>45110</v>
      </c>
      <c r="AT1040" s="8"/>
      <c r="AU1040" s="244"/>
      <c r="AV1040" s="247" t="s">
        <v>8582</v>
      </c>
      <c r="AW1040" s="248" t="s">
        <v>6769</v>
      </c>
      <c r="AX1040" s="249"/>
      <c r="AY1040" s="323" t="s">
        <v>13694</v>
      </c>
    </row>
    <row r="1041" spans="1:51" s="121" customFormat="1" ht="24.75" customHeight="1" x14ac:dyDescent="0.35">
      <c r="A1041" s="11">
        <v>1040</v>
      </c>
      <c r="B1041" s="284" t="s">
        <v>13707</v>
      </c>
      <c r="C1041" s="335" t="s">
        <v>13708</v>
      </c>
      <c r="D1041" s="329"/>
      <c r="E1041" s="329" t="s">
        <v>14</v>
      </c>
      <c r="F1041" s="336">
        <v>44648</v>
      </c>
      <c r="G1041" s="336">
        <v>44707</v>
      </c>
      <c r="H1041" s="336">
        <v>45073</v>
      </c>
      <c r="I1041" s="336">
        <v>45443</v>
      </c>
      <c r="J1041" s="329" t="s">
        <v>2085</v>
      </c>
      <c r="K1041" s="329" t="s">
        <v>12857</v>
      </c>
      <c r="L1041" s="337" t="s">
        <v>13709</v>
      </c>
      <c r="M1041" s="337" t="s">
        <v>2013</v>
      </c>
      <c r="N1041" s="337" t="s">
        <v>1990</v>
      </c>
      <c r="O1041" s="337" t="s">
        <v>10487</v>
      </c>
      <c r="P1041" s="337" t="s">
        <v>10488</v>
      </c>
      <c r="Q1041" s="329" t="s">
        <v>21</v>
      </c>
      <c r="R1041" s="338" t="s">
        <v>13710</v>
      </c>
      <c r="S1041" s="329" t="s">
        <v>1935</v>
      </c>
      <c r="T1041" s="329" t="s">
        <v>22</v>
      </c>
      <c r="U1041" s="336">
        <v>35346</v>
      </c>
      <c r="V1041" s="329" t="s">
        <v>351</v>
      </c>
      <c r="W1041" s="329" t="s">
        <v>2109</v>
      </c>
      <c r="X1041" s="329" t="s">
        <v>1936</v>
      </c>
      <c r="Y1041" s="329" t="s">
        <v>13711</v>
      </c>
      <c r="Z1041" s="336">
        <v>44810</v>
      </c>
      <c r="AA1041" s="329" t="s">
        <v>1937</v>
      </c>
      <c r="AB1041" s="329" t="s">
        <v>1956</v>
      </c>
      <c r="AC1041" s="339" t="s">
        <v>1939</v>
      </c>
      <c r="AD1041" s="329" t="s">
        <v>2010</v>
      </c>
      <c r="AE1041" s="329" t="s">
        <v>2095</v>
      </c>
      <c r="AF1041" s="329" t="s">
        <v>13712</v>
      </c>
      <c r="AG1041" s="329" t="s">
        <v>13713</v>
      </c>
      <c r="AH1041" s="329" t="s">
        <v>13714</v>
      </c>
      <c r="AI1041" s="329" t="s">
        <v>13715</v>
      </c>
      <c r="AJ1041" s="329" t="s">
        <v>13716</v>
      </c>
      <c r="AK1041" s="329" t="s">
        <v>13717</v>
      </c>
      <c r="AL1041" s="329" t="s">
        <v>1993</v>
      </c>
      <c r="AM1041" s="340" t="s">
        <v>13718</v>
      </c>
      <c r="AN1041" s="340" t="s">
        <v>13719</v>
      </c>
      <c r="AO1041" s="10" t="s">
        <v>13720</v>
      </c>
      <c r="AP1041" s="10"/>
      <c r="AQ1041" s="6" t="s">
        <v>13721</v>
      </c>
      <c r="AR1041" s="245">
        <v>45114</v>
      </c>
      <c r="AS1041" s="245">
        <v>45114</v>
      </c>
      <c r="AT1041" s="8"/>
      <c r="AU1041" s="244"/>
      <c r="AV1041" s="247" t="s">
        <v>8582</v>
      </c>
      <c r="AW1041" s="248" t="s">
        <v>3782</v>
      </c>
      <c r="AX1041" s="249"/>
      <c r="AY1041" s="323" t="s">
        <v>13707</v>
      </c>
    </row>
    <row r="1042" spans="1:51" s="121" customFormat="1" ht="24.75" customHeight="1" x14ac:dyDescent="0.35">
      <c r="A1042" s="11">
        <v>1041</v>
      </c>
      <c r="B1042" s="284" t="s">
        <v>13722</v>
      </c>
      <c r="C1042" s="335" t="s">
        <v>13723</v>
      </c>
      <c r="D1042" s="329"/>
      <c r="E1042" s="329" t="s">
        <v>1153</v>
      </c>
      <c r="F1042" s="336">
        <v>43437</v>
      </c>
      <c r="G1042" s="336">
        <v>43496</v>
      </c>
      <c r="H1042" s="336" t="s">
        <v>13724</v>
      </c>
      <c r="I1042" s="336"/>
      <c r="J1042" s="329" t="s">
        <v>1932</v>
      </c>
      <c r="K1042" s="329" t="s">
        <v>80</v>
      </c>
      <c r="L1042" s="337" t="s">
        <v>13021</v>
      </c>
      <c r="M1042" s="337" t="s">
        <v>9295</v>
      </c>
      <c r="N1042" s="337" t="s">
        <v>1972</v>
      </c>
      <c r="O1042" s="337" t="s">
        <v>3186</v>
      </c>
      <c r="P1042" s="337" t="s">
        <v>2061</v>
      </c>
      <c r="Q1042" s="329" t="s">
        <v>83</v>
      </c>
      <c r="R1042" s="338" t="s">
        <v>13725</v>
      </c>
      <c r="S1042" s="329" t="s">
        <v>1944</v>
      </c>
      <c r="T1042" s="329" t="s">
        <v>53</v>
      </c>
      <c r="U1042" s="336">
        <v>30108</v>
      </c>
      <c r="V1042" s="329" t="s">
        <v>1725</v>
      </c>
      <c r="W1042" s="329" t="s">
        <v>1725</v>
      </c>
      <c r="X1042" s="329" t="s">
        <v>1936</v>
      </c>
      <c r="Y1042" s="329" t="s">
        <v>13726</v>
      </c>
      <c r="Z1042" s="336">
        <v>44652</v>
      </c>
      <c r="AA1042" s="329" t="s">
        <v>1937</v>
      </c>
      <c r="AB1042" s="329" t="s">
        <v>1938</v>
      </c>
      <c r="AC1042" s="339" t="s">
        <v>1939</v>
      </c>
      <c r="AD1042" s="329"/>
      <c r="AE1042" s="329"/>
      <c r="AF1042" s="329" t="s">
        <v>13727</v>
      </c>
      <c r="AG1042" s="329" t="s">
        <v>13728</v>
      </c>
      <c r="AH1042" s="329" t="s">
        <v>13729</v>
      </c>
      <c r="AI1042" s="329" t="s">
        <v>13730</v>
      </c>
      <c r="AJ1042" s="329" t="s">
        <v>13731</v>
      </c>
      <c r="AK1042" s="329" t="s">
        <v>13732</v>
      </c>
      <c r="AL1042" s="329" t="s">
        <v>1971</v>
      </c>
      <c r="AM1042" s="340" t="s">
        <v>13733</v>
      </c>
      <c r="AN1042" s="340" t="s">
        <v>13734</v>
      </c>
      <c r="AO1042" s="10" t="s">
        <v>13735</v>
      </c>
      <c r="AP1042" s="10"/>
      <c r="AQ1042" s="6" t="s">
        <v>13736</v>
      </c>
      <c r="AR1042" s="349">
        <v>45117</v>
      </c>
      <c r="AS1042" s="349">
        <v>45117</v>
      </c>
      <c r="AT1042" s="8"/>
      <c r="AU1042" s="244"/>
      <c r="AV1042" s="247" t="s">
        <v>8582</v>
      </c>
      <c r="AW1042" s="248" t="s">
        <v>6612</v>
      </c>
      <c r="AX1042" s="249"/>
      <c r="AY1042" s="323" t="s">
        <v>13722</v>
      </c>
    </row>
    <row r="1043" spans="1:51" s="121" customFormat="1" ht="24.75" customHeight="1" x14ac:dyDescent="0.35">
      <c r="A1043" s="11">
        <v>1042</v>
      </c>
      <c r="B1043" s="284" t="s">
        <v>13737</v>
      </c>
      <c r="C1043" s="335" t="s">
        <v>13738</v>
      </c>
      <c r="D1043" s="329"/>
      <c r="E1043" s="329" t="s">
        <v>14</v>
      </c>
      <c r="F1043" s="336">
        <v>45117</v>
      </c>
      <c r="G1043" s="336">
        <v>45176</v>
      </c>
      <c r="H1043" s="336"/>
      <c r="I1043" s="336"/>
      <c r="J1043" s="329"/>
      <c r="K1043" s="329" t="s">
        <v>40</v>
      </c>
      <c r="L1043" s="337" t="s">
        <v>47</v>
      </c>
      <c r="M1043" s="337" t="s">
        <v>2027</v>
      </c>
      <c r="N1043" s="337" t="s">
        <v>2155</v>
      </c>
      <c r="O1043" s="337" t="s">
        <v>1445</v>
      </c>
      <c r="P1043" s="337" t="s">
        <v>2608</v>
      </c>
      <c r="Q1043" s="329" t="s">
        <v>21</v>
      </c>
      <c r="R1043" s="338" t="s">
        <v>13739</v>
      </c>
      <c r="S1043" s="329" t="s">
        <v>2174</v>
      </c>
      <c r="T1043" s="329" t="s">
        <v>22</v>
      </c>
      <c r="U1043" s="336">
        <v>34946</v>
      </c>
      <c r="V1043" s="329" t="s">
        <v>255</v>
      </c>
      <c r="W1043" s="329" t="s">
        <v>255</v>
      </c>
      <c r="X1043" s="329" t="s">
        <v>1936</v>
      </c>
      <c r="Y1043" s="329" t="s">
        <v>13740</v>
      </c>
      <c r="Z1043" s="336">
        <v>44551</v>
      </c>
      <c r="AA1043" s="329" t="s">
        <v>1937</v>
      </c>
      <c r="AB1043" s="329" t="s">
        <v>1946</v>
      </c>
      <c r="AC1043" s="339" t="s">
        <v>1939</v>
      </c>
      <c r="AD1043" s="329" t="s">
        <v>2072</v>
      </c>
      <c r="AE1043" s="329" t="s">
        <v>13741</v>
      </c>
      <c r="AF1043" s="329" t="s">
        <v>13742</v>
      </c>
      <c r="AG1043" s="329" t="s">
        <v>13743</v>
      </c>
      <c r="AH1043" s="329" t="s">
        <v>13744</v>
      </c>
      <c r="AI1043" s="329" t="s">
        <v>13745</v>
      </c>
      <c r="AJ1043" s="329" t="s">
        <v>13746</v>
      </c>
      <c r="AK1043" s="329" t="s">
        <v>2445</v>
      </c>
      <c r="AL1043" s="329" t="s">
        <v>2005</v>
      </c>
      <c r="AM1043" s="340" t="s">
        <v>13747</v>
      </c>
      <c r="AN1043" s="340" t="s">
        <v>13748</v>
      </c>
      <c r="AO1043" s="10" t="s">
        <v>13749</v>
      </c>
      <c r="AP1043" s="10"/>
      <c r="AQ1043" s="6" t="s">
        <v>13750</v>
      </c>
      <c r="AR1043" s="349">
        <v>45117</v>
      </c>
      <c r="AS1043" s="349">
        <v>45117</v>
      </c>
      <c r="AT1043" s="8"/>
      <c r="AU1043" s="244"/>
      <c r="AV1043" s="247" t="s">
        <v>8582</v>
      </c>
      <c r="AW1043" s="248" t="s">
        <v>6769</v>
      </c>
      <c r="AX1043" s="249"/>
      <c r="AY1043" s="323" t="s">
        <v>13737</v>
      </c>
    </row>
    <row r="1044" spans="1:51" s="121" customFormat="1" ht="24.75" customHeight="1" x14ac:dyDescent="0.35">
      <c r="A1044" s="11">
        <v>1043</v>
      </c>
      <c r="B1044" s="284" t="s">
        <v>13751</v>
      </c>
      <c r="C1044" s="335" t="s">
        <v>12805</v>
      </c>
      <c r="D1044" s="329"/>
      <c r="E1044" s="329" t="s">
        <v>14</v>
      </c>
      <c r="F1044" s="336">
        <v>43711</v>
      </c>
      <c r="G1044" s="336">
        <v>43770</v>
      </c>
      <c r="H1044" s="336">
        <v>44137</v>
      </c>
      <c r="I1044" s="336"/>
      <c r="J1044" s="329" t="s">
        <v>1932</v>
      </c>
      <c r="K1044" s="329" t="s">
        <v>34</v>
      </c>
      <c r="L1044" s="337" t="s">
        <v>35</v>
      </c>
      <c r="M1044" s="337" t="s">
        <v>2013</v>
      </c>
      <c r="N1044" s="337" t="s">
        <v>1972</v>
      </c>
      <c r="O1044" s="337" t="s">
        <v>9457</v>
      </c>
      <c r="P1044" s="337" t="s">
        <v>9458</v>
      </c>
      <c r="Q1044" s="329" t="s">
        <v>21</v>
      </c>
      <c r="R1044" s="338" t="s">
        <v>13752</v>
      </c>
      <c r="S1044" s="329" t="s">
        <v>1935</v>
      </c>
      <c r="T1044" s="329" t="s">
        <v>22</v>
      </c>
      <c r="U1044" s="336">
        <v>31630</v>
      </c>
      <c r="V1044" s="329" t="s">
        <v>311</v>
      </c>
      <c r="W1044" s="329" t="s">
        <v>311</v>
      </c>
      <c r="X1044" s="329" t="s">
        <v>1936</v>
      </c>
      <c r="Y1044" s="329" t="s">
        <v>13753</v>
      </c>
      <c r="Z1044" s="336">
        <v>44538</v>
      </c>
      <c r="AA1044" s="329" t="s">
        <v>1937</v>
      </c>
      <c r="AB1044" s="329" t="s">
        <v>1938</v>
      </c>
      <c r="AC1044" s="339" t="s">
        <v>1939</v>
      </c>
      <c r="AD1044" s="329" t="s">
        <v>2363</v>
      </c>
      <c r="AE1044" s="329" t="s">
        <v>2095</v>
      </c>
      <c r="AF1044" s="329" t="s">
        <v>13754</v>
      </c>
      <c r="AG1044" s="329" t="s">
        <v>13755</v>
      </c>
      <c r="AH1044" s="329" t="s">
        <v>13754</v>
      </c>
      <c r="AI1044" s="329" t="s">
        <v>13755</v>
      </c>
      <c r="AJ1044" s="329" t="s">
        <v>12806</v>
      </c>
      <c r="AK1044" s="329" t="s">
        <v>13756</v>
      </c>
      <c r="AL1044" s="329" t="s">
        <v>1941</v>
      </c>
      <c r="AM1044" s="340" t="s">
        <v>13757</v>
      </c>
      <c r="AN1044" s="340" t="s">
        <v>13758</v>
      </c>
      <c r="AO1044" s="10" t="s">
        <v>13759</v>
      </c>
      <c r="AP1044" s="10"/>
      <c r="AQ1044" s="6" t="s">
        <v>13760</v>
      </c>
      <c r="AR1044" s="349">
        <v>45121</v>
      </c>
      <c r="AS1044" s="349">
        <v>45121</v>
      </c>
      <c r="AT1044" s="8"/>
      <c r="AU1044" s="244"/>
      <c r="AV1044" s="247" t="s">
        <v>8582</v>
      </c>
      <c r="AW1044" s="248" t="s">
        <v>3782</v>
      </c>
      <c r="AX1044" s="249"/>
      <c r="AY1044" s="323" t="s">
        <v>13751</v>
      </c>
    </row>
    <row r="1045" spans="1:51" s="121" customFormat="1" ht="24.75" customHeight="1" x14ac:dyDescent="0.35">
      <c r="A1045" s="11">
        <v>1044</v>
      </c>
      <c r="B1045" s="284" t="s">
        <v>13761</v>
      </c>
      <c r="C1045" s="335" t="s">
        <v>13762</v>
      </c>
      <c r="D1045" s="329"/>
      <c r="E1045" s="329" t="s">
        <v>255</v>
      </c>
      <c r="F1045" s="336">
        <v>43745</v>
      </c>
      <c r="G1045" s="336">
        <v>43804</v>
      </c>
      <c r="H1045" s="336">
        <v>44171</v>
      </c>
      <c r="I1045" s="336"/>
      <c r="J1045" s="329" t="s">
        <v>1932</v>
      </c>
      <c r="K1045" s="329" t="s">
        <v>34</v>
      </c>
      <c r="L1045" s="337" t="s">
        <v>35</v>
      </c>
      <c r="M1045" s="337" t="s">
        <v>35</v>
      </c>
      <c r="N1045" s="337" t="s">
        <v>2050</v>
      </c>
      <c r="O1045" s="337" t="s">
        <v>271</v>
      </c>
      <c r="P1045" s="337" t="s">
        <v>2105</v>
      </c>
      <c r="Q1045" s="329" t="s">
        <v>21</v>
      </c>
      <c r="R1045" s="338" t="s">
        <v>13763</v>
      </c>
      <c r="S1045" s="329" t="s">
        <v>1944</v>
      </c>
      <c r="T1045" s="329" t="s">
        <v>22</v>
      </c>
      <c r="U1045" s="336">
        <v>33078</v>
      </c>
      <c r="V1045" s="329" t="s">
        <v>255</v>
      </c>
      <c r="W1045" s="329" t="s">
        <v>2562</v>
      </c>
      <c r="X1045" s="329" t="s">
        <v>1936</v>
      </c>
      <c r="Y1045" s="329" t="s">
        <v>13764</v>
      </c>
      <c r="Z1045" s="336">
        <v>40196</v>
      </c>
      <c r="AA1045" s="329" t="s">
        <v>255</v>
      </c>
      <c r="AB1045" s="329" t="s">
        <v>1938</v>
      </c>
      <c r="AC1045" s="339" t="s">
        <v>1939</v>
      </c>
      <c r="AD1045" s="329" t="s">
        <v>13765</v>
      </c>
      <c r="AE1045" s="329" t="s">
        <v>2095</v>
      </c>
      <c r="AF1045" s="329" t="s">
        <v>13766</v>
      </c>
      <c r="AG1045" s="329" t="s">
        <v>13767</v>
      </c>
      <c r="AH1045" s="329" t="s">
        <v>13766</v>
      </c>
      <c r="AI1045" s="329" t="s">
        <v>13767</v>
      </c>
      <c r="AJ1045" s="329" t="s">
        <v>13768</v>
      </c>
      <c r="AK1045" s="329" t="s">
        <v>13769</v>
      </c>
      <c r="AL1045" s="329" t="s">
        <v>1941</v>
      </c>
      <c r="AM1045" s="340" t="s">
        <v>13770</v>
      </c>
      <c r="AN1045" s="340" t="s">
        <v>13771</v>
      </c>
      <c r="AO1045" s="10"/>
      <c r="AP1045" s="10"/>
      <c r="AQ1045" s="6" t="s">
        <v>13772</v>
      </c>
      <c r="AR1045" s="349">
        <v>45123</v>
      </c>
      <c r="AS1045" s="349">
        <v>45123</v>
      </c>
      <c r="AT1045" s="8" t="s">
        <v>13773</v>
      </c>
      <c r="AU1045" s="244">
        <v>45086</v>
      </c>
      <c r="AV1045" s="247" t="s">
        <v>8582</v>
      </c>
      <c r="AW1045" s="248" t="s">
        <v>3782</v>
      </c>
      <c r="AX1045" s="249"/>
      <c r="AY1045" s="323" t="s">
        <v>13761</v>
      </c>
    </row>
    <row r="1046" spans="1:51" s="121" customFormat="1" ht="24.75" customHeight="1" x14ac:dyDescent="0.35">
      <c r="A1046" s="11">
        <v>1045</v>
      </c>
      <c r="B1046" s="284" t="s">
        <v>13774</v>
      </c>
      <c r="C1046" s="335" t="s">
        <v>13775</v>
      </c>
      <c r="D1046" s="329"/>
      <c r="E1046" s="337" t="s">
        <v>14</v>
      </c>
      <c r="F1046" s="336">
        <v>44781</v>
      </c>
      <c r="G1046" s="336">
        <v>44840</v>
      </c>
      <c r="H1046" s="336">
        <v>44841</v>
      </c>
      <c r="I1046" s="336">
        <v>45205</v>
      </c>
      <c r="J1046" s="329" t="s">
        <v>2085</v>
      </c>
      <c r="K1046" s="329" t="s">
        <v>34</v>
      </c>
      <c r="L1046" s="337" t="s">
        <v>115</v>
      </c>
      <c r="M1046" s="337" t="s">
        <v>2070</v>
      </c>
      <c r="N1046" s="337" t="s">
        <v>2017</v>
      </c>
      <c r="O1046" s="337" t="s">
        <v>898</v>
      </c>
      <c r="P1046" s="337" t="s">
        <v>2396</v>
      </c>
      <c r="Q1046" s="329" t="s">
        <v>21</v>
      </c>
      <c r="R1046" s="338" t="s">
        <v>13776</v>
      </c>
      <c r="S1046" s="329" t="s">
        <v>2145</v>
      </c>
      <c r="T1046" s="329" t="s">
        <v>22</v>
      </c>
      <c r="U1046" s="336">
        <v>35384</v>
      </c>
      <c r="V1046" s="329" t="s">
        <v>79</v>
      </c>
      <c r="W1046" s="329" t="s">
        <v>79</v>
      </c>
      <c r="X1046" s="329" t="s">
        <v>1936</v>
      </c>
      <c r="Y1046" s="329" t="s">
        <v>13777</v>
      </c>
      <c r="Z1046" s="336">
        <v>44387</v>
      </c>
      <c r="AA1046" s="329" t="s">
        <v>1937</v>
      </c>
      <c r="AB1046" s="329" t="s">
        <v>1956</v>
      </c>
      <c r="AC1046" s="339" t="s">
        <v>1939</v>
      </c>
      <c r="AD1046" s="329" t="s">
        <v>13778</v>
      </c>
      <c r="AE1046" s="329" t="s">
        <v>13779</v>
      </c>
      <c r="AF1046" s="329" t="s">
        <v>13780</v>
      </c>
      <c r="AG1046" s="329" t="s">
        <v>13781</v>
      </c>
      <c r="AH1046" s="329" t="s">
        <v>13782</v>
      </c>
      <c r="AI1046" s="329" t="s">
        <v>13783</v>
      </c>
      <c r="AJ1046" s="329" t="s">
        <v>13784</v>
      </c>
      <c r="AK1046" s="329" t="s">
        <v>13785</v>
      </c>
      <c r="AL1046" s="329" t="s">
        <v>1958</v>
      </c>
      <c r="AM1046" s="340" t="s">
        <v>13786</v>
      </c>
      <c r="AN1046" s="340" t="s">
        <v>13787</v>
      </c>
      <c r="AO1046" s="10"/>
      <c r="AP1046" s="10"/>
      <c r="AQ1046" s="6" t="s">
        <v>13788</v>
      </c>
      <c r="AR1046" s="349">
        <v>45128</v>
      </c>
      <c r="AS1046" s="349">
        <v>45128</v>
      </c>
      <c r="AT1046" s="8" t="s">
        <v>13789</v>
      </c>
      <c r="AU1046" s="244">
        <v>45105</v>
      </c>
      <c r="AV1046" s="247" t="s">
        <v>8582</v>
      </c>
      <c r="AW1046" s="248" t="s">
        <v>3782</v>
      </c>
      <c r="AX1046" s="249"/>
      <c r="AY1046" s="323" t="s">
        <v>13774</v>
      </c>
    </row>
    <row r="1047" spans="1:51" s="121" customFormat="1" ht="24.75" customHeight="1" x14ac:dyDescent="0.35">
      <c r="A1047" s="11">
        <v>1046</v>
      </c>
      <c r="B1047" s="284" t="s">
        <v>13790</v>
      </c>
      <c r="C1047" s="335" t="s">
        <v>13791</v>
      </c>
      <c r="D1047" s="329"/>
      <c r="E1047" s="329" t="s">
        <v>14</v>
      </c>
      <c r="F1047" s="336">
        <v>45113</v>
      </c>
      <c r="G1047" s="336">
        <v>45172</v>
      </c>
      <c r="H1047" s="336"/>
      <c r="I1047" s="336"/>
      <c r="J1047" s="329"/>
      <c r="K1047" s="329" t="s">
        <v>34</v>
      </c>
      <c r="L1047" s="337" t="s">
        <v>35</v>
      </c>
      <c r="M1047" s="337" t="s">
        <v>1989</v>
      </c>
      <c r="N1047" s="337" t="s">
        <v>2050</v>
      </c>
      <c r="O1047" s="337" t="s">
        <v>989</v>
      </c>
      <c r="P1047" s="337" t="s">
        <v>2430</v>
      </c>
      <c r="Q1047" s="329" t="s">
        <v>21</v>
      </c>
      <c r="R1047" s="338" t="s">
        <v>13792</v>
      </c>
      <c r="S1047" s="329" t="s">
        <v>2135</v>
      </c>
      <c r="T1047" s="329" t="s">
        <v>22</v>
      </c>
      <c r="U1047" s="336">
        <v>35057</v>
      </c>
      <c r="V1047" s="329" t="s">
        <v>255</v>
      </c>
      <c r="W1047" s="329" t="s">
        <v>2015</v>
      </c>
      <c r="X1047" s="329" t="s">
        <v>1936</v>
      </c>
      <c r="Y1047" s="329" t="s">
        <v>13793</v>
      </c>
      <c r="Z1047" s="336">
        <v>44425</v>
      </c>
      <c r="AA1047" s="329" t="s">
        <v>1937</v>
      </c>
      <c r="AB1047" s="329" t="s">
        <v>1956</v>
      </c>
      <c r="AC1047" s="339" t="s">
        <v>1939</v>
      </c>
      <c r="AD1047" s="329" t="s">
        <v>1957</v>
      </c>
      <c r="AE1047" s="329" t="s">
        <v>1948</v>
      </c>
      <c r="AF1047" s="329" t="s">
        <v>13794</v>
      </c>
      <c r="AG1047" s="329" t="s">
        <v>13795</v>
      </c>
      <c r="AH1047" s="329" t="s">
        <v>13794</v>
      </c>
      <c r="AI1047" s="329" t="s">
        <v>13795</v>
      </c>
      <c r="AJ1047" s="329" t="s">
        <v>13796</v>
      </c>
      <c r="AK1047" s="329" t="s">
        <v>13797</v>
      </c>
      <c r="AL1047" s="329" t="s">
        <v>2005</v>
      </c>
      <c r="AM1047" s="340" t="s">
        <v>13798</v>
      </c>
      <c r="AN1047" s="340" t="s">
        <v>13799</v>
      </c>
      <c r="AO1047" s="10" t="s">
        <v>13800</v>
      </c>
      <c r="AP1047" s="10"/>
      <c r="AQ1047" s="6" t="s">
        <v>13801</v>
      </c>
      <c r="AR1047" s="349">
        <v>45128</v>
      </c>
      <c r="AS1047" s="349">
        <v>45128</v>
      </c>
      <c r="AT1047" s="8"/>
      <c r="AU1047" s="244">
        <v>45131</v>
      </c>
      <c r="AV1047" s="247" t="s">
        <v>8582</v>
      </c>
      <c r="AW1047" s="248" t="s">
        <v>3782</v>
      </c>
      <c r="AX1047" s="249"/>
      <c r="AY1047" s="323" t="s">
        <v>13790</v>
      </c>
    </row>
    <row r="1048" spans="1:51" s="121" customFormat="1" ht="24.75" customHeight="1" x14ac:dyDescent="0.35">
      <c r="A1048" s="11">
        <v>1047</v>
      </c>
      <c r="B1048" s="293" t="s">
        <v>13802</v>
      </c>
      <c r="C1048" s="8" t="s">
        <v>13803</v>
      </c>
      <c r="D1048" s="10"/>
      <c r="E1048" s="10" t="s">
        <v>79</v>
      </c>
      <c r="F1048" s="9">
        <v>45078</v>
      </c>
      <c r="G1048" s="9">
        <v>45137</v>
      </c>
      <c r="H1048" s="251"/>
      <c r="I1048" s="251"/>
      <c r="J1048" s="9"/>
      <c r="K1048" s="7" t="s">
        <v>12857</v>
      </c>
      <c r="L1048" s="10" t="s">
        <v>146</v>
      </c>
      <c r="M1048" s="242" t="s">
        <v>12858</v>
      </c>
      <c r="N1048" s="252" t="s">
        <v>2050</v>
      </c>
      <c r="O1048" s="252" t="s">
        <v>400</v>
      </c>
      <c r="P1048" s="252" t="s">
        <v>2173</v>
      </c>
      <c r="Q1048" s="253" t="s">
        <v>148</v>
      </c>
      <c r="R1048" s="350" t="s">
        <v>13804</v>
      </c>
      <c r="S1048" s="351" t="s">
        <v>2234</v>
      </c>
      <c r="T1048" s="253" t="s">
        <v>22</v>
      </c>
      <c r="U1048" s="244">
        <v>34945</v>
      </c>
      <c r="V1048" s="243" t="s">
        <v>79</v>
      </c>
      <c r="W1048" s="243" t="s">
        <v>79</v>
      </c>
      <c r="X1048" s="241" t="s">
        <v>1936</v>
      </c>
      <c r="Y1048" s="319" t="s">
        <v>13805</v>
      </c>
      <c r="Z1048" s="243">
        <v>44311</v>
      </c>
      <c r="AA1048" s="243" t="s">
        <v>1937</v>
      </c>
      <c r="AB1048" s="10" t="s">
        <v>1961</v>
      </c>
      <c r="AC1048" s="253" t="s">
        <v>1939</v>
      </c>
      <c r="AD1048" s="10" t="s">
        <v>2649</v>
      </c>
      <c r="AE1048" s="243" t="s">
        <v>13806</v>
      </c>
      <c r="AF1048" s="10" t="s">
        <v>13807</v>
      </c>
      <c r="AG1048" s="10" t="s">
        <v>13808</v>
      </c>
      <c r="AH1048" s="242" t="s">
        <v>13807</v>
      </c>
      <c r="AI1048" s="243" t="s">
        <v>13809</v>
      </c>
      <c r="AJ1048" s="272" t="s">
        <v>13810</v>
      </c>
      <c r="AK1048" s="10" t="s">
        <v>13811</v>
      </c>
      <c r="AL1048" s="241" t="s">
        <v>1941</v>
      </c>
      <c r="AM1048" s="254" t="s">
        <v>13812</v>
      </c>
      <c r="AN1048" s="352" t="s">
        <v>13813</v>
      </c>
      <c r="AO1048" s="10" t="s">
        <v>13814</v>
      </c>
      <c r="AP1048" s="10"/>
      <c r="AQ1048" s="254" t="s">
        <v>13815</v>
      </c>
      <c r="AR1048" s="299">
        <v>45137</v>
      </c>
      <c r="AS1048" s="299">
        <v>45137</v>
      </c>
      <c r="AT1048" s="8"/>
      <c r="AU1048" s="244" t="s">
        <v>10528</v>
      </c>
      <c r="AV1048" s="247" t="s">
        <v>8638</v>
      </c>
      <c r="AW1048" s="248" t="s">
        <v>9695</v>
      </c>
      <c r="AX1048" s="249"/>
      <c r="AY1048" s="323" t="s">
        <v>13802</v>
      </c>
    </row>
    <row r="1049" spans="1:51" ht="24.75" customHeight="1" x14ac:dyDescent="0.35">
      <c r="A1049" s="11">
        <v>1048</v>
      </c>
      <c r="B1049" s="284" t="s">
        <v>13816</v>
      </c>
      <c r="C1049" s="335" t="s">
        <v>13817</v>
      </c>
      <c r="D1049" s="329"/>
      <c r="E1049" s="329" t="s">
        <v>14</v>
      </c>
      <c r="F1049" s="336">
        <v>45007</v>
      </c>
      <c r="G1049" s="336">
        <v>45066</v>
      </c>
      <c r="H1049" s="336">
        <v>45067</v>
      </c>
      <c r="I1049" s="336">
        <v>45443</v>
      </c>
      <c r="J1049" s="329" t="s">
        <v>2085</v>
      </c>
      <c r="K1049" s="329" t="s">
        <v>40</v>
      </c>
      <c r="L1049" s="337" t="s">
        <v>41</v>
      </c>
      <c r="M1049" s="337" t="s">
        <v>1954</v>
      </c>
      <c r="N1049" s="337" t="s">
        <v>2050</v>
      </c>
      <c r="O1049" s="337" t="s">
        <v>9082</v>
      </c>
      <c r="P1049" s="337" t="s">
        <v>12192</v>
      </c>
      <c r="Q1049" s="329" t="s">
        <v>21</v>
      </c>
      <c r="R1049" s="338" t="s">
        <v>13818</v>
      </c>
      <c r="S1049" s="329" t="s">
        <v>2174</v>
      </c>
      <c r="T1049" s="329" t="s">
        <v>22</v>
      </c>
      <c r="U1049" s="336">
        <v>36427</v>
      </c>
      <c r="V1049" s="329" t="s">
        <v>2015</v>
      </c>
      <c r="W1049" s="329" t="s">
        <v>2015</v>
      </c>
      <c r="X1049" s="329" t="s">
        <v>1936</v>
      </c>
      <c r="Y1049" s="329" t="s">
        <v>13819</v>
      </c>
      <c r="Z1049" s="336">
        <v>44421</v>
      </c>
      <c r="AA1049" s="329" t="s">
        <v>1937</v>
      </c>
      <c r="AB1049" s="329" t="s">
        <v>1956</v>
      </c>
      <c r="AC1049" s="339" t="s">
        <v>1939</v>
      </c>
      <c r="AD1049" s="329" t="s">
        <v>2010</v>
      </c>
      <c r="AE1049" s="329" t="s">
        <v>2069</v>
      </c>
      <c r="AF1049" s="329" t="s">
        <v>13820</v>
      </c>
      <c r="AG1049" s="329" t="s">
        <v>13821</v>
      </c>
      <c r="AH1049" s="329" t="s">
        <v>13822</v>
      </c>
      <c r="AI1049" s="329" t="s">
        <v>13823</v>
      </c>
      <c r="AJ1049" s="329" t="s">
        <v>13824</v>
      </c>
      <c r="AK1049" s="329" t="s">
        <v>11627</v>
      </c>
      <c r="AL1049" s="329" t="s">
        <v>1958</v>
      </c>
      <c r="AM1049" s="340" t="s">
        <v>13825</v>
      </c>
      <c r="AN1049" s="340" t="s">
        <v>13826</v>
      </c>
      <c r="AO1049" s="10"/>
      <c r="AP1049" s="10"/>
      <c r="AQ1049" s="6" t="s">
        <v>13827</v>
      </c>
      <c r="AR1049" s="349">
        <v>45133</v>
      </c>
      <c r="AS1049" s="349">
        <v>45137</v>
      </c>
      <c r="AT1049" s="8" t="s">
        <v>13828</v>
      </c>
      <c r="AU1049" s="244">
        <v>45107</v>
      </c>
      <c r="AV1049" s="247" t="s">
        <v>8582</v>
      </c>
      <c r="AW1049" s="248" t="s">
        <v>13829</v>
      </c>
      <c r="AX1049" s="249"/>
      <c r="AY1049" s="250" t="s">
        <v>13816</v>
      </c>
    </row>
    <row r="1050" spans="1:51" s="121" customFormat="1" ht="24.75" customHeight="1" x14ac:dyDescent="0.35">
      <c r="A1050" s="11">
        <v>1049</v>
      </c>
      <c r="B1050" s="284" t="s">
        <v>13830</v>
      </c>
      <c r="C1050" s="335" t="s">
        <v>13831</v>
      </c>
      <c r="D1050" s="329"/>
      <c r="E1050" s="329" t="s">
        <v>1382</v>
      </c>
      <c r="F1050" s="336">
        <v>44714</v>
      </c>
      <c r="G1050" s="336">
        <v>44773</v>
      </c>
      <c r="H1050" s="336">
        <v>44774</v>
      </c>
      <c r="I1050" s="353">
        <v>45138</v>
      </c>
      <c r="J1050" s="329" t="s">
        <v>2085</v>
      </c>
      <c r="K1050" s="329" t="s">
        <v>80</v>
      </c>
      <c r="L1050" s="337" t="s">
        <v>12780</v>
      </c>
      <c r="M1050" s="337" t="s">
        <v>2122</v>
      </c>
      <c r="N1050" s="337" t="s">
        <v>1984</v>
      </c>
      <c r="O1050" s="337" t="s">
        <v>3091</v>
      </c>
      <c r="P1050" s="337" t="s">
        <v>3092</v>
      </c>
      <c r="Q1050" s="329" t="s">
        <v>83</v>
      </c>
      <c r="R1050" s="338" t="s">
        <v>13832</v>
      </c>
      <c r="S1050" s="329" t="s">
        <v>2234</v>
      </c>
      <c r="T1050" s="329" t="s">
        <v>53</v>
      </c>
      <c r="U1050" s="336">
        <v>28764</v>
      </c>
      <c r="V1050" s="329" t="s">
        <v>145</v>
      </c>
      <c r="W1050" s="329" t="s">
        <v>1382</v>
      </c>
      <c r="X1050" s="329" t="s">
        <v>1936</v>
      </c>
      <c r="Y1050" s="329" t="s">
        <v>13833</v>
      </c>
      <c r="Z1050" s="336">
        <v>39585</v>
      </c>
      <c r="AA1050" s="329" t="s">
        <v>145</v>
      </c>
      <c r="AB1050" s="329" t="s">
        <v>1938</v>
      </c>
      <c r="AC1050" s="339" t="s">
        <v>1968</v>
      </c>
      <c r="AD1050" s="329" t="s">
        <v>2328</v>
      </c>
      <c r="AE1050" s="329" t="s">
        <v>1948</v>
      </c>
      <c r="AF1050" s="329" t="s">
        <v>13834</v>
      </c>
      <c r="AG1050" s="329" t="s">
        <v>13835</v>
      </c>
      <c r="AH1050" s="329" t="s">
        <v>13836</v>
      </c>
      <c r="AI1050" s="329" t="s">
        <v>13837</v>
      </c>
      <c r="AJ1050" s="329" t="s">
        <v>13838</v>
      </c>
      <c r="AK1050" s="329" t="s">
        <v>13839</v>
      </c>
      <c r="AL1050" s="329" t="s">
        <v>1971</v>
      </c>
      <c r="AM1050" s="340" t="s">
        <v>13840</v>
      </c>
      <c r="AN1050" s="340" t="s">
        <v>13841</v>
      </c>
      <c r="AO1050" s="4"/>
      <c r="AP1050" s="4"/>
      <c r="AQ1050" s="6" t="s">
        <v>13842</v>
      </c>
      <c r="AR1050" s="349">
        <v>45138</v>
      </c>
      <c r="AS1050" s="349">
        <v>45138</v>
      </c>
      <c r="AT1050" s="8"/>
      <c r="AU1050" s="244" t="s">
        <v>10528</v>
      </c>
      <c r="AV1050" s="247" t="s">
        <v>8638</v>
      </c>
      <c r="AW1050" s="248" t="s">
        <v>9695</v>
      </c>
      <c r="AY1050" s="323" t="s">
        <v>13830</v>
      </c>
    </row>
    <row r="1051" spans="1:51" ht="24.75" customHeight="1" x14ac:dyDescent="0.35">
      <c r="A1051" s="11">
        <v>1050</v>
      </c>
      <c r="B1051" s="284" t="s">
        <v>13843</v>
      </c>
      <c r="C1051" s="8" t="s">
        <v>13844</v>
      </c>
      <c r="D1051" s="7"/>
      <c r="E1051" s="7" t="s">
        <v>124</v>
      </c>
      <c r="F1051" s="9">
        <v>44986</v>
      </c>
      <c r="G1051" s="9">
        <v>45045</v>
      </c>
      <c r="H1051" s="9">
        <v>45046</v>
      </c>
      <c r="I1051" s="275">
        <v>45411</v>
      </c>
      <c r="J1051" s="7" t="s">
        <v>2085</v>
      </c>
      <c r="K1051" s="7" t="s">
        <v>80</v>
      </c>
      <c r="L1051" s="280" t="s">
        <v>12935</v>
      </c>
      <c r="M1051" s="243" t="s">
        <v>2470</v>
      </c>
      <c r="N1051" s="10" t="s">
        <v>1972</v>
      </c>
      <c r="O1051" s="10" t="s">
        <v>3186</v>
      </c>
      <c r="P1051" s="10" t="s">
        <v>2061</v>
      </c>
      <c r="Q1051" s="329" t="s">
        <v>83</v>
      </c>
      <c r="R1051" s="338" t="s">
        <v>13845</v>
      </c>
      <c r="S1051" s="7" t="s">
        <v>1944</v>
      </c>
      <c r="T1051" s="7" t="s">
        <v>53</v>
      </c>
      <c r="U1051" s="9">
        <v>32778</v>
      </c>
      <c r="V1051" s="7" t="s">
        <v>2099</v>
      </c>
      <c r="W1051" s="7" t="s">
        <v>544</v>
      </c>
      <c r="X1051" s="7" t="s">
        <v>1936</v>
      </c>
      <c r="Y1051" s="343" t="s">
        <v>13846</v>
      </c>
      <c r="Z1051" s="9">
        <v>44866</v>
      </c>
      <c r="AA1051" s="7" t="s">
        <v>1937</v>
      </c>
      <c r="AB1051" s="7" t="s">
        <v>1938</v>
      </c>
      <c r="AC1051" s="11" t="s">
        <v>1939</v>
      </c>
      <c r="AD1051" s="7" t="s">
        <v>13847</v>
      </c>
      <c r="AE1051" s="7" t="s">
        <v>1948</v>
      </c>
      <c r="AF1051" s="354" t="s">
        <v>13848</v>
      </c>
      <c r="AG1051" s="354" t="s">
        <v>13849</v>
      </c>
      <c r="AH1051" s="354" t="s">
        <v>13850</v>
      </c>
      <c r="AI1051" s="354" t="s">
        <v>13851</v>
      </c>
      <c r="AJ1051" s="7"/>
      <c r="AK1051" s="7" t="s">
        <v>13852</v>
      </c>
      <c r="AL1051" s="7" t="s">
        <v>1971</v>
      </c>
      <c r="AM1051" s="7" t="s">
        <v>13853</v>
      </c>
      <c r="AN1051" s="345" t="s">
        <v>13854</v>
      </c>
      <c r="AO1051" s="4"/>
      <c r="AP1051" s="4"/>
      <c r="AQ1051" s="6" t="s">
        <v>13855</v>
      </c>
      <c r="AR1051" s="349">
        <v>45138</v>
      </c>
      <c r="AS1051" s="349">
        <v>45138</v>
      </c>
      <c r="AT1051" s="8"/>
      <c r="AU1051" s="244">
        <v>45141</v>
      </c>
      <c r="AV1051" s="247" t="s">
        <v>8582</v>
      </c>
      <c r="AW1051" s="248" t="s">
        <v>6612</v>
      </c>
      <c r="AX1051" s="249"/>
      <c r="AY1051" s="250" t="s">
        <v>13843</v>
      </c>
    </row>
    <row r="1052" spans="1:51" ht="24.75" customHeight="1" x14ac:dyDescent="0.35">
      <c r="A1052" s="11">
        <v>1051</v>
      </c>
      <c r="B1052" s="293" t="s">
        <v>13856</v>
      </c>
      <c r="C1052" s="294" t="s">
        <v>1272</v>
      </c>
      <c r="D1052" s="253"/>
      <c r="E1052" s="253" t="s">
        <v>1866</v>
      </c>
      <c r="F1052" s="251">
        <v>44383</v>
      </c>
      <c r="G1052" s="251">
        <v>44442</v>
      </c>
      <c r="H1052" s="251">
        <v>44808</v>
      </c>
      <c r="I1052" s="251">
        <v>45903</v>
      </c>
      <c r="J1052" s="231" t="s">
        <v>2269</v>
      </c>
      <c r="K1052" s="231" t="s">
        <v>80</v>
      </c>
      <c r="L1052" s="253" t="s">
        <v>81</v>
      </c>
      <c r="M1052" s="242" t="s">
        <v>2151</v>
      </c>
      <c r="N1052" s="252" t="s">
        <v>2017</v>
      </c>
      <c r="O1052" s="252" t="s">
        <v>3186</v>
      </c>
      <c r="P1052" s="252" t="s">
        <v>2061</v>
      </c>
      <c r="Q1052" s="253" t="s">
        <v>83</v>
      </c>
      <c r="R1052" s="293" t="s">
        <v>13857</v>
      </c>
      <c r="S1052" s="253" t="s">
        <v>1935</v>
      </c>
      <c r="T1052" s="253" t="s">
        <v>22</v>
      </c>
      <c r="U1052" s="295">
        <v>29316</v>
      </c>
      <c r="V1052" s="253" t="s">
        <v>141</v>
      </c>
      <c r="W1052" s="253" t="s">
        <v>334</v>
      </c>
      <c r="X1052" s="293" t="s">
        <v>1936</v>
      </c>
      <c r="Y1052" s="294" t="s">
        <v>13858</v>
      </c>
      <c r="Z1052" s="252">
        <v>43914</v>
      </c>
      <c r="AA1052" s="253" t="s">
        <v>1937</v>
      </c>
      <c r="AB1052" s="253" t="s">
        <v>1938</v>
      </c>
      <c r="AC1052" s="253" t="s">
        <v>1939</v>
      </c>
      <c r="AD1052" s="253" t="s">
        <v>2072</v>
      </c>
      <c r="AE1052" s="252" t="s">
        <v>2041</v>
      </c>
      <c r="AF1052" s="253" t="s">
        <v>13859</v>
      </c>
      <c r="AG1052" s="253" t="s">
        <v>13860</v>
      </c>
      <c r="AH1052" s="242" t="s">
        <v>13859</v>
      </c>
      <c r="AI1052" s="252" t="s">
        <v>13860</v>
      </c>
      <c r="AJ1052" s="253" t="s">
        <v>13861</v>
      </c>
      <c r="AK1052" s="253" t="s">
        <v>13862</v>
      </c>
      <c r="AL1052" s="293" t="s">
        <v>1941</v>
      </c>
      <c r="AM1052" s="296" t="s">
        <v>13863</v>
      </c>
      <c r="AN1052" s="321" t="s">
        <v>13864</v>
      </c>
      <c r="AO1052" s="10" t="s">
        <v>13865</v>
      </c>
      <c r="AP1052" s="10"/>
      <c r="AQ1052" s="254" t="s">
        <v>2570</v>
      </c>
      <c r="AR1052" s="299">
        <v>45141</v>
      </c>
      <c r="AS1052" s="299">
        <v>45141</v>
      </c>
      <c r="AT1052" s="246"/>
      <c r="AU1052" s="244" t="s">
        <v>10528</v>
      </c>
      <c r="AV1052" s="317" t="s">
        <v>8638</v>
      </c>
      <c r="AW1052" s="294" t="s">
        <v>8639</v>
      </c>
      <c r="AX1052" s="249"/>
      <c r="AY1052" s="250" t="s">
        <v>13856</v>
      </c>
    </row>
    <row r="1053" spans="1:51" ht="24.75" customHeight="1" x14ac:dyDescent="0.35">
      <c r="A1053" s="11">
        <v>1052</v>
      </c>
      <c r="B1053" s="293" t="s">
        <v>13866</v>
      </c>
      <c r="C1053" s="294" t="s">
        <v>13867</v>
      </c>
      <c r="D1053" s="253"/>
      <c r="E1053" s="253" t="s">
        <v>14</v>
      </c>
      <c r="F1053" s="251">
        <v>43598</v>
      </c>
      <c r="G1053" s="251">
        <v>43657</v>
      </c>
      <c r="H1053" s="251">
        <v>44024</v>
      </c>
      <c r="I1053" s="355"/>
      <c r="J1053" s="231" t="s">
        <v>1932</v>
      </c>
      <c r="K1053" s="231" t="s">
        <v>26</v>
      </c>
      <c r="L1053" s="253" t="s">
        <v>428</v>
      </c>
      <c r="M1053" s="242" t="s">
        <v>428</v>
      </c>
      <c r="N1053" s="252" t="s">
        <v>2017</v>
      </c>
      <c r="O1053" s="252" t="s">
        <v>1404</v>
      </c>
      <c r="P1053" s="252" t="s">
        <v>2601</v>
      </c>
      <c r="Q1053" s="253" t="s">
        <v>21</v>
      </c>
      <c r="R1053" s="293" t="s">
        <v>13868</v>
      </c>
      <c r="S1053" s="253" t="s">
        <v>2174</v>
      </c>
      <c r="T1053" s="253" t="s">
        <v>53</v>
      </c>
      <c r="U1053" s="295">
        <v>33135</v>
      </c>
      <c r="V1053" s="253" t="s">
        <v>255</v>
      </c>
      <c r="W1053" s="253" t="s">
        <v>501</v>
      </c>
      <c r="X1053" s="293" t="s">
        <v>1936</v>
      </c>
      <c r="Y1053" s="294" t="s">
        <v>13869</v>
      </c>
      <c r="Z1053" s="252">
        <v>44572</v>
      </c>
      <c r="AA1053" s="253" t="s">
        <v>1937</v>
      </c>
      <c r="AB1053" s="253" t="s">
        <v>1938</v>
      </c>
      <c r="AC1053" s="253" t="s">
        <v>1939</v>
      </c>
      <c r="AD1053" s="253" t="s">
        <v>13870</v>
      </c>
      <c r="AE1053" s="252" t="s">
        <v>2217</v>
      </c>
      <c r="AF1053" s="253" t="s">
        <v>13871</v>
      </c>
      <c r="AG1053" s="253" t="s">
        <v>13872</v>
      </c>
      <c r="AH1053" s="242" t="s">
        <v>13873</v>
      </c>
      <c r="AI1053" s="252" t="s">
        <v>13874</v>
      </c>
      <c r="AJ1053" s="253" t="s">
        <v>13875</v>
      </c>
      <c r="AK1053" s="253" t="s">
        <v>13876</v>
      </c>
      <c r="AL1053" s="293" t="s">
        <v>1971</v>
      </c>
      <c r="AM1053" s="296" t="s">
        <v>13877</v>
      </c>
      <c r="AN1053" s="321" t="s">
        <v>13878</v>
      </c>
      <c r="AO1053" s="10" t="s">
        <v>13879</v>
      </c>
      <c r="AP1053" s="10"/>
      <c r="AQ1053" s="254" t="s">
        <v>13880</v>
      </c>
      <c r="AR1053" s="292">
        <v>45142</v>
      </c>
      <c r="AS1053" s="292">
        <v>45142</v>
      </c>
      <c r="AT1053" s="246"/>
      <c r="AU1053" s="244">
        <v>45107</v>
      </c>
      <c r="AV1053" s="247" t="s">
        <v>8582</v>
      </c>
      <c r="AW1053" s="248" t="s">
        <v>3782</v>
      </c>
      <c r="AX1053" s="249"/>
      <c r="AY1053" s="250" t="s">
        <v>13866</v>
      </c>
    </row>
    <row r="1054" spans="1:51" ht="24.75" customHeight="1" x14ac:dyDescent="0.35">
      <c r="A1054" s="11">
        <v>1053</v>
      </c>
      <c r="B1054" s="293" t="s">
        <v>13881</v>
      </c>
      <c r="C1054" s="8" t="s">
        <v>13882</v>
      </c>
      <c r="D1054" s="10"/>
      <c r="E1054" s="10" t="s">
        <v>14</v>
      </c>
      <c r="F1054" s="9">
        <v>45005</v>
      </c>
      <c r="G1054" s="9">
        <v>45064</v>
      </c>
      <c r="H1054" s="251">
        <v>45065</v>
      </c>
      <c r="I1054" s="251">
        <v>45443</v>
      </c>
      <c r="J1054" s="7" t="s">
        <v>2085</v>
      </c>
      <c r="K1054" s="7" t="s">
        <v>34</v>
      </c>
      <c r="L1054" s="10" t="s">
        <v>35</v>
      </c>
      <c r="M1054" s="242" t="s">
        <v>2292</v>
      </c>
      <c r="N1054" s="252" t="s">
        <v>1984</v>
      </c>
      <c r="O1054" s="252" t="s">
        <v>1873</v>
      </c>
      <c r="P1054" s="252" t="s">
        <v>12700</v>
      </c>
      <c r="Q1054" s="253" t="s">
        <v>21</v>
      </c>
      <c r="R1054" s="293" t="s">
        <v>13883</v>
      </c>
      <c r="S1054" s="253" t="s">
        <v>1944</v>
      </c>
      <c r="T1054" s="253" t="s">
        <v>22</v>
      </c>
      <c r="U1054" s="244">
        <v>30547</v>
      </c>
      <c r="V1054" s="253" t="s">
        <v>255</v>
      </c>
      <c r="W1054" s="10" t="s">
        <v>162</v>
      </c>
      <c r="X1054" s="241" t="s">
        <v>1936</v>
      </c>
      <c r="Y1054" s="319" t="s">
        <v>13884</v>
      </c>
      <c r="Z1054" s="243">
        <v>44550</v>
      </c>
      <c r="AA1054" s="10" t="s">
        <v>1937</v>
      </c>
      <c r="AB1054" s="10" t="s">
        <v>1956</v>
      </c>
      <c r="AC1054" s="10" t="s">
        <v>1939</v>
      </c>
      <c r="AD1054" s="253" t="s">
        <v>2010</v>
      </c>
      <c r="AE1054" s="243" t="s">
        <v>1948</v>
      </c>
      <c r="AF1054" s="10" t="s">
        <v>13885</v>
      </c>
      <c r="AG1054" s="10" t="s">
        <v>13886</v>
      </c>
      <c r="AH1054" s="242" t="s">
        <v>13885</v>
      </c>
      <c r="AI1054" s="243" t="s">
        <v>13886</v>
      </c>
      <c r="AJ1054" s="272" t="s">
        <v>13887</v>
      </c>
      <c r="AK1054" s="10" t="s">
        <v>13888</v>
      </c>
      <c r="AL1054" s="241" t="s">
        <v>1941</v>
      </c>
      <c r="AM1054" s="327" t="s">
        <v>13889</v>
      </c>
      <c r="AN1054" s="324" t="s">
        <v>13890</v>
      </c>
      <c r="AO1054" s="10"/>
      <c r="AP1054" s="10"/>
      <c r="AQ1054" s="254" t="s">
        <v>13891</v>
      </c>
      <c r="AR1054" s="292">
        <v>45148</v>
      </c>
      <c r="AS1054" s="292">
        <v>45148</v>
      </c>
      <c r="AT1054" s="246"/>
      <c r="AU1054" s="244">
        <v>45120</v>
      </c>
      <c r="AV1054" s="247" t="s">
        <v>8582</v>
      </c>
      <c r="AW1054" s="248" t="s">
        <v>6612</v>
      </c>
      <c r="AX1054" s="249"/>
      <c r="AY1054" s="250" t="s">
        <v>13881</v>
      </c>
    </row>
    <row r="1055" spans="1:51" ht="24.75" customHeight="1" x14ac:dyDescent="0.35">
      <c r="A1055" s="11">
        <v>1054</v>
      </c>
      <c r="B1055" s="293" t="s">
        <v>13892</v>
      </c>
      <c r="C1055" s="8" t="s">
        <v>3587</v>
      </c>
      <c r="D1055" s="10"/>
      <c r="E1055" s="10" t="s">
        <v>14</v>
      </c>
      <c r="F1055" s="9">
        <v>45145</v>
      </c>
      <c r="G1055" s="9">
        <v>45204</v>
      </c>
      <c r="H1055" s="251"/>
      <c r="I1055" s="251"/>
      <c r="J1055" s="9"/>
      <c r="K1055" s="231" t="s">
        <v>26</v>
      </c>
      <c r="L1055" s="10" t="s">
        <v>428</v>
      </c>
      <c r="M1055" s="242" t="s">
        <v>428</v>
      </c>
      <c r="N1055" s="252" t="s">
        <v>2017</v>
      </c>
      <c r="O1055" s="252" t="s">
        <v>1404</v>
      </c>
      <c r="P1055" s="252" t="s">
        <v>2601</v>
      </c>
      <c r="Q1055" s="253" t="s">
        <v>21</v>
      </c>
      <c r="R1055" s="350" t="s">
        <v>13893</v>
      </c>
      <c r="S1055" s="351" t="s">
        <v>1944</v>
      </c>
      <c r="T1055" s="253" t="s">
        <v>53</v>
      </c>
      <c r="U1055" s="244">
        <v>35105</v>
      </c>
      <c r="V1055" s="243" t="s">
        <v>455</v>
      </c>
      <c r="W1055" s="243" t="s">
        <v>455</v>
      </c>
      <c r="X1055" s="241" t="s">
        <v>1936</v>
      </c>
      <c r="Y1055" s="319" t="s">
        <v>13894</v>
      </c>
      <c r="Z1055" s="243">
        <v>44375</v>
      </c>
      <c r="AA1055" s="243" t="s">
        <v>1937</v>
      </c>
      <c r="AB1055" s="10" t="s">
        <v>1956</v>
      </c>
      <c r="AC1055" s="10" t="s">
        <v>1939</v>
      </c>
      <c r="AD1055" s="10" t="s">
        <v>13895</v>
      </c>
      <c r="AE1055" s="243" t="s">
        <v>2041</v>
      </c>
      <c r="AF1055" s="10" t="s">
        <v>13896</v>
      </c>
      <c r="AG1055" s="10" t="s">
        <v>13897</v>
      </c>
      <c r="AH1055" s="242" t="s">
        <v>13896</v>
      </c>
      <c r="AI1055" s="243" t="s">
        <v>13897</v>
      </c>
      <c r="AJ1055" s="272" t="s">
        <v>13898</v>
      </c>
      <c r="AK1055" s="10" t="s">
        <v>13899</v>
      </c>
      <c r="AL1055" s="241" t="s">
        <v>1958</v>
      </c>
      <c r="AM1055" s="327" t="s">
        <v>13900</v>
      </c>
      <c r="AN1055" s="324" t="s">
        <v>13901</v>
      </c>
      <c r="AO1055" s="322" t="s">
        <v>13902</v>
      </c>
      <c r="AP1055" s="10"/>
      <c r="AQ1055" s="254" t="s">
        <v>13903</v>
      </c>
      <c r="AR1055" s="292">
        <v>45149</v>
      </c>
      <c r="AS1055" s="292">
        <v>45149</v>
      </c>
      <c r="AT1055" s="246"/>
      <c r="AU1055" s="244">
        <v>45148</v>
      </c>
      <c r="AV1055" s="247" t="s">
        <v>8582</v>
      </c>
      <c r="AW1055" s="248" t="s">
        <v>6612</v>
      </c>
      <c r="AX1055" s="249"/>
      <c r="AY1055" s="250" t="s">
        <v>13892</v>
      </c>
    </row>
    <row r="1056" spans="1:51" ht="24.75" customHeight="1" x14ac:dyDescent="0.35">
      <c r="A1056" s="11">
        <v>1055</v>
      </c>
      <c r="B1056" s="293" t="s">
        <v>13904</v>
      </c>
      <c r="C1056" s="294" t="s">
        <v>11858</v>
      </c>
      <c r="D1056" s="253"/>
      <c r="E1056" s="253" t="s">
        <v>14</v>
      </c>
      <c r="F1056" s="251">
        <v>44809</v>
      </c>
      <c r="G1056" s="251">
        <v>44868</v>
      </c>
      <c r="H1056" s="251">
        <v>44869</v>
      </c>
      <c r="I1056" s="251">
        <v>45233</v>
      </c>
      <c r="J1056" s="231" t="s">
        <v>2085</v>
      </c>
      <c r="K1056" s="231" t="s">
        <v>34</v>
      </c>
      <c r="L1056" s="253" t="s">
        <v>115</v>
      </c>
      <c r="M1056" s="242" t="s">
        <v>2118</v>
      </c>
      <c r="N1056" s="252" t="s">
        <v>2017</v>
      </c>
      <c r="O1056" s="252" t="s">
        <v>289</v>
      </c>
      <c r="P1056" s="252" t="s">
        <v>2486</v>
      </c>
      <c r="Q1056" s="253" t="s">
        <v>21</v>
      </c>
      <c r="R1056" s="293" t="s">
        <v>13905</v>
      </c>
      <c r="S1056" s="253" t="s">
        <v>2003</v>
      </c>
      <c r="T1056" s="253" t="s">
        <v>22</v>
      </c>
      <c r="U1056" s="295">
        <v>35023</v>
      </c>
      <c r="V1056" s="253" t="s">
        <v>1045</v>
      </c>
      <c r="W1056" s="253" t="s">
        <v>334</v>
      </c>
      <c r="X1056" s="293" t="s">
        <v>1936</v>
      </c>
      <c r="Y1056" s="294" t="s">
        <v>13906</v>
      </c>
      <c r="Z1056" s="252">
        <v>44313</v>
      </c>
      <c r="AA1056" s="253" t="s">
        <v>1937</v>
      </c>
      <c r="AB1056" s="253" t="s">
        <v>1938</v>
      </c>
      <c r="AC1056" s="253" t="s">
        <v>1939</v>
      </c>
      <c r="AD1056" s="253" t="s">
        <v>13907</v>
      </c>
      <c r="AE1056" s="252" t="s">
        <v>13908</v>
      </c>
      <c r="AF1056" s="253" t="s">
        <v>13909</v>
      </c>
      <c r="AG1056" s="253" t="s">
        <v>13910</v>
      </c>
      <c r="AH1056" s="242" t="s">
        <v>13911</v>
      </c>
      <c r="AI1056" s="252" t="s">
        <v>13912</v>
      </c>
      <c r="AJ1056" s="253" t="s">
        <v>13913</v>
      </c>
      <c r="AK1056" s="253" t="s">
        <v>13914</v>
      </c>
      <c r="AL1056" s="293" t="s">
        <v>1941</v>
      </c>
      <c r="AM1056" s="296" t="s">
        <v>13915</v>
      </c>
      <c r="AN1056" s="321" t="s">
        <v>13916</v>
      </c>
      <c r="AO1056" s="10"/>
      <c r="AP1056" s="10"/>
      <c r="AQ1056" s="254" t="s">
        <v>13917</v>
      </c>
      <c r="AR1056" s="292">
        <v>45151</v>
      </c>
      <c r="AS1056" s="292">
        <v>45151</v>
      </c>
      <c r="AT1056" s="246"/>
      <c r="AU1056" s="244">
        <v>45121</v>
      </c>
      <c r="AV1056" s="247" t="s">
        <v>8582</v>
      </c>
      <c r="AW1056" s="248" t="s">
        <v>3782</v>
      </c>
      <c r="AX1056" s="249"/>
      <c r="AY1056" s="250" t="s">
        <v>13904</v>
      </c>
    </row>
    <row r="1057" spans="1:51" ht="24.75" customHeight="1" x14ac:dyDescent="0.35">
      <c r="A1057" s="11">
        <v>1056</v>
      </c>
      <c r="B1057" s="293" t="s">
        <v>13918</v>
      </c>
      <c r="C1057" s="294" t="s">
        <v>13919</v>
      </c>
      <c r="D1057" s="253"/>
      <c r="E1057" s="253" t="s">
        <v>14</v>
      </c>
      <c r="F1057" s="251">
        <v>44536</v>
      </c>
      <c r="G1057" s="251">
        <v>44595</v>
      </c>
      <c r="H1057" s="251">
        <v>44961</v>
      </c>
      <c r="I1057" s="251">
        <v>46056</v>
      </c>
      <c r="J1057" s="231" t="s">
        <v>2269</v>
      </c>
      <c r="K1057" s="231" t="s">
        <v>18</v>
      </c>
      <c r="L1057" s="253" t="s">
        <v>19</v>
      </c>
      <c r="M1057" s="242" t="s">
        <v>2483</v>
      </c>
      <c r="N1057" s="252" t="s">
        <v>2050</v>
      </c>
      <c r="O1057" s="252" t="s">
        <v>1321</v>
      </c>
      <c r="P1057" s="252" t="s">
        <v>2583</v>
      </c>
      <c r="Q1057" s="253" t="s">
        <v>21</v>
      </c>
      <c r="R1057" s="293" t="s">
        <v>13920</v>
      </c>
      <c r="S1057" s="253" t="s">
        <v>1944</v>
      </c>
      <c r="T1057" s="253" t="s">
        <v>53</v>
      </c>
      <c r="U1057" s="295">
        <v>36006</v>
      </c>
      <c r="V1057" s="253" t="s">
        <v>255</v>
      </c>
      <c r="W1057" s="253" t="s">
        <v>255</v>
      </c>
      <c r="X1057" s="293" t="s">
        <v>1936</v>
      </c>
      <c r="Y1057" s="294" t="s">
        <v>13921</v>
      </c>
      <c r="Z1057" s="252">
        <v>44556</v>
      </c>
      <c r="AA1057" s="253" t="s">
        <v>1937</v>
      </c>
      <c r="AB1057" s="253" t="s">
        <v>1956</v>
      </c>
      <c r="AC1057" s="253" t="s">
        <v>1939</v>
      </c>
      <c r="AD1057" s="253" t="s">
        <v>11059</v>
      </c>
      <c r="AE1057" s="252" t="s">
        <v>2377</v>
      </c>
      <c r="AF1057" s="253" t="s">
        <v>13922</v>
      </c>
      <c r="AG1057" s="253" t="s">
        <v>13923</v>
      </c>
      <c r="AH1057" s="242" t="s">
        <v>13924</v>
      </c>
      <c r="AI1057" s="252" t="s">
        <v>13925</v>
      </c>
      <c r="AJ1057" s="253" t="s">
        <v>13926</v>
      </c>
      <c r="AK1057" s="253" t="s">
        <v>7322</v>
      </c>
      <c r="AL1057" s="293" t="s">
        <v>1958</v>
      </c>
      <c r="AM1057" s="296" t="s">
        <v>13927</v>
      </c>
      <c r="AN1057" s="321" t="s">
        <v>13928</v>
      </c>
      <c r="AO1057" s="10" t="s">
        <v>13929</v>
      </c>
      <c r="AP1057" s="10"/>
      <c r="AQ1057" s="254" t="s">
        <v>13930</v>
      </c>
      <c r="AR1057" s="292">
        <v>45149</v>
      </c>
      <c r="AS1057" s="292">
        <v>45149</v>
      </c>
      <c r="AT1057" s="246"/>
      <c r="AU1057" s="244">
        <v>45132</v>
      </c>
      <c r="AV1057" s="247" t="s">
        <v>8582</v>
      </c>
      <c r="AW1057" s="294" t="s">
        <v>3782</v>
      </c>
      <c r="AX1057" s="249"/>
      <c r="AY1057" s="250" t="s">
        <v>13918</v>
      </c>
    </row>
    <row r="1058" spans="1:51" ht="24.75" customHeight="1" x14ac:dyDescent="0.35">
      <c r="A1058" s="11">
        <v>1057</v>
      </c>
      <c r="B1058" s="293" t="s">
        <v>13931</v>
      </c>
      <c r="C1058" s="294" t="s">
        <v>13932</v>
      </c>
      <c r="D1058" s="253"/>
      <c r="E1058" s="253" t="s">
        <v>781</v>
      </c>
      <c r="F1058" s="251">
        <v>44151</v>
      </c>
      <c r="G1058" s="251">
        <v>44210</v>
      </c>
      <c r="H1058" s="251">
        <v>44576</v>
      </c>
      <c r="I1058" s="251">
        <v>45671</v>
      </c>
      <c r="J1058" s="231" t="s">
        <v>2269</v>
      </c>
      <c r="K1058" s="231" t="s">
        <v>80</v>
      </c>
      <c r="L1058" s="253" t="s">
        <v>12780</v>
      </c>
      <c r="M1058" s="242" t="s">
        <v>11571</v>
      </c>
      <c r="N1058" s="252" t="s">
        <v>1972</v>
      </c>
      <c r="O1058" s="252" t="s">
        <v>3186</v>
      </c>
      <c r="P1058" s="252" t="s">
        <v>2061</v>
      </c>
      <c r="Q1058" s="253" t="s">
        <v>83</v>
      </c>
      <c r="R1058" s="293" t="s">
        <v>13933</v>
      </c>
      <c r="S1058" s="253" t="s">
        <v>2234</v>
      </c>
      <c r="T1058" s="253" t="s">
        <v>53</v>
      </c>
      <c r="U1058" s="295">
        <v>31812</v>
      </c>
      <c r="V1058" s="253" t="s">
        <v>2205</v>
      </c>
      <c r="W1058" s="253" t="s">
        <v>1153</v>
      </c>
      <c r="X1058" s="293" t="s">
        <v>1936</v>
      </c>
      <c r="Y1058" s="294" t="s">
        <v>13934</v>
      </c>
      <c r="Z1058" s="252">
        <v>43676</v>
      </c>
      <c r="AA1058" s="253" t="s">
        <v>3087</v>
      </c>
      <c r="AB1058" s="253" t="s">
        <v>1938</v>
      </c>
      <c r="AC1058" s="253" t="s">
        <v>1939</v>
      </c>
      <c r="AD1058" s="253" t="s">
        <v>13935</v>
      </c>
      <c r="AE1058" s="252" t="s">
        <v>2095</v>
      </c>
      <c r="AF1058" s="253" t="s">
        <v>13936</v>
      </c>
      <c r="AG1058" s="253" t="s">
        <v>13937</v>
      </c>
      <c r="AH1058" s="242" t="s">
        <v>13936</v>
      </c>
      <c r="AI1058" s="252" t="s">
        <v>13937</v>
      </c>
      <c r="AJ1058" s="253" t="s">
        <v>13938</v>
      </c>
      <c r="AK1058" s="253" t="s">
        <v>13939</v>
      </c>
      <c r="AL1058" s="293" t="s">
        <v>2005</v>
      </c>
      <c r="AM1058" s="296" t="s">
        <v>13940</v>
      </c>
      <c r="AN1058" s="321" t="s">
        <v>13941</v>
      </c>
      <c r="AO1058" s="10"/>
      <c r="AP1058" s="10"/>
      <c r="AQ1058" s="254" t="s">
        <v>13942</v>
      </c>
      <c r="AR1058" s="292">
        <v>45155</v>
      </c>
      <c r="AS1058" s="292">
        <v>45155</v>
      </c>
      <c r="AT1058" s="246"/>
      <c r="AU1058" s="244"/>
      <c r="AV1058" s="247" t="s">
        <v>8638</v>
      </c>
      <c r="AW1058" s="248" t="s">
        <v>13943</v>
      </c>
      <c r="AX1058" s="249"/>
      <c r="AY1058" s="250" t="s">
        <v>13931</v>
      </c>
    </row>
    <row r="1059" spans="1:51" ht="24.75" customHeight="1" x14ac:dyDescent="0.35">
      <c r="A1059" s="11">
        <v>1058</v>
      </c>
      <c r="B1059" s="293" t="s">
        <v>13944</v>
      </c>
      <c r="C1059" s="294" t="s">
        <v>13945</v>
      </c>
      <c r="D1059" s="253"/>
      <c r="E1059" s="253" t="s">
        <v>2228</v>
      </c>
      <c r="F1059" s="251">
        <v>45103</v>
      </c>
      <c r="G1059" s="251">
        <v>45162</v>
      </c>
      <c r="H1059" s="251"/>
      <c r="I1059" s="251"/>
      <c r="J1059" s="231"/>
      <c r="K1059" s="231" t="s">
        <v>80</v>
      </c>
      <c r="L1059" s="253" t="s">
        <v>12780</v>
      </c>
      <c r="M1059" s="242" t="s">
        <v>13946</v>
      </c>
      <c r="N1059" s="252" t="s">
        <v>2050</v>
      </c>
      <c r="O1059" s="252" t="s">
        <v>3186</v>
      </c>
      <c r="P1059" s="252" t="s">
        <v>2061</v>
      </c>
      <c r="Q1059" s="253" t="s">
        <v>83</v>
      </c>
      <c r="R1059" s="293" t="s">
        <v>13947</v>
      </c>
      <c r="S1059" s="253" t="s">
        <v>1944</v>
      </c>
      <c r="T1059" s="253" t="s">
        <v>53</v>
      </c>
      <c r="U1059" s="295">
        <v>33126</v>
      </c>
      <c r="V1059" s="253" t="s">
        <v>101</v>
      </c>
      <c r="W1059" s="253" t="s">
        <v>101</v>
      </c>
      <c r="X1059" s="293" t="s">
        <v>1936</v>
      </c>
      <c r="Y1059" s="294" t="s">
        <v>13948</v>
      </c>
      <c r="Z1059" s="252">
        <v>42139</v>
      </c>
      <c r="AA1059" s="253" t="s">
        <v>101</v>
      </c>
      <c r="AB1059" s="253" t="s">
        <v>1938</v>
      </c>
      <c r="AC1059" s="253" t="s">
        <v>1939</v>
      </c>
      <c r="AD1059" s="253" t="s">
        <v>8662</v>
      </c>
      <c r="AE1059" s="252" t="s">
        <v>1948</v>
      </c>
      <c r="AF1059" s="253" t="s">
        <v>13949</v>
      </c>
      <c r="AG1059" s="253" t="s">
        <v>13950</v>
      </c>
      <c r="AH1059" s="242" t="s">
        <v>13951</v>
      </c>
      <c r="AI1059" s="252" t="s">
        <v>13952</v>
      </c>
      <c r="AJ1059" s="253" t="s">
        <v>13953</v>
      </c>
      <c r="AK1059" s="253" t="s">
        <v>13954</v>
      </c>
      <c r="AL1059" s="293" t="s">
        <v>1993</v>
      </c>
      <c r="AM1059" s="296" t="s">
        <v>13955</v>
      </c>
      <c r="AN1059" s="321" t="s">
        <v>13956</v>
      </c>
      <c r="AO1059" s="10" t="s">
        <v>13957</v>
      </c>
      <c r="AP1059" s="10"/>
      <c r="AQ1059" s="254" t="s">
        <v>13958</v>
      </c>
      <c r="AR1059" s="292">
        <v>45162</v>
      </c>
      <c r="AS1059" s="292">
        <v>45162</v>
      </c>
      <c r="AT1059" s="246"/>
      <c r="AU1059" s="244">
        <v>45161</v>
      </c>
      <c r="AV1059" s="247" t="s">
        <v>8582</v>
      </c>
      <c r="AW1059" s="248" t="s">
        <v>6612</v>
      </c>
      <c r="AX1059" s="249"/>
      <c r="AY1059" s="250" t="s">
        <v>13944</v>
      </c>
    </row>
    <row r="1060" spans="1:51" ht="24.75" customHeight="1" x14ac:dyDescent="0.35">
      <c r="A1060" s="11">
        <v>1059</v>
      </c>
      <c r="B1060" s="293" t="s">
        <v>13959</v>
      </c>
      <c r="C1060" s="294" t="s">
        <v>13960</v>
      </c>
      <c r="D1060" s="253"/>
      <c r="E1060" s="253" t="s">
        <v>145</v>
      </c>
      <c r="F1060" s="251">
        <v>44565</v>
      </c>
      <c r="G1060" s="251">
        <v>44624</v>
      </c>
      <c r="H1060" s="251">
        <v>44990</v>
      </c>
      <c r="I1060" s="251">
        <v>46085</v>
      </c>
      <c r="J1060" s="231" t="s">
        <v>2269</v>
      </c>
      <c r="K1060" s="231" t="s">
        <v>12857</v>
      </c>
      <c r="L1060" s="253" t="s">
        <v>146</v>
      </c>
      <c r="M1060" s="242" t="s">
        <v>2032</v>
      </c>
      <c r="N1060" s="252" t="s">
        <v>1933</v>
      </c>
      <c r="O1060" s="252" t="s">
        <v>972</v>
      </c>
      <c r="P1060" s="252" t="s">
        <v>2426</v>
      </c>
      <c r="Q1060" s="253" t="s">
        <v>148</v>
      </c>
      <c r="R1060" s="293" t="s">
        <v>13961</v>
      </c>
      <c r="S1060" s="253" t="s">
        <v>1944</v>
      </c>
      <c r="T1060" s="253" t="s">
        <v>53</v>
      </c>
      <c r="U1060" s="295">
        <v>29824</v>
      </c>
      <c r="V1060" s="253" t="s">
        <v>145</v>
      </c>
      <c r="W1060" s="253" t="s">
        <v>145</v>
      </c>
      <c r="X1060" s="293" t="s">
        <v>1936</v>
      </c>
      <c r="Y1060" s="294" t="s">
        <v>13962</v>
      </c>
      <c r="Z1060" s="252">
        <v>43573</v>
      </c>
      <c r="AA1060" s="253" t="s">
        <v>145</v>
      </c>
      <c r="AB1060" s="253" t="s">
        <v>1938</v>
      </c>
      <c r="AC1060" s="253" t="s">
        <v>1939</v>
      </c>
      <c r="AD1060" s="253" t="s">
        <v>2072</v>
      </c>
      <c r="AE1060" s="252" t="s">
        <v>1948</v>
      </c>
      <c r="AF1060" s="253" t="s">
        <v>13963</v>
      </c>
      <c r="AG1060" s="253" t="s">
        <v>13964</v>
      </c>
      <c r="AH1060" s="242" t="s">
        <v>13963</v>
      </c>
      <c r="AI1060" s="252" t="s">
        <v>13964</v>
      </c>
      <c r="AJ1060" s="253" t="s">
        <v>13965</v>
      </c>
      <c r="AK1060" s="253" t="s">
        <v>13966</v>
      </c>
      <c r="AL1060" s="293" t="s">
        <v>1971</v>
      </c>
      <c r="AM1060" s="296" t="s">
        <v>13967</v>
      </c>
      <c r="AN1060" s="321" t="s">
        <v>13968</v>
      </c>
      <c r="AO1060" s="10"/>
      <c r="AP1060" s="10"/>
      <c r="AQ1060" s="254" t="s">
        <v>13969</v>
      </c>
      <c r="AR1060" s="292">
        <v>45169</v>
      </c>
      <c r="AS1060" s="292">
        <v>45169</v>
      </c>
      <c r="AT1060" s="246"/>
      <c r="AU1060" s="244">
        <v>45141</v>
      </c>
      <c r="AV1060" s="247" t="s">
        <v>8582</v>
      </c>
      <c r="AW1060" s="248" t="s">
        <v>13970</v>
      </c>
      <c r="AX1060" s="249"/>
      <c r="AY1060" s="250" t="s">
        <v>13959</v>
      </c>
    </row>
    <row r="1061" spans="1:51" ht="24.75" customHeight="1" x14ac:dyDescent="0.35">
      <c r="A1061" s="11">
        <v>1060</v>
      </c>
      <c r="B1061" s="293" t="s">
        <v>13971</v>
      </c>
      <c r="C1061" s="294" t="s">
        <v>13972</v>
      </c>
      <c r="D1061" s="253"/>
      <c r="E1061" s="253" t="s">
        <v>124</v>
      </c>
      <c r="F1061" s="251">
        <v>43259</v>
      </c>
      <c r="G1061" s="251">
        <v>43318</v>
      </c>
      <c r="H1061" s="251">
        <v>44415</v>
      </c>
      <c r="I1061" s="251"/>
      <c r="J1061" s="231" t="s">
        <v>1932</v>
      </c>
      <c r="K1061" s="231" t="s">
        <v>80</v>
      </c>
      <c r="L1061" s="253" t="s">
        <v>12935</v>
      </c>
      <c r="M1061" s="242" t="s">
        <v>2470</v>
      </c>
      <c r="N1061" s="252" t="s">
        <v>1972</v>
      </c>
      <c r="O1061" s="252" t="s">
        <v>13973</v>
      </c>
      <c r="P1061" s="252" t="s">
        <v>13974</v>
      </c>
      <c r="Q1061" s="253" t="s">
        <v>83</v>
      </c>
      <c r="R1061" s="293" t="s">
        <v>13975</v>
      </c>
      <c r="S1061" s="253" t="s">
        <v>1944</v>
      </c>
      <c r="T1061" s="253" t="s">
        <v>53</v>
      </c>
      <c r="U1061" s="295">
        <v>31848</v>
      </c>
      <c r="V1061" s="253" t="s">
        <v>124</v>
      </c>
      <c r="W1061" s="253" t="s">
        <v>145</v>
      </c>
      <c r="X1061" s="293" t="s">
        <v>1936</v>
      </c>
      <c r="Y1061" s="294" t="s">
        <v>13976</v>
      </c>
      <c r="Z1061" s="252">
        <v>42095</v>
      </c>
      <c r="AA1061" s="253" t="s">
        <v>124</v>
      </c>
      <c r="AB1061" s="253" t="s">
        <v>1938</v>
      </c>
      <c r="AC1061" s="253" t="s">
        <v>1939</v>
      </c>
      <c r="AD1061" s="253" t="s">
        <v>2030</v>
      </c>
      <c r="AE1061" s="252" t="s">
        <v>1948</v>
      </c>
      <c r="AF1061" s="253" t="s">
        <v>13977</v>
      </c>
      <c r="AG1061" s="253" t="s">
        <v>13978</v>
      </c>
      <c r="AH1061" s="242" t="s">
        <v>13977</v>
      </c>
      <c r="AI1061" s="252" t="s">
        <v>13978</v>
      </c>
      <c r="AJ1061" s="253" t="s">
        <v>13979</v>
      </c>
      <c r="AK1061" s="253" t="s">
        <v>2243</v>
      </c>
      <c r="AL1061" s="293" t="s">
        <v>1971</v>
      </c>
      <c r="AM1061" s="296" t="s">
        <v>13980</v>
      </c>
      <c r="AN1061" s="321" t="s">
        <v>13981</v>
      </c>
      <c r="AO1061" s="10"/>
      <c r="AP1061" s="10"/>
      <c r="AQ1061" s="254" t="s">
        <v>13982</v>
      </c>
      <c r="AR1061" s="292">
        <v>45169</v>
      </c>
      <c r="AS1061" s="292">
        <v>45169</v>
      </c>
      <c r="AT1061" s="246"/>
      <c r="AU1061" s="244">
        <v>45161</v>
      </c>
      <c r="AV1061" s="247" t="s">
        <v>8582</v>
      </c>
      <c r="AW1061" s="248" t="s">
        <v>3782</v>
      </c>
      <c r="AX1061" s="249"/>
      <c r="AY1061" s="250" t="s">
        <v>13971</v>
      </c>
    </row>
    <row r="1062" spans="1:51" ht="24.75" customHeight="1" x14ac:dyDescent="0.35">
      <c r="A1062" s="11">
        <v>1061</v>
      </c>
      <c r="B1062" s="293" t="s">
        <v>13983</v>
      </c>
      <c r="C1062" s="294" t="s">
        <v>13984</v>
      </c>
      <c r="D1062" s="253"/>
      <c r="E1062" s="253" t="s">
        <v>14</v>
      </c>
      <c r="F1062" s="251">
        <v>45132</v>
      </c>
      <c r="G1062" s="251">
        <v>45191</v>
      </c>
      <c r="H1062" s="251"/>
      <c r="I1062" s="251"/>
      <c r="J1062" s="231"/>
      <c r="K1062" s="231" t="s">
        <v>40</v>
      </c>
      <c r="L1062" s="253" t="s">
        <v>41</v>
      </c>
      <c r="M1062" s="242" t="s">
        <v>1954</v>
      </c>
      <c r="N1062" s="252" t="s">
        <v>1984</v>
      </c>
      <c r="O1062" s="252" t="s">
        <v>1650</v>
      </c>
      <c r="P1062" s="252" t="s">
        <v>2701</v>
      </c>
      <c r="Q1062" s="253" t="s">
        <v>21</v>
      </c>
      <c r="R1062" s="293" t="s">
        <v>13985</v>
      </c>
      <c r="S1062" s="253" t="s">
        <v>1944</v>
      </c>
      <c r="T1062" s="253" t="s">
        <v>22</v>
      </c>
      <c r="U1062" s="295">
        <v>30936</v>
      </c>
      <c r="V1062" s="253" t="s">
        <v>255</v>
      </c>
      <c r="W1062" s="253" t="s">
        <v>2015</v>
      </c>
      <c r="X1062" s="293" t="s">
        <v>1936</v>
      </c>
      <c r="Y1062" s="294" t="s">
        <v>13986</v>
      </c>
      <c r="Z1062" s="252">
        <v>44387</v>
      </c>
      <c r="AA1062" s="253" t="s">
        <v>1937</v>
      </c>
      <c r="AB1062" s="253" t="s">
        <v>1938</v>
      </c>
      <c r="AC1062" s="253" t="s">
        <v>1939</v>
      </c>
      <c r="AD1062" s="253" t="s">
        <v>2031</v>
      </c>
      <c r="AE1062" s="252" t="s">
        <v>1948</v>
      </c>
      <c r="AF1062" s="253" t="s">
        <v>13987</v>
      </c>
      <c r="AG1062" s="253" t="s">
        <v>13988</v>
      </c>
      <c r="AH1062" s="242" t="s">
        <v>13989</v>
      </c>
      <c r="AI1062" s="252" t="s">
        <v>13990</v>
      </c>
      <c r="AJ1062" s="253" t="s">
        <v>13991</v>
      </c>
      <c r="AK1062" s="253" t="s">
        <v>13992</v>
      </c>
      <c r="AL1062" s="293" t="s">
        <v>1941</v>
      </c>
      <c r="AM1062" s="296" t="s">
        <v>13993</v>
      </c>
      <c r="AN1062" s="321" t="s">
        <v>13994</v>
      </c>
      <c r="AO1062" s="10" t="s">
        <v>13995</v>
      </c>
      <c r="AP1062" s="10"/>
      <c r="AQ1062" s="254" t="s">
        <v>13996</v>
      </c>
      <c r="AR1062" s="292">
        <v>45169</v>
      </c>
      <c r="AS1062" s="292">
        <v>45169</v>
      </c>
      <c r="AT1062" s="246"/>
      <c r="AU1062" s="244" t="s">
        <v>10528</v>
      </c>
      <c r="AV1062" s="247" t="s">
        <v>8638</v>
      </c>
      <c r="AW1062" s="248" t="s">
        <v>6649</v>
      </c>
      <c r="AX1062" s="249"/>
      <c r="AY1062" s="250" t="s">
        <v>13983</v>
      </c>
    </row>
    <row r="1063" spans="1:51" ht="24.75" customHeight="1" x14ac:dyDescent="0.35">
      <c r="A1063" s="11">
        <v>1062</v>
      </c>
      <c r="B1063" s="293" t="s">
        <v>13997</v>
      </c>
      <c r="C1063" s="294" t="s">
        <v>13998</v>
      </c>
      <c r="D1063" s="253"/>
      <c r="E1063" s="253" t="s">
        <v>255</v>
      </c>
      <c r="F1063" s="251">
        <v>44746</v>
      </c>
      <c r="G1063" s="251">
        <v>44805</v>
      </c>
      <c r="H1063" s="251">
        <v>44806</v>
      </c>
      <c r="I1063" s="251">
        <v>45170</v>
      </c>
      <c r="J1063" s="231" t="s">
        <v>2085</v>
      </c>
      <c r="K1063" s="231" t="s">
        <v>80</v>
      </c>
      <c r="L1063" s="253" t="s">
        <v>12800</v>
      </c>
      <c r="M1063" s="242" t="s">
        <v>3194</v>
      </c>
      <c r="N1063" s="252" t="s">
        <v>1933</v>
      </c>
      <c r="O1063" s="252" t="s">
        <v>3091</v>
      </c>
      <c r="P1063" s="252" t="s">
        <v>3246</v>
      </c>
      <c r="Q1063" s="253" t="s">
        <v>83</v>
      </c>
      <c r="R1063" s="293" t="s">
        <v>13999</v>
      </c>
      <c r="S1063" s="253" t="s">
        <v>1944</v>
      </c>
      <c r="T1063" s="253" t="s">
        <v>53</v>
      </c>
      <c r="U1063" s="295">
        <v>27784</v>
      </c>
      <c r="V1063" s="253" t="s">
        <v>255</v>
      </c>
      <c r="W1063" s="253" t="s">
        <v>255</v>
      </c>
      <c r="X1063" s="293" t="s">
        <v>1936</v>
      </c>
      <c r="Y1063" s="294" t="s">
        <v>14000</v>
      </c>
      <c r="Z1063" s="252">
        <v>44573</v>
      </c>
      <c r="AA1063" s="253" t="s">
        <v>1937</v>
      </c>
      <c r="AB1063" s="253" t="s">
        <v>1956</v>
      </c>
      <c r="AC1063" s="253" t="s">
        <v>1939</v>
      </c>
      <c r="AD1063" s="253" t="s">
        <v>2010</v>
      </c>
      <c r="AE1063" s="252" t="s">
        <v>2284</v>
      </c>
      <c r="AF1063" s="253" t="s">
        <v>14001</v>
      </c>
      <c r="AG1063" s="253" t="s">
        <v>14002</v>
      </c>
      <c r="AH1063" s="242" t="s">
        <v>14003</v>
      </c>
      <c r="AI1063" s="252" t="s">
        <v>14004</v>
      </c>
      <c r="AJ1063" s="253" t="s">
        <v>14005</v>
      </c>
      <c r="AK1063" s="253" t="s">
        <v>14006</v>
      </c>
      <c r="AL1063" s="293" t="s">
        <v>1958</v>
      </c>
      <c r="AM1063" s="296" t="s">
        <v>14007</v>
      </c>
      <c r="AN1063" s="321" t="s">
        <v>14008</v>
      </c>
      <c r="AO1063" s="10"/>
      <c r="AP1063" s="10"/>
      <c r="AQ1063" s="254" t="s">
        <v>14009</v>
      </c>
      <c r="AR1063" s="292">
        <v>45170</v>
      </c>
      <c r="AS1063" s="292">
        <v>45170</v>
      </c>
      <c r="AT1063" s="246"/>
      <c r="AU1063" s="244">
        <v>45162</v>
      </c>
      <c r="AV1063" s="247" t="s">
        <v>8582</v>
      </c>
      <c r="AW1063" s="248" t="s">
        <v>14010</v>
      </c>
      <c r="AX1063" s="249"/>
      <c r="AY1063" s="250" t="s">
        <v>13997</v>
      </c>
    </row>
    <row r="1064" spans="1:51" ht="24.75" customHeight="1" x14ac:dyDescent="0.35">
      <c r="A1064" s="11">
        <v>1063</v>
      </c>
      <c r="B1064" s="293" t="s">
        <v>14011</v>
      </c>
      <c r="C1064" s="294" t="s">
        <v>14012</v>
      </c>
      <c r="D1064" s="253"/>
      <c r="E1064" s="253" t="s">
        <v>14</v>
      </c>
      <c r="F1064" s="251">
        <v>44970</v>
      </c>
      <c r="G1064" s="251">
        <v>45029</v>
      </c>
      <c r="H1064" s="251">
        <v>45030</v>
      </c>
      <c r="I1064" s="251">
        <v>45395</v>
      </c>
      <c r="J1064" s="231" t="s">
        <v>2085</v>
      </c>
      <c r="K1064" s="231" t="s">
        <v>12857</v>
      </c>
      <c r="L1064" s="253" t="s">
        <v>13709</v>
      </c>
      <c r="M1064" s="242" t="s">
        <v>2301</v>
      </c>
      <c r="N1064" s="252" t="s">
        <v>2050</v>
      </c>
      <c r="O1064" s="252" t="s">
        <v>1463</v>
      </c>
      <c r="P1064" s="252" t="s">
        <v>2614</v>
      </c>
      <c r="Q1064" s="253" t="s">
        <v>21</v>
      </c>
      <c r="R1064" s="293" t="s">
        <v>14013</v>
      </c>
      <c r="S1064" s="253" t="s">
        <v>1935</v>
      </c>
      <c r="T1064" s="253" t="s">
        <v>53</v>
      </c>
      <c r="U1064" s="295">
        <v>36526</v>
      </c>
      <c r="V1064" s="253" t="s">
        <v>707</v>
      </c>
      <c r="W1064" s="253" t="s">
        <v>707</v>
      </c>
      <c r="X1064" s="293" t="s">
        <v>1936</v>
      </c>
      <c r="Y1064" s="294" t="s">
        <v>14014</v>
      </c>
      <c r="Z1064" s="252">
        <v>42241</v>
      </c>
      <c r="AA1064" s="253" t="s">
        <v>707</v>
      </c>
      <c r="AB1064" s="253" t="s">
        <v>1956</v>
      </c>
      <c r="AC1064" s="253" t="s">
        <v>1939</v>
      </c>
      <c r="AD1064" s="253" t="s">
        <v>14015</v>
      </c>
      <c r="AE1064" s="252" t="s">
        <v>1463</v>
      </c>
      <c r="AF1064" s="253" t="s">
        <v>14016</v>
      </c>
      <c r="AG1064" s="253" t="s">
        <v>14017</v>
      </c>
      <c r="AH1064" s="242" t="s">
        <v>14018</v>
      </c>
      <c r="AI1064" s="252" t="s">
        <v>14019</v>
      </c>
      <c r="AJ1064" s="253" t="s">
        <v>14020</v>
      </c>
      <c r="AK1064" s="253" t="s">
        <v>14021</v>
      </c>
      <c r="AL1064" s="293" t="s">
        <v>1958</v>
      </c>
      <c r="AM1064" s="296" t="s">
        <v>14022</v>
      </c>
      <c r="AN1064" s="321" t="s">
        <v>14023</v>
      </c>
      <c r="AO1064" s="10"/>
      <c r="AP1064" s="10"/>
      <c r="AQ1064" s="254" t="s">
        <v>14024</v>
      </c>
      <c r="AR1064" s="292">
        <v>45174</v>
      </c>
      <c r="AS1064" s="292">
        <v>45174</v>
      </c>
      <c r="AT1064" s="246"/>
      <c r="AU1064" s="244">
        <v>45159</v>
      </c>
      <c r="AV1064" s="247" t="s">
        <v>8582</v>
      </c>
      <c r="AW1064" s="248" t="s">
        <v>6738</v>
      </c>
      <c r="AX1064" s="249"/>
      <c r="AY1064" s="250" t="s">
        <v>14011</v>
      </c>
    </row>
    <row r="1065" spans="1:51" ht="24.75" customHeight="1" x14ac:dyDescent="0.35">
      <c r="A1065" s="330">
        <v>1064</v>
      </c>
      <c r="B1065" s="293" t="s">
        <v>14025</v>
      </c>
      <c r="C1065" s="294" t="s">
        <v>14026</v>
      </c>
      <c r="D1065" s="253"/>
      <c r="E1065" s="253" t="s">
        <v>14</v>
      </c>
      <c r="F1065" s="251">
        <v>44070</v>
      </c>
      <c r="G1065" s="251">
        <v>44129</v>
      </c>
      <c r="H1065" s="251">
        <v>44495</v>
      </c>
      <c r="I1065" s="251">
        <v>45590</v>
      </c>
      <c r="J1065" s="231" t="s">
        <v>2269</v>
      </c>
      <c r="K1065" s="231" t="s">
        <v>40</v>
      </c>
      <c r="L1065" s="253" t="s">
        <v>41</v>
      </c>
      <c r="M1065" s="242" t="s">
        <v>1954</v>
      </c>
      <c r="N1065" s="252" t="s">
        <v>1972</v>
      </c>
      <c r="O1065" s="252" t="s">
        <v>14027</v>
      </c>
      <c r="P1065" s="252" t="s">
        <v>14028</v>
      </c>
      <c r="Q1065" s="253" t="s">
        <v>21</v>
      </c>
      <c r="R1065" s="293" t="s">
        <v>14029</v>
      </c>
      <c r="S1065" s="253" t="s">
        <v>2135</v>
      </c>
      <c r="T1065" s="253" t="s">
        <v>22</v>
      </c>
      <c r="U1065" s="295">
        <v>34289</v>
      </c>
      <c r="V1065" s="253" t="s">
        <v>747</v>
      </c>
      <c r="W1065" s="253" t="s">
        <v>747</v>
      </c>
      <c r="X1065" s="293" t="s">
        <v>1936</v>
      </c>
      <c r="Y1065" s="294" t="s">
        <v>14030</v>
      </c>
      <c r="Z1065" s="252">
        <v>43222</v>
      </c>
      <c r="AA1065" s="253" t="s">
        <v>14031</v>
      </c>
      <c r="AB1065" s="253" t="s">
        <v>1956</v>
      </c>
      <c r="AC1065" s="253" t="s">
        <v>1939</v>
      </c>
      <c r="AD1065" s="253" t="s">
        <v>11997</v>
      </c>
      <c r="AE1065" s="252" t="s">
        <v>1948</v>
      </c>
      <c r="AF1065" s="253" t="s">
        <v>14032</v>
      </c>
      <c r="AG1065" s="253" t="s">
        <v>14033</v>
      </c>
      <c r="AH1065" s="242" t="s">
        <v>14034</v>
      </c>
      <c r="AI1065" s="252" t="s">
        <v>14035</v>
      </c>
      <c r="AJ1065" s="253" t="s">
        <v>14036</v>
      </c>
      <c r="AK1065" s="253" t="s">
        <v>14037</v>
      </c>
      <c r="AL1065" s="293" t="s">
        <v>2005</v>
      </c>
      <c r="AM1065" s="296" t="s">
        <v>14038</v>
      </c>
      <c r="AN1065" s="321" t="s">
        <v>14039</v>
      </c>
      <c r="AO1065" s="10"/>
      <c r="AP1065" s="10"/>
      <c r="AQ1065" s="254" t="s">
        <v>14040</v>
      </c>
      <c r="AR1065" s="292">
        <v>45185</v>
      </c>
      <c r="AS1065" s="292">
        <v>45185</v>
      </c>
      <c r="AT1065" s="246"/>
      <c r="AU1065" s="244">
        <v>45153</v>
      </c>
      <c r="AV1065" s="247" t="s">
        <v>8582</v>
      </c>
      <c r="AW1065" s="248" t="s">
        <v>6603</v>
      </c>
      <c r="AX1065" s="249"/>
      <c r="AY1065" s="250" t="s">
        <v>14025</v>
      </c>
    </row>
    <row r="1066" spans="1:51" ht="24.75" customHeight="1" x14ac:dyDescent="0.35">
      <c r="A1066" s="330">
        <v>1065</v>
      </c>
      <c r="B1066" s="293" t="s">
        <v>14041</v>
      </c>
      <c r="C1066" s="294" t="s">
        <v>14042</v>
      </c>
      <c r="D1066" s="253" t="s">
        <v>14043</v>
      </c>
      <c r="E1066" s="253" t="s">
        <v>14</v>
      </c>
      <c r="F1066" s="251">
        <v>44165</v>
      </c>
      <c r="G1066" s="251">
        <v>44224</v>
      </c>
      <c r="H1066" s="251">
        <v>44225</v>
      </c>
      <c r="I1066" s="251"/>
      <c r="J1066" s="231" t="s">
        <v>1932</v>
      </c>
      <c r="K1066" s="231" t="s">
        <v>12857</v>
      </c>
      <c r="L1066" s="253" t="s">
        <v>13709</v>
      </c>
      <c r="M1066" s="242" t="s">
        <v>2013</v>
      </c>
      <c r="N1066" s="252" t="s">
        <v>1942</v>
      </c>
      <c r="O1066" s="252" t="s">
        <v>14044</v>
      </c>
      <c r="P1066" s="252" t="s">
        <v>14045</v>
      </c>
      <c r="Q1066" s="253" t="s">
        <v>21</v>
      </c>
      <c r="R1066" s="293" t="s">
        <v>14046</v>
      </c>
      <c r="S1066" s="253" t="s">
        <v>1944</v>
      </c>
      <c r="T1066" s="253" t="s">
        <v>22</v>
      </c>
      <c r="U1066" s="295">
        <v>30054</v>
      </c>
      <c r="V1066" s="253"/>
      <c r="W1066" s="253" t="s">
        <v>255</v>
      </c>
      <c r="X1066" s="293" t="s">
        <v>1936</v>
      </c>
      <c r="Y1066" s="294" t="s">
        <v>14047</v>
      </c>
      <c r="Z1066" s="252">
        <v>44387</v>
      </c>
      <c r="AA1066" s="253" t="s">
        <v>1937</v>
      </c>
      <c r="AB1066" s="253" t="s">
        <v>1938</v>
      </c>
      <c r="AC1066" s="253" t="s">
        <v>1939</v>
      </c>
      <c r="AD1066" s="253" t="s">
        <v>2010</v>
      </c>
      <c r="AE1066" s="252" t="s">
        <v>2041</v>
      </c>
      <c r="AF1066" s="253" t="s">
        <v>14048</v>
      </c>
      <c r="AG1066" s="253" t="s">
        <v>14049</v>
      </c>
      <c r="AH1066" s="242" t="s">
        <v>14048</v>
      </c>
      <c r="AI1066" s="252" t="s">
        <v>14049</v>
      </c>
      <c r="AJ1066" s="253" t="s">
        <v>14050</v>
      </c>
      <c r="AK1066" s="253" t="s">
        <v>14051</v>
      </c>
      <c r="AL1066" s="293" t="s">
        <v>1941</v>
      </c>
      <c r="AM1066" s="296" t="s">
        <v>14052</v>
      </c>
      <c r="AN1066" s="321" t="s">
        <v>14053</v>
      </c>
      <c r="AO1066" s="10" t="s">
        <v>14054</v>
      </c>
      <c r="AP1066" s="10"/>
      <c r="AQ1066" s="254" t="s">
        <v>14055</v>
      </c>
      <c r="AR1066" s="292">
        <v>45178</v>
      </c>
      <c r="AS1066" s="292">
        <v>45178</v>
      </c>
      <c r="AT1066" s="246"/>
      <c r="AU1066" s="244">
        <v>45163</v>
      </c>
      <c r="AV1066" s="247" t="s">
        <v>8582</v>
      </c>
      <c r="AW1066" s="294" t="s">
        <v>6603</v>
      </c>
      <c r="AX1066" s="249"/>
      <c r="AY1066" s="250" t="s">
        <v>14041</v>
      </c>
    </row>
    <row r="1067" spans="1:51" ht="24.75" customHeight="1" x14ac:dyDescent="0.35">
      <c r="A1067" s="330">
        <v>1066</v>
      </c>
      <c r="B1067" s="293" t="s">
        <v>14056</v>
      </c>
      <c r="C1067" s="8" t="s">
        <v>1949</v>
      </c>
      <c r="D1067" s="10"/>
      <c r="E1067" s="10" t="s">
        <v>14</v>
      </c>
      <c r="F1067" s="9">
        <v>45054</v>
      </c>
      <c r="G1067" s="9">
        <v>45113</v>
      </c>
      <c r="H1067" s="251">
        <v>45114</v>
      </c>
      <c r="I1067" s="251">
        <v>45504</v>
      </c>
      <c r="J1067" s="9" t="s">
        <v>2085</v>
      </c>
      <c r="K1067" s="7" t="s">
        <v>26</v>
      </c>
      <c r="L1067" s="10" t="s">
        <v>1630</v>
      </c>
      <c r="M1067" s="242" t="s">
        <v>1630</v>
      </c>
      <c r="N1067" s="252" t="s">
        <v>2155</v>
      </c>
      <c r="O1067" s="252" t="s">
        <v>1631</v>
      </c>
      <c r="P1067" s="252" t="s">
        <v>2698</v>
      </c>
      <c r="Q1067" s="253" t="s">
        <v>21</v>
      </c>
      <c r="R1067" s="350" t="s">
        <v>14057</v>
      </c>
      <c r="S1067" s="351" t="s">
        <v>2023</v>
      </c>
      <c r="T1067" s="253" t="s">
        <v>22</v>
      </c>
      <c r="U1067" s="244">
        <v>35824</v>
      </c>
      <c r="V1067" s="253" t="s">
        <v>317</v>
      </c>
      <c r="W1067" s="243" t="s">
        <v>317</v>
      </c>
      <c r="X1067" s="241" t="s">
        <v>1936</v>
      </c>
      <c r="Y1067" s="319" t="s">
        <v>14058</v>
      </c>
      <c r="Z1067" s="243">
        <v>44310</v>
      </c>
      <c r="AA1067" s="243" t="s">
        <v>1937</v>
      </c>
      <c r="AB1067" s="10" t="s">
        <v>1956</v>
      </c>
      <c r="AC1067" s="10" t="s">
        <v>1939</v>
      </c>
      <c r="AD1067" s="10" t="s">
        <v>2429</v>
      </c>
      <c r="AE1067" s="243" t="s">
        <v>2408</v>
      </c>
      <c r="AF1067" s="10" t="s">
        <v>14059</v>
      </c>
      <c r="AG1067" s="10" t="s">
        <v>14060</v>
      </c>
      <c r="AH1067" s="242" t="s">
        <v>14061</v>
      </c>
      <c r="AI1067" s="243" t="s">
        <v>14062</v>
      </c>
      <c r="AJ1067" s="272" t="s">
        <v>14063</v>
      </c>
      <c r="AK1067" s="10" t="s">
        <v>14064</v>
      </c>
      <c r="AL1067" s="241" t="s">
        <v>2005</v>
      </c>
      <c r="AM1067" s="254" t="s">
        <v>14065</v>
      </c>
      <c r="AN1067" s="356" t="s">
        <v>14066</v>
      </c>
      <c r="AO1067" s="10" t="s">
        <v>14067</v>
      </c>
      <c r="AP1067" s="10"/>
      <c r="AQ1067" s="254" t="s">
        <v>14068</v>
      </c>
      <c r="AR1067" s="292">
        <v>45178</v>
      </c>
      <c r="AS1067" s="292">
        <v>45178</v>
      </c>
      <c r="AT1067" s="246"/>
      <c r="AU1067" s="244">
        <v>45168</v>
      </c>
      <c r="AV1067" s="247" t="s">
        <v>8582</v>
      </c>
      <c r="AW1067" s="248" t="s">
        <v>3782</v>
      </c>
      <c r="AX1067" s="249"/>
      <c r="AY1067" s="250" t="s">
        <v>14056</v>
      </c>
    </row>
    <row r="1068" spans="1:51" ht="24.75" customHeight="1" x14ac:dyDescent="0.35">
      <c r="A1068" s="330">
        <v>1067</v>
      </c>
      <c r="B1068" s="293" t="s">
        <v>14069</v>
      </c>
      <c r="C1068" s="8" t="s">
        <v>14070</v>
      </c>
      <c r="D1068" s="10"/>
      <c r="E1068" s="10" t="s">
        <v>14</v>
      </c>
      <c r="F1068" s="9">
        <v>45159</v>
      </c>
      <c r="G1068" s="9">
        <v>45218</v>
      </c>
      <c r="H1068" s="251"/>
      <c r="I1068" s="251"/>
      <c r="J1068" s="7"/>
      <c r="K1068" s="7" t="s">
        <v>40</v>
      </c>
      <c r="L1068" s="10" t="s">
        <v>41</v>
      </c>
      <c r="M1068" s="242" t="s">
        <v>1954</v>
      </c>
      <c r="N1068" s="252" t="s">
        <v>2050</v>
      </c>
      <c r="O1068" s="252" t="s">
        <v>14071</v>
      </c>
      <c r="P1068" s="252" t="s">
        <v>14072</v>
      </c>
      <c r="Q1068" s="253" t="s">
        <v>21</v>
      </c>
      <c r="R1068" s="350" t="s">
        <v>14073</v>
      </c>
      <c r="S1068" s="351" t="s">
        <v>1944</v>
      </c>
      <c r="T1068" s="253" t="s">
        <v>22</v>
      </c>
      <c r="U1068" s="244">
        <v>35233</v>
      </c>
      <c r="V1068" s="10" t="s">
        <v>747</v>
      </c>
      <c r="W1068" s="10" t="s">
        <v>747</v>
      </c>
      <c r="X1068" s="241" t="s">
        <v>1936</v>
      </c>
      <c r="Y1068" s="319" t="s">
        <v>14074</v>
      </c>
      <c r="Z1068" s="243">
        <v>44607</v>
      </c>
      <c r="AA1068" s="243" t="s">
        <v>1937</v>
      </c>
      <c r="AB1068" s="10" t="s">
        <v>1956</v>
      </c>
      <c r="AC1068" s="10" t="s">
        <v>1939</v>
      </c>
      <c r="AD1068" s="10" t="s">
        <v>1947</v>
      </c>
      <c r="AE1068" s="243" t="s">
        <v>14075</v>
      </c>
      <c r="AF1068" s="10" t="s">
        <v>14076</v>
      </c>
      <c r="AG1068" s="10" t="s">
        <v>14077</v>
      </c>
      <c r="AH1068" s="242" t="s">
        <v>14076</v>
      </c>
      <c r="AI1068" s="243" t="s">
        <v>14077</v>
      </c>
      <c r="AJ1068" s="272" t="s">
        <v>14078</v>
      </c>
      <c r="AK1068" s="10" t="s">
        <v>14079</v>
      </c>
      <c r="AL1068" s="241" t="s">
        <v>1993</v>
      </c>
      <c r="AM1068" s="327" t="s">
        <v>14080</v>
      </c>
      <c r="AN1068" s="356" t="s">
        <v>14081</v>
      </c>
      <c r="AO1068" s="357" t="s">
        <v>14082</v>
      </c>
      <c r="AP1068" s="10"/>
      <c r="AQ1068" s="254" t="s">
        <v>14083</v>
      </c>
      <c r="AR1068" s="292">
        <v>45177</v>
      </c>
      <c r="AS1068" s="292">
        <v>45177</v>
      </c>
      <c r="AT1068" s="246"/>
      <c r="AU1068" s="244">
        <v>45175</v>
      </c>
      <c r="AV1068" s="247" t="s">
        <v>8582</v>
      </c>
      <c r="AW1068" s="248" t="s">
        <v>3782</v>
      </c>
      <c r="AX1068" s="249"/>
      <c r="AY1068" s="250" t="s">
        <v>14069</v>
      </c>
    </row>
    <row r="1069" spans="1:51" ht="24.75" customHeight="1" x14ac:dyDescent="0.35">
      <c r="A1069" s="330">
        <v>1068</v>
      </c>
      <c r="B1069" s="293" t="s">
        <v>14084</v>
      </c>
      <c r="C1069" s="8" t="s">
        <v>14085</v>
      </c>
      <c r="D1069" s="10"/>
      <c r="E1069" s="10" t="s">
        <v>14</v>
      </c>
      <c r="F1069" s="9">
        <v>45177</v>
      </c>
      <c r="G1069" s="9">
        <v>45236</v>
      </c>
      <c r="H1069" s="251"/>
      <c r="I1069" s="251"/>
      <c r="J1069" s="7"/>
      <c r="K1069" s="7" t="s">
        <v>40</v>
      </c>
      <c r="L1069" s="10" t="s">
        <v>41</v>
      </c>
      <c r="M1069" s="242" t="s">
        <v>1954</v>
      </c>
      <c r="N1069" s="252" t="s">
        <v>1990</v>
      </c>
      <c r="O1069" s="252" t="s">
        <v>14086</v>
      </c>
      <c r="P1069" s="252" t="s">
        <v>14087</v>
      </c>
      <c r="Q1069" s="253" t="s">
        <v>21</v>
      </c>
      <c r="R1069" s="350" t="s">
        <v>14088</v>
      </c>
      <c r="S1069" s="351" t="s">
        <v>2003</v>
      </c>
      <c r="T1069" s="253" t="s">
        <v>22</v>
      </c>
      <c r="U1069" s="244">
        <v>34159</v>
      </c>
      <c r="V1069" s="10" t="s">
        <v>255</v>
      </c>
      <c r="W1069" s="10" t="s">
        <v>501</v>
      </c>
      <c r="X1069" s="241" t="s">
        <v>1936</v>
      </c>
      <c r="Y1069" s="319" t="s">
        <v>14089</v>
      </c>
      <c r="Z1069" s="243">
        <v>44387</v>
      </c>
      <c r="AA1069" s="243" t="s">
        <v>1937</v>
      </c>
      <c r="AB1069" s="10" t="s">
        <v>1956</v>
      </c>
      <c r="AC1069" s="10" t="s">
        <v>1939</v>
      </c>
      <c r="AD1069" s="10" t="s">
        <v>3799</v>
      </c>
      <c r="AE1069" s="243" t="s">
        <v>2041</v>
      </c>
      <c r="AF1069" s="358" t="s">
        <v>14090</v>
      </c>
      <c r="AG1069" s="358" t="s">
        <v>14091</v>
      </c>
      <c r="AH1069" s="242" t="s">
        <v>14090</v>
      </c>
      <c r="AI1069" s="243" t="s">
        <v>14091</v>
      </c>
      <c r="AJ1069" s="272" t="s">
        <v>14092</v>
      </c>
      <c r="AK1069" s="10" t="s">
        <v>14093</v>
      </c>
      <c r="AL1069" s="241" t="s">
        <v>1958</v>
      </c>
      <c r="AM1069" s="327" t="s">
        <v>14094</v>
      </c>
      <c r="AN1069" s="356" t="s">
        <v>14095</v>
      </c>
      <c r="AO1069" s="357" t="s">
        <v>14096</v>
      </c>
      <c r="AP1069" s="10"/>
      <c r="AQ1069" s="254" t="s">
        <v>14097</v>
      </c>
      <c r="AR1069" s="292">
        <v>45184</v>
      </c>
      <c r="AS1069" s="292">
        <v>45184</v>
      </c>
      <c r="AT1069" s="246"/>
      <c r="AU1069" s="244">
        <v>45183</v>
      </c>
      <c r="AV1069" s="317" t="s">
        <v>8582</v>
      </c>
      <c r="AW1069" s="294" t="s">
        <v>13970</v>
      </c>
      <c r="AX1069" s="249"/>
      <c r="AY1069" s="250" t="s">
        <v>14084</v>
      </c>
    </row>
    <row r="1070" spans="1:51" ht="24.75" customHeight="1" x14ac:dyDescent="0.35">
      <c r="A1070" s="330">
        <v>1069</v>
      </c>
      <c r="B1070" s="293" t="s">
        <v>14098</v>
      </c>
      <c r="C1070" s="294" t="s">
        <v>14099</v>
      </c>
      <c r="D1070" s="253"/>
      <c r="E1070" s="253" t="s">
        <v>14</v>
      </c>
      <c r="F1070" s="251">
        <v>44760</v>
      </c>
      <c r="G1070" s="251">
        <v>44819</v>
      </c>
      <c r="H1070" s="251">
        <v>44820</v>
      </c>
      <c r="I1070" s="251">
        <v>45184</v>
      </c>
      <c r="J1070" s="231" t="s">
        <v>2085</v>
      </c>
      <c r="K1070" s="231" t="s">
        <v>34</v>
      </c>
      <c r="L1070" s="253" t="s">
        <v>35</v>
      </c>
      <c r="M1070" s="242" t="s">
        <v>2225</v>
      </c>
      <c r="N1070" s="252" t="s">
        <v>2126</v>
      </c>
      <c r="O1070" s="252" t="s">
        <v>762</v>
      </c>
      <c r="P1070" s="252" t="s">
        <v>2347</v>
      </c>
      <c r="Q1070" s="253" t="s">
        <v>21</v>
      </c>
      <c r="R1070" s="293" t="s">
        <v>14100</v>
      </c>
      <c r="S1070" s="253" t="s">
        <v>2485</v>
      </c>
      <c r="T1070" s="253" t="s">
        <v>22</v>
      </c>
      <c r="U1070" s="295">
        <v>34632</v>
      </c>
      <c r="V1070" s="253" t="s">
        <v>781</v>
      </c>
      <c r="W1070" s="253" t="s">
        <v>781</v>
      </c>
      <c r="X1070" s="293" t="s">
        <v>1936</v>
      </c>
      <c r="Y1070" s="294" t="s">
        <v>14101</v>
      </c>
      <c r="Z1070" s="252">
        <v>42382</v>
      </c>
      <c r="AA1070" s="253" t="s">
        <v>2205</v>
      </c>
      <c r="AB1070" s="253" t="s">
        <v>1956</v>
      </c>
      <c r="AC1070" s="253" t="s">
        <v>1939</v>
      </c>
      <c r="AD1070" s="253" t="s">
        <v>2403</v>
      </c>
      <c r="AE1070" s="252" t="s">
        <v>2041</v>
      </c>
      <c r="AF1070" s="253" t="s">
        <v>14102</v>
      </c>
      <c r="AG1070" s="253" t="s">
        <v>14103</v>
      </c>
      <c r="AH1070" s="242" t="s">
        <v>14104</v>
      </c>
      <c r="AI1070" s="252" t="s">
        <v>14105</v>
      </c>
      <c r="AJ1070" s="253" t="s">
        <v>14106</v>
      </c>
      <c r="AK1070" s="253" t="s">
        <v>14107</v>
      </c>
      <c r="AL1070" s="293" t="s">
        <v>2224</v>
      </c>
      <c r="AM1070" s="296" t="s">
        <v>14108</v>
      </c>
      <c r="AN1070" s="321" t="s">
        <v>14109</v>
      </c>
      <c r="AO1070" s="10"/>
      <c r="AP1070" s="10"/>
      <c r="AQ1070" s="254" t="s">
        <v>14110</v>
      </c>
      <c r="AR1070" s="292">
        <v>45184</v>
      </c>
      <c r="AS1070" s="292">
        <v>45184</v>
      </c>
      <c r="AT1070" s="246"/>
      <c r="AU1070" s="244" t="s">
        <v>10528</v>
      </c>
      <c r="AV1070" s="317" t="s">
        <v>8638</v>
      </c>
      <c r="AW1070" s="294" t="s">
        <v>9695</v>
      </c>
      <c r="AX1070" s="249"/>
      <c r="AY1070" s="250" t="s">
        <v>14098</v>
      </c>
    </row>
    <row r="1071" spans="1:51" ht="24.75" customHeight="1" x14ac:dyDescent="0.35">
      <c r="A1071" s="330">
        <v>1070</v>
      </c>
      <c r="B1071" s="293" t="s">
        <v>14111</v>
      </c>
      <c r="C1071" s="8" t="s">
        <v>14112</v>
      </c>
      <c r="D1071" s="10"/>
      <c r="E1071" s="10" t="s">
        <v>14</v>
      </c>
      <c r="F1071" s="9">
        <v>45054</v>
      </c>
      <c r="G1071" s="9">
        <v>45113</v>
      </c>
      <c r="H1071" s="251">
        <v>45114</v>
      </c>
      <c r="I1071" s="251">
        <v>45504</v>
      </c>
      <c r="J1071" s="7" t="s">
        <v>2085</v>
      </c>
      <c r="K1071" s="7" t="s">
        <v>10651</v>
      </c>
      <c r="L1071" s="10" t="s">
        <v>905</v>
      </c>
      <c r="M1071" s="242" t="s">
        <v>905</v>
      </c>
      <c r="N1071" s="252" t="s">
        <v>2017</v>
      </c>
      <c r="O1071" s="252" t="s">
        <v>681</v>
      </c>
      <c r="P1071" s="252" t="s">
        <v>2700</v>
      </c>
      <c r="Q1071" s="253" t="s">
        <v>21</v>
      </c>
      <c r="R1071" s="350" t="s">
        <v>14113</v>
      </c>
      <c r="S1071" s="351" t="s">
        <v>2259</v>
      </c>
      <c r="T1071" s="253" t="s">
        <v>22</v>
      </c>
      <c r="U1071" s="244">
        <v>33072</v>
      </c>
      <c r="V1071" s="10" t="s">
        <v>1382</v>
      </c>
      <c r="W1071" s="10" t="s">
        <v>1382</v>
      </c>
      <c r="X1071" s="241" t="s">
        <v>1936</v>
      </c>
      <c r="Y1071" s="319" t="s">
        <v>14114</v>
      </c>
      <c r="Z1071" s="243">
        <v>44881</v>
      </c>
      <c r="AA1071" s="243" t="s">
        <v>1937</v>
      </c>
      <c r="AB1071" s="10" t="s">
        <v>1956</v>
      </c>
      <c r="AC1071" s="10" t="s">
        <v>1939</v>
      </c>
      <c r="AD1071" s="10" t="s">
        <v>14115</v>
      </c>
      <c r="AE1071" s="243" t="s">
        <v>2374</v>
      </c>
      <c r="AF1071" s="358" t="s">
        <v>14116</v>
      </c>
      <c r="AG1071" s="358" t="s">
        <v>14117</v>
      </c>
      <c r="AH1071" s="242" t="s">
        <v>14116</v>
      </c>
      <c r="AI1071" s="243" t="s">
        <v>14117</v>
      </c>
      <c r="AJ1071" s="272" t="s">
        <v>14118</v>
      </c>
      <c r="AK1071" s="10" t="s">
        <v>14119</v>
      </c>
      <c r="AL1071" s="241" t="s">
        <v>1958</v>
      </c>
      <c r="AM1071" s="327" t="s">
        <v>14120</v>
      </c>
      <c r="AN1071" s="356" t="s">
        <v>14121</v>
      </c>
      <c r="AO1071" s="357" t="s">
        <v>14122</v>
      </c>
      <c r="AP1071" s="10"/>
      <c r="AQ1071" s="254" t="s">
        <v>14123</v>
      </c>
      <c r="AR1071" s="292">
        <v>45184</v>
      </c>
      <c r="AS1071" s="245">
        <v>45188</v>
      </c>
      <c r="AT1071" s="246"/>
      <c r="AU1071" s="244">
        <v>45175</v>
      </c>
      <c r="AV1071" s="247" t="s">
        <v>8582</v>
      </c>
      <c r="AW1071" s="248" t="s">
        <v>14010</v>
      </c>
      <c r="AX1071" s="249"/>
      <c r="AY1071" s="250" t="s">
        <v>14111</v>
      </c>
    </row>
    <row r="1072" spans="1:51" ht="24.75" customHeight="1" x14ac:dyDescent="0.35">
      <c r="A1072" s="330">
        <v>1071</v>
      </c>
      <c r="B1072" s="293" t="s">
        <v>14124</v>
      </c>
      <c r="C1072" s="294" t="s">
        <v>14125</v>
      </c>
      <c r="D1072" s="253"/>
      <c r="E1072" s="253" t="s">
        <v>255</v>
      </c>
      <c r="F1072" s="251">
        <v>45124</v>
      </c>
      <c r="G1072" s="251">
        <v>45183</v>
      </c>
      <c r="H1072" s="251">
        <v>45184</v>
      </c>
      <c r="I1072" s="251">
        <v>45565</v>
      </c>
      <c r="J1072" s="231" t="s">
        <v>2085</v>
      </c>
      <c r="K1072" s="231" t="s">
        <v>80</v>
      </c>
      <c r="L1072" s="253" t="s">
        <v>12800</v>
      </c>
      <c r="M1072" s="242" t="s">
        <v>3194</v>
      </c>
      <c r="N1072" s="252" t="s">
        <v>1990</v>
      </c>
      <c r="O1072" s="252" t="s">
        <v>3186</v>
      </c>
      <c r="P1072" s="252" t="s">
        <v>2061</v>
      </c>
      <c r="Q1072" s="253" t="s">
        <v>83</v>
      </c>
      <c r="R1072" s="293" t="s">
        <v>14126</v>
      </c>
      <c r="S1072" s="253" t="s">
        <v>2234</v>
      </c>
      <c r="T1072" s="253" t="s">
        <v>22</v>
      </c>
      <c r="U1072" s="295">
        <v>33991</v>
      </c>
      <c r="V1072" s="253" t="s">
        <v>255</v>
      </c>
      <c r="W1072" s="253" t="s">
        <v>1382</v>
      </c>
      <c r="X1072" s="293" t="s">
        <v>1936</v>
      </c>
      <c r="Y1072" s="294" t="s">
        <v>14127</v>
      </c>
      <c r="Z1072" s="252">
        <v>44387</v>
      </c>
      <c r="AA1072" s="253" t="s">
        <v>1937</v>
      </c>
      <c r="AB1072" s="253" t="s">
        <v>1956</v>
      </c>
      <c r="AC1072" s="253" t="s">
        <v>1939</v>
      </c>
      <c r="AD1072" s="253" t="s">
        <v>2574</v>
      </c>
      <c r="AE1072" s="252" t="s">
        <v>1948</v>
      </c>
      <c r="AF1072" s="253" t="s">
        <v>14128</v>
      </c>
      <c r="AG1072" s="253" t="s">
        <v>14129</v>
      </c>
      <c r="AH1072" s="242" t="s">
        <v>14128</v>
      </c>
      <c r="AI1072" s="252" t="s">
        <v>14129</v>
      </c>
      <c r="AJ1072" s="253" t="s">
        <v>14130</v>
      </c>
      <c r="AK1072" s="253" t="s">
        <v>14131</v>
      </c>
      <c r="AL1072" s="293" t="s">
        <v>1958</v>
      </c>
      <c r="AM1072" s="296" t="s">
        <v>14132</v>
      </c>
      <c r="AN1072" s="321" t="s">
        <v>14133</v>
      </c>
      <c r="AO1072" s="10" t="s">
        <v>14134</v>
      </c>
      <c r="AP1072" s="10"/>
      <c r="AQ1072" s="254" t="s">
        <v>14135</v>
      </c>
      <c r="AR1072" s="245">
        <v>45183</v>
      </c>
      <c r="AS1072" s="245">
        <v>45183</v>
      </c>
      <c r="AT1072" s="8"/>
      <c r="AU1072" s="244">
        <v>45183</v>
      </c>
      <c r="AV1072" s="247" t="s">
        <v>8582</v>
      </c>
      <c r="AW1072" s="248" t="s">
        <v>8333</v>
      </c>
      <c r="AX1072" s="249"/>
      <c r="AY1072" s="250" t="s">
        <v>14124</v>
      </c>
    </row>
    <row r="1073" spans="1:51" ht="24.75" customHeight="1" x14ac:dyDescent="0.35">
      <c r="A1073" s="330">
        <v>1072</v>
      </c>
      <c r="B1073" s="293" t="s">
        <v>14136</v>
      </c>
      <c r="C1073" s="8" t="s">
        <v>14137</v>
      </c>
      <c r="D1073" s="10"/>
      <c r="E1073" s="10" t="s">
        <v>14</v>
      </c>
      <c r="F1073" s="9">
        <v>44565</v>
      </c>
      <c r="G1073" s="9">
        <v>44624</v>
      </c>
      <c r="H1073" s="251">
        <v>44990</v>
      </c>
      <c r="I1073" s="251">
        <v>46085</v>
      </c>
      <c r="J1073" s="7" t="s">
        <v>2269</v>
      </c>
      <c r="K1073" s="7" t="s">
        <v>10651</v>
      </c>
      <c r="L1073" s="10" t="s">
        <v>70</v>
      </c>
      <c r="M1073" s="242" t="s">
        <v>2287</v>
      </c>
      <c r="N1073" s="252" t="s">
        <v>2017</v>
      </c>
      <c r="O1073" s="252" t="s">
        <v>2287</v>
      </c>
      <c r="P1073" s="252" t="s">
        <v>14138</v>
      </c>
      <c r="Q1073" s="253" t="s">
        <v>21</v>
      </c>
      <c r="R1073" s="350" t="s">
        <v>14139</v>
      </c>
      <c r="S1073" s="351" t="s">
        <v>2252</v>
      </c>
      <c r="T1073" s="253" t="s">
        <v>53</v>
      </c>
      <c r="U1073" s="244">
        <v>34195</v>
      </c>
      <c r="V1073" s="10" t="s">
        <v>124</v>
      </c>
      <c r="W1073" s="10" t="s">
        <v>1382</v>
      </c>
      <c r="X1073" s="241" t="s">
        <v>1936</v>
      </c>
      <c r="Y1073" s="319" t="s">
        <v>14140</v>
      </c>
      <c r="Z1073" s="243">
        <v>41263</v>
      </c>
      <c r="AA1073" s="243" t="s">
        <v>124</v>
      </c>
      <c r="AB1073" s="10" t="s">
        <v>1956</v>
      </c>
      <c r="AC1073" s="10" t="s">
        <v>1939</v>
      </c>
      <c r="AD1073" s="10" t="s">
        <v>2329</v>
      </c>
      <c r="AE1073" s="243" t="s">
        <v>2296</v>
      </c>
      <c r="AF1073" s="358" t="s">
        <v>14141</v>
      </c>
      <c r="AG1073" s="358" t="s">
        <v>14142</v>
      </c>
      <c r="AH1073" s="242" t="s">
        <v>14143</v>
      </c>
      <c r="AI1073" s="243" t="s">
        <v>14144</v>
      </c>
      <c r="AJ1073" s="272" t="s">
        <v>14145</v>
      </c>
      <c r="AK1073" s="10" t="s">
        <v>14146</v>
      </c>
      <c r="AL1073" s="241" t="s">
        <v>2005</v>
      </c>
      <c r="AM1073" s="327" t="s">
        <v>14147</v>
      </c>
      <c r="AN1073" s="356" t="s">
        <v>14148</v>
      </c>
      <c r="AO1073" s="357" t="s">
        <v>14149</v>
      </c>
      <c r="AP1073" s="10"/>
      <c r="AQ1073" s="254" t="s">
        <v>14150</v>
      </c>
      <c r="AR1073" s="245">
        <v>45189</v>
      </c>
      <c r="AS1073" s="245">
        <v>45189</v>
      </c>
      <c r="AT1073" s="8" t="s">
        <v>14151</v>
      </c>
      <c r="AU1073" s="244">
        <v>45180</v>
      </c>
      <c r="AV1073" s="247" t="s">
        <v>8582</v>
      </c>
      <c r="AW1073" s="248" t="s">
        <v>6603</v>
      </c>
      <c r="AX1073" s="249"/>
      <c r="AY1073" s="250" t="s">
        <v>14136</v>
      </c>
    </row>
    <row r="1074" spans="1:51" ht="24.75" customHeight="1" x14ac:dyDescent="0.35">
      <c r="A1074" s="330">
        <v>1073</v>
      </c>
      <c r="B1074" s="293">
        <v>12301754</v>
      </c>
      <c r="C1074" s="294" t="s">
        <v>14152</v>
      </c>
      <c r="D1074" s="253"/>
      <c r="E1074" s="253" t="s">
        <v>14</v>
      </c>
      <c r="F1074" s="251">
        <v>45175</v>
      </c>
      <c r="G1074" s="251">
        <v>45234</v>
      </c>
      <c r="H1074" s="251"/>
      <c r="I1074" s="251"/>
      <c r="J1074" s="231"/>
      <c r="K1074" s="231" t="s">
        <v>34</v>
      </c>
      <c r="L1074" s="253" t="s">
        <v>35</v>
      </c>
      <c r="M1074" s="242" t="s">
        <v>1989</v>
      </c>
      <c r="N1074" s="252" t="s">
        <v>2050</v>
      </c>
      <c r="O1074" s="252" t="s">
        <v>989</v>
      </c>
      <c r="P1074" s="252" t="s">
        <v>2430</v>
      </c>
      <c r="Q1074" s="253" t="s">
        <v>21</v>
      </c>
      <c r="R1074" s="293" t="s">
        <v>14153</v>
      </c>
      <c r="S1074" s="253" t="s">
        <v>2252</v>
      </c>
      <c r="T1074" s="253" t="s">
        <v>22</v>
      </c>
      <c r="U1074" s="295">
        <v>35665</v>
      </c>
      <c r="V1074" s="253" t="s">
        <v>2270</v>
      </c>
      <c r="W1074" s="253" t="s">
        <v>2270</v>
      </c>
      <c r="X1074" s="293" t="s">
        <v>1936</v>
      </c>
      <c r="Y1074" s="294" t="s">
        <v>14154</v>
      </c>
      <c r="Z1074" s="252">
        <v>44615</v>
      </c>
      <c r="AA1074" s="253" t="s">
        <v>1937</v>
      </c>
      <c r="AB1074" s="253" t="s">
        <v>1956</v>
      </c>
      <c r="AC1074" s="253" t="s">
        <v>1939</v>
      </c>
      <c r="AD1074" s="253" t="s">
        <v>2199</v>
      </c>
      <c r="AE1074" s="252" t="s">
        <v>2414</v>
      </c>
      <c r="AF1074" s="253" t="s">
        <v>14155</v>
      </c>
      <c r="AG1074" s="253" t="s">
        <v>14156</v>
      </c>
      <c r="AH1074" s="242" t="s">
        <v>14157</v>
      </c>
      <c r="AI1074" s="252" t="s">
        <v>14158</v>
      </c>
      <c r="AJ1074" s="253" t="s">
        <v>14159</v>
      </c>
      <c r="AK1074" s="253" t="s">
        <v>14160</v>
      </c>
      <c r="AL1074" s="293" t="s">
        <v>1958</v>
      </c>
      <c r="AM1074" s="296" t="s">
        <v>14161</v>
      </c>
      <c r="AN1074" s="321" t="s">
        <v>14162</v>
      </c>
      <c r="AO1074" s="10" t="s">
        <v>14163</v>
      </c>
      <c r="AP1074" s="10"/>
      <c r="AQ1074" s="254" t="s">
        <v>14164</v>
      </c>
      <c r="AR1074" s="245">
        <v>45190</v>
      </c>
      <c r="AS1074" s="245">
        <v>45190</v>
      </c>
      <c r="AT1074" s="8"/>
      <c r="AU1074" s="244">
        <v>45191</v>
      </c>
      <c r="AV1074" s="247" t="s">
        <v>8582</v>
      </c>
      <c r="AW1074" s="248" t="s">
        <v>10797</v>
      </c>
      <c r="AX1074" s="249"/>
      <c r="AY1074" s="250">
        <v>12301754</v>
      </c>
    </row>
    <row r="1075" spans="1:51" ht="24.75" customHeight="1" x14ac:dyDescent="0.35">
      <c r="A1075" s="330">
        <v>1074</v>
      </c>
      <c r="B1075" s="293" t="s">
        <v>14165</v>
      </c>
      <c r="C1075" s="8" t="s">
        <v>14166</v>
      </c>
      <c r="D1075" s="10"/>
      <c r="E1075" s="10" t="s">
        <v>14</v>
      </c>
      <c r="F1075" s="9">
        <v>45078</v>
      </c>
      <c r="G1075" s="9">
        <v>45137</v>
      </c>
      <c r="H1075" s="251">
        <v>45138</v>
      </c>
      <c r="I1075" s="251">
        <v>45504</v>
      </c>
      <c r="J1075" s="7" t="s">
        <v>2085</v>
      </c>
      <c r="K1075" s="7" t="s">
        <v>18</v>
      </c>
      <c r="L1075" s="10" t="s">
        <v>283</v>
      </c>
      <c r="M1075" s="242" t="s">
        <v>2116</v>
      </c>
      <c r="N1075" s="252" t="s">
        <v>1984</v>
      </c>
      <c r="O1075" s="252" t="s">
        <v>1117</v>
      </c>
      <c r="P1075" s="252" t="s">
        <v>2482</v>
      </c>
      <c r="Q1075" s="253" t="s">
        <v>285</v>
      </c>
      <c r="R1075" s="350" t="s">
        <v>14167</v>
      </c>
      <c r="S1075" s="351" t="s">
        <v>1944</v>
      </c>
      <c r="T1075" s="253" t="s">
        <v>22</v>
      </c>
      <c r="U1075" s="244">
        <v>32919</v>
      </c>
      <c r="V1075" s="10" t="s">
        <v>343</v>
      </c>
      <c r="W1075" s="10" t="s">
        <v>343</v>
      </c>
      <c r="X1075" s="241" t="s">
        <v>1936</v>
      </c>
      <c r="Y1075" s="319" t="s">
        <v>14168</v>
      </c>
      <c r="Z1075" s="243">
        <v>44547</v>
      </c>
      <c r="AA1075" s="243" t="s">
        <v>1937</v>
      </c>
      <c r="AB1075" s="10" t="s">
        <v>1938</v>
      </c>
      <c r="AC1075" s="10" t="s">
        <v>1939</v>
      </c>
      <c r="AD1075" s="10" t="s">
        <v>2199</v>
      </c>
      <c r="AE1075" s="243" t="s">
        <v>2404</v>
      </c>
      <c r="AF1075" s="358" t="s">
        <v>14169</v>
      </c>
      <c r="AG1075" s="358" t="s">
        <v>14170</v>
      </c>
      <c r="AH1075" s="242" t="s">
        <v>14169</v>
      </c>
      <c r="AI1075" s="243" t="s">
        <v>14170</v>
      </c>
      <c r="AJ1075" s="272" t="s">
        <v>14171</v>
      </c>
      <c r="AK1075" s="10" t="s">
        <v>14172</v>
      </c>
      <c r="AL1075" s="241" t="s">
        <v>1993</v>
      </c>
      <c r="AM1075" s="327" t="s">
        <v>14173</v>
      </c>
      <c r="AN1075" s="356" t="s">
        <v>14174</v>
      </c>
      <c r="AO1075" s="357" t="s">
        <v>14175</v>
      </c>
      <c r="AP1075" s="10"/>
      <c r="AQ1075" s="254" t="s">
        <v>14176</v>
      </c>
      <c r="AR1075" s="245">
        <v>45198</v>
      </c>
      <c r="AS1075" s="245">
        <v>45198</v>
      </c>
      <c r="AT1075" s="8" t="s">
        <v>14177</v>
      </c>
      <c r="AU1075" s="244">
        <v>45176</v>
      </c>
      <c r="AV1075" s="359" t="s">
        <v>8582</v>
      </c>
      <c r="AW1075" s="256" t="s">
        <v>11272</v>
      </c>
      <c r="AX1075" s="249"/>
      <c r="AY1075" s="250" t="s">
        <v>14165</v>
      </c>
    </row>
    <row r="1076" spans="1:51" s="11" customFormat="1" ht="24.75" customHeight="1" x14ac:dyDescent="0.35">
      <c r="A1076" s="330">
        <v>1075</v>
      </c>
      <c r="B1076" s="293" t="s">
        <v>14178</v>
      </c>
      <c r="C1076" s="8" t="s">
        <v>14179</v>
      </c>
      <c r="D1076" s="7"/>
      <c r="E1076" s="7" t="s">
        <v>2114</v>
      </c>
      <c r="F1076" s="9">
        <v>45166</v>
      </c>
      <c r="G1076" s="9">
        <v>45225</v>
      </c>
      <c r="H1076" s="9"/>
      <c r="I1076" s="275"/>
      <c r="J1076" s="9"/>
      <c r="K1076" s="7" t="s">
        <v>80</v>
      </c>
      <c r="L1076" s="10" t="s">
        <v>13008</v>
      </c>
      <c r="M1076" s="331" t="s">
        <v>13193</v>
      </c>
      <c r="N1076" s="243" t="s">
        <v>1972</v>
      </c>
      <c r="O1076" s="243" t="s">
        <v>3091</v>
      </c>
      <c r="P1076" s="243" t="s">
        <v>3246</v>
      </c>
      <c r="Q1076" s="7" t="s">
        <v>83</v>
      </c>
      <c r="R1076" s="342" t="s">
        <v>14180</v>
      </c>
      <c r="S1076" s="360" t="s">
        <v>14181</v>
      </c>
      <c r="T1076" s="7" t="s">
        <v>53</v>
      </c>
      <c r="U1076" s="9">
        <v>32338</v>
      </c>
      <c r="V1076" s="9" t="s">
        <v>2114</v>
      </c>
      <c r="W1076" s="9" t="s">
        <v>2114</v>
      </c>
      <c r="X1076" s="7" t="s">
        <v>1936</v>
      </c>
      <c r="Y1076" s="343" t="s">
        <v>14182</v>
      </c>
      <c r="Z1076" s="9">
        <v>44873</v>
      </c>
      <c r="AA1076" s="9" t="s">
        <v>1937</v>
      </c>
      <c r="AB1076" s="7" t="s">
        <v>1938</v>
      </c>
      <c r="AC1076" s="11" t="s">
        <v>1968</v>
      </c>
      <c r="AD1076" s="7" t="s">
        <v>2422</v>
      </c>
      <c r="AE1076" s="7" t="s">
        <v>1948</v>
      </c>
      <c r="AF1076" s="7" t="s">
        <v>14183</v>
      </c>
      <c r="AG1076" s="7" t="s">
        <v>14184</v>
      </c>
      <c r="AH1076" s="7" t="s">
        <v>14183</v>
      </c>
      <c r="AI1076" s="7" t="s">
        <v>14184</v>
      </c>
      <c r="AJ1076" s="344" t="s">
        <v>14185</v>
      </c>
      <c r="AK1076" s="7" t="s">
        <v>822</v>
      </c>
      <c r="AL1076" s="7" t="s">
        <v>1971</v>
      </c>
      <c r="AM1076" s="344" t="s">
        <v>14186</v>
      </c>
      <c r="AN1076" s="352" t="s">
        <v>14187</v>
      </c>
      <c r="AO1076" s="352" t="s">
        <v>14188</v>
      </c>
      <c r="AP1076" s="7"/>
      <c r="AQ1076" s="10" t="s">
        <v>14189</v>
      </c>
      <c r="AR1076" s="245">
        <v>45199</v>
      </c>
      <c r="AS1076" s="245">
        <v>45199</v>
      </c>
      <c r="AT1076" s="8"/>
      <c r="AU1076" s="244">
        <v>45197</v>
      </c>
      <c r="AV1076" s="249" t="s">
        <v>8582</v>
      </c>
      <c r="AW1076" s="8" t="s">
        <v>10797</v>
      </c>
      <c r="AY1076" s="323" t="s">
        <v>14178</v>
      </c>
    </row>
    <row r="1077" spans="1:51" s="11" customFormat="1" ht="24.75" customHeight="1" x14ac:dyDescent="0.35">
      <c r="A1077" s="330">
        <v>1076</v>
      </c>
      <c r="B1077" s="293" t="s">
        <v>14190</v>
      </c>
      <c r="C1077" s="8" t="s">
        <v>14191</v>
      </c>
      <c r="D1077" s="10"/>
      <c r="E1077" s="10" t="s">
        <v>1679</v>
      </c>
      <c r="F1077" s="9">
        <v>45187</v>
      </c>
      <c r="G1077" s="9">
        <v>45246</v>
      </c>
      <c r="H1077" s="251"/>
      <c r="I1077" s="251"/>
      <c r="J1077" s="9"/>
      <c r="K1077" s="7" t="s">
        <v>18</v>
      </c>
      <c r="L1077" s="10" t="s">
        <v>283</v>
      </c>
      <c r="M1077" s="242" t="s">
        <v>2116</v>
      </c>
      <c r="N1077" s="252" t="s">
        <v>2017</v>
      </c>
      <c r="O1077" s="252" t="s">
        <v>284</v>
      </c>
      <c r="P1077" s="252" t="s">
        <v>13257</v>
      </c>
      <c r="Q1077" s="253" t="s">
        <v>285</v>
      </c>
      <c r="R1077" s="350" t="s">
        <v>14192</v>
      </c>
      <c r="S1077" s="351" t="s">
        <v>2144</v>
      </c>
      <c r="T1077" s="253" t="s">
        <v>53</v>
      </c>
      <c r="U1077" s="244">
        <v>34005</v>
      </c>
      <c r="V1077" s="253" t="s">
        <v>101</v>
      </c>
      <c r="W1077" s="243" t="s">
        <v>101</v>
      </c>
      <c r="X1077" s="241" t="s">
        <v>1936</v>
      </c>
      <c r="Y1077" s="319" t="s">
        <v>14193</v>
      </c>
      <c r="Z1077" s="243">
        <v>44692</v>
      </c>
      <c r="AA1077" s="243" t="s">
        <v>1937</v>
      </c>
      <c r="AB1077" s="10" t="s">
        <v>1946</v>
      </c>
      <c r="AC1077" s="10" t="s">
        <v>1939</v>
      </c>
      <c r="AD1077" s="10" t="s">
        <v>14194</v>
      </c>
      <c r="AE1077" s="243" t="s">
        <v>2377</v>
      </c>
      <c r="AF1077" s="10" t="s">
        <v>14195</v>
      </c>
      <c r="AG1077" s="10" t="s">
        <v>14196</v>
      </c>
      <c r="AH1077" s="242" t="s">
        <v>14195</v>
      </c>
      <c r="AI1077" s="243" t="s">
        <v>14196</v>
      </c>
      <c r="AJ1077" s="272" t="s">
        <v>14197</v>
      </c>
      <c r="AK1077" s="10" t="s">
        <v>14198</v>
      </c>
      <c r="AL1077" s="241" t="s">
        <v>1958</v>
      </c>
      <c r="AM1077" s="327" t="s">
        <v>14199</v>
      </c>
      <c r="AN1077" s="356" t="s">
        <v>14200</v>
      </c>
      <c r="AO1077" s="357" t="s">
        <v>14201</v>
      </c>
      <c r="AP1077" s="10"/>
      <c r="AQ1077" s="254" t="s">
        <v>14202</v>
      </c>
      <c r="AR1077" s="245">
        <v>45201</v>
      </c>
      <c r="AS1077" s="245">
        <v>45201</v>
      </c>
      <c r="AT1077" s="8"/>
      <c r="AU1077" s="244">
        <v>45197</v>
      </c>
      <c r="AV1077" s="247" t="s">
        <v>8582</v>
      </c>
      <c r="AW1077" s="294" t="s">
        <v>10797</v>
      </c>
      <c r="AX1077" s="249"/>
      <c r="AY1077" s="323" t="s">
        <v>14190</v>
      </c>
    </row>
    <row r="1078" spans="1:51" s="11" customFormat="1" ht="33" customHeight="1" x14ac:dyDescent="0.35">
      <c r="A1078" s="330">
        <v>1077</v>
      </c>
      <c r="B1078" s="284" t="s">
        <v>14203</v>
      </c>
      <c r="C1078" s="8" t="s">
        <v>14204</v>
      </c>
      <c r="D1078" s="10"/>
      <c r="E1078" s="10" t="s">
        <v>548</v>
      </c>
      <c r="F1078" s="9">
        <v>45153</v>
      </c>
      <c r="G1078" s="9">
        <v>45212</v>
      </c>
      <c r="H1078" s="251"/>
      <c r="I1078" s="275"/>
      <c r="J1078" s="9"/>
      <c r="K1078" s="7" t="s">
        <v>12857</v>
      </c>
      <c r="L1078" s="10" t="s">
        <v>146</v>
      </c>
      <c r="M1078" s="242" t="s">
        <v>2032</v>
      </c>
      <c r="N1078" s="252" t="s">
        <v>2050</v>
      </c>
      <c r="O1078" s="252" t="s">
        <v>400</v>
      </c>
      <c r="P1078" s="252" t="s">
        <v>2173</v>
      </c>
      <c r="Q1078" s="253" t="s">
        <v>148</v>
      </c>
      <c r="R1078" s="350" t="s">
        <v>14205</v>
      </c>
      <c r="S1078" s="351" t="s">
        <v>1935</v>
      </c>
      <c r="T1078" s="253" t="s">
        <v>53</v>
      </c>
      <c r="U1078" s="244">
        <v>32549</v>
      </c>
      <c r="V1078" s="280" t="s">
        <v>57</v>
      </c>
      <c r="W1078" s="243" t="s">
        <v>747</v>
      </c>
      <c r="X1078" s="241" t="s">
        <v>1936</v>
      </c>
      <c r="Y1078" s="319" t="s">
        <v>14206</v>
      </c>
      <c r="Z1078" s="243">
        <v>44428</v>
      </c>
      <c r="AA1078" s="243" t="s">
        <v>1937</v>
      </c>
      <c r="AB1078" s="10" t="s">
        <v>1938</v>
      </c>
      <c r="AC1078" s="10" t="s">
        <v>1968</v>
      </c>
      <c r="AD1078" s="10" t="s">
        <v>5141</v>
      </c>
      <c r="AE1078" s="243" t="s">
        <v>1918</v>
      </c>
      <c r="AF1078" s="10" t="s">
        <v>14207</v>
      </c>
      <c r="AG1078" s="10" t="s">
        <v>14208</v>
      </c>
      <c r="AH1078" s="242" t="s">
        <v>14207</v>
      </c>
      <c r="AI1078" s="243" t="s">
        <v>14208</v>
      </c>
      <c r="AJ1078" s="272" t="s">
        <v>14209</v>
      </c>
      <c r="AK1078" s="10" t="s">
        <v>10381</v>
      </c>
      <c r="AL1078" s="241" t="s">
        <v>1971</v>
      </c>
      <c r="AM1078" s="327" t="s">
        <v>14210</v>
      </c>
      <c r="AN1078" s="333" t="s">
        <v>14211</v>
      </c>
      <c r="AO1078" s="361" t="s">
        <v>14212</v>
      </c>
      <c r="AP1078" s="10"/>
      <c r="AQ1078" s="254" t="s">
        <v>14213</v>
      </c>
      <c r="AR1078" s="245">
        <v>45212</v>
      </c>
      <c r="AS1078" s="245">
        <v>45212</v>
      </c>
      <c r="AT1078" s="8" t="s">
        <v>10528</v>
      </c>
      <c r="AU1078" s="244" t="s">
        <v>10528</v>
      </c>
      <c r="AV1078" s="247" t="s">
        <v>8638</v>
      </c>
      <c r="AW1078" s="248" t="s">
        <v>14214</v>
      </c>
      <c r="AX1078" s="249"/>
      <c r="AY1078" s="323" t="s">
        <v>14203</v>
      </c>
    </row>
    <row r="1079" spans="1:51" s="11" customFormat="1" ht="25.5" customHeight="1" x14ac:dyDescent="0.35">
      <c r="A1079" s="330">
        <v>1078</v>
      </c>
      <c r="B1079" s="293" t="s">
        <v>14215</v>
      </c>
      <c r="C1079" s="8" t="s">
        <v>14216</v>
      </c>
      <c r="D1079" s="10"/>
      <c r="E1079" s="10" t="s">
        <v>176</v>
      </c>
      <c r="F1079" s="9">
        <v>45159</v>
      </c>
      <c r="G1079" s="9">
        <v>45218</v>
      </c>
      <c r="H1079" s="9"/>
      <c r="I1079" s="251"/>
      <c r="J1079" s="9"/>
      <c r="K1079" s="7" t="s">
        <v>12857</v>
      </c>
      <c r="L1079" s="10" t="s">
        <v>146</v>
      </c>
      <c r="M1079" s="242" t="s">
        <v>2032</v>
      </c>
      <c r="N1079" s="243" t="s">
        <v>2050</v>
      </c>
      <c r="O1079" s="243" t="s">
        <v>400</v>
      </c>
      <c r="P1079" s="243" t="s">
        <v>2173</v>
      </c>
      <c r="Q1079" s="10" t="s">
        <v>148</v>
      </c>
      <c r="R1079" s="290" t="s">
        <v>14217</v>
      </c>
      <c r="S1079" s="259" t="s">
        <v>1944</v>
      </c>
      <c r="T1079" s="10" t="s">
        <v>53</v>
      </c>
      <c r="U1079" s="244">
        <v>35692</v>
      </c>
      <c r="V1079" s="243" t="s">
        <v>176</v>
      </c>
      <c r="W1079" s="243" t="s">
        <v>176</v>
      </c>
      <c r="X1079" s="241" t="s">
        <v>1936</v>
      </c>
      <c r="Y1079" s="319" t="s">
        <v>14218</v>
      </c>
      <c r="Z1079" s="243">
        <v>44417</v>
      </c>
      <c r="AA1079" s="243" t="s">
        <v>1937</v>
      </c>
      <c r="AB1079" s="10" t="s">
        <v>1956</v>
      </c>
      <c r="AC1079" s="10" t="s">
        <v>1939</v>
      </c>
      <c r="AD1079" s="10" t="s">
        <v>13170</v>
      </c>
      <c r="AE1079" s="243" t="s">
        <v>14219</v>
      </c>
      <c r="AF1079" s="10" t="s">
        <v>14220</v>
      </c>
      <c r="AG1079" s="10" t="s">
        <v>14221</v>
      </c>
      <c r="AH1079" s="270" t="s">
        <v>14220</v>
      </c>
      <c r="AI1079" s="243" t="s">
        <v>14221</v>
      </c>
      <c r="AJ1079" s="272" t="s">
        <v>14222</v>
      </c>
      <c r="AK1079" s="10" t="s">
        <v>14223</v>
      </c>
      <c r="AL1079" s="241" t="s">
        <v>1993</v>
      </c>
      <c r="AM1079" s="327" t="s">
        <v>14224</v>
      </c>
      <c r="AN1079" s="356" t="s">
        <v>14225</v>
      </c>
      <c r="AO1079" s="357" t="s">
        <v>14226</v>
      </c>
      <c r="AP1079" s="10"/>
      <c r="AQ1079" s="254" t="s">
        <v>14227</v>
      </c>
      <c r="AR1079" s="245">
        <v>45218</v>
      </c>
      <c r="AS1079" s="245">
        <v>45218</v>
      </c>
      <c r="AT1079" s="8" t="s">
        <v>10528</v>
      </c>
      <c r="AU1079" s="244" t="s">
        <v>10528</v>
      </c>
      <c r="AV1079" s="247" t="s">
        <v>8638</v>
      </c>
      <c r="AW1079" s="248" t="s">
        <v>14214</v>
      </c>
      <c r="AX1079" s="249"/>
      <c r="AY1079" s="323" t="s">
        <v>14215</v>
      </c>
    </row>
    <row r="1080" spans="1:51" s="121" customFormat="1" ht="24.75" customHeight="1" x14ac:dyDescent="0.35">
      <c r="A1080" s="362">
        <v>1079</v>
      </c>
      <c r="B1080" s="284" t="s">
        <v>14228</v>
      </c>
      <c r="C1080" s="248" t="s">
        <v>14229</v>
      </c>
      <c r="D1080" s="280" t="s">
        <v>7405</v>
      </c>
      <c r="E1080" s="280" t="s">
        <v>79</v>
      </c>
      <c r="F1080" s="275">
        <v>44433</v>
      </c>
      <c r="G1080" s="275">
        <v>44492</v>
      </c>
      <c r="H1080" s="275">
        <v>44858</v>
      </c>
      <c r="I1080" s="275">
        <v>45222</v>
      </c>
      <c r="J1080" s="269" t="s">
        <v>2085</v>
      </c>
      <c r="K1080" s="269" t="s">
        <v>80</v>
      </c>
      <c r="L1080" s="280" t="s">
        <v>81</v>
      </c>
      <c r="M1080" s="281" t="s">
        <v>79</v>
      </c>
      <c r="N1080" s="279" t="s">
        <v>1990</v>
      </c>
      <c r="O1080" s="279" t="s">
        <v>3186</v>
      </c>
      <c r="P1080" s="279" t="s">
        <v>2061</v>
      </c>
      <c r="Q1080" s="280" t="s">
        <v>83</v>
      </c>
      <c r="R1080" s="284" t="s">
        <v>14230</v>
      </c>
      <c r="S1080" s="280" t="s">
        <v>1935</v>
      </c>
      <c r="T1080" s="280" t="s">
        <v>22</v>
      </c>
      <c r="U1080" s="304">
        <v>31634</v>
      </c>
      <c r="V1080" s="280" t="s">
        <v>79</v>
      </c>
      <c r="W1080" s="280" t="s">
        <v>79</v>
      </c>
      <c r="X1080" s="284" t="s">
        <v>1936</v>
      </c>
      <c r="Y1080" s="248" t="s">
        <v>14231</v>
      </c>
      <c r="Z1080" s="279">
        <v>43377</v>
      </c>
      <c r="AA1080" s="280" t="s">
        <v>1866</v>
      </c>
      <c r="AB1080" s="280" t="s">
        <v>1946</v>
      </c>
      <c r="AC1080" s="280" t="s">
        <v>1939</v>
      </c>
      <c r="AD1080" s="280" t="s">
        <v>2072</v>
      </c>
      <c r="AE1080" s="279" t="s">
        <v>2404</v>
      </c>
      <c r="AF1080" s="280" t="s">
        <v>14232</v>
      </c>
      <c r="AG1080" s="280" t="s">
        <v>14233</v>
      </c>
      <c r="AH1080" s="281" t="s">
        <v>14234</v>
      </c>
      <c r="AI1080" s="279" t="s">
        <v>14235</v>
      </c>
      <c r="AJ1080" s="280" t="s">
        <v>14236</v>
      </c>
      <c r="AK1080" s="280" t="s">
        <v>14237</v>
      </c>
      <c r="AL1080" s="284" t="s">
        <v>1958</v>
      </c>
      <c r="AM1080" s="286" t="s">
        <v>14238</v>
      </c>
      <c r="AN1080" s="325" t="s">
        <v>14239</v>
      </c>
      <c r="AO1080" s="10" t="s">
        <v>14240</v>
      </c>
      <c r="AP1080" s="10"/>
      <c r="AQ1080" s="254" t="s">
        <v>14241</v>
      </c>
      <c r="AR1080" s="245">
        <v>45222</v>
      </c>
      <c r="AS1080" s="245">
        <v>45222</v>
      </c>
      <c r="AT1080" s="8" t="s">
        <v>14242</v>
      </c>
      <c r="AU1080" s="244" t="s">
        <v>10528</v>
      </c>
      <c r="AV1080" s="247" t="s">
        <v>8638</v>
      </c>
      <c r="AW1080" s="248" t="s">
        <v>9695</v>
      </c>
      <c r="AX1080" s="249"/>
      <c r="AY1080" s="323" t="s">
        <v>14228</v>
      </c>
    </row>
    <row r="1081" spans="1:51" s="121" customFormat="1" ht="24.75" customHeight="1" x14ac:dyDescent="0.35">
      <c r="A1081" s="330">
        <v>1080</v>
      </c>
      <c r="B1081" s="293" t="s">
        <v>14243</v>
      </c>
      <c r="C1081" s="294" t="s">
        <v>14244</v>
      </c>
      <c r="D1081" s="253"/>
      <c r="E1081" s="253" t="s">
        <v>14</v>
      </c>
      <c r="F1081" s="251">
        <v>44704</v>
      </c>
      <c r="G1081" s="251">
        <v>44763</v>
      </c>
      <c r="H1081" s="251">
        <v>45129</v>
      </c>
      <c r="I1081" s="251">
        <v>45504</v>
      </c>
      <c r="J1081" s="231" t="s">
        <v>2085</v>
      </c>
      <c r="K1081" s="231" t="s">
        <v>10651</v>
      </c>
      <c r="L1081" s="253" t="s">
        <v>450</v>
      </c>
      <c r="M1081" s="326" t="s">
        <v>450</v>
      </c>
      <c r="N1081" s="252" t="s">
        <v>2050</v>
      </c>
      <c r="O1081" s="252" t="s">
        <v>451</v>
      </c>
      <c r="P1081" s="252" t="s">
        <v>11440</v>
      </c>
      <c r="Q1081" s="253" t="s">
        <v>21</v>
      </c>
      <c r="R1081" s="293" t="s">
        <v>14245</v>
      </c>
      <c r="S1081" s="253" t="s">
        <v>1944</v>
      </c>
      <c r="T1081" s="253" t="s">
        <v>53</v>
      </c>
      <c r="U1081" s="295">
        <v>33915</v>
      </c>
      <c r="V1081" s="253" t="s">
        <v>2064</v>
      </c>
      <c r="W1081" s="253" t="s">
        <v>1153</v>
      </c>
      <c r="X1081" s="293" t="s">
        <v>1936</v>
      </c>
      <c r="Y1081" s="294" t="s">
        <v>14246</v>
      </c>
      <c r="Z1081" s="252">
        <v>44419</v>
      </c>
      <c r="AA1081" s="253" t="s">
        <v>1937</v>
      </c>
      <c r="AB1081" s="253" t="s">
        <v>1956</v>
      </c>
      <c r="AC1081" s="253" t="s">
        <v>1968</v>
      </c>
      <c r="AD1081" s="253" t="s">
        <v>14247</v>
      </c>
      <c r="AE1081" s="252" t="s">
        <v>2611</v>
      </c>
      <c r="AF1081" s="253" t="s">
        <v>14248</v>
      </c>
      <c r="AG1081" s="253" t="s">
        <v>14249</v>
      </c>
      <c r="AH1081" s="326" t="s">
        <v>14250</v>
      </c>
      <c r="AI1081" s="252" t="s">
        <v>14251</v>
      </c>
      <c r="AJ1081" s="253" t="s">
        <v>14252</v>
      </c>
      <c r="AK1081" s="253" t="s">
        <v>14253</v>
      </c>
      <c r="AL1081" s="293" t="s">
        <v>1993</v>
      </c>
      <c r="AM1081" s="296" t="s">
        <v>14254</v>
      </c>
      <c r="AN1081" s="321" t="s">
        <v>14255</v>
      </c>
      <c r="AO1081" s="10"/>
      <c r="AP1081" s="10"/>
      <c r="AQ1081" s="254" t="s">
        <v>14256</v>
      </c>
      <c r="AR1081" s="292">
        <v>45223</v>
      </c>
      <c r="AS1081" s="292">
        <v>45230</v>
      </c>
      <c r="AT1081" s="8" t="s">
        <v>14257</v>
      </c>
      <c r="AU1081" s="244">
        <v>45190</v>
      </c>
      <c r="AV1081" s="247" t="s">
        <v>8582</v>
      </c>
      <c r="AW1081" s="248" t="s">
        <v>6612</v>
      </c>
      <c r="AX1081" s="249"/>
      <c r="AY1081" s="323" t="s">
        <v>14243</v>
      </c>
    </row>
    <row r="1082" spans="1:51" s="121" customFormat="1" ht="24.75" customHeight="1" x14ac:dyDescent="0.35">
      <c r="A1082" s="362">
        <v>1081</v>
      </c>
      <c r="B1082" s="284" t="s">
        <v>14258</v>
      </c>
      <c r="C1082" s="248" t="s">
        <v>14259</v>
      </c>
      <c r="D1082" s="280"/>
      <c r="E1082" s="280" t="s">
        <v>544</v>
      </c>
      <c r="F1082" s="275">
        <v>43132</v>
      </c>
      <c r="G1082" s="275">
        <v>43191</v>
      </c>
      <c r="H1082" s="275">
        <v>43923</v>
      </c>
      <c r="I1082" s="275"/>
      <c r="J1082" s="269" t="s">
        <v>1932</v>
      </c>
      <c r="K1082" s="269" t="s">
        <v>80</v>
      </c>
      <c r="L1082" s="280" t="s">
        <v>13021</v>
      </c>
      <c r="M1082" s="281" t="s">
        <v>9295</v>
      </c>
      <c r="N1082" s="279" t="s">
        <v>1972</v>
      </c>
      <c r="O1082" s="279" t="s">
        <v>3186</v>
      </c>
      <c r="P1082" s="279" t="s">
        <v>2061</v>
      </c>
      <c r="Q1082" s="280" t="s">
        <v>83</v>
      </c>
      <c r="R1082" s="284" t="s">
        <v>14260</v>
      </c>
      <c r="S1082" s="280" t="s">
        <v>1944</v>
      </c>
      <c r="T1082" s="280" t="s">
        <v>53</v>
      </c>
      <c r="U1082" s="304">
        <v>31708</v>
      </c>
      <c r="V1082" s="280" t="s">
        <v>544</v>
      </c>
      <c r="W1082" s="280" t="s">
        <v>544</v>
      </c>
      <c r="X1082" s="284" t="s">
        <v>1936</v>
      </c>
      <c r="Y1082" s="248" t="s">
        <v>14261</v>
      </c>
      <c r="Z1082" s="279">
        <v>44454</v>
      </c>
      <c r="AA1082" s="280" t="s">
        <v>1937</v>
      </c>
      <c r="AB1082" s="280" t="s">
        <v>1938</v>
      </c>
      <c r="AC1082" s="280" t="s">
        <v>1939</v>
      </c>
      <c r="AD1082" s="280" t="s">
        <v>14262</v>
      </c>
      <c r="AE1082" s="279" t="s">
        <v>2680</v>
      </c>
      <c r="AF1082" s="280" t="s">
        <v>14263</v>
      </c>
      <c r="AG1082" s="280" t="s">
        <v>14264</v>
      </c>
      <c r="AH1082" s="281" t="s">
        <v>14263</v>
      </c>
      <c r="AI1082" s="279" t="s">
        <v>14264</v>
      </c>
      <c r="AJ1082" s="280" t="s">
        <v>14265</v>
      </c>
      <c r="AK1082" s="280" t="s">
        <v>14266</v>
      </c>
      <c r="AL1082" s="284" t="s">
        <v>1971</v>
      </c>
      <c r="AM1082" s="286" t="s">
        <v>14267</v>
      </c>
      <c r="AN1082" s="325" t="s">
        <v>14268</v>
      </c>
      <c r="AO1082" s="10" t="s">
        <v>14269</v>
      </c>
      <c r="AP1082" s="10"/>
      <c r="AQ1082" s="254" t="s">
        <v>14270</v>
      </c>
      <c r="AR1082" s="245">
        <v>45229</v>
      </c>
      <c r="AS1082" s="245">
        <v>45229</v>
      </c>
      <c r="AT1082" s="8" t="s">
        <v>14271</v>
      </c>
      <c r="AU1082" s="244">
        <v>45213</v>
      </c>
      <c r="AV1082" s="247" t="s">
        <v>8582</v>
      </c>
      <c r="AW1082" s="294" t="s">
        <v>10797</v>
      </c>
      <c r="AX1082" s="249"/>
      <c r="AY1082" s="323" t="s">
        <v>14258</v>
      </c>
    </row>
    <row r="1083" spans="1:51" s="121" customFormat="1" ht="24.75" customHeight="1" x14ac:dyDescent="0.35">
      <c r="A1083" s="330">
        <v>1082</v>
      </c>
      <c r="B1083" s="293" t="s">
        <v>14272</v>
      </c>
      <c r="C1083" s="294" t="s">
        <v>14273</v>
      </c>
      <c r="D1083" s="253" t="s">
        <v>14274</v>
      </c>
      <c r="E1083" s="253" t="s">
        <v>14</v>
      </c>
      <c r="F1083" s="251">
        <v>44151</v>
      </c>
      <c r="G1083" s="251">
        <v>44210</v>
      </c>
      <c r="H1083" s="251">
        <v>44576</v>
      </c>
      <c r="I1083" s="251">
        <v>45671</v>
      </c>
      <c r="J1083" s="231" t="s">
        <v>2269</v>
      </c>
      <c r="K1083" s="231" t="s">
        <v>26</v>
      </c>
      <c r="L1083" s="253" t="s">
        <v>789</v>
      </c>
      <c r="M1083" s="326" t="s">
        <v>2359</v>
      </c>
      <c r="N1083" s="252" t="s">
        <v>1990</v>
      </c>
      <c r="O1083" s="252" t="s">
        <v>1671</v>
      </c>
      <c r="P1083" s="252" t="s">
        <v>2704</v>
      </c>
      <c r="Q1083" s="253" t="s">
        <v>21</v>
      </c>
      <c r="R1083" s="293" t="s">
        <v>14275</v>
      </c>
      <c r="S1083" s="253" t="s">
        <v>2252</v>
      </c>
      <c r="T1083" s="253" t="s">
        <v>53</v>
      </c>
      <c r="U1083" s="295">
        <v>34630</v>
      </c>
      <c r="V1083" s="253" t="s">
        <v>1045</v>
      </c>
      <c r="W1083" s="253" t="s">
        <v>334</v>
      </c>
      <c r="X1083" s="293" t="s">
        <v>1936</v>
      </c>
      <c r="Y1083" s="294" t="s">
        <v>14276</v>
      </c>
      <c r="Z1083" s="252">
        <v>44896</v>
      </c>
      <c r="AA1083" s="253" t="s">
        <v>1937</v>
      </c>
      <c r="AB1083" s="253" t="s">
        <v>1938</v>
      </c>
      <c r="AC1083" s="253" t="s">
        <v>1939</v>
      </c>
      <c r="AD1083" s="253" t="s">
        <v>2172</v>
      </c>
      <c r="AE1083" s="252" t="s">
        <v>2705</v>
      </c>
      <c r="AF1083" s="253" t="s">
        <v>14277</v>
      </c>
      <c r="AG1083" s="253" t="s">
        <v>14278</v>
      </c>
      <c r="AH1083" s="326" t="s">
        <v>14277</v>
      </c>
      <c r="AI1083" s="252" t="s">
        <v>14278</v>
      </c>
      <c r="AJ1083" s="253" t="s">
        <v>14279</v>
      </c>
      <c r="AK1083" s="253" t="s">
        <v>14280</v>
      </c>
      <c r="AL1083" s="293" t="s">
        <v>1993</v>
      </c>
      <c r="AM1083" s="296" t="s">
        <v>14281</v>
      </c>
      <c r="AN1083" s="321" t="s">
        <v>14282</v>
      </c>
      <c r="AO1083" s="10" t="s">
        <v>14283</v>
      </c>
      <c r="AP1083" s="10"/>
      <c r="AQ1083" s="254" t="s">
        <v>14284</v>
      </c>
      <c r="AR1083" s="292">
        <v>45228</v>
      </c>
      <c r="AS1083" s="292">
        <v>45228</v>
      </c>
      <c r="AT1083" s="8" t="s">
        <v>14285</v>
      </c>
      <c r="AU1083" s="244">
        <v>45202</v>
      </c>
      <c r="AV1083" s="247" t="s">
        <v>8582</v>
      </c>
      <c r="AW1083" s="248" t="s">
        <v>6612</v>
      </c>
      <c r="AX1083" s="249" t="s">
        <v>8296</v>
      </c>
      <c r="AY1083" s="323" t="s">
        <v>14272</v>
      </c>
    </row>
    <row r="1084" spans="1:51" s="121" customFormat="1" ht="24.75" customHeight="1" x14ac:dyDescent="0.35">
      <c r="A1084" s="330">
        <v>1083</v>
      </c>
      <c r="B1084" s="293" t="s">
        <v>14286</v>
      </c>
      <c r="C1084" s="294" t="s">
        <v>14287</v>
      </c>
      <c r="D1084" s="253"/>
      <c r="E1084" s="253" t="s">
        <v>14</v>
      </c>
      <c r="F1084" s="251">
        <v>44739</v>
      </c>
      <c r="G1084" s="251">
        <v>44798</v>
      </c>
      <c r="H1084" s="251">
        <v>45164</v>
      </c>
      <c r="I1084" s="251">
        <v>45535</v>
      </c>
      <c r="J1084" s="231" t="s">
        <v>2085</v>
      </c>
      <c r="K1084" s="231" t="s">
        <v>10651</v>
      </c>
      <c r="L1084" s="253" t="s">
        <v>70</v>
      </c>
      <c r="M1084" s="242" t="s">
        <v>2147</v>
      </c>
      <c r="N1084" s="252" t="s">
        <v>2017</v>
      </c>
      <c r="O1084" s="252" t="s">
        <v>1370</v>
      </c>
      <c r="P1084" s="252" t="s">
        <v>2592</v>
      </c>
      <c r="Q1084" s="253" t="s">
        <v>21</v>
      </c>
      <c r="R1084" s="293" t="s">
        <v>14288</v>
      </c>
      <c r="S1084" s="253" t="s">
        <v>1935</v>
      </c>
      <c r="T1084" s="253" t="s">
        <v>22</v>
      </c>
      <c r="U1084" s="295">
        <v>31909</v>
      </c>
      <c r="V1084" s="243" t="s">
        <v>2015</v>
      </c>
      <c r="W1084" s="253" t="s">
        <v>2015</v>
      </c>
      <c r="X1084" s="293" t="s">
        <v>1936</v>
      </c>
      <c r="Y1084" s="294" t="s">
        <v>14289</v>
      </c>
      <c r="Z1084" s="252">
        <v>44302</v>
      </c>
      <c r="AA1084" s="253" t="s">
        <v>1937</v>
      </c>
      <c r="AB1084" s="253" t="s">
        <v>1956</v>
      </c>
      <c r="AC1084" s="253" t="s">
        <v>1939</v>
      </c>
      <c r="AD1084" s="253" t="s">
        <v>2210</v>
      </c>
      <c r="AE1084" s="252" t="s">
        <v>14290</v>
      </c>
      <c r="AF1084" s="253" t="s">
        <v>14291</v>
      </c>
      <c r="AG1084" s="253" t="s">
        <v>14292</v>
      </c>
      <c r="AH1084" s="242" t="s">
        <v>14291</v>
      </c>
      <c r="AI1084" s="252" t="s">
        <v>14292</v>
      </c>
      <c r="AJ1084" s="253" t="s">
        <v>14293</v>
      </c>
      <c r="AK1084" s="253" t="s">
        <v>14294</v>
      </c>
      <c r="AL1084" s="293" t="s">
        <v>1958</v>
      </c>
      <c r="AM1084" s="363" t="s">
        <v>14295</v>
      </c>
      <c r="AN1084" s="321" t="s">
        <v>14296</v>
      </c>
      <c r="AO1084" s="357" t="s">
        <v>14297</v>
      </c>
      <c r="AP1084" s="10"/>
      <c r="AQ1084" s="254" t="s">
        <v>14298</v>
      </c>
      <c r="AR1084" s="292">
        <v>45228</v>
      </c>
      <c r="AS1084" s="292">
        <v>45228</v>
      </c>
      <c r="AT1084" s="8"/>
      <c r="AU1084" s="244">
        <v>45228</v>
      </c>
      <c r="AV1084" s="247" t="s">
        <v>8582</v>
      </c>
      <c r="AW1084" s="294" t="s">
        <v>3782</v>
      </c>
      <c r="AX1084" s="249"/>
      <c r="AY1084" s="323" t="s">
        <v>14286</v>
      </c>
    </row>
    <row r="1085" spans="1:51" s="121" customFormat="1" ht="24.75" customHeight="1" x14ac:dyDescent="0.35">
      <c r="A1085" s="330">
        <v>1084</v>
      </c>
      <c r="B1085" s="293" t="s">
        <v>14299</v>
      </c>
      <c r="C1085" s="294" t="s">
        <v>1977</v>
      </c>
      <c r="D1085" s="253"/>
      <c r="E1085" s="253" t="s">
        <v>32</v>
      </c>
      <c r="F1085" s="251">
        <v>44809</v>
      </c>
      <c r="G1085" s="251">
        <v>44868</v>
      </c>
      <c r="H1085" s="251">
        <v>44869</v>
      </c>
      <c r="I1085" s="251">
        <v>45233</v>
      </c>
      <c r="J1085" s="231" t="s">
        <v>2085</v>
      </c>
      <c r="K1085" s="231" t="s">
        <v>18</v>
      </c>
      <c r="L1085" s="253" t="s">
        <v>283</v>
      </c>
      <c r="M1085" s="242" t="s">
        <v>2116</v>
      </c>
      <c r="N1085" s="252" t="s">
        <v>1990</v>
      </c>
      <c r="O1085" s="252" t="s">
        <v>284</v>
      </c>
      <c r="P1085" s="252" t="s">
        <v>2117</v>
      </c>
      <c r="Q1085" s="253" t="s">
        <v>285</v>
      </c>
      <c r="R1085" s="293" t="s">
        <v>14300</v>
      </c>
      <c r="S1085" s="253" t="s">
        <v>2234</v>
      </c>
      <c r="T1085" s="253" t="s">
        <v>53</v>
      </c>
      <c r="U1085" s="295">
        <v>31058</v>
      </c>
      <c r="V1085" s="253" t="s">
        <v>501</v>
      </c>
      <c r="W1085" s="253" t="s">
        <v>501</v>
      </c>
      <c r="X1085" s="293" t="s">
        <v>1936</v>
      </c>
      <c r="Y1085" s="294" t="s">
        <v>14301</v>
      </c>
      <c r="Z1085" s="252">
        <v>43577</v>
      </c>
      <c r="AA1085" s="253" t="s">
        <v>1937</v>
      </c>
      <c r="AB1085" s="253" t="s">
        <v>1938</v>
      </c>
      <c r="AC1085" s="253" t="s">
        <v>1939</v>
      </c>
      <c r="AD1085" s="253" t="s">
        <v>2139</v>
      </c>
      <c r="AE1085" s="252" t="s">
        <v>2542</v>
      </c>
      <c r="AF1085" s="253" t="s">
        <v>14302</v>
      </c>
      <c r="AG1085" s="253" t="s">
        <v>14303</v>
      </c>
      <c r="AH1085" s="242" t="s">
        <v>14304</v>
      </c>
      <c r="AI1085" s="252" t="s">
        <v>14305</v>
      </c>
      <c r="AJ1085" s="253" t="s">
        <v>14306</v>
      </c>
      <c r="AK1085" s="253" t="s">
        <v>2787</v>
      </c>
      <c r="AL1085" s="293" t="s">
        <v>1971</v>
      </c>
      <c r="AM1085" s="296" t="s">
        <v>14307</v>
      </c>
      <c r="AN1085" s="321" t="s">
        <v>14308</v>
      </c>
      <c r="AO1085" s="10"/>
      <c r="AP1085" s="10"/>
      <c r="AQ1085" s="254" t="s">
        <v>14309</v>
      </c>
      <c r="AR1085" s="292">
        <v>45233</v>
      </c>
      <c r="AS1085" s="292">
        <v>45233</v>
      </c>
      <c r="AT1085" s="8" t="s">
        <v>14310</v>
      </c>
      <c r="AU1085" s="244" t="s">
        <v>10528</v>
      </c>
      <c r="AV1085" s="247" t="s">
        <v>8638</v>
      </c>
      <c r="AW1085" s="248" t="s">
        <v>9695</v>
      </c>
      <c r="AX1085" s="249"/>
      <c r="AY1085" s="323" t="s">
        <v>14299</v>
      </c>
    </row>
    <row r="1086" spans="1:51" s="121" customFormat="1" ht="24.75" customHeight="1" x14ac:dyDescent="0.35">
      <c r="A1086" s="330">
        <v>1085</v>
      </c>
      <c r="B1086" s="293" t="s">
        <v>14311</v>
      </c>
      <c r="C1086" s="294" t="s">
        <v>14312</v>
      </c>
      <c r="D1086" s="253"/>
      <c r="E1086" s="253" t="s">
        <v>14</v>
      </c>
      <c r="F1086" s="251">
        <v>44816</v>
      </c>
      <c r="G1086" s="251">
        <v>44875</v>
      </c>
      <c r="H1086" s="251">
        <v>44876</v>
      </c>
      <c r="I1086" s="251">
        <v>45241</v>
      </c>
      <c r="J1086" s="231" t="s">
        <v>2085</v>
      </c>
      <c r="K1086" s="231" t="s">
        <v>12857</v>
      </c>
      <c r="L1086" s="253" t="s">
        <v>751</v>
      </c>
      <c r="M1086" s="242" t="s">
        <v>751</v>
      </c>
      <c r="N1086" s="252" t="s">
        <v>1942</v>
      </c>
      <c r="O1086" s="252" t="s">
        <v>14313</v>
      </c>
      <c r="P1086" s="252" t="s">
        <v>14314</v>
      </c>
      <c r="Q1086" s="253" t="s">
        <v>21</v>
      </c>
      <c r="R1086" s="293" t="s">
        <v>14315</v>
      </c>
      <c r="S1086" s="253" t="s">
        <v>2259</v>
      </c>
      <c r="T1086" s="253" t="s">
        <v>53</v>
      </c>
      <c r="U1086" s="295">
        <v>28575</v>
      </c>
      <c r="V1086" s="253" t="s">
        <v>255</v>
      </c>
      <c r="W1086" s="253" t="s">
        <v>2114</v>
      </c>
      <c r="X1086" s="293" t="s">
        <v>1936</v>
      </c>
      <c r="Y1086" s="294" t="s">
        <v>14316</v>
      </c>
      <c r="Z1086" s="252">
        <v>44551</v>
      </c>
      <c r="AA1086" s="253" t="s">
        <v>2009</v>
      </c>
      <c r="AB1086" s="253" t="s">
        <v>1938</v>
      </c>
      <c r="AC1086" s="253" t="s">
        <v>1968</v>
      </c>
      <c r="AD1086" s="253" t="s">
        <v>14317</v>
      </c>
      <c r="AE1086" s="252" t="s">
        <v>1948</v>
      </c>
      <c r="AF1086" s="253" t="s">
        <v>14318</v>
      </c>
      <c r="AG1086" s="253" t="s">
        <v>14319</v>
      </c>
      <c r="AH1086" s="242" t="s">
        <v>14318</v>
      </c>
      <c r="AI1086" s="252" t="s">
        <v>14319</v>
      </c>
      <c r="AJ1086" s="253"/>
      <c r="AK1086" s="253"/>
      <c r="AL1086" s="293"/>
      <c r="AM1086" s="296" t="s">
        <v>14320</v>
      </c>
      <c r="AN1086" s="321" t="s">
        <v>14321</v>
      </c>
      <c r="AO1086" s="10"/>
      <c r="AP1086" s="10"/>
      <c r="AQ1086" s="254" t="s">
        <v>14322</v>
      </c>
      <c r="AR1086" s="292">
        <v>45240</v>
      </c>
      <c r="AS1086" s="292">
        <v>45240</v>
      </c>
      <c r="AT1086" s="8" t="s">
        <v>14323</v>
      </c>
      <c r="AU1086" s="244">
        <v>45203</v>
      </c>
      <c r="AV1086" s="247" t="s">
        <v>8582</v>
      </c>
      <c r="AW1086" s="294" t="s">
        <v>14324</v>
      </c>
      <c r="AX1086" s="249"/>
      <c r="AY1086" s="323" t="s">
        <v>14311</v>
      </c>
    </row>
    <row r="1087" spans="1:51" s="121" customFormat="1" ht="24.75" customHeight="1" x14ac:dyDescent="0.35">
      <c r="A1087" s="330">
        <v>1086</v>
      </c>
      <c r="B1087" s="293" t="s">
        <v>14325</v>
      </c>
      <c r="C1087" s="294" t="s">
        <v>13209</v>
      </c>
      <c r="D1087" s="253"/>
      <c r="E1087" s="253" t="s">
        <v>14</v>
      </c>
      <c r="F1087" s="251">
        <v>44487</v>
      </c>
      <c r="G1087" s="251">
        <v>44546</v>
      </c>
      <c r="H1087" s="251">
        <v>44912</v>
      </c>
      <c r="I1087" s="251">
        <v>46007</v>
      </c>
      <c r="J1087" s="231" t="s">
        <v>2269</v>
      </c>
      <c r="K1087" s="231" t="s">
        <v>10651</v>
      </c>
      <c r="L1087" s="253" t="s">
        <v>450</v>
      </c>
      <c r="M1087" s="242" t="s">
        <v>450</v>
      </c>
      <c r="N1087" s="252" t="s">
        <v>2050</v>
      </c>
      <c r="O1087" s="252" t="s">
        <v>451</v>
      </c>
      <c r="P1087" s="252" t="s">
        <v>11440</v>
      </c>
      <c r="Q1087" s="253" t="s">
        <v>21</v>
      </c>
      <c r="R1087" s="293" t="s">
        <v>14326</v>
      </c>
      <c r="S1087" s="253" t="s">
        <v>2029</v>
      </c>
      <c r="T1087" s="253" t="s">
        <v>22</v>
      </c>
      <c r="U1087" s="295">
        <v>34304</v>
      </c>
      <c r="V1087" s="253" t="s">
        <v>781</v>
      </c>
      <c r="W1087" s="253" t="s">
        <v>781</v>
      </c>
      <c r="X1087" s="293" t="s">
        <v>1936</v>
      </c>
      <c r="Y1087" s="294" t="s">
        <v>14327</v>
      </c>
      <c r="Z1087" s="252">
        <v>39589</v>
      </c>
      <c r="AA1087" s="253" t="s">
        <v>781</v>
      </c>
      <c r="AB1087" s="253" t="s">
        <v>1938</v>
      </c>
      <c r="AC1087" s="253" t="s">
        <v>1939</v>
      </c>
      <c r="AD1087" s="253" t="s">
        <v>14328</v>
      </c>
      <c r="AE1087" s="252" t="s">
        <v>14329</v>
      </c>
      <c r="AF1087" s="253" t="s">
        <v>14330</v>
      </c>
      <c r="AG1087" s="253" t="s">
        <v>14331</v>
      </c>
      <c r="AH1087" s="242" t="s">
        <v>14330</v>
      </c>
      <c r="AI1087" s="252" t="s">
        <v>14331</v>
      </c>
      <c r="AJ1087" s="253" t="s">
        <v>14332</v>
      </c>
      <c r="AK1087" s="253" t="s">
        <v>14333</v>
      </c>
      <c r="AL1087" s="293" t="s">
        <v>1941</v>
      </c>
      <c r="AM1087" s="296" t="s">
        <v>14334</v>
      </c>
      <c r="AN1087" s="321" t="s">
        <v>14335</v>
      </c>
      <c r="AO1087" s="10"/>
      <c r="AP1087" s="10"/>
      <c r="AQ1087" s="254" t="s">
        <v>14336</v>
      </c>
      <c r="AR1087" s="292">
        <v>45238</v>
      </c>
      <c r="AS1087" s="292">
        <v>45246</v>
      </c>
      <c r="AT1087" s="8" t="s">
        <v>14337</v>
      </c>
      <c r="AU1087" s="244">
        <v>45218</v>
      </c>
      <c r="AV1087" s="317" t="s">
        <v>8582</v>
      </c>
      <c r="AW1087" s="294" t="s">
        <v>6612</v>
      </c>
      <c r="AX1087" s="249"/>
      <c r="AY1087" s="323" t="s">
        <v>14325</v>
      </c>
    </row>
    <row r="1088" spans="1:51" s="11" customFormat="1" ht="24.75" customHeight="1" x14ac:dyDescent="0.35">
      <c r="A1088" s="330">
        <v>1087</v>
      </c>
      <c r="B1088" s="293" t="s">
        <v>14338</v>
      </c>
      <c r="C1088" s="8" t="s">
        <v>14339</v>
      </c>
      <c r="D1088" s="10"/>
      <c r="E1088" s="10" t="s">
        <v>129</v>
      </c>
      <c r="F1088" s="9">
        <v>45180</v>
      </c>
      <c r="G1088" s="9">
        <v>45239</v>
      </c>
      <c r="H1088" s="251"/>
      <c r="I1088" s="251"/>
      <c r="J1088" s="9"/>
      <c r="K1088" s="7" t="s">
        <v>80</v>
      </c>
      <c r="L1088" s="10" t="s">
        <v>13008</v>
      </c>
      <c r="M1088" s="242" t="s">
        <v>13193</v>
      </c>
      <c r="N1088" s="252" t="s">
        <v>1972</v>
      </c>
      <c r="O1088" s="252" t="s">
        <v>3186</v>
      </c>
      <c r="P1088" s="252" t="s">
        <v>2061</v>
      </c>
      <c r="Q1088" s="253" t="s">
        <v>83</v>
      </c>
      <c r="R1088" s="350" t="s">
        <v>14340</v>
      </c>
      <c r="S1088" s="351" t="s">
        <v>2252</v>
      </c>
      <c r="T1088" s="253" t="s">
        <v>22</v>
      </c>
      <c r="U1088" s="244">
        <v>30095</v>
      </c>
      <c r="V1088" s="253" t="s">
        <v>311</v>
      </c>
      <c r="W1088" s="243" t="s">
        <v>311</v>
      </c>
      <c r="X1088" s="241" t="s">
        <v>1936</v>
      </c>
      <c r="Y1088" s="319" t="s">
        <v>14341</v>
      </c>
      <c r="Z1088" s="243">
        <v>44311</v>
      </c>
      <c r="AA1088" s="243" t="s">
        <v>1937</v>
      </c>
      <c r="AB1088" s="10" t="s">
        <v>1956</v>
      </c>
      <c r="AC1088" s="10" t="s">
        <v>1939</v>
      </c>
      <c r="AD1088" s="10" t="s">
        <v>14342</v>
      </c>
      <c r="AE1088" s="243" t="s">
        <v>14343</v>
      </c>
      <c r="AF1088" s="10" t="s">
        <v>14344</v>
      </c>
      <c r="AG1088" s="10" t="s">
        <v>14345</v>
      </c>
      <c r="AH1088" s="242" t="s">
        <v>14346</v>
      </c>
      <c r="AI1088" s="243" t="s">
        <v>14347</v>
      </c>
      <c r="AJ1088" s="272" t="s">
        <v>14348</v>
      </c>
      <c r="AK1088" s="10" t="s">
        <v>14349</v>
      </c>
      <c r="AL1088" s="241" t="s">
        <v>1958</v>
      </c>
      <c r="AM1088" s="327" t="s">
        <v>14350</v>
      </c>
      <c r="AN1088" s="356" t="s">
        <v>14351</v>
      </c>
      <c r="AO1088" s="357" t="s">
        <v>14352</v>
      </c>
      <c r="AP1088" s="10"/>
      <c r="AQ1088" s="254" t="s">
        <v>14353</v>
      </c>
      <c r="AR1088" s="292">
        <v>45239</v>
      </c>
      <c r="AS1088" s="292">
        <v>45239</v>
      </c>
      <c r="AT1088" s="8" t="s">
        <v>16</v>
      </c>
      <c r="AU1088" s="244" t="s">
        <v>10528</v>
      </c>
      <c r="AV1088" s="247" t="s">
        <v>8638</v>
      </c>
      <c r="AW1088" s="248" t="s">
        <v>9695</v>
      </c>
      <c r="AX1088" s="249"/>
      <c r="AY1088" s="323" t="s">
        <v>14338</v>
      </c>
    </row>
    <row r="1089" spans="1:51" s="121" customFormat="1" ht="24.75" customHeight="1" x14ac:dyDescent="0.35">
      <c r="A1089" s="330">
        <v>1088</v>
      </c>
      <c r="B1089" s="293" t="s">
        <v>14354</v>
      </c>
      <c r="C1089" s="294" t="s">
        <v>14355</v>
      </c>
      <c r="D1089" s="253"/>
      <c r="E1089" s="253" t="s">
        <v>32</v>
      </c>
      <c r="F1089" s="251">
        <v>44412</v>
      </c>
      <c r="G1089" s="251">
        <v>44471</v>
      </c>
      <c r="H1089" s="251">
        <v>45202</v>
      </c>
      <c r="I1089" s="251"/>
      <c r="J1089" s="231" t="s">
        <v>1932</v>
      </c>
      <c r="K1089" s="231" t="s">
        <v>80</v>
      </c>
      <c r="L1089" s="253" t="s">
        <v>81</v>
      </c>
      <c r="M1089" s="242" t="s">
        <v>1994</v>
      </c>
      <c r="N1089" s="252" t="s">
        <v>2097</v>
      </c>
      <c r="O1089" s="252" t="s">
        <v>14356</v>
      </c>
      <c r="P1089" s="252" t="s">
        <v>14357</v>
      </c>
      <c r="Q1089" s="253" t="s">
        <v>83</v>
      </c>
      <c r="R1089" s="293" t="s">
        <v>14358</v>
      </c>
      <c r="S1089" s="253" t="s">
        <v>1935</v>
      </c>
      <c r="T1089" s="253" t="s">
        <v>53</v>
      </c>
      <c r="U1089" s="295">
        <v>28757</v>
      </c>
      <c r="V1089" s="253" t="s">
        <v>1866</v>
      </c>
      <c r="W1089" s="253" t="s">
        <v>1866</v>
      </c>
      <c r="X1089" s="293" t="s">
        <v>1936</v>
      </c>
      <c r="Y1089" s="294" t="s">
        <v>14359</v>
      </c>
      <c r="Z1089" s="252">
        <v>40849</v>
      </c>
      <c r="AA1089" s="253" t="s">
        <v>79</v>
      </c>
      <c r="AB1089" s="253" t="s">
        <v>1946</v>
      </c>
      <c r="AC1089" s="253" t="s">
        <v>1939</v>
      </c>
      <c r="AD1089" s="253" t="s">
        <v>1992</v>
      </c>
      <c r="AE1089" s="252" t="s">
        <v>2208</v>
      </c>
      <c r="AF1089" s="253" t="s">
        <v>14360</v>
      </c>
      <c r="AG1089" s="253" t="s">
        <v>14361</v>
      </c>
      <c r="AH1089" s="242" t="s">
        <v>14360</v>
      </c>
      <c r="AI1089" s="252" t="s">
        <v>14361</v>
      </c>
      <c r="AJ1089" s="253" t="s">
        <v>14362</v>
      </c>
      <c r="AK1089" s="253" t="s">
        <v>14363</v>
      </c>
      <c r="AL1089" s="293" t="s">
        <v>1993</v>
      </c>
      <c r="AM1089" s="296" t="s">
        <v>14364</v>
      </c>
      <c r="AN1089" s="321" t="s">
        <v>14365</v>
      </c>
      <c r="AO1089" s="10"/>
      <c r="AP1089" s="10"/>
      <c r="AQ1089" s="254" t="s">
        <v>14366</v>
      </c>
      <c r="AR1089" s="292">
        <v>45245</v>
      </c>
      <c r="AS1089" s="292">
        <v>45245</v>
      </c>
      <c r="AT1089" s="8" t="s">
        <v>14367</v>
      </c>
      <c r="AU1089" s="244">
        <v>45197</v>
      </c>
      <c r="AV1089" s="247" t="s">
        <v>8638</v>
      </c>
      <c r="AW1089" s="248" t="s">
        <v>9695</v>
      </c>
      <c r="AX1089" s="249"/>
      <c r="AY1089" s="323" t="s">
        <v>14354</v>
      </c>
    </row>
    <row r="1090" spans="1:51" ht="25.5" customHeight="1" x14ac:dyDescent="0.35">
      <c r="A1090" s="362">
        <v>1089</v>
      </c>
      <c r="B1090" s="284" t="s">
        <v>14368</v>
      </c>
      <c r="C1090" s="248" t="s">
        <v>14369</v>
      </c>
      <c r="D1090" s="280"/>
      <c r="E1090" s="280" t="s">
        <v>878</v>
      </c>
      <c r="F1090" s="275">
        <v>44823</v>
      </c>
      <c r="G1090" s="275">
        <v>44882</v>
      </c>
      <c r="H1090" s="275">
        <v>44883</v>
      </c>
      <c r="I1090" s="275">
        <v>45247</v>
      </c>
      <c r="J1090" s="269" t="s">
        <v>2085</v>
      </c>
      <c r="K1090" s="269" t="s">
        <v>12857</v>
      </c>
      <c r="L1090" s="280" t="s">
        <v>146</v>
      </c>
      <c r="M1090" s="281" t="s">
        <v>12858</v>
      </c>
      <c r="N1090" s="279" t="s">
        <v>2017</v>
      </c>
      <c r="O1090" s="279" t="s">
        <v>396</v>
      </c>
      <c r="P1090" s="279" t="s">
        <v>2171</v>
      </c>
      <c r="Q1090" s="280" t="s">
        <v>148</v>
      </c>
      <c r="R1090" s="284" t="s">
        <v>14370</v>
      </c>
      <c r="S1090" s="280" t="s">
        <v>2144</v>
      </c>
      <c r="T1090" s="280" t="s">
        <v>53</v>
      </c>
      <c r="U1090" s="304">
        <v>32417</v>
      </c>
      <c r="V1090" s="280" t="s">
        <v>878</v>
      </c>
      <c r="W1090" s="280" t="s">
        <v>878</v>
      </c>
      <c r="X1090" s="284" t="s">
        <v>1936</v>
      </c>
      <c r="Y1090" s="248" t="s">
        <v>14371</v>
      </c>
      <c r="Z1090" s="279">
        <v>44419</v>
      </c>
      <c r="AA1090" s="280" t="s">
        <v>1937</v>
      </c>
      <c r="AB1090" s="280" t="s">
        <v>1938</v>
      </c>
      <c r="AC1090" s="280" t="s">
        <v>1939</v>
      </c>
      <c r="AD1090" s="280" t="s">
        <v>3592</v>
      </c>
      <c r="AE1090" s="279" t="s">
        <v>10666</v>
      </c>
      <c r="AF1090" s="280" t="s">
        <v>14372</v>
      </c>
      <c r="AG1090" s="280" t="s">
        <v>14373</v>
      </c>
      <c r="AH1090" s="281" t="s">
        <v>14372</v>
      </c>
      <c r="AI1090" s="279" t="s">
        <v>14373</v>
      </c>
      <c r="AJ1090" s="280" t="s">
        <v>14374</v>
      </c>
      <c r="AK1090" s="280" t="s">
        <v>14375</v>
      </c>
      <c r="AL1090" s="284" t="s">
        <v>1971</v>
      </c>
      <c r="AM1090" s="286" t="s">
        <v>14376</v>
      </c>
      <c r="AN1090" s="325" t="s">
        <v>14377</v>
      </c>
      <c r="AO1090" s="10" t="s">
        <v>14378</v>
      </c>
      <c r="AP1090" s="10"/>
      <c r="AQ1090" s="254" t="s">
        <v>14379</v>
      </c>
      <c r="AR1090" s="245">
        <v>45247</v>
      </c>
      <c r="AS1090" s="245">
        <v>45247</v>
      </c>
      <c r="AT1090" s="8" t="s">
        <v>14380</v>
      </c>
      <c r="AU1090" s="244" t="s">
        <v>10528</v>
      </c>
      <c r="AV1090" s="247" t="s">
        <v>8638</v>
      </c>
      <c r="AW1090" s="248" t="s">
        <v>9695</v>
      </c>
      <c r="AX1090" s="249"/>
      <c r="AY1090" s="250" t="s">
        <v>14368</v>
      </c>
    </row>
    <row r="1091" spans="1:51" s="11" customFormat="1" ht="24.75" customHeight="1" x14ac:dyDescent="0.35">
      <c r="A1091" s="362">
        <v>1090</v>
      </c>
      <c r="B1091" s="284" t="s">
        <v>14381</v>
      </c>
      <c r="C1091" s="8" t="s">
        <v>14382</v>
      </c>
      <c r="D1091" s="10"/>
      <c r="E1091" s="10" t="s">
        <v>14</v>
      </c>
      <c r="F1091" s="9">
        <v>45145</v>
      </c>
      <c r="G1091" s="9">
        <v>45204</v>
      </c>
      <c r="H1091" s="9">
        <v>45205</v>
      </c>
      <c r="I1091" s="275">
        <v>45596</v>
      </c>
      <c r="J1091" s="9" t="s">
        <v>2085</v>
      </c>
      <c r="K1091" s="7" t="s">
        <v>34</v>
      </c>
      <c r="L1091" s="10" t="s">
        <v>35</v>
      </c>
      <c r="M1091" s="242" t="s">
        <v>2013</v>
      </c>
      <c r="N1091" s="243" t="s">
        <v>1990</v>
      </c>
      <c r="O1091" s="243" t="s">
        <v>805</v>
      </c>
      <c r="P1091" s="243" t="s">
        <v>2364</v>
      </c>
      <c r="Q1091" s="10" t="s">
        <v>21</v>
      </c>
      <c r="R1091" s="290" t="s">
        <v>14383</v>
      </c>
      <c r="S1091" s="259" t="s">
        <v>2003</v>
      </c>
      <c r="T1091" s="10" t="s">
        <v>22</v>
      </c>
      <c r="U1091" s="244">
        <v>33113</v>
      </c>
      <c r="V1091" s="280" t="s">
        <v>255</v>
      </c>
      <c r="W1091" s="243" t="s">
        <v>317</v>
      </c>
      <c r="X1091" s="241" t="s">
        <v>1936</v>
      </c>
      <c r="Y1091" s="319" t="s">
        <v>14384</v>
      </c>
      <c r="Z1091" s="243">
        <v>44524</v>
      </c>
      <c r="AA1091" s="243" t="s">
        <v>1937</v>
      </c>
      <c r="AB1091" s="10" t="s">
        <v>1938</v>
      </c>
      <c r="AC1091" s="10" t="s">
        <v>1939</v>
      </c>
      <c r="AD1091" s="10" t="s">
        <v>13895</v>
      </c>
      <c r="AE1091" s="243" t="s">
        <v>2095</v>
      </c>
      <c r="AF1091" s="10" t="s">
        <v>14385</v>
      </c>
      <c r="AG1091" s="10" t="s">
        <v>14386</v>
      </c>
      <c r="AH1091" s="270" t="s">
        <v>14387</v>
      </c>
      <c r="AI1091" s="243" t="s">
        <v>14388</v>
      </c>
      <c r="AJ1091" s="272" t="s">
        <v>14389</v>
      </c>
      <c r="AK1091" s="10" t="s">
        <v>14390</v>
      </c>
      <c r="AL1091" s="241" t="s">
        <v>1941</v>
      </c>
      <c r="AM1091" s="327" t="s">
        <v>14391</v>
      </c>
      <c r="AN1091" s="345" t="s">
        <v>14392</v>
      </c>
      <c r="AO1091" s="364" t="s">
        <v>14393</v>
      </c>
      <c r="AP1091" s="10"/>
      <c r="AQ1091" s="254" t="s">
        <v>14394</v>
      </c>
      <c r="AR1091" s="245">
        <v>45246</v>
      </c>
      <c r="AS1091" s="245">
        <v>45246</v>
      </c>
      <c r="AT1091" s="8" t="s">
        <v>14395</v>
      </c>
      <c r="AU1091" s="244">
        <v>45215</v>
      </c>
      <c r="AV1091" s="247" t="s">
        <v>8582</v>
      </c>
      <c r="AW1091" s="294" t="s">
        <v>8333</v>
      </c>
      <c r="AX1091" s="249"/>
      <c r="AY1091" s="323" t="s">
        <v>14381</v>
      </c>
    </row>
    <row r="1092" spans="1:51" s="121" customFormat="1" ht="21.75" customHeight="1" x14ac:dyDescent="0.35">
      <c r="A1092" s="362">
        <v>1091</v>
      </c>
      <c r="B1092" s="284" t="s">
        <v>14396</v>
      </c>
      <c r="C1092" s="248" t="s">
        <v>14397</v>
      </c>
      <c r="D1092" s="280"/>
      <c r="E1092" s="280" t="s">
        <v>79</v>
      </c>
      <c r="F1092" s="275">
        <v>44459</v>
      </c>
      <c r="G1092" s="275">
        <v>44518</v>
      </c>
      <c r="H1092" s="275">
        <v>44884</v>
      </c>
      <c r="I1092" s="275">
        <v>45248</v>
      </c>
      <c r="J1092" s="269" t="s">
        <v>2085</v>
      </c>
      <c r="K1092" s="269" t="s">
        <v>80</v>
      </c>
      <c r="L1092" s="280" t="s">
        <v>81</v>
      </c>
      <c r="M1092" s="278" t="s">
        <v>79</v>
      </c>
      <c r="N1092" s="279" t="s">
        <v>1990</v>
      </c>
      <c r="O1092" s="279" t="s">
        <v>3186</v>
      </c>
      <c r="P1092" s="279" t="s">
        <v>2061</v>
      </c>
      <c r="Q1092" s="280" t="s">
        <v>83</v>
      </c>
      <c r="R1092" s="284" t="s">
        <v>14398</v>
      </c>
      <c r="S1092" s="280" t="s">
        <v>2003</v>
      </c>
      <c r="T1092" s="280" t="s">
        <v>22</v>
      </c>
      <c r="U1092" s="304">
        <v>29331</v>
      </c>
      <c r="V1092" s="280" t="s">
        <v>79</v>
      </c>
      <c r="W1092" s="280" t="s">
        <v>79</v>
      </c>
      <c r="X1092" s="284" t="s">
        <v>1936</v>
      </c>
      <c r="Y1092" s="248" t="s">
        <v>14399</v>
      </c>
      <c r="Z1092" s="279">
        <v>43592</v>
      </c>
      <c r="AA1092" s="280" t="s">
        <v>1937</v>
      </c>
      <c r="AB1092" s="280" t="s">
        <v>1938</v>
      </c>
      <c r="AC1092" s="280" t="s">
        <v>1939</v>
      </c>
      <c r="AD1092" s="280" t="s">
        <v>14400</v>
      </c>
      <c r="AE1092" s="279" t="s">
        <v>2073</v>
      </c>
      <c r="AF1092" s="280" t="s">
        <v>14401</v>
      </c>
      <c r="AG1092" s="280" t="s">
        <v>14402</v>
      </c>
      <c r="AH1092" s="278" t="s">
        <v>14401</v>
      </c>
      <c r="AI1092" s="279" t="s">
        <v>14402</v>
      </c>
      <c r="AJ1092" s="280" t="s">
        <v>14403</v>
      </c>
      <c r="AK1092" s="280" t="s">
        <v>14404</v>
      </c>
      <c r="AL1092" s="284" t="s">
        <v>2005</v>
      </c>
      <c r="AM1092" s="286" t="s">
        <v>14405</v>
      </c>
      <c r="AN1092" s="325" t="s">
        <v>14406</v>
      </c>
      <c r="AO1092" s="10"/>
      <c r="AP1092" s="10"/>
      <c r="AQ1092" s="254" t="s">
        <v>14407</v>
      </c>
      <c r="AR1092" s="245">
        <v>45248</v>
      </c>
      <c r="AS1092" s="245">
        <v>45248</v>
      </c>
      <c r="AT1092" s="8" t="s">
        <v>14310</v>
      </c>
      <c r="AU1092" s="244" t="s">
        <v>10528</v>
      </c>
      <c r="AV1092" s="247" t="s">
        <v>8638</v>
      </c>
      <c r="AW1092" s="248" t="s">
        <v>9695</v>
      </c>
      <c r="AX1092" s="249"/>
      <c r="AY1092" s="323" t="s">
        <v>14396</v>
      </c>
    </row>
    <row r="1093" spans="1:51" s="11" customFormat="1" ht="21.75" customHeight="1" x14ac:dyDescent="0.35">
      <c r="A1093" s="330">
        <v>1092</v>
      </c>
      <c r="B1093" s="293" t="s">
        <v>14408</v>
      </c>
      <c r="C1093" s="8" t="s">
        <v>14409</v>
      </c>
      <c r="D1093" s="10"/>
      <c r="E1093" s="10" t="s">
        <v>14</v>
      </c>
      <c r="F1093" s="9">
        <v>45215</v>
      </c>
      <c r="G1093" s="9">
        <v>45274</v>
      </c>
      <c r="H1093" s="9"/>
      <c r="I1093" s="251"/>
      <c r="J1093" s="9"/>
      <c r="K1093" s="7" t="s">
        <v>26</v>
      </c>
      <c r="L1093" s="10" t="s">
        <v>428</v>
      </c>
      <c r="M1093" s="242" t="s">
        <v>428</v>
      </c>
      <c r="N1093" s="243" t="s">
        <v>1972</v>
      </c>
      <c r="O1093" s="243" t="s">
        <v>12291</v>
      </c>
      <c r="P1093" s="243" t="s">
        <v>5472</v>
      </c>
      <c r="Q1093" s="10" t="s">
        <v>21</v>
      </c>
      <c r="R1093" s="290" t="s">
        <v>14410</v>
      </c>
      <c r="S1093" s="259" t="s">
        <v>2145</v>
      </c>
      <c r="T1093" s="10" t="s">
        <v>53</v>
      </c>
      <c r="U1093" s="244">
        <v>33974</v>
      </c>
      <c r="V1093" s="10" t="s">
        <v>57</v>
      </c>
      <c r="W1093" s="10" t="s">
        <v>1382</v>
      </c>
      <c r="X1093" s="241" t="s">
        <v>1936</v>
      </c>
      <c r="Y1093" s="319" t="s">
        <v>14411</v>
      </c>
      <c r="Z1093" s="243">
        <v>44819</v>
      </c>
      <c r="AA1093" s="243" t="s">
        <v>1937</v>
      </c>
      <c r="AB1093" s="10" t="s">
        <v>1956</v>
      </c>
      <c r="AC1093" s="10" t="s">
        <v>1939</v>
      </c>
      <c r="AD1093" s="10" t="s">
        <v>2010</v>
      </c>
      <c r="AE1093" s="243" t="s">
        <v>2095</v>
      </c>
      <c r="AF1093" s="10" t="s">
        <v>14412</v>
      </c>
      <c r="AG1093" s="10" t="s">
        <v>14413</v>
      </c>
      <c r="AH1093" s="270" t="s">
        <v>14414</v>
      </c>
      <c r="AI1093" s="243" t="s">
        <v>14415</v>
      </c>
      <c r="AJ1093" s="272" t="s">
        <v>14416</v>
      </c>
      <c r="AK1093" s="10" t="s">
        <v>14417</v>
      </c>
      <c r="AL1093" s="241" t="s">
        <v>1993</v>
      </c>
      <c r="AM1093" s="327" t="s">
        <v>14418</v>
      </c>
      <c r="AN1093" s="324" t="s">
        <v>14419</v>
      </c>
      <c r="AO1093" s="322" t="s">
        <v>14420</v>
      </c>
      <c r="AP1093" s="10"/>
      <c r="AQ1093" s="254" t="s">
        <v>14421</v>
      </c>
      <c r="AR1093" s="292">
        <v>45247</v>
      </c>
      <c r="AS1093" s="292">
        <v>45247</v>
      </c>
      <c r="AT1093" s="8" t="s">
        <v>16</v>
      </c>
      <c r="AU1093" s="244" t="s">
        <v>10528</v>
      </c>
      <c r="AV1093" s="317" t="s">
        <v>8582</v>
      </c>
      <c r="AW1093" s="294" t="s">
        <v>3782</v>
      </c>
      <c r="AX1093" s="249"/>
      <c r="AY1093" s="323" t="s">
        <v>14408</v>
      </c>
    </row>
    <row r="1094" spans="1:51" s="121" customFormat="1" ht="21.75" customHeight="1" x14ac:dyDescent="0.35">
      <c r="A1094" s="330">
        <v>1093</v>
      </c>
      <c r="B1094" s="293" t="s">
        <v>14422</v>
      </c>
      <c r="C1094" s="294" t="s">
        <v>14423</v>
      </c>
      <c r="D1094" s="253"/>
      <c r="E1094" s="253" t="s">
        <v>14</v>
      </c>
      <c r="F1094" s="251">
        <v>44830</v>
      </c>
      <c r="G1094" s="251">
        <v>44889</v>
      </c>
      <c r="H1094" s="251">
        <v>45255</v>
      </c>
      <c r="I1094" s="251">
        <v>45626</v>
      </c>
      <c r="J1094" s="231" t="s">
        <v>2085</v>
      </c>
      <c r="K1094" s="231" t="s">
        <v>18</v>
      </c>
      <c r="L1094" s="253" t="s">
        <v>283</v>
      </c>
      <c r="M1094" s="242" t="s">
        <v>2168</v>
      </c>
      <c r="N1094" s="252" t="s">
        <v>1972</v>
      </c>
      <c r="O1094" s="252" t="s">
        <v>418</v>
      </c>
      <c r="P1094" s="252" t="s">
        <v>14424</v>
      </c>
      <c r="Q1094" s="253" t="s">
        <v>21</v>
      </c>
      <c r="R1094" s="293" t="s">
        <v>14425</v>
      </c>
      <c r="S1094" s="253" t="s">
        <v>2003</v>
      </c>
      <c r="T1094" s="253" t="s">
        <v>53</v>
      </c>
      <c r="U1094" s="295">
        <v>31371</v>
      </c>
      <c r="V1094" s="243" t="s">
        <v>699</v>
      </c>
      <c r="W1094" s="253" t="s">
        <v>699</v>
      </c>
      <c r="X1094" s="293" t="s">
        <v>1936</v>
      </c>
      <c r="Y1094" s="294" t="s">
        <v>14426</v>
      </c>
      <c r="Z1094" s="252">
        <v>45036</v>
      </c>
      <c r="AA1094" s="253" t="s">
        <v>1937</v>
      </c>
      <c r="AB1094" s="253" t="s">
        <v>1956</v>
      </c>
      <c r="AC1094" s="253" t="s">
        <v>1968</v>
      </c>
      <c r="AD1094" s="253" t="s">
        <v>14427</v>
      </c>
      <c r="AE1094" s="252" t="s">
        <v>14428</v>
      </c>
      <c r="AF1094" s="253" t="s">
        <v>14429</v>
      </c>
      <c r="AG1094" s="253" t="s">
        <v>14430</v>
      </c>
      <c r="AH1094" s="242" t="s">
        <v>14431</v>
      </c>
      <c r="AI1094" s="252" t="s">
        <v>14432</v>
      </c>
      <c r="AJ1094" s="253" t="s">
        <v>14433</v>
      </c>
      <c r="AK1094" s="253" t="s">
        <v>643</v>
      </c>
      <c r="AL1094" s="293" t="s">
        <v>1958</v>
      </c>
      <c r="AM1094" s="296" t="s">
        <v>14434</v>
      </c>
      <c r="AN1094" s="321" t="s">
        <v>14435</v>
      </c>
      <c r="AO1094" s="253"/>
      <c r="AP1094" s="10"/>
      <c r="AQ1094" s="254" t="s">
        <v>14436</v>
      </c>
      <c r="AR1094" s="292">
        <v>45254</v>
      </c>
      <c r="AS1094" s="292">
        <v>45254</v>
      </c>
      <c r="AT1094" s="8" t="s">
        <v>14437</v>
      </c>
      <c r="AU1094" s="244">
        <v>45229</v>
      </c>
      <c r="AV1094" s="317" t="s">
        <v>8582</v>
      </c>
      <c r="AW1094" s="294" t="s">
        <v>6738</v>
      </c>
      <c r="AX1094" s="249"/>
      <c r="AY1094" s="323" t="s">
        <v>14422</v>
      </c>
    </row>
    <row r="1095" spans="1:51" s="121" customFormat="1" ht="21.75" customHeight="1" x14ac:dyDescent="0.35">
      <c r="A1095" s="330">
        <v>1094</v>
      </c>
      <c r="B1095" s="293" t="s">
        <v>14438</v>
      </c>
      <c r="C1095" s="294" t="s">
        <v>14439</v>
      </c>
      <c r="D1095" s="253"/>
      <c r="E1095" s="253" t="s">
        <v>1725</v>
      </c>
      <c r="F1095" s="251">
        <v>43467</v>
      </c>
      <c r="G1095" s="251">
        <v>43526</v>
      </c>
      <c r="H1095" s="251">
        <v>43893</v>
      </c>
      <c r="I1095" s="251"/>
      <c r="J1095" s="231" t="s">
        <v>1932</v>
      </c>
      <c r="K1095" s="231" t="s">
        <v>80</v>
      </c>
      <c r="L1095" s="253" t="s">
        <v>13021</v>
      </c>
      <c r="M1095" s="242" t="s">
        <v>2038</v>
      </c>
      <c r="N1095" s="252" t="s">
        <v>2017</v>
      </c>
      <c r="O1095" s="252" t="s">
        <v>3186</v>
      </c>
      <c r="P1095" s="252" t="s">
        <v>2061</v>
      </c>
      <c r="Q1095" s="253" t="s">
        <v>83</v>
      </c>
      <c r="R1095" s="293" t="s">
        <v>14440</v>
      </c>
      <c r="S1095" s="253" t="s">
        <v>1944</v>
      </c>
      <c r="T1095" s="253" t="s">
        <v>53</v>
      </c>
      <c r="U1095" s="295">
        <v>33087</v>
      </c>
      <c r="V1095" s="253" t="s">
        <v>1725</v>
      </c>
      <c r="W1095" s="253" t="s">
        <v>1725</v>
      </c>
      <c r="X1095" s="293" t="s">
        <v>1936</v>
      </c>
      <c r="Y1095" s="294" t="s">
        <v>14441</v>
      </c>
      <c r="Z1095" s="252">
        <v>44455</v>
      </c>
      <c r="AA1095" s="253" t="s">
        <v>1937</v>
      </c>
      <c r="AB1095" s="253" t="s">
        <v>1938</v>
      </c>
      <c r="AC1095" s="253" t="s">
        <v>1939</v>
      </c>
      <c r="AD1095" s="253" t="s">
        <v>2253</v>
      </c>
      <c r="AE1095" s="252" t="s">
        <v>2368</v>
      </c>
      <c r="AF1095" s="253" t="s">
        <v>14442</v>
      </c>
      <c r="AG1095" s="253" t="s">
        <v>14443</v>
      </c>
      <c r="AH1095" s="242" t="s">
        <v>14442</v>
      </c>
      <c r="AI1095" s="252" t="s">
        <v>14443</v>
      </c>
      <c r="AJ1095" s="253" t="s">
        <v>14444</v>
      </c>
      <c r="AK1095" s="253" t="s">
        <v>14445</v>
      </c>
      <c r="AL1095" s="293" t="s">
        <v>1971</v>
      </c>
      <c r="AM1095" s="296" t="s">
        <v>14446</v>
      </c>
      <c r="AN1095" s="321" t="s">
        <v>14447</v>
      </c>
      <c r="AO1095" s="10" t="s">
        <v>14448</v>
      </c>
      <c r="AP1095" s="10"/>
      <c r="AQ1095" s="254" t="s">
        <v>14449</v>
      </c>
      <c r="AR1095" s="292">
        <v>45260</v>
      </c>
      <c r="AS1095" s="292">
        <v>45260</v>
      </c>
      <c r="AT1095" s="8" t="s">
        <v>14450</v>
      </c>
      <c r="AU1095" s="244">
        <v>45247</v>
      </c>
      <c r="AV1095" s="317" t="s">
        <v>8582</v>
      </c>
      <c r="AW1095" s="294" t="s">
        <v>6612</v>
      </c>
      <c r="AX1095" s="249"/>
      <c r="AY1095" s="323" t="s">
        <v>14438</v>
      </c>
    </row>
    <row r="1096" spans="1:51" s="11" customFormat="1" ht="21.75" customHeight="1" x14ac:dyDescent="0.35">
      <c r="A1096" s="330">
        <v>1095</v>
      </c>
      <c r="B1096" s="293" t="s">
        <v>14451</v>
      </c>
      <c r="C1096" s="8" t="s">
        <v>14452</v>
      </c>
      <c r="D1096" s="10" t="s">
        <v>14453</v>
      </c>
      <c r="E1096" s="10" t="s">
        <v>2562</v>
      </c>
      <c r="F1096" s="9">
        <v>45019</v>
      </c>
      <c r="G1096" s="9">
        <v>45078</v>
      </c>
      <c r="H1096" s="251">
        <v>45079</v>
      </c>
      <c r="I1096" s="251">
        <v>45473</v>
      </c>
      <c r="J1096" s="7" t="s">
        <v>2085</v>
      </c>
      <c r="K1096" s="7" t="s">
        <v>80</v>
      </c>
      <c r="L1096" s="10" t="s">
        <v>13008</v>
      </c>
      <c r="M1096" s="242" t="s">
        <v>13009</v>
      </c>
      <c r="N1096" s="252" t="s">
        <v>1984</v>
      </c>
      <c r="O1096" s="252" t="s">
        <v>7396</v>
      </c>
      <c r="P1096" s="252" t="s">
        <v>2039</v>
      </c>
      <c r="Q1096" s="253" t="s">
        <v>83</v>
      </c>
      <c r="R1096" s="350" t="s">
        <v>14454</v>
      </c>
      <c r="S1096" s="253" t="s">
        <v>1944</v>
      </c>
      <c r="T1096" s="253" t="s">
        <v>53</v>
      </c>
      <c r="U1096" s="244">
        <v>31095</v>
      </c>
      <c r="V1096" s="243" t="s">
        <v>699</v>
      </c>
      <c r="W1096" s="10" t="s">
        <v>699</v>
      </c>
      <c r="X1096" s="241" t="s">
        <v>1936</v>
      </c>
      <c r="Y1096" s="319" t="s">
        <v>14455</v>
      </c>
      <c r="Z1096" s="243">
        <v>44873</v>
      </c>
      <c r="AA1096" s="10" t="s">
        <v>1937</v>
      </c>
      <c r="AB1096" s="10" t="s">
        <v>1938</v>
      </c>
      <c r="AC1096" s="10" t="s">
        <v>1939</v>
      </c>
      <c r="AD1096" s="10" t="s">
        <v>2049</v>
      </c>
      <c r="AE1096" s="252" t="s">
        <v>2377</v>
      </c>
      <c r="AF1096" s="10" t="s">
        <v>14456</v>
      </c>
      <c r="AG1096" s="10" t="s">
        <v>14457</v>
      </c>
      <c r="AH1096" s="242" t="s">
        <v>14456</v>
      </c>
      <c r="AI1096" s="243" t="s">
        <v>14457</v>
      </c>
      <c r="AJ1096" s="272" t="s">
        <v>14458</v>
      </c>
      <c r="AK1096" s="10" t="s">
        <v>14459</v>
      </c>
      <c r="AL1096" s="293" t="s">
        <v>1971</v>
      </c>
      <c r="AM1096" s="254" t="s">
        <v>14460</v>
      </c>
      <c r="AN1096" s="324" t="s">
        <v>14461</v>
      </c>
      <c r="AO1096" s="10" t="s">
        <v>14462</v>
      </c>
      <c r="AP1096" s="10"/>
      <c r="AQ1096" s="254" t="s">
        <v>14463</v>
      </c>
      <c r="AR1096" s="292">
        <v>45260</v>
      </c>
      <c r="AS1096" s="292">
        <v>45260</v>
      </c>
      <c r="AT1096" s="8" t="s">
        <v>14464</v>
      </c>
      <c r="AU1096" s="244">
        <v>45240</v>
      </c>
      <c r="AV1096" s="317" t="s">
        <v>8582</v>
      </c>
      <c r="AW1096" s="294" t="s">
        <v>6612</v>
      </c>
      <c r="AX1096" s="249"/>
      <c r="AY1096" s="323" t="s">
        <v>14451</v>
      </c>
    </row>
    <row r="1097" spans="1:51" s="11" customFormat="1" ht="22.5" customHeight="1" x14ac:dyDescent="0.35">
      <c r="A1097" s="330">
        <v>1096</v>
      </c>
      <c r="B1097" s="293" t="s">
        <v>14465</v>
      </c>
      <c r="C1097" s="294" t="s">
        <v>14466</v>
      </c>
      <c r="D1097" s="253"/>
      <c r="E1097" s="253" t="s">
        <v>781</v>
      </c>
      <c r="F1097" s="251">
        <v>44837</v>
      </c>
      <c r="G1097" s="251">
        <v>44896</v>
      </c>
      <c r="H1097" s="251">
        <v>44897</v>
      </c>
      <c r="I1097" s="251">
        <v>45261</v>
      </c>
      <c r="J1097" s="231" t="s">
        <v>2085</v>
      </c>
      <c r="K1097" s="231" t="s">
        <v>80</v>
      </c>
      <c r="L1097" s="253" t="s">
        <v>12780</v>
      </c>
      <c r="M1097" s="242" t="s">
        <v>11571</v>
      </c>
      <c r="N1097" s="252" t="s">
        <v>2017</v>
      </c>
      <c r="O1097" s="252" t="s">
        <v>3186</v>
      </c>
      <c r="P1097" s="252" t="s">
        <v>2438</v>
      </c>
      <c r="Q1097" s="253" t="s">
        <v>83</v>
      </c>
      <c r="R1097" s="293" t="s">
        <v>14467</v>
      </c>
      <c r="S1097" s="253" t="s">
        <v>2234</v>
      </c>
      <c r="T1097" s="253" t="s">
        <v>53</v>
      </c>
      <c r="U1097" s="295">
        <v>33225</v>
      </c>
      <c r="V1097" s="253" t="s">
        <v>781</v>
      </c>
      <c r="W1097" s="253" t="s">
        <v>781</v>
      </c>
      <c r="X1097" s="293" t="s">
        <v>1936</v>
      </c>
      <c r="Y1097" s="294" t="s">
        <v>14468</v>
      </c>
      <c r="Z1097" s="252">
        <v>44313</v>
      </c>
      <c r="AA1097" s="253" t="s">
        <v>1937</v>
      </c>
      <c r="AB1097" s="253" t="s">
        <v>1938</v>
      </c>
      <c r="AC1097" s="253" t="s">
        <v>1939</v>
      </c>
      <c r="AD1097" s="253" t="s">
        <v>2049</v>
      </c>
      <c r="AE1097" s="252" t="s">
        <v>2041</v>
      </c>
      <c r="AF1097" s="253" t="s">
        <v>14469</v>
      </c>
      <c r="AG1097" s="253" t="s">
        <v>14470</v>
      </c>
      <c r="AH1097" s="242" t="s">
        <v>14469</v>
      </c>
      <c r="AI1097" s="252" t="s">
        <v>14470</v>
      </c>
      <c r="AJ1097" s="253" t="s">
        <v>14471</v>
      </c>
      <c r="AK1097" s="253" t="s">
        <v>14472</v>
      </c>
      <c r="AL1097" s="293" t="s">
        <v>2005</v>
      </c>
      <c r="AM1097" s="296" t="s">
        <v>14473</v>
      </c>
      <c r="AN1097" s="321" t="s">
        <v>14474</v>
      </c>
      <c r="AO1097" s="253"/>
      <c r="AP1097" s="253"/>
      <c r="AQ1097" s="313" t="s">
        <v>14475</v>
      </c>
      <c r="AR1097" s="292">
        <v>45261</v>
      </c>
      <c r="AS1097" s="292">
        <v>45261</v>
      </c>
      <c r="AT1097" s="8" t="s">
        <v>14476</v>
      </c>
      <c r="AU1097" s="244" t="s">
        <v>10528</v>
      </c>
      <c r="AV1097" s="247" t="s">
        <v>8638</v>
      </c>
      <c r="AW1097" s="294" t="s">
        <v>14477</v>
      </c>
      <c r="AX1097" s="249"/>
      <c r="AY1097" s="323" t="s">
        <v>14465</v>
      </c>
    </row>
    <row r="1098" spans="1:51" s="121" customFormat="1" ht="25.5" customHeight="1" x14ac:dyDescent="0.35">
      <c r="A1098" s="330">
        <v>1097</v>
      </c>
      <c r="B1098" s="293" t="s">
        <v>14478</v>
      </c>
      <c r="C1098" s="294" t="s">
        <v>14479</v>
      </c>
      <c r="D1098" s="253"/>
      <c r="E1098" s="253" t="s">
        <v>14</v>
      </c>
      <c r="F1098" s="251">
        <v>44270</v>
      </c>
      <c r="G1098" s="251">
        <v>44329</v>
      </c>
      <c r="H1098" s="251">
        <v>44695</v>
      </c>
      <c r="I1098" s="251">
        <v>45790</v>
      </c>
      <c r="J1098" s="231" t="s">
        <v>2269</v>
      </c>
      <c r="K1098" s="231" t="s">
        <v>18</v>
      </c>
      <c r="L1098" s="253" t="s">
        <v>218</v>
      </c>
      <c r="M1098" s="242" t="s">
        <v>2083</v>
      </c>
      <c r="N1098" s="252" t="s">
        <v>2017</v>
      </c>
      <c r="O1098" s="252" t="s">
        <v>7100</v>
      </c>
      <c r="P1098" s="252" t="s">
        <v>8319</v>
      </c>
      <c r="Q1098" s="253" t="s">
        <v>21</v>
      </c>
      <c r="R1098" s="293" t="s">
        <v>14480</v>
      </c>
      <c r="S1098" s="253" t="s">
        <v>2252</v>
      </c>
      <c r="T1098" s="253" t="s">
        <v>22</v>
      </c>
      <c r="U1098" s="295">
        <v>35495</v>
      </c>
      <c r="V1098" s="253" t="s">
        <v>1045</v>
      </c>
      <c r="W1098" s="253" t="s">
        <v>1045</v>
      </c>
      <c r="X1098" s="293" t="s">
        <v>1936</v>
      </c>
      <c r="Y1098" s="294" t="s">
        <v>14481</v>
      </c>
      <c r="Z1098" s="252">
        <v>43826</v>
      </c>
      <c r="AA1098" s="253" t="s">
        <v>1937</v>
      </c>
      <c r="AB1098" s="253" t="s">
        <v>1956</v>
      </c>
      <c r="AC1098" s="253" t="s">
        <v>1939</v>
      </c>
      <c r="AD1098" s="253" t="s">
        <v>2370</v>
      </c>
      <c r="AE1098" s="252" t="s">
        <v>2615</v>
      </c>
      <c r="AF1098" s="253" t="s">
        <v>14482</v>
      </c>
      <c r="AG1098" s="253" t="s">
        <v>14483</v>
      </c>
      <c r="AH1098" s="242" t="s">
        <v>14484</v>
      </c>
      <c r="AI1098" s="252" t="s">
        <v>14485</v>
      </c>
      <c r="AJ1098" s="253" t="s">
        <v>14486</v>
      </c>
      <c r="AK1098" s="253" t="s">
        <v>14487</v>
      </c>
      <c r="AL1098" s="293" t="s">
        <v>2224</v>
      </c>
      <c r="AM1098" s="296" t="s">
        <v>14488</v>
      </c>
      <c r="AN1098" s="321" t="s">
        <v>14489</v>
      </c>
      <c r="AO1098" s="10" t="s">
        <v>14490</v>
      </c>
      <c r="AP1098" s="10"/>
      <c r="AQ1098" s="254" t="s">
        <v>14491</v>
      </c>
      <c r="AR1098" s="292">
        <v>45268</v>
      </c>
      <c r="AS1098" s="292">
        <v>45268</v>
      </c>
      <c r="AT1098" s="8" t="s">
        <v>14492</v>
      </c>
      <c r="AU1098" s="244">
        <v>45233</v>
      </c>
      <c r="AV1098" s="317" t="s">
        <v>8582</v>
      </c>
      <c r="AW1098" s="294" t="s">
        <v>6612</v>
      </c>
      <c r="AX1098" s="249"/>
      <c r="AY1098" s="323" t="s">
        <v>14478</v>
      </c>
    </row>
    <row r="1099" spans="1:51" s="11" customFormat="1" ht="23.25" customHeight="1" x14ac:dyDescent="0.35">
      <c r="A1099" s="330">
        <v>1098</v>
      </c>
      <c r="B1099" s="293" t="s">
        <v>14493</v>
      </c>
      <c r="C1099" s="8" t="s">
        <v>14494</v>
      </c>
      <c r="D1099" s="10"/>
      <c r="E1099" s="10" t="s">
        <v>1679</v>
      </c>
      <c r="F1099" s="9">
        <v>45075</v>
      </c>
      <c r="G1099" s="9">
        <v>45134</v>
      </c>
      <c r="H1099" s="251">
        <v>45135</v>
      </c>
      <c r="I1099" s="251">
        <v>45504</v>
      </c>
      <c r="J1099" s="7" t="s">
        <v>2085</v>
      </c>
      <c r="K1099" s="7" t="s">
        <v>80</v>
      </c>
      <c r="L1099" s="10" t="s">
        <v>12780</v>
      </c>
      <c r="M1099" s="242" t="s">
        <v>13946</v>
      </c>
      <c r="N1099" s="252" t="s">
        <v>1942</v>
      </c>
      <c r="O1099" s="252" t="s">
        <v>8102</v>
      </c>
      <c r="P1099" s="252" t="s">
        <v>1996</v>
      </c>
      <c r="Q1099" s="253" t="s">
        <v>83</v>
      </c>
      <c r="R1099" s="350" t="s">
        <v>14495</v>
      </c>
      <c r="S1099" s="351" t="s">
        <v>2252</v>
      </c>
      <c r="T1099" s="253" t="s">
        <v>53</v>
      </c>
      <c r="U1099" s="244">
        <v>27828</v>
      </c>
      <c r="V1099" s="253" t="s">
        <v>1679</v>
      </c>
      <c r="W1099" s="10" t="s">
        <v>176</v>
      </c>
      <c r="X1099" s="241" t="s">
        <v>1936</v>
      </c>
      <c r="Y1099" s="319" t="s">
        <v>14496</v>
      </c>
      <c r="Z1099" s="243">
        <v>44535</v>
      </c>
      <c r="AA1099" s="243" t="s">
        <v>1937</v>
      </c>
      <c r="AB1099" s="10" t="s">
        <v>1946</v>
      </c>
      <c r="AC1099" s="253" t="s">
        <v>1939</v>
      </c>
      <c r="AD1099" s="10" t="s">
        <v>2004</v>
      </c>
      <c r="AE1099" s="243" t="s">
        <v>1948</v>
      </c>
      <c r="AF1099" s="10" t="s">
        <v>14497</v>
      </c>
      <c r="AG1099" s="10" t="s">
        <v>14498</v>
      </c>
      <c r="AH1099" s="242" t="s">
        <v>14497</v>
      </c>
      <c r="AI1099" s="243" t="s">
        <v>14498</v>
      </c>
      <c r="AJ1099" s="272" t="s">
        <v>14499</v>
      </c>
      <c r="AK1099" s="10" t="s">
        <v>1551</v>
      </c>
      <c r="AL1099" s="293" t="s">
        <v>2005</v>
      </c>
      <c r="AM1099" s="254" t="s">
        <v>14500</v>
      </c>
      <c r="AN1099" s="324" t="s">
        <v>14501</v>
      </c>
      <c r="AO1099" s="10" t="s">
        <v>14502</v>
      </c>
      <c r="AP1099" s="10"/>
      <c r="AQ1099" s="254" t="s">
        <v>14503</v>
      </c>
      <c r="AR1099" s="292">
        <v>45267</v>
      </c>
      <c r="AS1099" s="292">
        <v>45291</v>
      </c>
      <c r="AT1099" s="8" t="s">
        <v>14504</v>
      </c>
      <c r="AU1099" s="244">
        <v>45241</v>
      </c>
      <c r="AV1099" s="247" t="s">
        <v>8638</v>
      </c>
      <c r="AW1099" s="294" t="s">
        <v>14477</v>
      </c>
      <c r="AX1099" s="249"/>
      <c r="AY1099" s="323" t="s">
        <v>14493</v>
      </c>
    </row>
    <row r="1100" spans="1:51" s="121" customFormat="1" ht="23.25" customHeight="1" x14ac:dyDescent="0.35">
      <c r="A1100" s="362">
        <v>1099</v>
      </c>
      <c r="B1100" s="284" t="s">
        <v>14505</v>
      </c>
      <c r="C1100" s="248" t="s">
        <v>14506</v>
      </c>
      <c r="D1100" s="280" t="s">
        <v>14507</v>
      </c>
      <c r="E1100" s="280" t="s">
        <v>1071</v>
      </c>
      <c r="F1100" s="275">
        <v>43152</v>
      </c>
      <c r="G1100" s="275">
        <v>43211</v>
      </c>
      <c r="H1100" s="275">
        <v>43212</v>
      </c>
      <c r="I1100" s="275"/>
      <c r="J1100" s="269" t="s">
        <v>1932</v>
      </c>
      <c r="K1100" s="269" t="s">
        <v>80</v>
      </c>
      <c r="L1100" s="280" t="s">
        <v>13008</v>
      </c>
      <c r="M1100" s="281" t="s">
        <v>13193</v>
      </c>
      <c r="N1100" s="279" t="s">
        <v>1964</v>
      </c>
      <c r="O1100" s="279" t="s">
        <v>7396</v>
      </c>
      <c r="P1100" s="279" t="s">
        <v>2053</v>
      </c>
      <c r="Q1100" s="280" t="s">
        <v>83</v>
      </c>
      <c r="R1100" s="284" t="s">
        <v>14508</v>
      </c>
      <c r="S1100" s="280" t="s">
        <v>1944</v>
      </c>
      <c r="T1100" s="280" t="s">
        <v>53</v>
      </c>
      <c r="U1100" s="304">
        <v>25821</v>
      </c>
      <c r="V1100" s="280" t="s">
        <v>2055</v>
      </c>
      <c r="W1100" s="280" t="s">
        <v>145</v>
      </c>
      <c r="X1100" s="284" t="s">
        <v>1936</v>
      </c>
      <c r="Y1100" s="248" t="s">
        <v>14509</v>
      </c>
      <c r="Z1100" s="279">
        <v>42289</v>
      </c>
      <c r="AA1100" s="280" t="s">
        <v>255</v>
      </c>
      <c r="AB1100" s="280" t="s">
        <v>1938</v>
      </c>
      <c r="AC1100" s="280" t="s">
        <v>1939</v>
      </c>
      <c r="AD1100" s="280" t="s">
        <v>2094</v>
      </c>
      <c r="AE1100" s="279" t="s">
        <v>2708</v>
      </c>
      <c r="AF1100" s="280" t="s">
        <v>14510</v>
      </c>
      <c r="AG1100" s="280" t="s">
        <v>14511</v>
      </c>
      <c r="AH1100" s="281" t="s">
        <v>14510</v>
      </c>
      <c r="AI1100" s="279" t="s">
        <v>14511</v>
      </c>
      <c r="AJ1100" s="280" t="s">
        <v>14512</v>
      </c>
      <c r="AK1100" s="280" t="s">
        <v>14513</v>
      </c>
      <c r="AL1100" s="284" t="s">
        <v>1971</v>
      </c>
      <c r="AM1100" s="286" t="s">
        <v>14514</v>
      </c>
      <c r="AN1100" s="325" t="s">
        <v>14515</v>
      </c>
      <c r="AO1100" s="10"/>
      <c r="AP1100" s="10"/>
      <c r="AQ1100" s="254" t="s">
        <v>14516</v>
      </c>
      <c r="AR1100" s="245">
        <v>45268</v>
      </c>
      <c r="AS1100" s="292">
        <v>45291</v>
      </c>
      <c r="AT1100" s="8" t="s">
        <v>14517</v>
      </c>
      <c r="AU1100" s="244">
        <v>45243</v>
      </c>
      <c r="AV1100" s="247" t="s">
        <v>8638</v>
      </c>
      <c r="AW1100" s="294" t="s">
        <v>14477</v>
      </c>
      <c r="AX1100" s="249"/>
      <c r="AY1100" s="323" t="s">
        <v>14505</v>
      </c>
    </row>
    <row r="1101" spans="1:51" s="121" customFormat="1" ht="23.25" customHeight="1" x14ac:dyDescent="0.35">
      <c r="A1101" s="365">
        <v>1100</v>
      </c>
      <c r="B1101" s="284" t="s">
        <v>14518</v>
      </c>
      <c r="C1101" s="8" t="s">
        <v>14519</v>
      </c>
      <c r="D1101" s="7"/>
      <c r="E1101" s="7" t="s">
        <v>141</v>
      </c>
      <c r="F1101" s="9">
        <v>44986</v>
      </c>
      <c r="G1101" s="9">
        <v>45045</v>
      </c>
      <c r="H1101" s="9">
        <v>45046</v>
      </c>
      <c r="I1101" s="275">
        <v>45411</v>
      </c>
      <c r="J1101" s="7" t="s">
        <v>2085</v>
      </c>
      <c r="K1101" s="7" t="s">
        <v>80</v>
      </c>
      <c r="L1101" s="280" t="s">
        <v>13213</v>
      </c>
      <c r="M1101" s="331" t="s">
        <v>7462</v>
      </c>
      <c r="N1101" s="10" t="s">
        <v>1942</v>
      </c>
      <c r="O1101" s="10" t="s">
        <v>8102</v>
      </c>
      <c r="P1101" s="10" t="s">
        <v>1996</v>
      </c>
      <c r="Q1101" s="269" t="s">
        <v>83</v>
      </c>
      <c r="R1101" s="232" t="s">
        <v>14520</v>
      </c>
      <c r="S1101" s="7" t="s">
        <v>2174</v>
      </c>
      <c r="T1101" s="7" t="s">
        <v>53</v>
      </c>
      <c r="U1101" s="9">
        <v>27073</v>
      </c>
      <c r="V1101" s="7" t="s">
        <v>141</v>
      </c>
      <c r="W1101" s="7" t="s">
        <v>141</v>
      </c>
      <c r="X1101" s="7" t="s">
        <v>1936</v>
      </c>
      <c r="Y1101" s="343" t="s">
        <v>14521</v>
      </c>
      <c r="Z1101" s="9">
        <v>44385</v>
      </c>
      <c r="AA1101" s="7" t="s">
        <v>1937</v>
      </c>
      <c r="AB1101" s="7" t="s">
        <v>1938</v>
      </c>
      <c r="AC1101" s="11" t="s">
        <v>1939</v>
      </c>
      <c r="AD1101" s="7" t="s">
        <v>2466</v>
      </c>
      <c r="AE1101" s="7" t="s">
        <v>1948</v>
      </c>
      <c r="AF1101" s="7" t="s">
        <v>14522</v>
      </c>
      <c r="AG1101" s="7" t="s">
        <v>14523</v>
      </c>
      <c r="AH1101" s="7" t="s">
        <v>14522</v>
      </c>
      <c r="AI1101" s="7" t="s">
        <v>14523</v>
      </c>
      <c r="AJ1101" s="344" t="s">
        <v>14524</v>
      </c>
      <c r="AK1101" s="7" t="s">
        <v>14525</v>
      </c>
      <c r="AL1101" s="7" t="s">
        <v>2005</v>
      </c>
      <c r="AM1101" s="7" t="s">
        <v>14526</v>
      </c>
      <c r="AN1101" s="333" t="s">
        <v>14527</v>
      </c>
      <c r="AO1101" s="7"/>
      <c r="AP1101" s="7"/>
      <c r="AQ1101" s="10" t="s">
        <v>14528</v>
      </c>
      <c r="AR1101" s="245">
        <v>45268</v>
      </c>
      <c r="AS1101" s="292">
        <v>45291</v>
      </c>
      <c r="AT1101" s="256" t="s">
        <v>14529</v>
      </c>
      <c r="AU1101" s="244">
        <v>45239</v>
      </c>
      <c r="AV1101" s="247" t="s">
        <v>8638</v>
      </c>
      <c r="AW1101" s="294" t="s">
        <v>14477</v>
      </c>
      <c r="AY1101" s="323" t="s">
        <v>14518</v>
      </c>
    </row>
    <row r="1102" spans="1:51" s="121" customFormat="1" ht="23.25" customHeight="1" x14ac:dyDescent="0.35">
      <c r="A1102" s="365">
        <v>1101</v>
      </c>
      <c r="B1102" s="284" t="s">
        <v>14530</v>
      </c>
      <c r="C1102" s="248" t="s">
        <v>14531</v>
      </c>
      <c r="D1102" s="269"/>
      <c r="E1102" s="269" t="s">
        <v>544</v>
      </c>
      <c r="F1102" s="275">
        <v>44396</v>
      </c>
      <c r="G1102" s="275">
        <v>44455</v>
      </c>
      <c r="H1102" s="275">
        <v>44821</v>
      </c>
      <c r="I1102" s="275">
        <v>45916</v>
      </c>
      <c r="J1102" s="269" t="s">
        <v>2269</v>
      </c>
      <c r="K1102" s="269" t="s">
        <v>80</v>
      </c>
      <c r="L1102" s="280" t="s">
        <v>13021</v>
      </c>
      <c r="M1102" s="280" t="s">
        <v>9295</v>
      </c>
      <c r="N1102" s="280" t="s">
        <v>1964</v>
      </c>
      <c r="O1102" s="280" t="s">
        <v>8102</v>
      </c>
      <c r="P1102" s="280" t="s">
        <v>1996</v>
      </c>
      <c r="Q1102" s="269" t="s">
        <v>83</v>
      </c>
      <c r="R1102" s="232" t="s">
        <v>14532</v>
      </c>
      <c r="S1102" s="269" t="s">
        <v>1944</v>
      </c>
      <c r="T1102" s="269" t="s">
        <v>53</v>
      </c>
      <c r="U1102" s="275">
        <v>29310</v>
      </c>
      <c r="V1102" s="329" t="s">
        <v>544</v>
      </c>
      <c r="W1102" s="269" t="s">
        <v>544</v>
      </c>
      <c r="X1102" s="269" t="s">
        <v>1936</v>
      </c>
      <c r="Y1102" s="269" t="s">
        <v>14533</v>
      </c>
      <c r="Z1102" s="275">
        <v>38532</v>
      </c>
      <c r="AA1102" s="269" t="s">
        <v>544</v>
      </c>
      <c r="AB1102" s="269" t="s">
        <v>1938</v>
      </c>
      <c r="AC1102" s="346" t="s">
        <v>1939</v>
      </c>
      <c r="AD1102" s="269" t="s">
        <v>14534</v>
      </c>
      <c r="AE1102" s="269" t="s">
        <v>1948</v>
      </c>
      <c r="AF1102" s="269" t="s">
        <v>14535</v>
      </c>
      <c r="AG1102" s="269" t="s">
        <v>14536</v>
      </c>
      <c r="AH1102" s="269" t="s">
        <v>14535</v>
      </c>
      <c r="AI1102" s="269" t="s">
        <v>14536</v>
      </c>
      <c r="AJ1102" s="269" t="s">
        <v>14537</v>
      </c>
      <c r="AK1102" s="269" t="s">
        <v>5410</v>
      </c>
      <c r="AL1102" s="269" t="s">
        <v>2005</v>
      </c>
      <c r="AM1102" s="325" t="s">
        <v>14538</v>
      </c>
      <c r="AN1102" s="325" t="s">
        <v>14539</v>
      </c>
      <c r="AO1102" s="7"/>
      <c r="AP1102" s="7"/>
      <c r="AQ1102" s="10" t="s">
        <v>14540</v>
      </c>
      <c r="AR1102" s="245">
        <v>45268</v>
      </c>
      <c r="AS1102" s="292">
        <v>45291</v>
      </c>
      <c r="AT1102" s="256" t="s">
        <v>14541</v>
      </c>
      <c r="AU1102" s="244">
        <v>45240</v>
      </c>
      <c r="AV1102" s="247" t="s">
        <v>8638</v>
      </c>
      <c r="AW1102" s="294" t="s">
        <v>14477</v>
      </c>
      <c r="AY1102" s="323" t="s">
        <v>14530</v>
      </c>
    </row>
    <row r="1103" spans="1:51" s="329" customFormat="1" ht="23.25" customHeight="1" x14ac:dyDescent="0.35">
      <c r="A1103" s="362">
        <v>1102</v>
      </c>
      <c r="B1103" s="284" t="s">
        <v>14542</v>
      </c>
      <c r="C1103" s="248" t="s">
        <v>14543</v>
      </c>
      <c r="D1103" s="280"/>
      <c r="E1103" s="280" t="s">
        <v>747</v>
      </c>
      <c r="F1103" s="275">
        <v>44851</v>
      </c>
      <c r="G1103" s="275">
        <v>44910</v>
      </c>
      <c r="H1103" s="275">
        <v>44911</v>
      </c>
      <c r="I1103" s="275">
        <v>45275</v>
      </c>
      <c r="J1103" s="269" t="s">
        <v>2085</v>
      </c>
      <c r="K1103" s="269" t="s">
        <v>12857</v>
      </c>
      <c r="L1103" s="280" t="s">
        <v>146</v>
      </c>
      <c r="M1103" s="281" t="s">
        <v>2032</v>
      </c>
      <c r="N1103" s="279" t="s">
        <v>2017</v>
      </c>
      <c r="O1103" s="279" t="s">
        <v>396</v>
      </c>
      <c r="P1103" s="279" t="s">
        <v>2171</v>
      </c>
      <c r="Q1103" s="280" t="s">
        <v>148</v>
      </c>
      <c r="R1103" s="284" t="s">
        <v>14544</v>
      </c>
      <c r="S1103" s="280" t="s">
        <v>1944</v>
      </c>
      <c r="T1103" s="280" t="s">
        <v>53</v>
      </c>
      <c r="U1103" s="304">
        <v>33743</v>
      </c>
      <c r="V1103" s="280" t="s">
        <v>747</v>
      </c>
      <c r="W1103" s="280" t="s">
        <v>747</v>
      </c>
      <c r="X1103" s="284" t="s">
        <v>1936</v>
      </c>
      <c r="Y1103" s="248" t="s">
        <v>14545</v>
      </c>
      <c r="Z1103" s="279">
        <v>44359</v>
      </c>
      <c r="AA1103" s="280" t="s">
        <v>1937</v>
      </c>
      <c r="AB1103" s="280" t="s">
        <v>1938</v>
      </c>
      <c r="AC1103" s="280" t="s">
        <v>1939</v>
      </c>
      <c r="AD1103" s="280" t="s">
        <v>14546</v>
      </c>
      <c r="AE1103" s="279" t="s">
        <v>11050</v>
      </c>
      <c r="AF1103" s="280" t="s">
        <v>14547</v>
      </c>
      <c r="AG1103" s="280" t="s">
        <v>14548</v>
      </c>
      <c r="AH1103" s="281" t="s">
        <v>14547</v>
      </c>
      <c r="AI1103" s="279" t="s">
        <v>14548</v>
      </c>
      <c r="AJ1103" s="280" t="s">
        <v>14549</v>
      </c>
      <c r="AK1103" s="280" t="s">
        <v>14550</v>
      </c>
      <c r="AL1103" s="284" t="s">
        <v>1971</v>
      </c>
      <c r="AM1103" s="286" t="s">
        <v>14551</v>
      </c>
      <c r="AN1103" s="325" t="s">
        <v>14552</v>
      </c>
      <c r="AO1103" s="280" t="s">
        <v>14553</v>
      </c>
      <c r="AP1103" s="280"/>
      <c r="AQ1103" s="307" t="s">
        <v>14554</v>
      </c>
      <c r="AR1103" s="245">
        <v>45275</v>
      </c>
      <c r="AS1103" s="245">
        <v>45275</v>
      </c>
      <c r="AT1103" s="248" t="s">
        <v>14555</v>
      </c>
      <c r="AU1103" s="244" t="s">
        <v>10528</v>
      </c>
      <c r="AV1103" s="247" t="s">
        <v>8638</v>
      </c>
      <c r="AW1103" s="248" t="s">
        <v>9695</v>
      </c>
      <c r="AX1103" s="247"/>
      <c r="AY1103" s="232" t="s">
        <v>14542</v>
      </c>
    </row>
    <row r="1104" spans="1:51" s="329" customFormat="1" ht="23.25" customHeight="1" x14ac:dyDescent="0.35">
      <c r="A1104" s="362">
        <v>1103</v>
      </c>
      <c r="B1104" s="284" t="s">
        <v>14556</v>
      </c>
      <c r="C1104" s="248" t="s">
        <v>4588</v>
      </c>
      <c r="D1104" s="280"/>
      <c r="E1104" s="280" t="s">
        <v>699</v>
      </c>
      <c r="F1104" s="275">
        <v>44851</v>
      </c>
      <c r="G1104" s="275">
        <v>44910</v>
      </c>
      <c r="H1104" s="275">
        <v>44911</v>
      </c>
      <c r="I1104" s="275">
        <v>45275</v>
      </c>
      <c r="J1104" s="269" t="s">
        <v>2085</v>
      </c>
      <c r="K1104" s="269" t="s">
        <v>12857</v>
      </c>
      <c r="L1104" s="280" t="s">
        <v>146</v>
      </c>
      <c r="M1104" s="278" t="s">
        <v>2316</v>
      </c>
      <c r="N1104" s="279" t="s">
        <v>1990</v>
      </c>
      <c r="O1104" s="279" t="s">
        <v>410</v>
      </c>
      <c r="P1104" s="279" t="s">
        <v>2182</v>
      </c>
      <c r="Q1104" s="280" t="s">
        <v>148</v>
      </c>
      <c r="R1104" s="284" t="s">
        <v>14557</v>
      </c>
      <c r="S1104" s="280" t="s">
        <v>2079</v>
      </c>
      <c r="T1104" s="280" t="s">
        <v>22</v>
      </c>
      <c r="U1104" s="304">
        <v>30311</v>
      </c>
      <c r="V1104" s="280" t="s">
        <v>317</v>
      </c>
      <c r="W1104" s="280" t="s">
        <v>317</v>
      </c>
      <c r="X1104" s="284" t="s">
        <v>1936</v>
      </c>
      <c r="Y1104" s="248" t="s">
        <v>14558</v>
      </c>
      <c r="Z1104" s="279">
        <v>43321</v>
      </c>
      <c r="AA1104" s="280" t="s">
        <v>699</v>
      </c>
      <c r="AB1104" s="280" t="s">
        <v>1946</v>
      </c>
      <c r="AC1104" s="280" t="s">
        <v>1939</v>
      </c>
      <c r="AD1104" s="280" t="s">
        <v>2727</v>
      </c>
      <c r="AE1104" s="279" t="s">
        <v>11050</v>
      </c>
      <c r="AF1104" s="280" t="s">
        <v>14559</v>
      </c>
      <c r="AG1104" s="280" t="s">
        <v>14560</v>
      </c>
      <c r="AH1104" s="278" t="s">
        <v>14559</v>
      </c>
      <c r="AI1104" s="279" t="s">
        <v>14560</v>
      </c>
      <c r="AJ1104" s="280" t="s">
        <v>14561</v>
      </c>
      <c r="AK1104" s="280" t="s">
        <v>14562</v>
      </c>
      <c r="AL1104" s="284" t="s">
        <v>2005</v>
      </c>
      <c r="AM1104" s="286" t="s">
        <v>4587</v>
      </c>
      <c r="AN1104" s="325" t="s">
        <v>14563</v>
      </c>
      <c r="AO1104" s="280"/>
      <c r="AP1104" s="280"/>
      <c r="AQ1104" s="307" t="s">
        <v>14564</v>
      </c>
      <c r="AR1104" s="245">
        <v>45275</v>
      </c>
      <c r="AS1104" s="245">
        <v>45275</v>
      </c>
      <c r="AT1104" s="248" t="s">
        <v>14565</v>
      </c>
      <c r="AU1104" s="244" t="s">
        <v>10528</v>
      </c>
      <c r="AV1104" s="247" t="s">
        <v>8638</v>
      </c>
      <c r="AW1104" s="248" t="s">
        <v>9695</v>
      </c>
      <c r="AX1104" s="247"/>
      <c r="AY1104" s="232" t="s">
        <v>14556</v>
      </c>
    </row>
    <row r="1105" spans="1:51" s="11" customFormat="1" ht="23.25" customHeight="1" x14ac:dyDescent="0.35">
      <c r="A1105" s="362">
        <v>1104</v>
      </c>
      <c r="B1105" s="284" t="s">
        <v>14566</v>
      </c>
      <c r="C1105" s="8" t="s">
        <v>14567</v>
      </c>
      <c r="D1105" s="10"/>
      <c r="E1105" s="10" t="s">
        <v>14</v>
      </c>
      <c r="F1105" s="9">
        <v>45229</v>
      </c>
      <c r="G1105" s="9">
        <v>45288</v>
      </c>
      <c r="H1105" s="9"/>
      <c r="I1105" s="275"/>
      <c r="J1105" s="9"/>
      <c r="K1105" s="269" t="s">
        <v>10651</v>
      </c>
      <c r="L1105" s="10" t="s">
        <v>450</v>
      </c>
      <c r="M1105" s="242" t="s">
        <v>450</v>
      </c>
      <c r="N1105" s="243" t="s">
        <v>1972</v>
      </c>
      <c r="O1105" s="243" t="s">
        <v>14568</v>
      </c>
      <c r="P1105" s="243" t="s">
        <v>14569</v>
      </c>
      <c r="Q1105" s="280" t="s">
        <v>21</v>
      </c>
      <c r="R1105" s="290" t="s">
        <v>14570</v>
      </c>
      <c r="S1105" s="259" t="s">
        <v>2485</v>
      </c>
      <c r="T1105" s="10" t="s">
        <v>22</v>
      </c>
      <c r="U1105" s="244">
        <v>35352</v>
      </c>
      <c r="V1105" s="10" t="s">
        <v>334</v>
      </c>
      <c r="W1105" s="10" t="s">
        <v>334</v>
      </c>
      <c r="X1105" s="241" t="s">
        <v>1936</v>
      </c>
      <c r="Y1105" s="319" t="s">
        <v>14571</v>
      </c>
      <c r="Z1105" s="243">
        <v>44375</v>
      </c>
      <c r="AA1105" s="243" t="s">
        <v>1937</v>
      </c>
      <c r="AB1105" s="10" t="s">
        <v>1956</v>
      </c>
      <c r="AC1105" s="10" t="s">
        <v>1939</v>
      </c>
      <c r="AD1105" s="10" t="s">
        <v>2010</v>
      </c>
      <c r="AE1105" s="243" t="s">
        <v>2219</v>
      </c>
      <c r="AF1105" s="10" t="s">
        <v>14572</v>
      </c>
      <c r="AG1105" s="10" t="s">
        <v>14573</v>
      </c>
      <c r="AH1105" s="270" t="s">
        <v>14574</v>
      </c>
      <c r="AI1105" s="243" t="s">
        <v>14575</v>
      </c>
      <c r="AJ1105" s="272" t="s">
        <v>14576</v>
      </c>
      <c r="AK1105" s="10" t="s">
        <v>14577</v>
      </c>
      <c r="AL1105" s="241" t="s">
        <v>1958</v>
      </c>
      <c r="AM1105" s="327" t="s">
        <v>14578</v>
      </c>
      <c r="AN1105" s="345" t="s">
        <v>14579</v>
      </c>
      <c r="AO1105" s="364" t="s">
        <v>14580</v>
      </c>
      <c r="AP1105" s="10"/>
      <c r="AQ1105" s="254" t="s">
        <v>14581</v>
      </c>
      <c r="AR1105" s="245">
        <v>45275</v>
      </c>
      <c r="AS1105" s="245">
        <v>45275</v>
      </c>
      <c r="AT1105" s="8" t="s">
        <v>16</v>
      </c>
      <c r="AU1105" s="244">
        <v>45272</v>
      </c>
      <c r="AV1105" s="317" t="s">
        <v>8582</v>
      </c>
      <c r="AW1105" s="294" t="s">
        <v>6612</v>
      </c>
      <c r="AX1105" s="249"/>
      <c r="AY1105" s="323" t="s">
        <v>14566</v>
      </c>
    </row>
    <row r="1106" spans="1:51" s="329" customFormat="1" ht="23.25" customHeight="1" x14ac:dyDescent="0.35">
      <c r="A1106" s="330">
        <v>1105</v>
      </c>
      <c r="B1106" s="293" t="s">
        <v>14582</v>
      </c>
      <c r="C1106" s="294" t="s">
        <v>14583</v>
      </c>
      <c r="D1106" s="253"/>
      <c r="E1106" s="253" t="s">
        <v>501</v>
      </c>
      <c r="F1106" s="251">
        <v>44853</v>
      </c>
      <c r="G1106" s="251">
        <v>44912</v>
      </c>
      <c r="H1106" s="251">
        <v>44913</v>
      </c>
      <c r="I1106" s="251">
        <v>45277</v>
      </c>
      <c r="J1106" s="231" t="s">
        <v>2085</v>
      </c>
      <c r="K1106" s="231" t="s">
        <v>80</v>
      </c>
      <c r="L1106" s="253" t="s">
        <v>13021</v>
      </c>
      <c r="M1106" s="326" t="s">
        <v>2133</v>
      </c>
      <c r="N1106" s="252" t="s">
        <v>2017</v>
      </c>
      <c r="O1106" s="252" t="s">
        <v>3186</v>
      </c>
      <c r="P1106" s="252" t="s">
        <v>2061</v>
      </c>
      <c r="Q1106" s="253" t="s">
        <v>83</v>
      </c>
      <c r="R1106" s="293" t="s">
        <v>14584</v>
      </c>
      <c r="S1106" s="253" t="s">
        <v>2144</v>
      </c>
      <c r="T1106" s="253" t="s">
        <v>53</v>
      </c>
      <c r="U1106" s="295">
        <v>31984</v>
      </c>
      <c r="V1106" s="253" t="s">
        <v>501</v>
      </c>
      <c r="W1106" s="253" t="s">
        <v>501</v>
      </c>
      <c r="X1106" s="293" t="s">
        <v>1936</v>
      </c>
      <c r="Y1106" s="294" t="s">
        <v>14585</v>
      </c>
      <c r="Z1106" s="252">
        <v>44419</v>
      </c>
      <c r="AA1106" s="253" t="s">
        <v>1937</v>
      </c>
      <c r="AB1106" s="253" t="s">
        <v>1938</v>
      </c>
      <c r="AC1106" s="253" t="s">
        <v>1939</v>
      </c>
      <c r="AD1106" s="253" t="s">
        <v>2671</v>
      </c>
      <c r="AE1106" s="252" t="s">
        <v>5879</v>
      </c>
      <c r="AF1106" s="253" t="s">
        <v>14586</v>
      </c>
      <c r="AG1106" s="253" t="s">
        <v>14587</v>
      </c>
      <c r="AH1106" s="326" t="s">
        <v>14586</v>
      </c>
      <c r="AI1106" s="252" t="s">
        <v>14587</v>
      </c>
      <c r="AJ1106" s="253" t="s">
        <v>14588</v>
      </c>
      <c r="AK1106" s="253" t="s">
        <v>14589</v>
      </c>
      <c r="AL1106" s="293" t="s">
        <v>1971</v>
      </c>
      <c r="AM1106" s="296" t="s">
        <v>14590</v>
      </c>
      <c r="AN1106" s="321" t="s">
        <v>14591</v>
      </c>
      <c r="AO1106" s="253"/>
      <c r="AP1106" s="253"/>
      <c r="AQ1106" s="313" t="s">
        <v>14592</v>
      </c>
      <c r="AR1106" s="292">
        <v>45277</v>
      </c>
      <c r="AS1106" s="292">
        <v>45277</v>
      </c>
      <c r="AT1106" s="294" t="s">
        <v>14593</v>
      </c>
      <c r="AU1106" s="244" t="s">
        <v>10528</v>
      </c>
      <c r="AV1106" s="247" t="s">
        <v>8638</v>
      </c>
      <c r="AW1106" s="248" t="s">
        <v>9695</v>
      </c>
      <c r="AX1106" s="317"/>
      <c r="AY1106" s="232" t="s">
        <v>14582</v>
      </c>
    </row>
    <row r="1107" spans="1:51" s="329" customFormat="1" ht="18.75" customHeight="1" x14ac:dyDescent="0.35">
      <c r="A1107" s="330">
        <v>1106</v>
      </c>
      <c r="B1107" s="293" t="s">
        <v>14594</v>
      </c>
      <c r="C1107" s="294" t="s">
        <v>11004</v>
      </c>
      <c r="D1107" s="253"/>
      <c r="E1107" s="253" t="s">
        <v>14</v>
      </c>
      <c r="F1107" s="251">
        <v>44858</v>
      </c>
      <c r="G1107" s="251">
        <v>44917</v>
      </c>
      <c r="H1107" s="251">
        <v>44918</v>
      </c>
      <c r="I1107" s="251">
        <v>45282</v>
      </c>
      <c r="J1107" s="231" t="s">
        <v>2085</v>
      </c>
      <c r="K1107" s="231" t="s">
        <v>26</v>
      </c>
      <c r="L1107" s="253" t="s">
        <v>27</v>
      </c>
      <c r="M1107" s="242" t="s">
        <v>27</v>
      </c>
      <c r="N1107" s="252" t="s">
        <v>2050</v>
      </c>
      <c r="O1107" s="252" t="s">
        <v>1078</v>
      </c>
      <c r="P1107" s="252" t="s">
        <v>2471</v>
      </c>
      <c r="Q1107" s="253" t="s">
        <v>21</v>
      </c>
      <c r="R1107" s="293" t="s">
        <v>14595</v>
      </c>
      <c r="S1107" s="253" t="s">
        <v>2234</v>
      </c>
      <c r="T1107" s="253" t="s">
        <v>22</v>
      </c>
      <c r="U1107" s="295">
        <v>36070</v>
      </c>
      <c r="V1107" s="253" t="s">
        <v>343</v>
      </c>
      <c r="W1107" s="253" t="s">
        <v>343</v>
      </c>
      <c r="X1107" s="293" t="s">
        <v>1936</v>
      </c>
      <c r="Y1107" s="294" t="s">
        <v>14596</v>
      </c>
      <c r="Z1107" s="252">
        <v>44862</v>
      </c>
      <c r="AA1107" s="253" t="s">
        <v>1937</v>
      </c>
      <c r="AB1107" s="253" t="s">
        <v>1956</v>
      </c>
      <c r="AC1107" s="253" t="s">
        <v>1939</v>
      </c>
      <c r="AD1107" s="253" t="s">
        <v>2049</v>
      </c>
      <c r="AE1107" s="252" t="s">
        <v>1998</v>
      </c>
      <c r="AF1107" s="253" t="s">
        <v>14597</v>
      </c>
      <c r="AG1107" s="253" t="s">
        <v>14598</v>
      </c>
      <c r="AH1107" s="242" t="s">
        <v>14599</v>
      </c>
      <c r="AI1107" s="252" t="s">
        <v>14600</v>
      </c>
      <c r="AJ1107" s="253" t="s">
        <v>14601</v>
      </c>
      <c r="AK1107" s="253" t="s">
        <v>14602</v>
      </c>
      <c r="AL1107" s="293" t="s">
        <v>2005</v>
      </c>
      <c r="AM1107" s="296" t="s">
        <v>14603</v>
      </c>
      <c r="AN1107" s="321" t="s">
        <v>14604</v>
      </c>
      <c r="AO1107" s="253" t="s">
        <v>14605</v>
      </c>
      <c r="AP1107" s="253"/>
      <c r="AQ1107" s="313" t="s">
        <v>14606</v>
      </c>
      <c r="AR1107" s="292">
        <v>45281</v>
      </c>
      <c r="AS1107" s="292">
        <v>45281</v>
      </c>
      <c r="AT1107" s="294" t="s">
        <v>14607</v>
      </c>
      <c r="AU1107" s="244" t="s">
        <v>10528</v>
      </c>
      <c r="AV1107" s="247" t="s">
        <v>8638</v>
      </c>
      <c r="AW1107" s="294" t="s">
        <v>8639</v>
      </c>
      <c r="AX1107" s="317"/>
      <c r="AY1107" s="232" t="s">
        <v>14594</v>
      </c>
    </row>
    <row r="1108" spans="1:51" s="121" customFormat="1" ht="18.75" customHeight="1" x14ac:dyDescent="0.35">
      <c r="A1108" s="330">
        <v>1107</v>
      </c>
      <c r="B1108" s="284" t="s">
        <v>14608</v>
      </c>
      <c r="C1108" s="248" t="s">
        <v>11855</v>
      </c>
      <c r="D1108" s="280" t="s">
        <v>14609</v>
      </c>
      <c r="E1108" s="280" t="s">
        <v>351</v>
      </c>
      <c r="F1108" s="275">
        <v>42825</v>
      </c>
      <c r="G1108" s="275">
        <v>42884</v>
      </c>
      <c r="H1108" s="275">
        <v>43615</v>
      </c>
      <c r="I1108" s="275"/>
      <c r="J1108" s="269" t="s">
        <v>1932</v>
      </c>
      <c r="K1108" s="269" t="s">
        <v>80</v>
      </c>
      <c r="L1108" s="280" t="s">
        <v>12800</v>
      </c>
      <c r="M1108" s="281" t="s">
        <v>2207</v>
      </c>
      <c r="N1108" s="279" t="s">
        <v>1984</v>
      </c>
      <c r="O1108" s="279" t="s">
        <v>3186</v>
      </c>
      <c r="P1108" s="279" t="s">
        <v>2438</v>
      </c>
      <c r="Q1108" s="280" t="s">
        <v>83</v>
      </c>
      <c r="R1108" s="284" t="s">
        <v>14610</v>
      </c>
      <c r="S1108" s="280" t="s">
        <v>1935</v>
      </c>
      <c r="T1108" s="280" t="s">
        <v>53</v>
      </c>
      <c r="U1108" s="304">
        <v>30406</v>
      </c>
      <c r="V1108" s="280" t="s">
        <v>2067</v>
      </c>
      <c r="W1108" s="280" t="s">
        <v>317</v>
      </c>
      <c r="X1108" s="284" t="s">
        <v>1936</v>
      </c>
      <c r="Y1108" s="248" t="s">
        <v>14611</v>
      </c>
      <c r="Z1108" s="279">
        <v>44753</v>
      </c>
      <c r="AA1108" s="280" t="s">
        <v>1937</v>
      </c>
      <c r="AB1108" s="280" t="s">
        <v>1956</v>
      </c>
      <c r="AC1108" s="280" t="s">
        <v>1974</v>
      </c>
      <c r="AD1108" s="280" t="s">
        <v>5021</v>
      </c>
      <c r="AE1108" s="279" t="s">
        <v>1948</v>
      </c>
      <c r="AF1108" s="280" t="s">
        <v>14612</v>
      </c>
      <c r="AG1108" s="280" t="s">
        <v>14613</v>
      </c>
      <c r="AH1108" s="281" t="s">
        <v>14614</v>
      </c>
      <c r="AI1108" s="279" t="s">
        <v>14615</v>
      </c>
      <c r="AJ1108" s="280" t="s">
        <v>14616</v>
      </c>
      <c r="AK1108" s="280" t="s">
        <v>14617</v>
      </c>
      <c r="AL1108" s="284" t="s">
        <v>1958</v>
      </c>
      <c r="AM1108" s="286" t="s">
        <v>14618</v>
      </c>
      <c r="AN1108" s="325" t="s">
        <v>14619</v>
      </c>
      <c r="AO1108" s="10" t="s">
        <v>14620</v>
      </c>
      <c r="AP1108" s="10"/>
      <c r="AQ1108" s="254" t="s">
        <v>14621</v>
      </c>
      <c r="AR1108" s="245">
        <v>45291</v>
      </c>
      <c r="AS1108" s="245">
        <v>45291</v>
      </c>
      <c r="AT1108" s="8" t="s">
        <v>14622</v>
      </c>
      <c r="AU1108" s="244" t="s">
        <v>10528</v>
      </c>
      <c r="AV1108" s="247" t="s">
        <v>8638</v>
      </c>
      <c r="AW1108" s="294" t="s">
        <v>14477</v>
      </c>
      <c r="AX1108" s="249"/>
      <c r="AY1108" s="323" t="s">
        <v>14608</v>
      </c>
    </row>
    <row r="1109" spans="1:51" s="121" customFormat="1" ht="18.75" customHeight="1" x14ac:dyDescent="0.35">
      <c r="A1109" s="330">
        <v>1108</v>
      </c>
      <c r="B1109" s="284" t="s">
        <v>14623</v>
      </c>
      <c r="C1109" s="248" t="s">
        <v>14624</v>
      </c>
      <c r="D1109" s="280"/>
      <c r="E1109" s="280" t="s">
        <v>1869</v>
      </c>
      <c r="F1109" s="275">
        <v>42891</v>
      </c>
      <c r="G1109" s="275">
        <v>42950</v>
      </c>
      <c r="H1109" s="275">
        <v>43316</v>
      </c>
      <c r="I1109" s="275"/>
      <c r="J1109" s="269" t="s">
        <v>1932</v>
      </c>
      <c r="K1109" s="269" t="s">
        <v>12857</v>
      </c>
      <c r="L1109" s="280" t="s">
        <v>146</v>
      </c>
      <c r="M1109" s="278" t="s">
        <v>12858</v>
      </c>
      <c r="N1109" s="279" t="s">
        <v>1990</v>
      </c>
      <c r="O1109" s="279" t="s">
        <v>410</v>
      </c>
      <c r="P1109" s="279" t="s">
        <v>2182</v>
      </c>
      <c r="Q1109" s="280" t="s">
        <v>148</v>
      </c>
      <c r="R1109" s="284" t="s">
        <v>14625</v>
      </c>
      <c r="S1109" s="280" t="s">
        <v>2234</v>
      </c>
      <c r="T1109" s="280" t="s">
        <v>53</v>
      </c>
      <c r="U1109" s="304">
        <v>28197</v>
      </c>
      <c r="V1109" s="280" t="s">
        <v>1869</v>
      </c>
      <c r="W1109" s="280" t="s">
        <v>1869</v>
      </c>
      <c r="X1109" s="284" t="s">
        <v>1936</v>
      </c>
      <c r="Y1109" s="248" t="s">
        <v>14626</v>
      </c>
      <c r="Z1109" s="279">
        <v>42516</v>
      </c>
      <c r="AA1109" s="280" t="s">
        <v>1869</v>
      </c>
      <c r="AB1109" s="280" t="s">
        <v>1938</v>
      </c>
      <c r="AC1109" s="280" t="s">
        <v>1939</v>
      </c>
      <c r="AD1109" s="280" t="s">
        <v>2621</v>
      </c>
      <c r="AE1109" s="279" t="s">
        <v>5802</v>
      </c>
      <c r="AF1109" s="280" t="s">
        <v>14627</v>
      </c>
      <c r="AG1109" s="280" t="s">
        <v>14628</v>
      </c>
      <c r="AH1109" s="278" t="s">
        <v>14627</v>
      </c>
      <c r="AI1109" s="279" t="s">
        <v>14628</v>
      </c>
      <c r="AJ1109" s="280">
        <v>1656313630</v>
      </c>
      <c r="AK1109" s="280" t="s">
        <v>14629</v>
      </c>
      <c r="AL1109" s="284" t="s">
        <v>1971</v>
      </c>
      <c r="AM1109" s="286" t="s">
        <v>14630</v>
      </c>
      <c r="AN1109" s="325" t="s">
        <v>14631</v>
      </c>
      <c r="AO1109" s="10"/>
      <c r="AP1109" s="10"/>
      <c r="AQ1109" s="254" t="s">
        <v>14632</v>
      </c>
      <c r="AR1109" s="245">
        <v>45291</v>
      </c>
      <c r="AS1109" s="245">
        <v>45291</v>
      </c>
      <c r="AT1109" s="8" t="s">
        <v>14633</v>
      </c>
      <c r="AU1109" s="244">
        <v>45253</v>
      </c>
      <c r="AV1109" s="247" t="s">
        <v>8638</v>
      </c>
      <c r="AW1109" s="294" t="s">
        <v>14477</v>
      </c>
      <c r="AX1109" s="249"/>
      <c r="AY1109" s="323" t="s">
        <v>14623</v>
      </c>
    </row>
    <row r="1110" spans="1:51" s="121" customFormat="1" ht="18.75" customHeight="1" x14ac:dyDescent="0.35">
      <c r="A1110" s="330">
        <v>1109</v>
      </c>
      <c r="B1110" s="284" t="s">
        <v>14634</v>
      </c>
      <c r="C1110" s="248" t="s">
        <v>14635</v>
      </c>
      <c r="D1110" s="280"/>
      <c r="E1110" s="280" t="s">
        <v>2048</v>
      </c>
      <c r="F1110" s="275">
        <v>42948</v>
      </c>
      <c r="G1110" s="275">
        <v>43007</v>
      </c>
      <c r="H1110" s="275">
        <v>43738</v>
      </c>
      <c r="I1110" s="275"/>
      <c r="J1110" s="269" t="s">
        <v>1932</v>
      </c>
      <c r="K1110" s="269" t="s">
        <v>80</v>
      </c>
      <c r="L1110" s="280" t="s">
        <v>12780</v>
      </c>
      <c r="M1110" s="278" t="s">
        <v>5630</v>
      </c>
      <c r="N1110" s="279" t="s">
        <v>1972</v>
      </c>
      <c r="O1110" s="279" t="s">
        <v>3186</v>
      </c>
      <c r="P1110" s="279" t="s">
        <v>2061</v>
      </c>
      <c r="Q1110" s="280" t="s">
        <v>83</v>
      </c>
      <c r="R1110" s="284" t="s">
        <v>14636</v>
      </c>
      <c r="S1110" s="280" t="s">
        <v>1944</v>
      </c>
      <c r="T1110" s="280" t="s">
        <v>53</v>
      </c>
      <c r="U1110" s="304">
        <v>30175</v>
      </c>
      <c r="V1110" s="280" t="s">
        <v>14637</v>
      </c>
      <c r="W1110" s="280" t="s">
        <v>2048</v>
      </c>
      <c r="X1110" s="284" t="s">
        <v>1936</v>
      </c>
      <c r="Y1110" s="248" t="s">
        <v>14638</v>
      </c>
      <c r="Z1110" s="279">
        <v>39847</v>
      </c>
      <c r="AA1110" s="280" t="s">
        <v>2048</v>
      </c>
      <c r="AB1110" s="280" t="s">
        <v>1938</v>
      </c>
      <c r="AC1110" s="280" t="s">
        <v>1939</v>
      </c>
      <c r="AD1110" s="280" t="s">
        <v>2010</v>
      </c>
      <c r="AE1110" s="279" t="s">
        <v>1948</v>
      </c>
      <c r="AF1110" s="280" t="s">
        <v>14639</v>
      </c>
      <c r="AG1110" s="280" t="s">
        <v>14640</v>
      </c>
      <c r="AH1110" s="278" t="s">
        <v>14639</v>
      </c>
      <c r="AI1110" s="279" t="s">
        <v>14640</v>
      </c>
      <c r="AJ1110" s="280" t="s">
        <v>14641</v>
      </c>
      <c r="AK1110" s="280" t="s">
        <v>14642</v>
      </c>
      <c r="AL1110" s="284" t="s">
        <v>2005</v>
      </c>
      <c r="AM1110" s="286" t="s">
        <v>14643</v>
      </c>
      <c r="AN1110" s="325" t="s">
        <v>14644</v>
      </c>
      <c r="AO1110" s="10"/>
      <c r="AP1110" s="10"/>
      <c r="AQ1110" s="254" t="s">
        <v>14645</v>
      </c>
      <c r="AR1110" s="245">
        <v>45291</v>
      </c>
      <c r="AS1110" s="245">
        <v>45291</v>
      </c>
      <c r="AT1110" s="8" t="s">
        <v>14646</v>
      </c>
      <c r="AU1110" s="244">
        <v>45257</v>
      </c>
      <c r="AV1110" s="247" t="s">
        <v>8638</v>
      </c>
      <c r="AW1110" s="294" t="s">
        <v>14477</v>
      </c>
      <c r="AX1110" s="249"/>
      <c r="AY1110" s="323" t="s">
        <v>14634</v>
      </c>
    </row>
    <row r="1111" spans="1:51" s="121" customFormat="1" ht="18.75" customHeight="1" x14ac:dyDescent="0.35">
      <c r="A1111" s="330">
        <v>1110</v>
      </c>
      <c r="B1111" s="284" t="s">
        <v>14647</v>
      </c>
      <c r="C1111" s="248" t="s">
        <v>14648</v>
      </c>
      <c r="D1111" s="280"/>
      <c r="E1111" s="280" t="s">
        <v>14</v>
      </c>
      <c r="F1111" s="275">
        <v>43893</v>
      </c>
      <c r="G1111" s="275">
        <v>43952</v>
      </c>
      <c r="H1111" s="275">
        <v>44318</v>
      </c>
      <c r="I1111" s="275"/>
      <c r="J1111" s="269" t="s">
        <v>1932</v>
      </c>
      <c r="K1111" s="269" t="s">
        <v>10651</v>
      </c>
      <c r="L1111" s="280" t="s">
        <v>70</v>
      </c>
      <c r="M1111" s="278" t="s">
        <v>2147</v>
      </c>
      <c r="N1111" s="279" t="s">
        <v>1990</v>
      </c>
      <c r="O1111" s="279" t="s">
        <v>505</v>
      </c>
      <c r="P1111" s="279" t="s">
        <v>2236</v>
      </c>
      <c r="Q1111" s="280" t="s">
        <v>21</v>
      </c>
      <c r="R1111" s="284" t="s">
        <v>14649</v>
      </c>
      <c r="S1111" s="280" t="s">
        <v>2135</v>
      </c>
      <c r="T1111" s="280" t="s">
        <v>53</v>
      </c>
      <c r="U1111" s="304">
        <v>31859</v>
      </c>
      <c r="V1111" s="280" t="s">
        <v>1008</v>
      </c>
      <c r="W1111" s="280" t="s">
        <v>1008</v>
      </c>
      <c r="X1111" s="284" t="s">
        <v>1936</v>
      </c>
      <c r="Y1111" s="248" t="s">
        <v>14650</v>
      </c>
      <c r="Z1111" s="279">
        <v>43291</v>
      </c>
      <c r="AA1111" s="280" t="s">
        <v>1008</v>
      </c>
      <c r="AB1111" s="280" t="s">
        <v>1938</v>
      </c>
      <c r="AC1111" s="280" t="s">
        <v>1974</v>
      </c>
      <c r="AD1111" s="280" t="s">
        <v>14651</v>
      </c>
      <c r="AE1111" s="279" t="s">
        <v>2197</v>
      </c>
      <c r="AF1111" s="280" t="s">
        <v>14652</v>
      </c>
      <c r="AG1111" s="280" t="s">
        <v>14653</v>
      </c>
      <c r="AH1111" s="278" t="s">
        <v>14654</v>
      </c>
      <c r="AI1111" s="279" t="s">
        <v>14655</v>
      </c>
      <c r="AJ1111" s="280" t="s">
        <v>14656</v>
      </c>
      <c r="AK1111" s="280" t="s">
        <v>14657</v>
      </c>
      <c r="AL1111" s="284" t="s">
        <v>1958</v>
      </c>
      <c r="AM1111" s="286" t="s">
        <v>14656</v>
      </c>
      <c r="AN1111" s="325" t="s">
        <v>14658</v>
      </c>
      <c r="AO1111" s="10"/>
      <c r="AP1111" s="10"/>
      <c r="AQ1111" s="254" t="s">
        <v>14659</v>
      </c>
      <c r="AR1111" s="245">
        <v>45291</v>
      </c>
      <c r="AS1111" s="245">
        <v>45291</v>
      </c>
      <c r="AT1111" s="8" t="s">
        <v>14660</v>
      </c>
      <c r="AU1111" s="244">
        <v>45285</v>
      </c>
      <c r="AV1111" s="247" t="s">
        <v>8638</v>
      </c>
      <c r="AW1111" s="294" t="s">
        <v>14477</v>
      </c>
      <c r="AX1111" s="249"/>
      <c r="AY1111" s="323" t="s">
        <v>14647</v>
      </c>
    </row>
    <row r="1112" spans="1:51" s="11" customFormat="1" ht="18.75" customHeight="1" x14ac:dyDescent="0.35">
      <c r="A1112" s="330">
        <v>1111</v>
      </c>
      <c r="B1112" s="284" t="s">
        <v>14661</v>
      </c>
      <c r="C1112" s="248" t="s">
        <v>14662</v>
      </c>
      <c r="D1112" s="280"/>
      <c r="E1112" s="280" t="s">
        <v>334</v>
      </c>
      <c r="F1112" s="275">
        <v>44396</v>
      </c>
      <c r="G1112" s="275">
        <v>44455</v>
      </c>
      <c r="H1112" s="275">
        <v>44821</v>
      </c>
      <c r="I1112" s="275">
        <v>45916</v>
      </c>
      <c r="J1112" s="269" t="s">
        <v>2269</v>
      </c>
      <c r="K1112" s="269" t="s">
        <v>12857</v>
      </c>
      <c r="L1112" s="280" t="s">
        <v>146</v>
      </c>
      <c r="M1112" s="278" t="s">
        <v>12858</v>
      </c>
      <c r="N1112" s="279" t="s">
        <v>2050</v>
      </c>
      <c r="O1112" s="279" t="s">
        <v>400</v>
      </c>
      <c r="P1112" s="279" t="s">
        <v>2173</v>
      </c>
      <c r="Q1112" s="280" t="s">
        <v>148</v>
      </c>
      <c r="R1112" s="284" t="s">
        <v>14663</v>
      </c>
      <c r="S1112" s="280" t="s">
        <v>2234</v>
      </c>
      <c r="T1112" s="280" t="s">
        <v>53</v>
      </c>
      <c r="U1112" s="304">
        <v>35148</v>
      </c>
      <c r="V1112" s="280" t="s">
        <v>334</v>
      </c>
      <c r="W1112" s="280" t="s">
        <v>334</v>
      </c>
      <c r="X1112" s="284" t="s">
        <v>1936</v>
      </c>
      <c r="Y1112" s="248" t="s">
        <v>14664</v>
      </c>
      <c r="Z1112" s="279">
        <v>43614</v>
      </c>
      <c r="AA1112" s="280" t="s">
        <v>334</v>
      </c>
      <c r="AB1112" s="280" t="s">
        <v>1956</v>
      </c>
      <c r="AC1112" s="280" t="s">
        <v>1939</v>
      </c>
      <c r="AD1112" s="280" t="s">
        <v>2139</v>
      </c>
      <c r="AE1112" s="279" t="s">
        <v>1998</v>
      </c>
      <c r="AF1112" s="280" t="s">
        <v>14665</v>
      </c>
      <c r="AG1112" s="280" t="s">
        <v>14666</v>
      </c>
      <c r="AH1112" s="278" t="s">
        <v>14665</v>
      </c>
      <c r="AI1112" s="279" t="s">
        <v>14666</v>
      </c>
      <c r="AJ1112" s="280" t="s">
        <v>14667</v>
      </c>
      <c r="AK1112" s="280" t="s">
        <v>14668</v>
      </c>
      <c r="AL1112" s="284" t="s">
        <v>2005</v>
      </c>
      <c r="AM1112" s="286" t="s">
        <v>14669</v>
      </c>
      <c r="AN1112" s="325" t="s">
        <v>14670</v>
      </c>
      <c r="AO1112" s="10"/>
      <c r="AP1112" s="10"/>
      <c r="AQ1112" s="254" t="s">
        <v>14671</v>
      </c>
      <c r="AR1112" s="245">
        <v>45291</v>
      </c>
      <c r="AS1112" s="245">
        <v>45291</v>
      </c>
      <c r="AT1112" s="8" t="s">
        <v>14672</v>
      </c>
      <c r="AU1112" s="244">
        <v>45252</v>
      </c>
      <c r="AV1112" s="247" t="s">
        <v>8638</v>
      </c>
      <c r="AW1112" s="294" t="s">
        <v>14477</v>
      </c>
      <c r="AX1112" s="249"/>
      <c r="AY1112" s="323" t="s">
        <v>14661</v>
      </c>
    </row>
    <row r="1113" spans="1:51" s="121" customFormat="1" ht="18.75" customHeight="1" x14ac:dyDescent="0.35">
      <c r="A1113" s="330">
        <v>1112</v>
      </c>
      <c r="B1113" s="284" t="s">
        <v>14673</v>
      </c>
      <c r="C1113" s="248" t="s">
        <v>14674</v>
      </c>
      <c r="D1113" s="280"/>
      <c r="E1113" s="280" t="s">
        <v>141</v>
      </c>
      <c r="F1113" s="275">
        <v>44424</v>
      </c>
      <c r="G1113" s="275">
        <v>44483</v>
      </c>
      <c r="H1113" s="275">
        <v>44849</v>
      </c>
      <c r="I1113" s="275">
        <v>45944</v>
      </c>
      <c r="J1113" s="269" t="s">
        <v>2269</v>
      </c>
      <c r="K1113" s="269" t="s">
        <v>12857</v>
      </c>
      <c r="L1113" s="280" t="s">
        <v>146</v>
      </c>
      <c r="M1113" s="278" t="s">
        <v>12858</v>
      </c>
      <c r="N1113" s="279" t="s">
        <v>2017</v>
      </c>
      <c r="O1113" s="279" t="s">
        <v>396</v>
      </c>
      <c r="P1113" s="279" t="s">
        <v>2171</v>
      </c>
      <c r="Q1113" s="280" t="s">
        <v>148</v>
      </c>
      <c r="R1113" s="284" t="s">
        <v>14675</v>
      </c>
      <c r="S1113" s="280" t="s">
        <v>2144</v>
      </c>
      <c r="T1113" s="280" t="s">
        <v>53</v>
      </c>
      <c r="U1113" s="304">
        <v>32422</v>
      </c>
      <c r="V1113" s="280" t="s">
        <v>334</v>
      </c>
      <c r="W1113" s="280" t="s">
        <v>334</v>
      </c>
      <c r="X1113" s="284" t="s">
        <v>1936</v>
      </c>
      <c r="Y1113" s="248" t="s">
        <v>14676</v>
      </c>
      <c r="Z1113" s="279">
        <v>44296</v>
      </c>
      <c r="AA1113" s="280" t="s">
        <v>1937</v>
      </c>
      <c r="AB1113" s="280" t="s">
        <v>1938</v>
      </c>
      <c r="AC1113" s="280" t="s">
        <v>1939</v>
      </c>
      <c r="AD1113" s="280" t="s">
        <v>14677</v>
      </c>
      <c r="AE1113" s="279" t="s">
        <v>1988</v>
      </c>
      <c r="AF1113" s="280" t="s">
        <v>14678</v>
      </c>
      <c r="AG1113" s="280" t="s">
        <v>14679</v>
      </c>
      <c r="AH1113" s="278" t="s">
        <v>14678</v>
      </c>
      <c r="AI1113" s="279" t="s">
        <v>14680</v>
      </c>
      <c r="AJ1113" s="280" t="s">
        <v>14681</v>
      </c>
      <c r="AK1113" s="280" t="s">
        <v>14682</v>
      </c>
      <c r="AL1113" s="284" t="s">
        <v>1993</v>
      </c>
      <c r="AM1113" s="286" t="s">
        <v>14683</v>
      </c>
      <c r="AN1113" s="325" t="s">
        <v>14684</v>
      </c>
      <c r="AO1113" s="10" t="s">
        <v>14685</v>
      </c>
      <c r="AP1113" s="10"/>
      <c r="AQ1113" s="254" t="s">
        <v>14686</v>
      </c>
      <c r="AR1113" s="245">
        <v>45291</v>
      </c>
      <c r="AS1113" s="245">
        <v>45291</v>
      </c>
      <c r="AT1113" s="8" t="s">
        <v>14687</v>
      </c>
      <c r="AU1113" s="244">
        <v>45618</v>
      </c>
      <c r="AV1113" s="247" t="s">
        <v>8638</v>
      </c>
      <c r="AW1113" s="294" t="s">
        <v>14477</v>
      </c>
      <c r="AX1113" s="249"/>
      <c r="AY1113" s="323" t="s">
        <v>14673</v>
      </c>
    </row>
    <row r="1114" spans="1:51" s="121" customFormat="1" ht="18.75" customHeight="1" x14ac:dyDescent="0.35">
      <c r="A1114" s="330">
        <v>1113</v>
      </c>
      <c r="B1114" s="284" t="s">
        <v>14688</v>
      </c>
      <c r="C1114" s="248" t="s">
        <v>14689</v>
      </c>
      <c r="D1114" s="280"/>
      <c r="E1114" s="280" t="s">
        <v>141</v>
      </c>
      <c r="F1114" s="275">
        <v>44445</v>
      </c>
      <c r="G1114" s="275">
        <v>44504</v>
      </c>
      <c r="H1114" s="275">
        <v>44870</v>
      </c>
      <c r="I1114" s="275">
        <v>45965</v>
      </c>
      <c r="J1114" s="269" t="s">
        <v>2381</v>
      </c>
      <c r="K1114" s="269" t="s">
        <v>12857</v>
      </c>
      <c r="L1114" s="280" t="s">
        <v>146</v>
      </c>
      <c r="M1114" s="278" t="s">
        <v>12858</v>
      </c>
      <c r="N1114" s="279" t="s">
        <v>2017</v>
      </c>
      <c r="O1114" s="279" t="s">
        <v>396</v>
      </c>
      <c r="P1114" s="279" t="s">
        <v>2171</v>
      </c>
      <c r="Q1114" s="280" t="s">
        <v>148</v>
      </c>
      <c r="R1114" s="284" t="s">
        <v>14690</v>
      </c>
      <c r="S1114" s="280" t="s">
        <v>1944</v>
      </c>
      <c r="T1114" s="280" t="s">
        <v>53</v>
      </c>
      <c r="U1114" s="304">
        <v>33476</v>
      </c>
      <c r="V1114" s="280" t="s">
        <v>141</v>
      </c>
      <c r="W1114" s="280" t="s">
        <v>141</v>
      </c>
      <c r="X1114" s="284" t="s">
        <v>1936</v>
      </c>
      <c r="Y1114" s="248" t="s">
        <v>14691</v>
      </c>
      <c r="Z1114" s="279">
        <v>43948</v>
      </c>
      <c r="AA1114" s="280" t="s">
        <v>141</v>
      </c>
      <c r="AB1114" s="280" t="s">
        <v>1938</v>
      </c>
      <c r="AC1114" s="280" t="s">
        <v>1939</v>
      </c>
      <c r="AD1114" s="280" t="s">
        <v>2346</v>
      </c>
      <c r="AE1114" s="279" t="s">
        <v>1948</v>
      </c>
      <c r="AF1114" s="280" t="s">
        <v>14692</v>
      </c>
      <c r="AG1114" s="280" t="s">
        <v>14693</v>
      </c>
      <c r="AH1114" s="278" t="s">
        <v>14692</v>
      </c>
      <c r="AI1114" s="279" t="s">
        <v>14693</v>
      </c>
      <c r="AJ1114" s="280" t="s">
        <v>14694</v>
      </c>
      <c r="AK1114" s="280" t="s">
        <v>14695</v>
      </c>
      <c r="AL1114" s="284" t="s">
        <v>1993</v>
      </c>
      <c r="AM1114" s="286" t="s">
        <v>14696</v>
      </c>
      <c r="AN1114" s="325" t="s">
        <v>14697</v>
      </c>
      <c r="AO1114" s="10"/>
      <c r="AP1114" s="10"/>
      <c r="AQ1114" s="254" t="s">
        <v>14698</v>
      </c>
      <c r="AR1114" s="245">
        <v>45291</v>
      </c>
      <c r="AS1114" s="245">
        <v>45291</v>
      </c>
      <c r="AT1114" s="8" t="s">
        <v>14699</v>
      </c>
      <c r="AU1114" s="244">
        <v>45618</v>
      </c>
      <c r="AV1114" s="247" t="s">
        <v>8638</v>
      </c>
      <c r="AW1114" s="294" t="s">
        <v>14477</v>
      </c>
      <c r="AX1114" s="249"/>
      <c r="AY1114" s="323" t="s">
        <v>14688</v>
      </c>
    </row>
    <row r="1115" spans="1:51" s="121" customFormat="1" ht="18.75" customHeight="1" x14ac:dyDescent="0.35">
      <c r="A1115" s="330">
        <v>1114</v>
      </c>
      <c r="B1115" s="284" t="s">
        <v>14700</v>
      </c>
      <c r="C1115" s="248" t="s">
        <v>14701</v>
      </c>
      <c r="D1115" s="280"/>
      <c r="E1115" s="280" t="s">
        <v>141</v>
      </c>
      <c r="F1115" s="275">
        <v>44466</v>
      </c>
      <c r="G1115" s="275">
        <v>44525</v>
      </c>
      <c r="H1115" s="275">
        <v>44891</v>
      </c>
      <c r="I1115" s="275">
        <v>45986</v>
      </c>
      <c r="J1115" s="269" t="s">
        <v>2269</v>
      </c>
      <c r="K1115" s="269" t="s">
        <v>12857</v>
      </c>
      <c r="L1115" s="280" t="s">
        <v>146</v>
      </c>
      <c r="M1115" s="278" t="s">
        <v>12858</v>
      </c>
      <c r="N1115" s="279" t="s">
        <v>2050</v>
      </c>
      <c r="O1115" s="279" t="s">
        <v>400</v>
      </c>
      <c r="P1115" s="279" t="s">
        <v>2173</v>
      </c>
      <c r="Q1115" s="280" t="s">
        <v>148</v>
      </c>
      <c r="R1115" s="284" t="s">
        <v>14702</v>
      </c>
      <c r="S1115" s="280" t="s">
        <v>14703</v>
      </c>
      <c r="T1115" s="280" t="s">
        <v>53</v>
      </c>
      <c r="U1115" s="304">
        <v>33682</v>
      </c>
      <c r="V1115" s="280" t="s">
        <v>141</v>
      </c>
      <c r="W1115" s="280" t="s">
        <v>141</v>
      </c>
      <c r="X1115" s="284" t="s">
        <v>1936</v>
      </c>
      <c r="Y1115" s="248" t="s">
        <v>14704</v>
      </c>
      <c r="Z1115" s="279">
        <v>44800</v>
      </c>
      <c r="AA1115" s="280" t="s">
        <v>1937</v>
      </c>
      <c r="AB1115" s="280" t="s">
        <v>1938</v>
      </c>
      <c r="AC1115" s="280" t="s">
        <v>1939</v>
      </c>
      <c r="AD1115" s="280" t="s">
        <v>14705</v>
      </c>
      <c r="AE1115" s="279" t="s">
        <v>14706</v>
      </c>
      <c r="AF1115" s="280" t="s">
        <v>14707</v>
      </c>
      <c r="AG1115" s="280" t="s">
        <v>14708</v>
      </c>
      <c r="AH1115" s="278" t="s">
        <v>14707</v>
      </c>
      <c r="AI1115" s="279" t="s">
        <v>14708</v>
      </c>
      <c r="AJ1115" s="280" t="s">
        <v>14709</v>
      </c>
      <c r="AK1115" s="280" t="s">
        <v>14710</v>
      </c>
      <c r="AL1115" s="284" t="s">
        <v>1971</v>
      </c>
      <c r="AM1115" s="286" t="s">
        <v>14711</v>
      </c>
      <c r="AN1115" s="325" t="s">
        <v>14712</v>
      </c>
      <c r="AO1115" s="10" t="s">
        <v>14713</v>
      </c>
      <c r="AP1115" s="10"/>
      <c r="AQ1115" s="254" t="s">
        <v>14714</v>
      </c>
      <c r="AR1115" s="245">
        <v>45291</v>
      </c>
      <c r="AS1115" s="245">
        <v>45291</v>
      </c>
      <c r="AT1115" s="8" t="s">
        <v>14715</v>
      </c>
      <c r="AU1115" s="244">
        <v>45618</v>
      </c>
      <c r="AV1115" s="247" t="s">
        <v>8638</v>
      </c>
      <c r="AW1115" s="294" t="s">
        <v>14477</v>
      </c>
      <c r="AX1115" s="249"/>
      <c r="AY1115" s="323" t="s">
        <v>14700</v>
      </c>
    </row>
    <row r="1116" spans="1:51" s="121" customFormat="1" ht="18.75" customHeight="1" x14ac:dyDescent="0.35">
      <c r="A1116" s="330">
        <v>1115</v>
      </c>
      <c r="B1116" s="284" t="s">
        <v>14716</v>
      </c>
      <c r="C1116" s="248" t="s">
        <v>14717</v>
      </c>
      <c r="D1116" s="280"/>
      <c r="E1116" s="280" t="s">
        <v>527</v>
      </c>
      <c r="F1116" s="275">
        <v>44466</v>
      </c>
      <c r="G1116" s="275">
        <v>44525</v>
      </c>
      <c r="H1116" s="275">
        <v>44891</v>
      </c>
      <c r="I1116" s="275">
        <v>45986</v>
      </c>
      <c r="J1116" s="269" t="s">
        <v>2269</v>
      </c>
      <c r="K1116" s="269" t="s">
        <v>12857</v>
      </c>
      <c r="L1116" s="280" t="s">
        <v>146</v>
      </c>
      <c r="M1116" s="278" t="s">
        <v>12858</v>
      </c>
      <c r="N1116" s="279" t="s">
        <v>2050</v>
      </c>
      <c r="O1116" s="279" t="s">
        <v>400</v>
      </c>
      <c r="P1116" s="279" t="s">
        <v>2173</v>
      </c>
      <c r="Q1116" s="280" t="s">
        <v>148</v>
      </c>
      <c r="R1116" s="284" t="s">
        <v>14718</v>
      </c>
      <c r="S1116" s="280" t="s">
        <v>2144</v>
      </c>
      <c r="T1116" s="280" t="s">
        <v>22</v>
      </c>
      <c r="U1116" s="304">
        <v>31975</v>
      </c>
      <c r="V1116" s="280" t="s">
        <v>527</v>
      </c>
      <c r="W1116" s="280" t="s">
        <v>527</v>
      </c>
      <c r="X1116" s="284" t="s">
        <v>1936</v>
      </c>
      <c r="Y1116" s="248" t="s">
        <v>14719</v>
      </c>
      <c r="Z1116" s="279">
        <v>44296</v>
      </c>
      <c r="AA1116" s="280" t="s">
        <v>1937</v>
      </c>
      <c r="AB1116" s="280" t="s">
        <v>1938</v>
      </c>
      <c r="AC1116" s="280" t="s">
        <v>1939</v>
      </c>
      <c r="AD1116" s="280" t="s">
        <v>2621</v>
      </c>
      <c r="AE1116" s="279" t="s">
        <v>2366</v>
      </c>
      <c r="AF1116" s="280" t="s">
        <v>14720</v>
      </c>
      <c r="AG1116" s="280" t="s">
        <v>14721</v>
      </c>
      <c r="AH1116" s="278" t="s">
        <v>14722</v>
      </c>
      <c r="AI1116" s="279" t="s">
        <v>14721</v>
      </c>
      <c r="AJ1116" s="280" t="s">
        <v>14723</v>
      </c>
      <c r="AK1116" s="280" t="s">
        <v>14724</v>
      </c>
      <c r="AL1116" s="284" t="s">
        <v>1941</v>
      </c>
      <c r="AM1116" s="286" t="s">
        <v>14725</v>
      </c>
      <c r="AN1116" s="325" t="s">
        <v>14726</v>
      </c>
      <c r="AO1116" s="10" t="s">
        <v>14727</v>
      </c>
      <c r="AP1116" s="10"/>
      <c r="AQ1116" s="254" t="s">
        <v>14728</v>
      </c>
      <c r="AR1116" s="245">
        <v>45291</v>
      </c>
      <c r="AS1116" s="245">
        <v>45291</v>
      </c>
      <c r="AT1116" s="8" t="s">
        <v>14729</v>
      </c>
      <c r="AU1116" s="244">
        <v>45619</v>
      </c>
      <c r="AV1116" s="247" t="s">
        <v>8638</v>
      </c>
      <c r="AW1116" s="294" t="s">
        <v>14477</v>
      </c>
      <c r="AX1116" s="249"/>
      <c r="AY1116" s="323" t="s">
        <v>14716</v>
      </c>
    </row>
    <row r="1117" spans="1:51" s="121" customFormat="1" ht="18.75" customHeight="1" x14ac:dyDescent="0.35">
      <c r="A1117" s="330">
        <v>1116</v>
      </c>
      <c r="B1117" s="284" t="s">
        <v>14730</v>
      </c>
      <c r="C1117" s="248" t="s">
        <v>8048</v>
      </c>
      <c r="D1117" s="280"/>
      <c r="E1117" s="280" t="s">
        <v>747</v>
      </c>
      <c r="F1117" s="275">
        <v>44531</v>
      </c>
      <c r="G1117" s="275">
        <v>44590</v>
      </c>
      <c r="H1117" s="275">
        <v>44956</v>
      </c>
      <c r="I1117" s="275">
        <v>45320</v>
      </c>
      <c r="J1117" s="269" t="s">
        <v>2085</v>
      </c>
      <c r="K1117" s="269" t="s">
        <v>80</v>
      </c>
      <c r="L1117" s="280" t="s">
        <v>12780</v>
      </c>
      <c r="M1117" s="278" t="s">
        <v>2122</v>
      </c>
      <c r="N1117" s="279" t="s">
        <v>2050</v>
      </c>
      <c r="O1117" s="279" t="s">
        <v>3186</v>
      </c>
      <c r="P1117" s="279" t="s">
        <v>2061</v>
      </c>
      <c r="Q1117" s="280" t="s">
        <v>83</v>
      </c>
      <c r="R1117" s="284" t="s">
        <v>14731</v>
      </c>
      <c r="S1117" s="280" t="s">
        <v>1944</v>
      </c>
      <c r="T1117" s="280" t="s">
        <v>53</v>
      </c>
      <c r="U1117" s="304">
        <v>32753</v>
      </c>
      <c r="V1117" s="280" t="s">
        <v>747</v>
      </c>
      <c r="W1117" s="280" t="s">
        <v>747</v>
      </c>
      <c r="X1117" s="284" t="s">
        <v>1936</v>
      </c>
      <c r="Y1117" s="248" t="s">
        <v>14732</v>
      </c>
      <c r="Z1117" s="279">
        <v>44537</v>
      </c>
      <c r="AA1117" s="280" t="s">
        <v>1937</v>
      </c>
      <c r="AB1117" s="280" t="s">
        <v>1938</v>
      </c>
      <c r="AC1117" s="280" t="s">
        <v>1974</v>
      </c>
      <c r="AD1117" s="280" t="s">
        <v>14733</v>
      </c>
      <c r="AE1117" s="279" t="s">
        <v>2095</v>
      </c>
      <c r="AF1117" s="280" t="s">
        <v>14734</v>
      </c>
      <c r="AG1117" s="280" t="s">
        <v>14735</v>
      </c>
      <c r="AH1117" s="278" t="s">
        <v>14734</v>
      </c>
      <c r="AI1117" s="279" t="s">
        <v>14735</v>
      </c>
      <c r="AJ1117" s="280" t="s">
        <v>8053</v>
      </c>
      <c r="AK1117" s="280" t="s">
        <v>8054</v>
      </c>
      <c r="AL1117" s="284" t="s">
        <v>1971</v>
      </c>
      <c r="AM1117" s="286" t="s">
        <v>8055</v>
      </c>
      <c r="AN1117" s="325" t="s">
        <v>14736</v>
      </c>
      <c r="AO1117" s="10" t="s">
        <v>14737</v>
      </c>
      <c r="AP1117" s="10"/>
      <c r="AQ1117" s="254" t="s">
        <v>14738</v>
      </c>
      <c r="AR1117" s="245">
        <v>45291</v>
      </c>
      <c r="AS1117" s="245">
        <v>45291</v>
      </c>
      <c r="AT1117" s="8" t="s">
        <v>14739</v>
      </c>
      <c r="AU1117" s="244">
        <v>45618</v>
      </c>
      <c r="AV1117" s="247" t="s">
        <v>8638</v>
      </c>
      <c r="AW1117" s="294" t="s">
        <v>14477</v>
      </c>
      <c r="AX1117" s="249"/>
      <c r="AY1117" s="323" t="s">
        <v>14730</v>
      </c>
    </row>
    <row r="1118" spans="1:51" s="121" customFormat="1" ht="18.75" customHeight="1" x14ac:dyDescent="0.35">
      <c r="A1118" s="330">
        <v>1117</v>
      </c>
      <c r="B1118" s="284" t="s">
        <v>14740</v>
      </c>
      <c r="C1118" s="248" t="s">
        <v>14741</v>
      </c>
      <c r="D1118" s="280"/>
      <c r="E1118" s="280" t="s">
        <v>1045</v>
      </c>
      <c r="F1118" s="275">
        <v>44599</v>
      </c>
      <c r="G1118" s="275">
        <v>44658</v>
      </c>
      <c r="H1118" s="275">
        <v>45024</v>
      </c>
      <c r="I1118" s="275">
        <v>45389</v>
      </c>
      <c r="J1118" s="269" t="s">
        <v>2085</v>
      </c>
      <c r="K1118" s="269" t="s">
        <v>80</v>
      </c>
      <c r="L1118" s="280" t="s">
        <v>12935</v>
      </c>
      <c r="M1118" s="278" t="s">
        <v>2060</v>
      </c>
      <c r="N1118" s="279" t="s">
        <v>2017</v>
      </c>
      <c r="O1118" s="279" t="s">
        <v>3186</v>
      </c>
      <c r="P1118" s="279" t="s">
        <v>2061</v>
      </c>
      <c r="Q1118" s="280" t="s">
        <v>83</v>
      </c>
      <c r="R1118" s="284" t="s">
        <v>14742</v>
      </c>
      <c r="S1118" s="280" t="s">
        <v>1944</v>
      </c>
      <c r="T1118" s="280" t="s">
        <v>53</v>
      </c>
      <c r="U1118" s="304">
        <v>29542</v>
      </c>
      <c r="V1118" s="280" t="s">
        <v>1153</v>
      </c>
      <c r="W1118" s="280" t="s">
        <v>1153</v>
      </c>
      <c r="X1118" s="284" t="s">
        <v>1936</v>
      </c>
      <c r="Y1118" s="248" t="s">
        <v>14743</v>
      </c>
      <c r="Z1118" s="279">
        <v>44420</v>
      </c>
      <c r="AA1118" s="280" t="s">
        <v>1937</v>
      </c>
      <c r="AB1118" s="280" t="s">
        <v>1938</v>
      </c>
      <c r="AC1118" s="280" t="s">
        <v>1939</v>
      </c>
      <c r="AD1118" s="280" t="s">
        <v>2004</v>
      </c>
      <c r="AE1118" s="279" t="s">
        <v>4406</v>
      </c>
      <c r="AF1118" s="280" t="s">
        <v>14744</v>
      </c>
      <c r="AG1118" s="280" t="s">
        <v>14745</v>
      </c>
      <c r="AH1118" s="278" t="s">
        <v>14744</v>
      </c>
      <c r="AI1118" s="279" t="s">
        <v>14745</v>
      </c>
      <c r="AJ1118" s="280" t="s">
        <v>14746</v>
      </c>
      <c r="AK1118" s="280" t="s">
        <v>14747</v>
      </c>
      <c r="AL1118" s="284" t="s">
        <v>1971</v>
      </c>
      <c r="AM1118" s="286" t="s">
        <v>14748</v>
      </c>
      <c r="AN1118" s="325" t="s">
        <v>14749</v>
      </c>
      <c r="AO1118" s="10"/>
      <c r="AP1118" s="10"/>
      <c r="AQ1118" s="254" t="s">
        <v>14750</v>
      </c>
      <c r="AR1118" s="245">
        <v>45291</v>
      </c>
      <c r="AS1118" s="245">
        <v>45291</v>
      </c>
      <c r="AT1118" s="8" t="s">
        <v>14751</v>
      </c>
      <c r="AU1118" s="244">
        <v>45619</v>
      </c>
      <c r="AV1118" s="247" t="s">
        <v>8638</v>
      </c>
      <c r="AW1118" s="294" t="s">
        <v>14477</v>
      </c>
      <c r="AX1118" s="249"/>
      <c r="AY1118" s="323" t="s">
        <v>14740</v>
      </c>
    </row>
    <row r="1119" spans="1:51" s="121" customFormat="1" ht="18.75" customHeight="1" x14ac:dyDescent="0.35">
      <c r="A1119" s="330">
        <v>1118</v>
      </c>
      <c r="B1119" s="284" t="s">
        <v>14752</v>
      </c>
      <c r="C1119" s="248" t="s">
        <v>14753</v>
      </c>
      <c r="D1119" s="280"/>
      <c r="E1119" s="280" t="s">
        <v>141</v>
      </c>
      <c r="F1119" s="275">
        <v>44641</v>
      </c>
      <c r="G1119" s="275">
        <v>44700</v>
      </c>
      <c r="H1119" s="275">
        <v>45066</v>
      </c>
      <c r="I1119" s="275">
        <v>45443</v>
      </c>
      <c r="J1119" s="269" t="s">
        <v>2085</v>
      </c>
      <c r="K1119" s="269" t="s">
        <v>12857</v>
      </c>
      <c r="L1119" s="280" t="s">
        <v>146</v>
      </c>
      <c r="M1119" s="278" t="s">
        <v>12858</v>
      </c>
      <c r="N1119" s="279" t="s">
        <v>2050</v>
      </c>
      <c r="O1119" s="279" t="s">
        <v>400</v>
      </c>
      <c r="P1119" s="279" t="s">
        <v>2173</v>
      </c>
      <c r="Q1119" s="280" t="s">
        <v>148</v>
      </c>
      <c r="R1119" s="284" t="s">
        <v>14754</v>
      </c>
      <c r="S1119" s="280" t="s">
        <v>2234</v>
      </c>
      <c r="T1119" s="280" t="s">
        <v>53</v>
      </c>
      <c r="U1119" s="304">
        <v>34213</v>
      </c>
      <c r="V1119" s="280" t="s">
        <v>141</v>
      </c>
      <c r="W1119" s="280" t="s">
        <v>141</v>
      </c>
      <c r="X1119" s="284" t="s">
        <v>1936</v>
      </c>
      <c r="Y1119" s="248" t="s">
        <v>14755</v>
      </c>
      <c r="Z1119" s="279">
        <v>44830</v>
      </c>
      <c r="AA1119" s="280" t="s">
        <v>1937</v>
      </c>
      <c r="AB1119" s="280" t="s">
        <v>1938</v>
      </c>
      <c r="AC1119" s="280" t="s">
        <v>1939</v>
      </c>
      <c r="AD1119" s="280" t="s">
        <v>14756</v>
      </c>
      <c r="AE1119" s="279" t="s">
        <v>1948</v>
      </c>
      <c r="AF1119" s="280" t="s">
        <v>14757</v>
      </c>
      <c r="AG1119" s="280" t="s">
        <v>14758</v>
      </c>
      <c r="AH1119" s="278" t="s">
        <v>14757</v>
      </c>
      <c r="AI1119" s="279" t="s">
        <v>14758</v>
      </c>
      <c r="AJ1119" s="280" t="s">
        <v>14759</v>
      </c>
      <c r="AK1119" s="280" t="s">
        <v>14760</v>
      </c>
      <c r="AL1119" s="284" t="s">
        <v>1971</v>
      </c>
      <c r="AM1119" s="286" t="s">
        <v>14761</v>
      </c>
      <c r="AN1119" s="325" t="s">
        <v>14762</v>
      </c>
      <c r="AO1119" s="10" t="s">
        <v>14763</v>
      </c>
      <c r="AP1119" s="10"/>
      <c r="AQ1119" s="254" t="s">
        <v>14764</v>
      </c>
      <c r="AR1119" s="245">
        <v>45291</v>
      </c>
      <c r="AS1119" s="245">
        <v>45291</v>
      </c>
      <c r="AT1119" s="8" t="s">
        <v>14765</v>
      </c>
      <c r="AU1119" s="244">
        <v>45618</v>
      </c>
      <c r="AV1119" s="247" t="s">
        <v>8638</v>
      </c>
      <c r="AW1119" s="294" t="s">
        <v>14477</v>
      </c>
      <c r="AX1119" s="249"/>
      <c r="AY1119" s="323" t="s">
        <v>14752</v>
      </c>
    </row>
    <row r="1120" spans="1:51" s="121" customFormat="1" ht="18.75" customHeight="1" x14ac:dyDescent="0.35">
      <c r="A1120" s="330">
        <v>1119</v>
      </c>
      <c r="B1120" s="284" t="s">
        <v>14766</v>
      </c>
      <c r="C1120" s="248" t="s">
        <v>14767</v>
      </c>
      <c r="D1120" s="280"/>
      <c r="E1120" s="280" t="s">
        <v>293</v>
      </c>
      <c r="F1120" s="275">
        <v>44655</v>
      </c>
      <c r="G1120" s="275">
        <v>44714</v>
      </c>
      <c r="H1120" s="275">
        <v>45080</v>
      </c>
      <c r="I1120" s="275">
        <v>45473</v>
      </c>
      <c r="J1120" s="269" t="s">
        <v>2085</v>
      </c>
      <c r="K1120" s="269" t="s">
        <v>80</v>
      </c>
      <c r="L1120" s="280" t="s">
        <v>81</v>
      </c>
      <c r="M1120" s="278" t="s">
        <v>2151</v>
      </c>
      <c r="N1120" s="279" t="s">
        <v>1984</v>
      </c>
      <c r="O1120" s="279" t="s">
        <v>3091</v>
      </c>
      <c r="P1120" s="279" t="s">
        <v>3092</v>
      </c>
      <c r="Q1120" s="280" t="s">
        <v>83</v>
      </c>
      <c r="R1120" s="284" t="s">
        <v>14768</v>
      </c>
      <c r="S1120" s="280" t="s">
        <v>1944</v>
      </c>
      <c r="T1120" s="280" t="s">
        <v>53</v>
      </c>
      <c r="U1120" s="304">
        <v>30385</v>
      </c>
      <c r="V1120" s="280" t="s">
        <v>1153</v>
      </c>
      <c r="W1120" s="280" t="s">
        <v>1153</v>
      </c>
      <c r="X1120" s="284" t="s">
        <v>1936</v>
      </c>
      <c r="Y1120" s="248" t="s">
        <v>14769</v>
      </c>
      <c r="Z1120" s="279">
        <v>44424</v>
      </c>
      <c r="AA1120" s="280" t="s">
        <v>1937</v>
      </c>
      <c r="AB1120" s="280" t="s">
        <v>1938</v>
      </c>
      <c r="AC1120" s="280" t="s">
        <v>1939</v>
      </c>
      <c r="AD1120" s="280" t="s">
        <v>14770</v>
      </c>
      <c r="AE1120" s="279" t="s">
        <v>14771</v>
      </c>
      <c r="AF1120" s="280" t="s">
        <v>14772</v>
      </c>
      <c r="AG1120" s="280" t="s">
        <v>14773</v>
      </c>
      <c r="AH1120" s="278" t="s">
        <v>14774</v>
      </c>
      <c r="AI1120" s="279" t="s">
        <v>14775</v>
      </c>
      <c r="AJ1120" s="280" t="s">
        <v>14776</v>
      </c>
      <c r="AK1120" s="280" t="s">
        <v>14777</v>
      </c>
      <c r="AL1120" s="284" t="s">
        <v>1971</v>
      </c>
      <c r="AM1120" s="286" t="s">
        <v>14778</v>
      </c>
      <c r="AN1120" s="325" t="s">
        <v>14779</v>
      </c>
      <c r="AO1120" s="10" t="s">
        <v>14780</v>
      </c>
      <c r="AP1120" s="10"/>
      <c r="AQ1120" s="254" t="s">
        <v>14781</v>
      </c>
      <c r="AR1120" s="245">
        <v>45291</v>
      </c>
      <c r="AS1120" s="245">
        <v>45291</v>
      </c>
      <c r="AT1120" s="8" t="s">
        <v>14782</v>
      </c>
      <c r="AU1120" s="244">
        <v>45619</v>
      </c>
      <c r="AV1120" s="247" t="s">
        <v>8638</v>
      </c>
      <c r="AW1120" s="294" t="s">
        <v>14477</v>
      </c>
      <c r="AX1120" s="249"/>
      <c r="AY1120" s="323" t="s">
        <v>14766</v>
      </c>
    </row>
    <row r="1121" spans="1:51" s="121" customFormat="1" ht="18.75" customHeight="1" x14ac:dyDescent="0.35">
      <c r="A1121" s="330">
        <v>1120</v>
      </c>
      <c r="B1121" s="284" t="s">
        <v>14783</v>
      </c>
      <c r="C1121" s="248" t="s">
        <v>14784</v>
      </c>
      <c r="D1121" s="280"/>
      <c r="E1121" s="280" t="s">
        <v>141</v>
      </c>
      <c r="F1121" s="275">
        <v>44676</v>
      </c>
      <c r="G1121" s="275">
        <v>44735</v>
      </c>
      <c r="H1121" s="275">
        <v>45101</v>
      </c>
      <c r="I1121" s="275">
        <v>45473</v>
      </c>
      <c r="J1121" s="269" t="s">
        <v>2085</v>
      </c>
      <c r="K1121" s="269" t="s">
        <v>80</v>
      </c>
      <c r="L1121" s="280" t="s">
        <v>13213</v>
      </c>
      <c r="M1121" s="278" t="s">
        <v>7462</v>
      </c>
      <c r="N1121" s="279" t="s">
        <v>1990</v>
      </c>
      <c r="O1121" s="279" t="s">
        <v>3186</v>
      </c>
      <c r="P1121" s="279" t="s">
        <v>2061</v>
      </c>
      <c r="Q1121" s="280" t="s">
        <v>83</v>
      </c>
      <c r="R1121" s="284" t="s">
        <v>14785</v>
      </c>
      <c r="S1121" s="280" t="s">
        <v>1935</v>
      </c>
      <c r="T1121" s="280" t="s">
        <v>22</v>
      </c>
      <c r="U1121" s="304">
        <v>32688</v>
      </c>
      <c r="V1121" s="280" t="s">
        <v>141</v>
      </c>
      <c r="W1121" s="280" t="s">
        <v>317</v>
      </c>
      <c r="X1121" s="284" t="s">
        <v>1936</v>
      </c>
      <c r="Y1121" s="248" t="s">
        <v>14786</v>
      </c>
      <c r="Z1121" s="279">
        <v>41251</v>
      </c>
      <c r="AA1121" s="280" t="s">
        <v>141</v>
      </c>
      <c r="AB1121" s="280" t="s">
        <v>1938</v>
      </c>
      <c r="AC1121" s="280" t="s">
        <v>1939</v>
      </c>
      <c r="AD1121" s="280" t="s">
        <v>2139</v>
      </c>
      <c r="AE1121" s="279" t="s">
        <v>2041</v>
      </c>
      <c r="AF1121" s="280" t="s">
        <v>14787</v>
      </c>
      <c r="AG1121" s="280" t="s">
        <v>14788</v>
      </c>
      <c r="AH1121" s="278" t="s">
        <v>14789</v>
      </c>
      <c r="AI1121" s="279" t="s">
        <v>14790</v>
      </c>
      <c r="AJ1121" s="280" t="s">
        <v>14791</v>
      </c>
      <c r="AK1121" s="280" t="s">
        <v>14792</v>
      </c>
      <c r="AL1121" s="284" t="s">
        <v>1941</v>
      </c>
      <c r="AM1121" s="286" t="s">
        <v>14793</v>
      </c>
      <c r="AN1121" s="325" t="s">
        <v>14794</v>
      </c>
      <c r="AO1121" s="10"/>
      <c r="AP1121" s="10"/>
      <c r="AQ1121" s="254" t="s">
        <v>14795</v>
      </c>
      <c r="AR1121" s="245">
        <v>45291</v>
      </c>
      <c r="AS1121" s="245">
        <v>45291</v>
      </c>
      <c r="AT1121" s="8" t="s">
        <v>14796</v>
      </c>
      <c r="AU1121" s="244">
        <v>45618</v>
      </c>
      <c r="AV1121" s="247" t="s">
        <v>8638</v>
      </c>
      <c r="AW1121" s="294" t="s">
        <v>14477</v>
      </c>
      <c r="AX1121" s="249"/>
      <c r="AY1121" s="323" t="s">
        <v>14783</v>
      </c>
    </row>
    <row r="1122" spans="1:51" s="121" customFormat="1" ht="18.75" customHeight="1" x14ac:dyDescent="0.35">
      <c r="A1122" s="330">
        <v>1121</v>
      </c>
      <c r="B1122" s="284" t="s">
        <v>14797</v>
      </c>
      <c r="C1122" s="248" t="s">
        <v>1335</v>
      </c>
      <c r="D1122" s="280"/>
      <c r="E1122" s="280" t="s">
        <v>544</v>
      </c>
      <c r="F1122" s="275">
        <v>44676</v>
      </c>
      <c r="G1122" s="275">
        <v>44735</v>
      </c>
      <c r="H1122" s="275">
        <v>45101</v>
      </c>
      <c r="I1122" s="275">
        <v>45473</v>
      </c>
      <c r="J1122" s="269" t="s">
        <v>2085</v>
      </c>
      <c r="K1122" s="269" t="s">
        <v>12857</v>
      </c>
      <c r="L1122" s="280" t="s">
        <v>146</v>
      </c>
      <c r="M1122" s="278" t="s">
        <v>12858</v>
      </c>
      <c r="N1122" s="279" t="s">
        <v>2050</v>
      </c>
      <c r="O1122" s="279" t="s">
        <v>400</v>
      </c>
      <c r="P1122" s="279" t="s">
        <v>2173</v>
      </c>
      <c r="Q1122" s="280" t="s">
        <v>148</v>
      </c>
      <c r="R1122" s="284" t="s">
        <v>14798</v>
      </c>
      <c r="S1122" s="280" t="s">
        <v>1944</v>
      </c>
      <c r="T1122" s="280" t="s">
        <v>22</v>
      </c>
      <c r="U1122" s="304">
        <v>34406</v>
      </c>
      <c r="V1122" s="280" t="s">
        <v>544</v>
      </c>
      <c r="W1122" s="280" t="s">
        <v>544</v>
      </c>
      <c r="X1122" s="284" t="s">
        <v>1936</v>
      </c>
      <c r="Y1122" s="248" t="s">
        <v>14799</v>
      </c>
      <c r="Z1122" s="279">
        <v>40372</v>
      </c>
      <c r="AA1122" s="280" t="s">
        <v>544</v>
      </c>
      <c r="AB1122" s="280" t="s">
        <v>1956</v>
      </c>
      <c r="AC1122" s="280" t="s">
        <v>1939</v>
      </c>
      <c r="AD1122" s="280" t="s">
        <v>2346</v>
      </c>
      <c r="AE1122" s="279" t="s">
        <v>2620</v>
      </c>
      <c r="AF1122" s="280" t="s">
        <v>14800</v>
      </c>
      <c r="AG1122" s="280" t="s">
        <v>14801</v>
      </c>
      <c r="AH1122" s="278" t="s">
        <v>14802</v>
      </c>
      <c r="AI1122" s="279" t="s">
        <v>14803</v>
      </c>
      <c r="AJ1122" s="280" t="s">
        <v>14804</v>
      </c>
      <c r="AK1122" s="280" t="s">
        <v>14805</v>
      </c>
      <c r="AL1122" s="284" t="s">
        <v>1958</v>
      </c>
      <c r="AM1122" s="286" t="s">
        <v>14806</v>
      </c>
      <c r="AN1122" s="325" t="s">
        <v>14807</v>
      </c>
      <c r="AO1122" s="10"/>
      <c r="AP1122" s="10"/>
      <c r="AQ1122" s="254" t="s">
        <v>2181</v>
      </c>
      <c r="AR1122" s="245">
        <v>45291</v>
      </c>
      <c r="AS1122" s="245">
        <v>45291</v>
      </c>
      <c r="AT1122" s="8" t="s">
        <v>14808</v>
      </c>
      <c r="AU1122" s="244">
        <v>45619</v>
      </c>
      <c r="AV1122" s="247" t="s">
        <v>8638</v>
      </c>
      <c r="AW1122" s="294" t="s">
        <v>14477</v>
      </c>
      <c r="AX1122" s="249"/>
      <c r="AY1122" s="323" t="s">
        <v>14797</v>
      </c>
    </row>
    <row r="1123" spans="1:51" s="121" customFormat="1" ht="18.75" customHeight="1" x14ac:dyDescent="0.35">
      <c r="A1123" s="330">
        <v>1122</v>
      </c>
      <c r="B1123" s="284" t="s">
        <v>14809</v>
      </c>
      <c r="C1123" s="248" t="s">
        <v>14810</v>
      </c>
      <c r="D1123" s="280"/>
      <c r="E1123" s="280" t="s">
        <v>57</v>
      </c>
      <c r="F1123" s="275">
        <v>44734</v>
      </c>
      <c r="G1123" s="275">
        <v>44793</v>
      </c>
      <c r="H1123" s="275">
        <v>45159</v>
      </c>
      <c r="I1123" s="275">
        <v>45535</v>
      </c>
      <c r="J1123" s="269" t="s">
        <v>2085</v>
      </c>
      <c r="K1123" s="269" t="s">
        <v>12857</v>
      </c>
      <c r="L1123" s="280" t="s">
        <v>146</v>
      </c>
      <c r="M1123" s="278" t="s">
        <v>2032</v>
      </c>
      <c r="N1123" s="279" t="s">
        <v>2017</v>
      </c>
      <c r="O1123" s="279" t="s">
        <v>396</v>
      </c>
      <c r="P1123" s="279" t="s">
        <v>2171</v>
      </c>
      <c r="Q1123" s="280" t="s">
        <v>148</v>
      </c>
      <c r="R1123" s="284" t="s">
        <v>14811</v>
      </c>
      <c r="S1123" s="280" t="s">
        <v>2144</v>
      </c>
      <c r="T1123" s="280" t="s">
        <v>53</v>
      </c>
      <c r="U1123" s="304">
        <v>32215</v>
      </c>
      <c r="V1123" s="280" t="s">
        <v>57</v>
      </c>
      <c r="W1123" s="280" t="s">
        <v>141</v>
      </c>
      <c r="X1123" s="284" t="s">
        <v>1936</v>
      </c>
      <c r="Y1123" s="248" t="s">
        <v>14812</v>
      </c>
      <c r="Z1123" s="279">
        <v>42779</v>
      </c>
      <c r="AA1123" s="280" t="s">
        <v>124</v>
      </c>
      <c r="AB1123" s="280" t="s">
        <v>1938</v>
      </c>
      <c r="AC1123" s="280" t="s">
        <v>1939</v>
      </c>
      <c r="AD1123" s="280" t="s">
        <v>2229</v>
      </c>
      <c r="AE1123" s="279" t="s">
        <v>2041</v>
      </c>
      <c r="AF1123" s="280" t="s">
        <v>14813</v>
      </c>
      <c r="AG1123" s="280" t="s">
        <v>14814</v>
      </c>
      <c r="AH1123" s="278" t="s">
        <v>14815</v>
      </c>
      <c r="AI1123" s="279" t="s">
        <v>14816</v>
      </c>
      <c r="AJ1123" s="280" t="s">
        <v>14817</v>
      </c>
      <c r="AK1123" s="280" t="s">
        <v>14818</v>
      </c>
      <c r="AL1123" s="284" t="s">
        <v>1971</v>
      </c>
      <c r="AM1123" s="286" t="s">
        <v>14819</v>
      </c>
      <c r="AN1123" s="325" t="s">
        <v>14820</v>
      </c>
      <c r="AO1123" s="10"/>
      <c r="AP1123" s="10"/>
      <c r="AQ1123" s="254" t="s">
        <v>14821</v>
      </c>
      <c r="AR1123" s="245">
        <v>45291</v>
      </c>
      <c r="AS1123" s="245">
        <v>45291</v>
      </c>
      <c r="AT1123" s="8" t="s">
        <v>14822</v>
      </c>
      <c r="AU1123" s="244">
        <v>45619</v>
      </c>
      <c r="AV1123" s="247" t="s">
        <v>8638</v>
      </c>
      <c r="AW1123" s="294" t="s">
        <v>14477</v>
      </c>
      <c r="AX1123" s="249"/>
      <c r="AY1123" s="323" t="s">
        <v>14809</v>
      </c>
    </row>
    <row r="1124" spans="1:51" s="121" customFormat="1" ht="18.75" customHeight="1" x14ac:dyDescent="0.35">
      <c r="A1124" s="330">
        <v>1123</v>
      </c>
      <c r="B1124" s="284" t="s">
        <v>14823</v>
      </c>
      <c r="C1124" s="248" t="s">
        <v>14824</v>
      </c>
      <c r="D1124" s="280"/>
      <c r="E1124" s="280" t="s">
        <v>334</v>
      </c>
      <c r="F1124" s="275">
        <v>44755</v>
      </c>
      <c r="G1124" s="275">
        <v>44814</v>
      </c>
      <c r="H1124" s="275">
        <v>45180</v>
      </c>
      <c r="I1124" s="275">
        <v>45565</v>
      </c>
      <c r="J1124" s="269" t="s">
        <v>2085</v>
      </c>
      <c r="K1124" s="269" t="s">
        <v>12857</v>
      </c>
      <c r="L1124" s="280" t="s">
        <v>146</v>
      </c>
      <c r="M1124" s="278" t="s">
        <v>12858</v>
      </c>
      <c r="N1124" s="279" t="s">
        <v>2050</v>
      </c>
      <c r="O1124" s="279" t="s">
        <v>400</v>
      </c>
      <c r="P1124" s="279" t="s">
        <v>2173</v>
      </c>
      <c r="Q1124" s="280" t="s">
        <v>148</v>
      </c>
      <c r="R1124" s="284" t="s">
        <v>14825</v>
      </c>
      <c r="S1124" s="280" t="s">
        <v>2003</v>
      </c>
      <c r="T1124" s="280" t="s">
        <v>53</v>
      </c>
      <c r="U1124" s="304">
        <v>33777</v>
      </c>
      <c r="V1124" s="280" t="s">
        <v>334</v>
      </c>
      <c r="W1124" s="280" t="s">
        <v>334</v>
      </c>
      <c r="X1124" s="284" t="s">
        <v>1936</v>
      </c>
      <c r="Y1124" s="248" t="s">
        <v>14826</v>
      </c>
      <c r="Z1124" s="279">
        <v>44320</v>
      </c>
      <c r="AA1124" s="280" t="s">
        <v>1937</v>
      </c>
      <c r="AB1124" s="280" t="s">
        <v>1938</v>
      </c>
      <c r="AC1124" s="280" t="s">
        <v>1974</v>
      </c>
      <c r="AD1124" s="280" t="s">
        <v>14827</v>
      </c>
      <c r="AE1124" s="279" t="s">
        <v>14828</v>
      </c>
      <c r="AF1124" s="280" t="s">
        <v>14829</v>
      </c>
      <c r="AG1124" s="280" t="s">
        <v>14830</v>
      </c>
      <c r="AH1124" s="278" t="s">
        <v>14829</v>
      </c>
      <c r="AI1124" s="279" t="s">
        <v>14830</v>
      </c>
      <c r="AJ1124" s="280" t="s">
        <v>14831</v>
      </c>
      <c r="AK1124" s="280" t="s">
        <v>14832</v>
      </c>
      <c r="AL1124" s="284" t="s">
        <v>1971</v>
      </c>
      <c r="AM1124" s="286" t="s">
        <v>14833</v>
      </c>
      <c r="AN1124" s="325" t="s">
        <v>14834</v>
      </c>
      <c r="AO1124" s="10" t="s">
        <v>14835</v>
      </c>
      <c r="AP1124" s="10"/>
      <c r="AQ1124" s="254" t="s">
        <v>14836</v>
      </c>
      <c r="AR1124" s="245">
        <v>45291</v>
      </c>
      <c r="AS1124" s="245">
        <v>45291</v>
      </c>
      <c r="AT1124" s="8" t="s">
        <v>14837</v>
      </c>
      <c r="AU1124" s="244">
        <v>45618</v>
      </c>
      <c r="AV1124" s="247" t="s">
        <v>8638</v>
      </c>
      <c r="AW1124" s="294" t="s">
        <v>14477</v>
      </c>
      <c r="AX1124" s="249"/>
      <c r="AY1124" s="323" t="s">
        <v>14823</v>
      </c>
    </row>
    <row r="1125" spans="1:51" s="329" customFormat="1" ht="18.75" customHeight="1" x14ac:dyDescent="0.35">
      <c r="A1125" s="330">
        <v>1124</v>
      </c>
      <c r="B1125" s="284" t="s">
        <v>14838</v>
      </c>
      <c r="C1125" s="248" t="s">
        <v>9635</v>
      </c>
      <c r="D1125" s="280"/>
      <c r="E1125" s="280" t="s">
        <v>1869</v>
      </c>
      <c r="F1125" s="275">
        <v>44867</v>
      </c>
      <c r="G1125" s="275">
        <v>44926</v>
      </c>
      <c r="H1125" s="275">
        <v>44927</v>
      </c>
      <c r="I1125" s="275">
        <v>45291</v>
      </c>
      <c r="J1125" s="269" t="s">
        <v>2085</v>
      </c>
      <c r="K1125" s="269" t="s">
        <v>80</v>
      </c>
      <c r="L1125" s="280" t="s">
        <v>81</v>
      </c>
      <c r="M1125" s="278" t="s">
        <v>2298</v>
      </c>
      <c r="N1125" s="279" t="s">
        <v>1990</v>
      </c>
      <c r="O1125" s="279" t="s">
        <v>3186</v>
      </c>
      <c r="P1125" s="279" t="s">
        <v>2061</v>
      </c>
      <c r="Q1125" s="280" t="s">
        <v>83</v>
      </c>
      <c r="R1125" s="284" t="s">
        <v>14839</v>
      </c>
      <c r="S1125" s="280" t="s">
        <v>1944</v>
      </c>
      <c r="T1125" s="280" t="s">
        <v>53</v>
      </c>
      <c r="U1125" s="304">
        <v>32343</v>
      </c>
      <c r="V1125" s="280" t="s">
        <v>1869</v>
      </c>
      <c r="W1125" s="280" t="s">
        <v>527</v>
      </c>
      <c r="X1125" s="284" t="s">
        <v>1936</v>
      </c>
      <c r="Y1125" s="248" t="s">
        <v>9636</v>
      </c>
      <c r="Z1125" s="279">
        <v>44643</v>
      </c>
      <c r="AA1125" s="280" t="s">
        <v>1869</v>
      </c>
      <c r="AB1125" s="280" t="s">
        <v>1938</v>
      </c>
      <c r="AC1125" s="280" t="s">
        <v>1974</v>
      </c>
      <c r="AD1125" s="280" t="s">
        <v>9637</v>
      </c>
      <c r="AE1125" s="279" t="s">
        <v>14840</v>
      </c>
      <c r="AF1125" s="280" t="s">
        <v>14841</v>
      </c>
      <c r="AG1125" s="280" t="s">
        <v>14842</v>
      </c>
      <c r="AH1125" s="278" t="s">
        <v>14841</v>
      </c>
      <c r="AI1125" s="279" t="s">
        <v>14842</v>
      </c>
      <c r="AJ1125" s="280" t="s">
        <v>14843</v>
      </c>
      <c r="AK1125" s="280" t="s">
        <v>9642</v>
      </c>
      <c r="AL1125" s="284" t="s">
        <v>1971</v>
      </c>
      <c r="AM1125" s="286" t="s">
        <v>9643</v>
      </c>
      <c r="AN1125" s="325" t="s">
        <v>14844</v>
      </c>
      <c r="AO1125" s="280"/>
      <c r="AP1125" s="280"/>
      <c r="AQ1125" s="307" t="s">
        <v>14845</v>
      </c>
      <c r="AR1125" s="245">
        <v>45291</v>
      </c>
      <c r="AS1125" s="245">
        <v>45291</v>
      </c>
      <c r="AT1125" s="8" t="s">
        <v>14846</v>
      </c>
      <c r="AU1125" s="244" t="s">
        <v>10528</v>
      </c>
      <c r="AV1125" s="247" t="s">
        <v>8638</v>
      </c>
      <c r="AW1125" s="294" t="s">
        <v>9695</v>
      </c>
      <c r="AX1125" s="247"/>
      <c r="AY1125" s="232" t="s">
        <v>14838</v>
      </c>
    </row>
    <row r="1126" spans="1:51" s="329" customFormat="1" ht="18.75" customHeight="1" x14ac:dyDescent="0.35">
      <c r="A1126" s="330">
        <v>1125</v>
      </c>
      <c r="B1126" s="284" t="s">
        <v>14847</v>
      </c>
      <c r="C1126" s="248" t="s">
        <v>14848</v>
      </c>
      <c r="D1126" s="280"/>
      <c r="E1126" s="280" t="s">
        <v>91</v>
      </c>
      <c r="F1126" s="275">
        <v>44930</v>
      </c>
      <c r="G1126" s="275">
        <v>44989</v>
      </c>
      <c r="H1126" s="275">
        <v>44990</v>
      </c>
      <c r="I1126" s="275">
        <v>45355</v>
      </c>
      <c r="J1126" s="269" t="s">
        <v>2085</v>
      </c>
      <c r="K1126" s="269" t="s">
        <v>12857</v>
      </c>
      <c r="L1126" s="280" t="s">
        <v>146</v>
      </c>
      <c r="M1126" s="278" t="s">
        <v>2316</v>
      </c>
      <c r="N1126" s="279" t="s">
        <v>2017</v>
      </c>
      <c r="O1126" s="279" t="s">
        <v>396</v>
      </c>
      <c r="P1126" s="279" t="s">
        <v>14849</v>
      </c>
      <c r="Q1126" s="280" t="s">
        <v>148</v>
      </c>
      <c r="R1126" s="284" t="s">
        <v>14850</v>
      </c>
      <c r="S1126" s="280" t="s">
        <v>2234</v>
      </c>
      <c r="T1126" s="280" t="s">
        <v>53</v>
      </c>
      <c r="U1126" s="304">
        <v>28975</v>
      </c>
      <c r="V1126" s="280" t="s">
        <v>91</v>
      </c>
      <c r="W1126" s="280" t="s">
        <v>91</v>
      </c>
      <c r="X1126" s="284" t="s">
        <v>1936</v>
      </c>
      <c r="Y1126" s="248" t="s">
        <v>14851</v>
      </c>
      <c r="Z1126" s="279">
        <v>44375</v>
      </c>
      <c r="AA1126" s="280" t="s">
        <v>1937</v>
      </c>
      <c r="AB1126" s="280" t="s">
        <v>1938</v>
      </c>
      <c r="AC1126" s="280" t="s">
        <v>1939</v>
      </c>
      <c r="AD1126" s="280" t="s">
        <v>14852</v>
      </c>
      <c r="AE1126" s="279" t="s">
        <v>2348</v>
      </c>
      <c r="AF1126" s="280" t="s">
        <v>14853</v>
      </c>
      <c r="AG1126" s="280" t="s">
        <v>14854</v>
      </c>
      <c r="AH1126" s="278" t="s">
        <v>14853</v>
      </c>
      <c r="AI1126" s="279" t="s">
        <v>14854</v>
      </c>
      <c r="AJ1126" s="280" t="s">
        <v>14855</v>
      </c>
      <c r="AK1126" s="280" t="s">
        <v>14856</v>
      </c>
      <c r="AL1126" s="284" t="s">
        <v>1971</v>
      </c>
      <c r="AM1126" s="286" t="s">
        <v>14857</v>
      </c>
      <c r="AN1126" s="325" t="s">
        <v>14858</v>
      </c>
      <c r="AO1126" s="10" t="s">
        <v>14859</v>
      </c>
      <c r="AP1126" s="10"/>
      <c r="AQ1126" s="254" t="s">
        <v>14860</v>
      </c>
      <c r="AR1126" s="245">
        <v>45291</v>
      </c>
      <c r="AS1126" s="245">
        <v>45291</v>
      </c>
      <c r="AT1126" s="8" t="s">
        <v>14861</v>
      </c>
      <c r="AU1126" s="244">
        <v>45626</v>
      </c>
      <c r="AV1126" s="247" t="s">
        <v>8638</v>
      </c>
      <c r="AW1126" s="294" t="s">
        <v>14477</v>
      </c>
      <c r="AX1126" s="247"/>
      <c r="AY1126" s="232" t="s">
        <v>14847</v>
      </c>
    </row>
    <row r="1127" spans="1:51" s="121" customFormat="1" ht="18.75" customHeight="1" x14ac:dyDescent="0.35">
      <c r="A1127" s="330">
        <v>1126</v>
      </c>
      <c r="B1127" s="284" t="s">
        <v>14862</v>
      </c>
      <c r="C1127" s="248" t="s">
        <v>14863</v>
      </c>
      <c r="D1127" s="280"/>
      <c r="E1127" s="280" t="s">
        <v>501</v>
      </c>
      <c r="F1127" s="9">
        <v>44942</v>
      </c>
      <c r="G1127" s="9">
        <v>45001</v>
      </c>
      <c r="H1127" s="275">
        <v>45002</v>
      </c>
      <c r="I1127" s="275">
        <v>45367</v>
      </c>
      <c r="J1127" s="269" t="s">
        <v>2085</v>
      </c>
      <c r="K1127" s="7" t="s">
        <v>12857</v>
      </c>
      <c r="L1127" s="280" t="s">
        <v>146</v>
      </c>
      <c r="M1127" s="278" t="s">
        <v>12858</v>
      </c>
      <c r="N1127" s="279" t="s">
        <v>2050</v>
      </c>
      <c r="O1127" s="279" t="s">
        <v>400</v>
      </c>
      <c r="P1127" s="243" t="s">
        <v>2604</v>
      </c>
      <c r="Q1127" s="280" t="s">
        <v>148</v>
      </c>
      <c r="R1127" s="284" t="s">
        <v>14864</v>
      </c>
      <c r="S1127" s="10" t="s">
        <v>2003</v>
      </c>
      <c r="T1127" s="280" t="s">
        <v>53</v>
      </c>
      <c r="U1127" s="244">
        <v>33808</v>
      </c>
      <c r="V1127" s="280" t="s">
        <v>501</v>
      </c>
      <c r="W1127" s="280" t="s">
        <v>501</v>
      </c>
      <c r="X1127" s="241" t="s">
        <v>1936</v>
      </c>
      <c r="Y1127" s="366" t="s">
        <v>14865</v>
      </c>
      <c r="Z1127" s="279">
        <v>41796</v>
      </c>
      <c r="AA1127" s="280" t="s">
        <v>501</v>
      </c>
      <c r="AB1127" s="10" t="s">
        <v>1938</v>
      </c>
      <c r="AC1127" s="280" t="s">
        <v>1939</v>
      </c>
      <c r="AD1127" s="280" t="s">
        <v>11369</v>
      </c>
      <c r="AE1127" s="279" t="s">
        <v>13112</v>
      </c>
      <c r="AF1127" s="280" t="s">
        <v>14866</v>
      </c>
      <c r="AG1127" s="280" t="s">
        <v>14867</v>
      </c>
      <c r="AH1127" s="278" t="s">
        <v>14866</v>
      </c>
      <c r="AI1127" s="279" t="s">
        <v>14867</v>
      </c>
      <c r="AJ1127" s="273" t="s">
        <v>14868</v>
      </c>
      <c r="AK1127" s="280" t="s">
        <v>14869</v>
      </c>
      <c r="AL1127" s="284" t="s">
        <v>1971</v>
      </c>
      <c r="AM1127" s="286" t="s">
        <v>14870</v>
      </c>
      <c r="AN1127" s="325" t="s">
        <v>14871</v>
      </c>
      <c r="AO1127" s="10"/>
      <c r="AP1127" s="10"/>
      <c r="AQ1127" s="254" t="s">
        <v>14872</v>
      </c>
      <c r="AR1127" s="245">
        <v>45291</v>
      </c>
      <c r="AS1127" s="245">
        <v>45291</v>
      </c>
      <c r="AT1127" s="8" t="s">
        <v>14873</v>
      </c>
      <c r="AU1127" s="244">
        <v>45619</v>
      </c>
      <c r="AV1127" s="247" t="s">
        <v>8638</v>
      </c>
      <c r="AW1127" s="294" t="s">
        <v>14477</v>
      </c>
      <c r="AX1127" s="249"/>
      <c r="AY1127" s="323" t="s">
        <v>14862</v>
      </c>
    </row>
    <row r="1128" spans="1:51" s="121" customFormat="1" ht="18.75" customHeight="1" x14ac:dyDescent="0.35">
      <c r="A1128" s="330">
        <v>1127</v>
      </c>
      <c r="B1128" s="284" t="s">
        <v>14874</v>
      </c>
      <c r="C1128" s="8" t="s">
        <v>14875</v>
      </c>
      <c r="D1128" s="10"/>
      <c r="E1128" s="10" t="s">
        <v>351</v>
      </c>
      <c r="F1128" s="9">
        <v>44958</v>
      </c>
      <c r="G1128" s="9">
        <v>45017</v>
      </c>
      <c r="H1128" s="275">
        <v>45018</v>
      </c>
      <c r="I1128" s="275">
        <v>45383</v>
      </c>
      <c r="J1128" s="7" t="s">
        <v>2085</v>
      </c>
      <c r="K1128" s="7" t="s">
        <v>80</v>
      </c>
      <c r="L1128" s="10" t="s">
        <v>12800</v>
      </c>
      <c r="M1128" s="270" t="s">
        <v>2207</v>
      </c>
      <c r="N1128" s="243" t="s">
        <v>2017</v>
      </c>
      <c r="O1128" s="243" t="s">
        <v>3186</v>
      </c>
      <c r="P1128" s="243" t="s">
        <v>2061</v>
      </c>
      <c r="Q1128" s="280" t="s">
        <v>83</v>
      </c>
      <c r="R1128" s="284" t="s">
        <v>14876</v>
      </c>
      <c r="S1128" s="10" t="s">
        <v>1944</v>
      </c>
      <c r="T1128" s="10" t="s">
        <v>53</v>
      </c>
      <c r="U1128" s="244">
        <v>34151</v>
      </c>
      <c r="V1128" s="280" t="s">
        <v>1153</v>
      </c>
      <c r="W1128" s="10" t="s">
        <v>1153</v>
      </c>
      <c r="X1128" s="241" t="s">
        <v>1936</v>
      </c>
      <c r="Y1128" s="319" t="s">
        <v>14877</v>
      </c>
      <c r="Z1128" s="243">
        <v>44785</v>
      </c>
      <c r="AA1128" s="10" t="s">
        <v>1937</v>
      </c>
      <c r="AB1128" s="10" t="s">
        <v>1938</v>
      </c>
      <c r="AC1128" s="10" t="s">
        <v>1939</v>
      </c>
      <c r="AD1128" s="10" t="s">
        <v>6528</v>
      </c>
      <c r="AE1128" s="243" t="s">
        <v>2421</v>
      </c>
      <c r="AF1128" s="367" t="s">
        <v>14878</v>
      </c>
      <c r="AG1128" s="367" t="s">
        <v>14879</v>
      </c>
      <c r="AH1128" s="270" t="s">
        <v>14878</v>
      </c>
      <c r="AI1128" s="243" t="s">
        <v>14879</v>
      </c>
      <c r="AJ1128" s="10" t="s">
        <v>14880</v>
      </c>
      <c r="AK1128" s="10" t="s">
        <v>14881</v>
      </c>
      <c r="AL1128" s="241" t="s">
        <v>1993</v>
      </c>
      <c r="AM1128" s="254" t="s">
        <v>14882</v>
      </c>
      <c r="AN1128" s="345" t="s">
        <v>14883</v>
      </c>
      <c r="AO1128" s="10"/>
      <c r="AP1128" s="10"/>
      <c r="AQ1128" s="254" t="s">
        <v>14884</v>
      </c>
      <c r="AR1128" s="245">
        <v>45291</v>
      </c>
      <c r="AS1128" s="245">
        <v>45291</v>
      </c>
      <c r="AT1128" s="8" t="s">
        <v>14885</v>
      </c>
      <c r="AU1128" s="244">
        <v>45259</v>
      </c>
      <c r="AV1128" s="247" t="s">
        <v>8638</v>
      </c>
      <c r="AW1128" s="294" t="s">
        <v>14477</v>
      </c>
      <c r="AX1128" s="249"/>
      <c r="AY1128" s="323" t="s">
        <v>14874</v>
      </c>
    </row>
    <row r="1129" spans="1:51" s="11" customFormat="1" ht="18.75" customHeight="1" x14ac:dyDescent="0.35">
      <c r="A1129" s="330">
        <v>1128</v>
      </c>
      <c r="B1129" s="284" t="s">
        <v>14886</v>
      </c>
      <c r="C1129" s="8" t="s">
        <v>14887</v>
      </c>
      <c r="D1129" s="10"/>
      <c r="E1129" s="10" t="s">
        <v>548</v>
      </c>
      <c r="F1129" s="9">
        <v>45012</v>
      </c>
      <c r="G1129" s="9">
        <v>45071</v>
      </c>
      <c r="H1129" s="9">
        <v>45072</v>
      </c>
      <c r="I1129" s="275">
        <v>45443</v>
      </c>
      <c r="J1129" s="7" t="s">
        <v>2085</v>
      </c>
      <c r="K1129" s="7" t="s">
        <v>80</v>
      </c>
      <c r="L1129" s="10" t="s">
        <v>12935</v>
      </c>
      <c r="M1129" s="242" t="s">
        <v>2060</v>
      </c>
      <c r="N1129" s="243" t="s">
        <v>1990</v>
      </c>
      <c r="O1129" s="243" t="s">
        <v>3091</v>
      </c>
      <c r="P1129" s="243" t="s">
        <v>3092</v>
      </c>
      <c r="Q1129" s="280" t="s">
        <v>83</v>
      </c>
      <c r="R1129" s="241" t="s">
        <v>14888</v>
      </c>
      <c r="S1129" s="10" t="s">
        <v>1935</v>
      </c>
      <c r="T1129" s="10" t="s">
        <v>53</v>
      </c>
      <c r="U1129" s="244">
        <v>31636</v>
      </c>
      <c r="V1129" s="10" t="s">
        <v>141</v>
      </c>
      <c r="W1129" s="10" t="s">
        <v>141</v>
      </c>
      <c r="X1129" s="241" t="s">
        <v>1936</v>
      </c>
      <c r="Y1129" s="319" t="s">
        <v>14889</v>
      </c>
      <c r="Z1129" s="243">
        <v>44557</v>
      </c>
      <c r="AA1129" s="10" t="s">
        <v>1937</v>
      </c>
      <c r="AB1129" s="10" t="s">
        <v>1938</v>
      </c>
      <c r="AC1129" s="10" t="s">
        <v>1939</v>
      </c>
      <c r="AD1129" s="10" t="s">
        <v>1947</v>
      </c>
      <c r="AE1129" s="243" t="s">
        <v>1948</v>
      </c>
      <c r="AF1129" s="10" t="s">
        <v>14890</v>
      </c>
      <c r="AG1129" s="10" t="s">
        <v>14891</v>
      </c>
      <c r="AH1129" s="270" t="s">
        <v>14890</v>
      </c>
      <c r="AI1129" s="243" t="s">
        <v>14891</v>
      </c>
      <c r="AJ1129" s="272" t="s">
        <v>14892</v>
      </c>
      <c r="AK1129" s="10" t="s">
        <v>5637</v>
      </c>
      <c r="AL1129" s="241" t="s">
        <v>1971</v>
      </c>
      <c r="AM1129" s="254" t="s">
        <v>14893</v>
      </c>
      <c r="AN1129" s="345" t="s">
        <v>14894</v>
      </c>
      <c r="AO1129" s="10"/>
      <c r="AP1129" s="10"/>
      <c r="AQ1129" s="254" t="s">
        <v>14895</v>
      </c>
      <c r="AR1129" s="245">
        <v>45291</v>
      </c>
      <c r="AS1129" s="245">
        <v>45291</v>
      </c>
      <c r="AT1129" s="8" t="s">
        <v>14896</v>
      </c>
      <c r="AU1129" s="244">
        <v>45619</v>
      </c>
      <c r="AV1129" s="247" t="s">
        <v>8638</v>
      </c>
      <c r="AW1129" s="294" t="s">
        <v>14477</v>
      </c>
      <c r="AX1129" s="249"/>
      <c r="AY1129" s="323" t="s">
        <v>14886</v>
      </c>
    </row>
    <row r="1130" spans="1:51" s="11" customFormat="1" ht="18.75" customHeight="1" x14ac:dyDescent="0.35">
      <c r="A1130" s="330">
        <v>1129</v>
      </c>
      <c r="B1130" s="284" t="s">
        <v>14897</v>
      </c>
      <c r="C1130" s="8" t="s">
        <v>14898</v>
      </c>
      <c r="D1130" s="10"/>
      <c r="E1130" s="10" t="s">
        <v>1045</v>
      </c>
      <c r="F1130" s="9">
        <v>45016</v>
      </c>
      <c r="G1130" s="9">
        <v>45075</v>
      </c>
      <c r="H1130" s="9">
        <v>45076</v>
      </c>
      <c r="I1130" s="275">
        <v>45443</v>
      </c>
      <c r="J1130" s="7" t="s">
        <v>2085</v>
      </c>
      <c r="K1130" s="7" t="s">
        <v>12857</v>
      </c>
      <c r="L1130" s="10" t="s">
        <v>146</v>
      </c>
      <c r="M1130" s="270" t="s">
        <v>2032</v>
      </c>
      <c r="N1130" s="243" t="s">
        <v>2017</v>
      </c>
      <c r="O1130" s="243" t="s">
        <v>396</v>
      </c>
      <c r="P1130" s="243" t="s">
        <v>2171</v>
      </c>
      <c r="Q1130" s="280" t="s">
        <v>148</v>
      </c>
      <c r="R1130" s="241" t="s">
        <v>14899</v>
      </c>
      <c r="S1130" s="10" t="s">
        <v>1944</v>
      </c>
      <c r="T1130" s="10" t="s">
        <v>53</v>
      </c>
      <c r="U1130" s="244">
        <v>33636</v>
      </c>
      <c r="V1130" s="10" t="s">
        <v>1045</v>
      </c>
      <c r="W1130" s="10" t="s">
        <v>176</v>
      </c>
      <c r="X1130" s="241" t="s">
        <v>1936</v>
      </c>
      <c r="Y1130" s="319" t="s">
        <v>14900</v>
      </c>
      <c r="Z1130" s="243">
        <v>44325</v>
      </c>
      <c r="AA1130" s="10" t="s">
        <v>1937</v>
      </c>
      <c r="AB1130" s="10" t="s">
        <v>1956</v>
      </c>
      <c r="AC1130" s="10" t="s">
        <v>1939</v>
      </c>
      <c r="AD1130" s="10" t="s">
        <v>10735</v>
      </c>
      <c r="AE1130" s="243" t="s">
        <v>2586</v>
      </c>
      <c r="AF1130" s="10" t="s">
        <v>14901</v>
      </c>
      <c r="AG1130" s="10" t="s">
        <v>14902</v>
      </c>
      <c r="AH1130" s="270" t="s">
        <v>14901</v>
      </c>
      <c r="AI1130" s="243" t="s">
        <v>14902</v>
      </c>
      <c r="AJ1130" s="272" t="s">
        <v>14903</v>
      </c>
      <c r="AK1130" s="10" t="s">
        <v>1773</v>
      </c>
      <c r="AL1130" s="241" t="s">
        <v>2224</v>
      </c>
      <c r="AM1130" s="254" t="s">
        <v>14904</v>
      </c>
      <c r="AN1130" s="345" t="s">
        <v>14905</v>
      </c>
      <c r="AO1130" s="10"/>
      <c r="AP1130" s="10"/>
      <c r="AQ1130" s="254" t="s">
        <v>14906</v>
      </c>
      <c r="AR1130" s="245">
        <v>45291</v>
      </c>
      <c r="AS1130" s="245">
        <v>45291</v>
      </c>
      <c r="AT1130" s="8" t="s">
        <v>14907</v>
      </c>
      <c r="AU1130" s="244">
        <v>45619</v>
      </c>
      <c r="AV1130" s="247" t="s">
        <v>8638</v>
      </c>
      <c r="AW1130" s="294" t="s">
        <v>14477</v>
      </c>
      <c r="AX1130" s="249"/>
      <c r="AY1130" s="323" t="s">
        <v>14897</v>
      </c>
    </row>
    <row r="1131" spans="1:51" s="121" customFormat="1" ht="18.75" customHeight="1" x14ac:dyDescent="0.35">
      <c r="A1131" s="330">
        <v>1130</v>
      </c>
      <c r="B1131" s="284" t="s">
        <v>14908</v>
      </c>
      <c r="C1131" s="8" t="s">
        <v>14909</v>
      </c>
      <c r="D1131" s="10"/>
      <c r="E1131" s="10" t="s">
        <v>1679</v>
      </c>
      <c r="F1131" s="9">
        <v>45019</v>
      </c>
      <c r="G1131" s="9">
        <v>45078</v>
      </c>
      <c r="H1131" s="9">
        <v>45079</v>
      </c>
      <c r="I1131" s="275">
        <v>45473</v>
      </c>
      <c r="J1131" s="7" t="s">
        <v>2085</v>
      </c>
      <c r="K1131" s="7" t="s">
        <v>12857</v>
      </c>
      <c r="L1131" s="10" t="s">
        <v>146</v>
      </c>
      <c r="M1131" s="270" t="s">
        <v>2032</v>
      </c>
      <c r="N1131" s="243" t="s">
        <v>2050</v>
      </c>
      <c r="O1131" s="243" t="s">
        <v>400</v>
      </c>
      <c r="P1131" s="243" t="s">
        <v>2173</v>
      </c>
      <c r="Q1131" s="280" t="s">
        <v>148</v>
      </c>
      <c r="R1131" s="241" t="s">
        <v>14910</v>
      </c>
      <c r="S1131" s="10" t="s">
        <v>2234</v>
      </c>
      <c r="T1131" s="10" t="s">
        <v>53</v>
      </c>
      <c r="U1131" s="244">
        <v>33420</v>
      </c>
      <c r="V1131" s="10" t="s">
        <v>2228</v>
      </c>
      <c r="W1131" s="10" t="s">
        <v>101</v>
      </c>
      <c r="X1131" s="241" t="s">
        <v>1936</v>
      </c>
      <c r="Y1131" s="319" t="s">
        <v>14911</v>
      </c>
      <c r="Z1131" s="243">
        <v>44434</v>
      </c>
      <c r="AA1131" s="10" t="s">
        <v>1937</v>
      </c>
      <c r="AB1131" s="10" t="s">
        <v>1938</v>
      </c>
      <c r="AC1131" s="10" t="s">
        <v>1939</v>
      </c>
      <c r="AD1131" s="10" t="s">
        <v>2123</v>
      </c>
      <c r="AE1131" s="243" t="s">
        <v>1948</v>
      </c>
      <c r="AF1131" s="10" t="s">
        <v>14912</v>
      </c>
      <c r="AG1131" s="10" t="s">
        <v>14913</v>
      </c>
      <c r="AH1131" s="270" t="s">
        <v>14912</v>
      </c>
      <c r="AI1131" s="243" t="s">
        <v>14913</v>
      </c>
      <c r="AJ1131" s="272" t="s">
        <v>14914</v>
      </c>
      <c r="AK1131" s="10" t="s">
        <v>14915</v>
      </c>
      <c r="AL1131" s="241" t="s">
        <v>1971</v>
      </c>
      <c r="AM1131" s="254" t="s">
        <v>14916</v>
      </c>
      <c r="AN1131" s="345" t="s">
        <v>14917</v>
      </c>
      <c r="AO1131" s="10" t="s">
        <v>14918</v>
      </c>
      <c r="AP1131" s="10"/>
      <c r="AQ1131" s="254" t="s">
        <v>14919</v>
      </c>
      <c r="AR1131" s="245">
        <v>45291</v>
      </c>
      <c r="AS1131" s="245">
        <v>45291</v>
      </c>
      <c r="AT1131" s="8" t="s">
        <v>14920</v>
      </c>
      <c r="AU1131" s="244">
        <v>45252</v>
      </c>
      <c r="AV1131" s="247" t="s">
        <v>8638</v>
      </c>
      <c r="AW1131" s="294" t="s">
        <v>14477</v>
      </c>
      <c r="AX1131" s="249"/>
      <c r="AY1131" s="323" t="s">
        <v>14908</v>
      </c>
    </row>
    <row r="1132" spans="1:51" s="11" customFormat="1" ht="18.75" customHeight="1" x14ac:dyDescent="0.35">
      <c r="A1132" s="330">
        <v>1131</v>
      </c>
      <c r="B1132" s="284" t="s">
        <v>14921</v>
      </c>
      <c r="C1132" s="8" t="s">
        <v>14922</v>
      </c>
      <c r="D1132" s="10"/>
      <c r="E1132" s="10" t="s">
        <v>334</v>
      </c>
      <c r="F1132" s="9">
        <v>45075</v>
      </c>
      <c r="G1132" s="9">
        <v>45134</v>
      </c>
      <c r="H1132" s="9">
        <v>45135</v>
      </c>
      <c r="I1132" s="275">
        <v>45504</v>
      </c>
      <c r="J1132" s="7" t="s">
        <v>2085</v>
      </c>
      <c r="K1132" s="7" t="s">
        <v>80</v>
      </c>
      <c r="L1132" s="10" t="s">
        <v>13213</v>
      </c>
      <c r="M1132" s="270" t="s">
        <v>2138</v>
      </c>
      <c r="N1132" s="243" t="s">
        <v>1990</v>
      </c>
      <c r="O1132" s="243" t="s">
        <v>3186</v>
      </c>
      <c r="P1132" s="243" t="s">
        <v>2061</v>
      </c>
      <c r="Q1132" s="280" t="s">
        <v>83</v>
      </c>
      <c r="R1132" s="290" t="s">
        <v>14923</v>
      </c>
      <c r="S1132" s="259" t="s">
        <v>2144</v>
      </c>
      <c r="T1132" s="10" t="s">
        <v>53</v>
      </c>
      <c r="U1132" s="244">
        <v>32295</v>
      </c>
      <c r="V1132" s="280" t="s">
        <v>334</v>
      </c>
      <c r="W1132" s="243" t="s">
        <v>334</v>
      </c>
      <c r="X1132" s="241" t="s">
        <v>1936</v>
      </c>
      <c r="Y1132" s="319" t="s">
        <v>14924</v>
      </c>
      <c r="Z1132" s="243">
        <v>44603</v>
      </c>
      <c r="AA1132" s="243" t="s">
        <v>1937</v>
      </c>
      <c r="AB1132" s="10" t="s">
        <v>1938</v>
      </c>
      <c r="AC1132" s="280" t="s">
        <v>1974</v>
      </c>
      <c r="AD1132" s="10" t="s">
        <v>14925</v>
      </c>
      <c r="AE1132" s="243" t="s">
        <v>14926</v>
      </c>
      <c r="AF1132" s="10" t="s">
        <v>14927</v>
      </c>
      <c r="AG1132" s="10" t="s">
        <v>14928</v>
      </c>
      <c r="AH1132" s="270" t="s">
        <v>14927</v>
      </c>
      <c r="AI1132" s="243" t="s">
        <v>14928</v>
      </c>
      <c r="AJ1132" s="272" t="s">
        <v>14929</v>
      </c>
      <c r="AK1132" s="10" t="s">
        <v>14930</v>
      </c>
      <c r="AL1132" s="284" t="s">
        <v>1993</v>
      </c>
      <c r="AM1132" s="254" t="s">
        <v>14931</v>
      </c>
      <c r="AN1132" s="345" t="s">
        <v>14932</v>
      </c>
      <c r="AO1132" s="10" t="s">
        <v>14933</v>
      </c>
      <c r="AP1132" s="10"/>
      <c r="AQ1132" s="254" t="s">
        <v>14934</v>
      </c>
      <c r="AR1132" s="245">
        <v>45291</v>
      </c>
      <c r="AS1132" s="245">
        <v>45291</v>
      </c>
      <c r="AT1132" s="8" t="s">
        <v>14935</v>
      </c>
      <c r="AU1132" s="244">
        <v>45252</v>
      </c>
      <c r="AV1132" s="247" t="s">
        <v>8638</v>
      </c>
      <c r="AW1132" s="294" t="s">
        <v>14477</v>
      </c>
      <c r="AX1132" s="249"/>
      <c r="AY1132" s="323" t="s">
        <v>14921</v>
      </c>
    </row>
    <row r="1133" spans="1:51" s="11" customFormat="1" ht="18.75" customHeight="1" x14ac:dyDescent="0.35">
      <c r="A1133" s="330">
        <v>1132</v>
      </c>
      <c r="B1133" s="284" t="s">
        <v>14936</v>
      </c>
      <c r="C1133" s="8" t="s">
        <v>14937</v>
      </c>
      <c r="D1133" s="10"/>
      <c r="E1133" s="10" t="s">
        <v>255</v>
      </c>
      <c r="F1133" s="9">
        <v>45083</v>
      </c>
      <c r="G1133" s="9">
        <v>45142</v>
      </c>
      <c r="H1133" s="9">
        <v>45143</v>
      </c>
      <c r="I1133" s="275">
        <v>45535</v>
      </c>
      <c r="J1133" s="7" t="s">
        <v>2085</v>
      </c>
      <c r="K1133" s="7" t="s">
        <v>80</v>
      </c>
      <c r="L1133" s="10" t="s">
        <v>12800</v>
      </c>
      <c r="M1133" s="270" t="s">
        <v>11017</v>
      </c>
      <c r="N1133" s="243" t="s">
        <v>1972</v>
      </c>
      <c r="O1133" s="243" t="s">
        <v>3186</v>
      </c>
      <c r="P1133" s="243" t="s">
        <v>2061</v>
      </c>
      <c r="Q1133" s="10" t="s">
        <v>83</v>
      </c>
      <c r="R1133" s="290" t="s">
        <v>14938</v>
      </c>
      <c r="S1133" s="259" t="s">
        <v>2234</v>
      </c>
      <c r="T1133" s="10" t="s">
        <v>53</v>
      </c>
      <c r="U1133" s="244">
        <v>28778</v>
      </c>
      <c r="V1133" s="280" t="s">
        <v>2297</v>
      </c>
      <c r="W1133" s="243" t="s">
        <v>2297</v>
      </c>
      <c r="X1133" s="241" t="s">
        <v>1936</v>
      </c>
      <c r="Y1133" s="319" t="s">
        <v>14939</v>
      </c>
      <c r="Z1133" s="243">
        <v>43546</v>
      </c>
      <c r="AA1133" s="243" t="s">
        <v>2297</v>
      </c>
      <c r="AB1133" s="280" t="s">
        <v>1956</v>
      </c>
      <c r="AC1133" s="280" t="s">
        <v>1939</v>
      </c>
      <c r="AD1133" s="10" t="s">
        <v>2674</v>
      </c>
      <c r="AE1133" s="243" t="s">
        <v>2056</v>
      </c>
      <c r="AF1133" s="10" t="s">
        <v>14940</v>
      </c>
      <c r="AG1133" s="10" t="s">
        <v>14941</v>
      </c>
      <c r="AH1133" s="270" t="s">
        <v>14942</v>
      </c>
      <c r="AI1133" s="243" t="s">
        <v>14943</v>
      </c>
      <c r="AJ1133" s="10" t="s">
        <v>14944</v>
      </c>
      <c r="AK1133" s="10" t="s">
        <v>14945</v>
      </c>
      <c r="AL1133" s="241" t="s">
        <v>1958</v>
      </c>
      <c r="AM1133" s="254" t="s">
        <v>14946</v>
      </c>
      <c r="AN1133" s="345" t="s">
        <v>14947</v>
      </c>
      <c r="AO1133" s="10" t="s">
        <v>14948</v>
      </c>
      <c r="AP1133" s="10"/>
      <c r="AQ1133" s="254" t="s">
        <v>14949</v>
      </c>
      <c r="AR1133" s="245">
        <v>45291</v>
      </c>
      <c r="AS1133" s="245">
        <v>45291</v>
      </c>
      <c r="AT1133" s="8" t="s">
        <v>14950</v>
      </c>
      <c r="AU1133" s="244">
        <v>45273</v>
      </c>
      <c r="AV1133" s="247" t="s">
        <v>8638</v>
      </c>
      <c r="AW1133" s="294" t="s">
        <v>14477</v>
      </c>
      <c r="AX1133" s="249"/>
      <c r="AY1133" s="323" t="s">
        <v>14936</v>
      </c>
    </row>
    <row r="1134" spans="1:51" s="11" customFormat="1" ht="18.75" customHeight="1" x14ac:dyDescent="0.35">
      <c r="A1134" s="330">
        <v>1133</v>
      </c>
      <c r="B1134" s="284" t="s">
        <v>14951</v>
      </c>
      <c r="C1134" s="8" t="s">
        <v>14952</v>
      </c>
      <c r="D1134" s="10"/>
      <c r="E1134" s="10" t="s">
        <v>255</v>
      </c>
      <c r="F1134" s="9">
        <v>45090</v>
      </c>
      <c r="G1134" s="9">
        <v>45149</v>
      </c>
      <c r="H1134" s="9">
        <v>45150</v>
      </c>
      <c r="I1134" s="275">
        <v>45535</v>
      </c>
      <c r="J1134" s="7" t="s">
        <v>2085</v>
      </c>
      <c r="K1134" s="7" t="s">
        <v>80</v>
      </c>
      <c r="L1134" s="10" t="s">
        <v>12800</v>
      </c>
      <c r="M1134" s="242" t="s">
        <v>11017</v>
      </c>
      <c r="N1134" s="243" t="s">
        <v>1990</v>
      </c>
      <c r="O1134" s="243" t="s">
        <v>3186</v>
      </c>
      <c r="P1134" s="243" t="s">
        <v>2061</v>
      </c>
      <c r="Q1134" s="10" t="s">
        <v>83</v>
      </c>
      <c r="R1134" s="290" t="s">
        <v>14953</v>
      </c>
      <c r="S1134" s="259" t="s">
        <v>2252</v>
      </c>
      <c r="T1134" s="10" t="s">
        <v>22</v>
      </c>
      <c r="U1134" s="244">
        <v>30725</v>
      </c>
      <c r="V1134" s="280" t="s">
        <v>747</v>
      </c>
      <c r="W1134" s="243" t="s">
        <v>747</v>
      </c>
      <c r="X1134" s="241" t="s">
        <v>1936</v>
      </c>
      <c r="Y1134" s="319" t="s">
        <v>14954</v>
      </c>
      <c r="Z1134" s="243">
        <v>44611</v>
      </c>
      <c r="AA1134" s="243" t="s">
        <v>1937</v>
      </c>
      <c r="AB1134" s="10" t="s">
        <v>1938</v>
      </c>
      <c r="AC1134" s="10"/>
      <c r="AD1134" s="10"/>
      <c r="AE1134" s="243"/>
      <c r="AF1134" s="10" t="s">
        <v>14955</v>
      </c>
      <c r="AG1134" s="10" t="s">
        <v>14956</v>
      </c>
      <c r="AH1134" s="270" t="s">
        <v>14957</v>
      </c>
      <c r="AI1134" s="243" t="s">
        <v>14958</v>
      </c>
      <c r="AJ1134" s="272" t="s">
        <v>14959</v>
      </c>
      <c r="AK1134" s="10" t="s">
        <v>14960</v>
      </c>
      <c r="AL1134" s="284" t="s">
        <v>2059</v>
      </c>
      <c r="AM1134" s="254" t="s">
        <v>14961</v>
      </c>
      <c r="AN1134" s="345" t="s">
        <v>14962</v>
      </c>
      <c r="AO1134" s="364" t="s">
        <v>14963</v>
      </c>
      <c r="AP1134" s="10"/>
      <c r="AQ1134" s="254" t="s">
        <v>14964</v>
      </c>
      <c r="AR1134" s="245">
        <v>45291</v>
      </c>
      <c r="AS1134" s="245">
        <v>45291</v>
      </c>
      <c r="AT1134" s="8" t="s">
        <v>14965</v>
      </c>
      <c r="AU1134" s="244">
        <v>45272</v>
      </c>
      <c r="AV1134" s="247" t="s">
        <v>8638</v>
      </c>
      <c r="AW1134" s="294" t="s">
        <v>14477</v>
      </c>
      <c r="AX1134" s="249"/>
      <c r="AY1134" s="323" t="s">
        <v>14951</v>
      </c>
    </row>
    <row r="1135" spans="1:51" s="11" customFormat="1" ht="18.75" customHeight="1" x14ac:dyDescent="0.35">
      <c r="A1135" s="330">
        <v>1134</v>
      </c>
      <c r="B1135" s="284" t="s">
        <v>14966</v>
      </c>
      <c r="C1135" s="8" t="s">
        <v>14967</v>
      </c>
      <c r="D1135" s="10"/>
      <c r="E1135" s="10" t="s">
        <v>1725</v>
      </c>
      <c r="F1135" s="9">
        <v>45117</v>
      </c>
      <c r="G1135" s="9">
        <v>45176</v>
      </c>
      <c r="H1135" s="9">
        <v>45177</v>
      </c>
      <c r="I1135" s="275">
        <v>45565</v>
      </c>
      <c r="J1135" s="9" t="s">
        <v>2085</v>
      </c>
      <c r="K1135" s="7" t="s">
        <v>12857</v>
      </c>
      <c r="L1135" s="10" t="s">
        <v>146</v>
      </c>
      <c r="M1135" s="242" t="s">
        <v>12858</v>
      </c>
      <c r="N1135" s="243" t="s">
        <v>2050</v>
      </c>
      <c r="O1135" s="243" t="s">
        <v>400</v>
      </c>
      <c r="P1135" s="243" t="s">
        <v>2173</v>
      </c>
      <c r="Q1135" s="10" t="s">
        <v>148</v>
      </c>
      <c r="R1135" s="290" t="s">
        <v>14968</v>
      </c>
      <c r="S1135" s="259" t="s">
        <v>2234</v>
      </c>
      <c r="T1135" s="10" t="s">
        <v>22</v>
      </c>
      <c r="U1135" s="318" t="s">
        <v>14969</v>
      </c>
      <c r="V1135" s="280" t="s">
        <v>1725</v>
      </c>
      <c r="W1135" s="243" t="s">
        <v>1725</v>
      </c>
      <c r="X1135" s="241" t="s">
        <v>1936</v>
      </c>
      <c r="Y1135" s="319" t="s">
        <v>14970</v>
      </c>
      <c r="Z1135" s="243">
        <v>44419</v>
      </c>
      <c r="AA1135" s="243" t="s">
        <v>1937</v>
      </c>
      <c r="AB1135" s="10" t="s">
        <v>1956</v>
      </c>
      <c r="AC1135" s="10" t="s">
        <v>1974</v>
      </c>
      <c r="AD1135" s="10" t="s">
        <v>14971</v>
      </c>
      <c r="AE1135" s="243" t="s">
        <v>1948</v>
      </c>
      <c r="AF1135" s="10" t="s">
        <v>14972</v>
      </c>
      <c r="AG1135" s="10" t="s">
        <v>14973</v>
      </c>
      <c r="AH1135" s="270" t="s">
        <v>14972</v>
      </c>
      <c r="AI1135" s="243" t="s">
        <v>14973</v>
      </c>
      <c r="AJ1135" s="272" t="s">
        <v>14974</v>
      </c>
      <c r="AK1135" s="10" t="s">
        <v>14975</v>
      </c>
      <c r="AL1135" s="241" t="s">
        <v>1958</v>
      </c>
      <c r="AM1135" s="327" t="s">
        <v>14976</v>
      </c>
      <c r="AN1135" s="345" t="s">
        <v>14977</v>
      </c>
      <c r="AO1135" s="364" t="s">
        <v>14978</v>
      </c>
      <c r="AP1135" s="10"/>
      <c r="AQ1135" s="254" t="s">
        <v>14979</v>
      </c>
      <c r="AR1135" s="245">
        <v>45291</v>
      </c>
      <c r="AS1135" s="245">
        <v>45291</v>
      </c>
      <c r="AT1135" s="8" t="s">
        <v>14980</v>
      </c>
      <c r="AU1135" s="244">
        <v>45253</v>
      </c>
      <c r="AV1135" s="247" t="s">
        <v>8638</v>
      </c>
      <c r="AW1135" s="294" t="s">
        <v>14477</v>
      </c>
      <c r="AX1135" s="249"/>
      <c r="AY1135" s="323" t="s">
        <v>14966</v>
      </c>
    </row>
    <row r="1136" spans="1:51" s="11" customFormat="1" ht="18.75" customHeight="1" x14ac:dyDescent="0.35">
      <c r="A1136" s="330">
        <v>1135</v>
      </c>
      <c r="B1136" s="284" t="s">
        <v>14981</v>
      </c>
      <c r="C1136" s="8" t="s">
        <v>14982</v>
      </c>
      <c r="D1136" s="10"/>
      <c r="E1136" s="10" t="s">
        <v>707</v>
      </c>
      <c r="F1136" s="9">
        <v>45124</v>
      </c>
      <c r="G1136" s="9">
        <v>45183</v>
      </c>
      <c r="H1136" s="9">
        <v>45184</v>
      </c>
      <c r="I1136" s="275">
        <v>45565</v>
      </c>
      <c r="J1136" s="9" t="s">
        <v>2085</v>
      </c>
      <c r="K1136" s="7" t="s">
        <v>80</v>
      </c>
      <c r="L1136" s="10" t="s">
        <v>13008</v>
      </c>
      <c r="M1136" s="242" t="s">
        <v>13009</v>
      </c>
      <c r="N1136" s="243" t="s">
        <v>1990</v>
      </c>
      <c r="O1136" s="243" t="s">
        <v>3186</v>
      </c>
      <c r="P1136" s="243" t="s">
        <v>2061</v>
      </c>
      <c r="Q1136" s="10" t="s">
        <v>83</v>
      </c>
      <c r="R1136" s="290" t="s">
        <v>14983</v>
      </c>
      <c r="S1136" s="259" t="s">
        <v>2234</v>
      </c>
      <c r="T1136" s="10" t="s">
        <v>53</v>
      </c>
      <c r="U1136" s="318">
        <v>33321</v>
      </c>
      <c r="V1136" s="243" t="s">
        <v>707</v>
      </c>
      <c r="W1136" s="243" t="s">
        <v>707</v>
      </c>
      <c r="X1136" s="241" t="s">
        <v>1936</v>
      </c>
      <c r="Y1136" s="319" t="s">
        <v>14984</v>
      </c>
      <c r="Z1136" s="243">
        <v>41687</v>
      </c>
      <c r="AA1136" s="243" t="s">
        <v>1937</v>
      </c>
      <c r="AB1136" s="10" t="s">
        <v>1938</v>
      </c>
      <c r="AC1136" s="10" t="s">
        <v>14985</v>
      </c>
      <c r="AD1136" s="10" t="s">
        <v>14986</v>
      </c>
      <c r="AE1136" s="243" t="s">
        <v>14987</v>
      </c>
      <c r="AF1136" s="10" t="s">
        <v>14988</v>
      </c>
      <c r="AG1136" s="10" t="s">
        <v>14989</v>
      </c>
      <c r="AH1136" s="270" t="s">
        <v>14988</v>
      </c>
      <c r="AI1136" s="243" t="s">
        <v>14989</v>
      </c>
      <c r="AJ1136" s="272" t="s">
        <v>14990</v>
      </c>
      <c r="AK1136" s="10" t="s">
        <v>14991</v>
      </c>
      <c r="AL1136" s="241" t="s">
        <v>2005</v>
      </c>
      <c r="AM1136" s="327" t="s">
        <v>14992</v>
      </c>
      <c r="AN1136" s="368" t="s">
        <v>14993</v>
      </c>
      <c r="AO1136" s="361" t="s">
        <v>14994</v>
      </c>
      <c r="AP1136" s="10"/>
      <c r="AQ1136" s="254" t="s">
        <v>14995</v>
      </c>
      <c r="AR1136" s="245">
        <v>45291</v>
      </c>
      <c r="AS1136" s="245">
        <v>45291</v>
      </c>
      <c r="AT1136" s="8" t="s">
        <v>14996</v>
      </c>
      <c r="AU1136" s="244">
        <v>45252</v>
      </c>
      <c r="AV1136" s="247" t="s">
        <v>8638</v>
      </c>
      <c r="AW1136" s="294" t="s">
        <v>14477</v>
      </c>
      <c r="AX1136" s="249"/>
      <c r="AY1136" s="323" t="s">
        <v>14981</v>
      </c>
    </row>
    <row r="1137" spans="1:51" s="11" customFormat="1" ht="18.75" customHeight="1" x14ac:dyDescent="0.35">
      <c r="A1137" s="330">
        <v>1136</v>
      </c>
      <c r="B1137" s="293" t="s">
        <v>14997</v>
      </c>
      <c r="C1137" s="8" t="s">
        <v>14998</v>
      </c>
      <c r="D1137" s="10"/>
      <c r="E1137" s="10" t="s">
        <v>351</v>
      </c>
      <c r="F1137" s="9">
        <v>45145</v>
      </c>
      <c r="G1137" s="9">
        <v>45204</v>
      </c>
      <c r="H1137" s="9">
        <v>45205</v>
      </c>
      <c r="I1137" s="251">
        <v>45596</v>
      </c>
      <c r="J1137" s="9" t="s">
        <v>2085</v>
      </c>
      <c r="K1137" s="7" t="s">
        <v>12857</v>
      </c>
      <c r="L1137" s="10" t="s">
        <v>146</v>
      </c>
      <c r="M1137" s="242" t="s">
        <v>2316</v>
      </c>
      <c r="N1137" s="243" t="s">
        <v>2017</v>
      </c>
      <c r="O1137" s="243" t="s">
        <v>396</v>
      </c>
      <c r="P1137" s="243" t="s">
        <v>2171</v>
      </c>
      <c r="Q1137" s="10" t="s">
        <v>148</v>
      </c>
      <c r="R1137" s="290" t="s">
        <v>14999</v>
      </c>
      <c r="S1137" s="259" t="s">
        <v>1944</v>
      </c>
      <c r="T1137" s="10" t="s">
        <v>22</v>
      </c>
      <c r="U1137" s="244">
        <v>29920</v>
      </c>
      <c r="V1137" s="253" t="s">
        <v>79</v>
      </c>
      <c r="W1137" s="243" t="s">
        <v>79</v>
      </c>
      <c r="X1137" s="241" t="s">
        <v>1936</v>
      </c>
      <c r="Y1137" s="319" t="s">
        <v>15000</v>
      </c>
      <c r="Z1137" s="243">
        <v>44385</v>
      </c>
      <c r="AA1137" s="243" t="s">
        <v>1937</v>
      </c>
      <c r="AB1137" s="10" t="s">
        <v>1938</v>
      </c>
      <c r="AC1137" s="10" t="s">
        <v>1939</v>
      </c>
      <c r="AD1137" s="10" t="s">
        <v>5141</v>
      </c>
      <c r="AE1137" s="243" t="s">
        <v>2538</v>
      </c>
      <c r="AF1137" s="10" t="s">
        <v>15001</v>
      </c>
      <c r="AG1137" s="10" t="s">
        <v>15002</v>
      </c>
      <c r="AH1137" s="270" t="s">
        <v>15003</v>
      </c>
      <c r="AI1137" s="243" t="s">
        <v>15004</v>
      </c>
      <c r="AJ1137" s="272" t="s">
        <v>15005</v>
      </c>
      <c r="AK1137" s="10" t="s">
        <v>587</v>
      </c>
      <c r="AL1137" s="241" t="s">
        <v>1941</v>
      </c>
      <c r="AM1137" s="327" t="s">
        <v>15006</v>
      </c>
      <c r="AN1137" s="324" t="s">
        <v>15007</v>
      </c>
      <c r="AO1137" s="322" t="s">
        <v>15008</v>
      </c>
      <c r="AP1137" s="10"/>
      <c r="AQ1137" s="254" t="s">
        <v>15009</v>
      </c>
      <c r="AR1137" s="292">
        <v>45291</v>
      </c>
      <c r="AS1137" s="292">
        <v>45291</v>
      </c>
      <c r="AT1137" s="8" t="s">
        <v>15010</v>
      </c>
      <c r="AU1137" s="244">
        <v>45253</v>
      </c>
      <c r="AV1137" s="247" t="s">
        <v>8638</v>
      </c>
      <c r="AW1137" s="294" t="s">
        <v>14477</v>
      </c>
      <c r="AX1137" s="249"/>
      <c r="AY1137" s="323" t="s">
        <v>14997</v>
      </c>
    </row>
    <row r="1138" spans="1:51" s="11" customFormat="1" ht="21" customHeight="1" x14ac:dyDescent="0.35">
      <c r="A1138" s="330">
        <v>1137</v>
      </c>
      <c r="B1138" s="293" t="s">
        <v>15011</v>
      </c>
      <c r="C1138" s="8" t="s">
        <v>15012</v>
      </c>
      <c r="D1138" s="10"/>
      <c r="E1138" s="10" t="s">
        <v>14</v>
      </c>
      <c r="F1138" s="9">
        <v>44873</v>
      </c>
      <c r="G1138" s="9">
        <v>44932</v>
      </c>
      <c r="H1138" s="251">
        <v>44933</v>
      </c>
      <c r="I1138" s="251">
        <v>45297</v>
      </c>
      <c r="J1138" s="9" t="s">
        <v>2085</v>
      </c>
      <c r="K1138" s="7" t="s">
        <v>80</v>
      </c>
      <c r="L1138" s="10" t="s">
        <v>338</v>
      </c>
      <c r="M1138" s="242" t="s">
        <v>2281</v>
      </c>
      <c r="N1138" s="252" t="s">
        <v>1933</v>
      </c>
      <c r="O1138" s="252" t="s">
        <v>12234</v>
      </c>
      <c r="P1138" s="252" t="s">
        <v>15013</v>
      </c>
      <c r="Q1138" s="253" t="s">
        <v>21</v>
      </c>
      <c r="R1138" s="350" t="s">
        <v>15014</v>
      </c>
      <c r="S1138" s="351" t="s">
        <v>1935</v>
      </c>
      <c r="T1138" s="253" t="s">
        <v>22</v>
      </c>
      <c r="U1138" s="244">
        <v>26874</v>
      </c>
      <c r="V1138" s="253" t="s">
        <v>2205</v>
      </c>
      <c r="W1138" s="243" t="s">
        <v>2205</v>
      </c>
      <c r="X1138" s="241" t="s">
        <v>1936</v>
      </c>
      <c r="Y1138" s="319" t="s">
        <v>15015</v>
      </c>
      <c r="Z1138" s="243">
        <v>43462</v>
      </c>
      <c r="AA1138" s="243" t="s">
        <v>1937</v>
      </c>
      <c r="AB1138" s="10" t="s">
        <v>1946</v>
      </c>
      <c r="AC1138" s="10" t="s">
        <v>1968</v>
      </c>
      <c r="AD1138" s="10" t="s">
        <v>15016</v>
      </c>
      <c r="AE1138" s="243" t="s">
        <v>1948</v>
      </c>
      <c r="AF1138" s="10" t="s">
        <v>15017</v>
      </c>
      <c r="AG1138" s="10" t="s">
        <v>15018</v>
      </c>
      <c r="AH1138" s="242" t="s">
        <v>15019</v>
      </c>
      <c r="AI1138" s="243" t="s">
        <v>15020</v>
      </c>
      <c r="AJ1138" s="272" t="s">
        <v>15021</v>
      </c>
      <c r="AK1138" s="10" t="s">
        <v>15022</v>
      </c>
      <c r="AL1138" s="241" t="s">
        <v>1958</v>
      </c>
      <c r="AM1138" s="327" t="s">
        <v>15023</v>
      </c>
      <c r="AN1138" s="333" t="s">
        <v>15024</v>
      </c>
      <c r="AO1138" s="361"/>
      <c r="AP1138" s="10"/>
      <c r="AQ1138" s="254" t="s">
        <v>15025</v>
      </c>
      <c r="AR1138" s="245">
        <v>45296</v>
      </c>
      <c r="AS1138" s="245">
        <v>45297</v>
      </c>
      <c r="AT1138" s="8" t="s">
        <v>15026</v>
      </c>
      <c r="AU1138" s="244" t="s">
        <v>10528</v>
      </c>
      <c r="AV1138" s="247" t="s">
        <v>8638</v>
      </c>
      <c r="AW1138" s="294" t="s">
        <v>9695</v>
      </c>
      <c r="AX1138" s="249"/>
      <c r="AY1138" s="323" t="s">
        <v>15011</v>
      </c>
    </row>
    <row r="1139" spans="1:51" s="329" customFormat="1" ht="18.75" customHeight="1" x14ac:dyDescent="0.35">
      <c r="A1139" s="330">
        <v>1138</v>
      </c>
      <c r="B1139" s="293" t="s">
        <v>15027</v>
      </c>
      <c r="C1139" s="294" t="s">
        <v>15028</v>
      </c>
      <c r="D1139" s="253"/>
      <c r="E1139" s="253" t="s">
        <v>14</v>
      </c>
      <c r="F1139" s="251">
        <v>44886</v>
      </c>
      <c r="G1139" s="251">
        <v>44945</v>
      </c>
      <c r="H1139" s="251">
        <v>44946</v>
      </c>
      <c r="I1139" s="251">
        <v>45310</v>
      </c>
      <c r="J1139" s="231" t="s">
        <v>2085</v>
      </c>
      <c r="K1139" s="231" t="s">
        <v>40</v>
      </c>
      <c r="L1139" s="253" t="s">
        <v>41</v>
      </c>
      <c r="M1139" s="326" t="s">
        <v>2412</v>
      </c>
      <c r="N1139" s="252" t="s">
        <v>1984</v>
      </c>
      <c r="O1139" s="252" t="s">
        <v>15029</v>
      </c>
      <c r="P1139" s="252" t="s">
        <v>15030</v>
      </c>
      <c r="Q1139" s="253" t="s">
        <v>21</v>
      </c>
      <c r="R1139" s="293" t="s">
        <v>15031</v>
      </c>
      <c r="S1139" s="253" t="s">
        <v>1935</v>
      </c>
      <c r="T1139" s="253" t="s">
        <v>53</v>
      </c>
      <c r="U1139" s="295">
        <v>33373</v>
      </c>
      <c r="V1139" s="253" t="s">
        <v>255</v>
      </c>
      <c r="W1139" s="253" t="s">
        <v>255</v>
      </c>
      <c r="X1139" s="293" t="s">
        <v>1936</v>
      </c>
      <c r="Y1139" s="294" t="s">
        <v>15032</v>
      </c>
      <c r="Z1139" s="252">
        <v>44522</v>
      </c>
      <c r="AA1139" s="253" t="s">
        <v>1937</v>
      </c>
      <c r="AB1139" s="253" t="s">
        <v>1956</v>
      </c>
      <c r="AC1139" s="253" t="s">
        <v>1939</v>
      </c>
      <c r="AD1139" s="253" t="s">
        <v>15033</v>
      </c>
      <c r="AE1139" s="252" t="s">
        <v>1948</v>
      </c>
      <c r="AF1139" s="253" t="s">
        <v>15034</v>
      </c>
      <c r="AG1139" s="253" t="s">
        <v>15035</v>
      </c>
      <c r="AH1139" s="326" t="s">
        <v>15034</v>
      </c>
      <c r="AI1139" s="252" t="s">
        <v>15035</v>
      </c>
      <c r="AJ1139" s="253" t="s">
        <v>15036</v>
      </c>
      <c r="AK1139" s="253" t="s">
        <v>15037</v>
      </c>
      <c r="AL1139" s="293" t="s">
        <v>2005</v>
      </c>
      <c r="AM1139" s="296" t="s">
        <v>15038</v>
      </c>
      <c r="AN1139" s="321" t="s">
        <v>15039</v>
      </c>
      <c r="AO1139" s="253" t="s">
        <v>15040</v>
      </c>
      <c r="AP1139" s="253"/>
      <c r="AQ1139" s="313" t="s">
        <v>15041</v>
      </c>
      <c r="AR1139" s="245">
        <v>45296</v>
      </c>
      <c r="AS1139" s="292">
        <v>45310</v>
      </c>
      <c r="AT1139" s="294" t="s">
        <v>15042</v>
      </c>
      <c r="AU1139" s="244" t="s">
        <v>10528</v>
      </c>
      <c r="AV1139" s="247" t="s">
        <v>8638</v>
      </c>
      <c r="AW1139" s="294" t="s">
        <v>9695</v>
      </c>
      <c r="AX1139" s="249"/>
      <c r="AY1139" s="369" t="s">
        <v>15027</v>
      </c>
    </row>
    <row r="1140" spans="1:51" s="121" customFormat="1" ht="18.75" customHeight="1" x14ac:dyDescent="0.35">
      <c r="A1140" s="330">
        <v>1139</v>
      </c>
      <c r="B1140" s="293" t="s">
        <v>15043</v>
      </c>
      <c r="C1140" s="294" t="s">
        <v>15044</v>
      </c>
      <c r="D1140" s="253"/>
      <c r="E1140" s="253" t="s">
        <v>14</v>
      </c>
      <c r="F1140" s="251">
        <v>44522</v>
      </c>
      <c r="G1140" s="251">
        <v>44581</v>
      </c>
      <c r="H1140" s="251">
        <v>44947</v>
      </c>
      <c r="I1140" s="251">
        <v>45311</v>
      </c>
      <c r="J1140" s="231" t="s">
        <v>2085</v>
      </c>
      <c r="K1140" s="231" t="s">
        <v>69</v>
      </c>
      <c r="L1140" s="253" t="s">
        <v>905</v>
      </c>
      <c r="M1140" s="242" t="s">
        <v>905</v>
      </c>
      <c r="N1140" s="252" t="s">
        <v>2017</v>
      </c>
      <c r="O1140" s="252" t="s">
        <v>1787</v>
      </c>
      <c r="P1140" s="252" t="s">
        <v>15045</v>
      </c>
      <c r="Q1140" s="253" t="s">
        <v>21</v>
      </c>
      <c r="R1140" s="293" t="s">
        <v>15046</v>
      </c>
      <c r="S1140" s="253" t="s">
        <v>1944</v>
      </c>
      <c r="T1140" s="253" t="s">
        <v>22</v>
      </c>
      <c r="U1140" s="295">
        <v>35059</v>
      </c>
      <c r="V1140" s="243" t="s">
        <v>699</v>
      </c>
      <c r="W1140" s="253" t="s">
        <v>699</v>
      </c>
      <c r="X1140" s="293" t="s">
        <v>1936</v>
      </c>
      <c r="Y1140" s="294" t="s">
        <v>15047</v>
      </c>
      <c r="Z1140" s="252">
        <v>44419</v>
      </c>
      <c r="AA1140" s="253" t="s">
        <v>1937</v>
      </c>
      <c r="AB1140" s="253" t="s">
        <v>1956</v>
      </c>
      <c r="AC1140" s="253" t="s">
        <v>1939</v>
      </c>
      <c r="AD1140" s="253" t="s">
        <v>2329</v>
      </c>
      <c r="AE1140" s="252" t="s">
        <v>2398</v>
      </c>
      <c r="AF1140" s="253" t="s">
        <v>15048</v>
      </c>
      <c r="AG1140" s="253" t="s">
        <v>15049</v>
      </c>
      <c r="AH1140" s="242" t="s">
        <v>15050</v>
      </c>
      <c r="AI1140" s="252" t="s">
        <v>15051</v>
      </c>
      <c r="AJ1140" s="253" t="s">
        <v>15052</v>
      </c>
      <c r="AK1140" s="253" t="s">
        <v>15053</v>
      </c>
      <c r="AL1140" s="293" t="s">
        <v>1958</v>
      </c>
      <c r="AM1140" s="296" t="s">
        <v>15054</v>
      </c>
      <c r="AN1140" s="321" t="s">
        <v>15055</v>
      </c>
      <c r="AO1140" s="10" t="s">
        <v>15056</v>
      </c>
      <c r="AP1140" s="10"/>
      <c r="AQ1140" s="254" t="s">
        <v>15057</v>
      </c>
      <c r="AR1140" s="292">
        <v>45303</v>
      </c>
      <c r="AS1140" s="292">
        <v>45311</v>
      </c>
      <c r="AT1140" s="8" t="s">
        <v>15058</v>
      </c>
      <c r="AU1140" s="244" t="s">
        <v>10528</v>
      </c>
      <c r="AV1140" s="247" t="s">
        <v>8638</v>
      </c>
      <c r="AW1140" s="294" t="s">
        <v>9695</v>
      </c>
      <c r="AX1140" s="249"/>
      <c r="AY1140" s="323" t="s">
        <v>15043</v>
      </c>
    </row>
    <row r="1141" spans="1:51" ht="23.25" customHeight="1" x14ac:dyDescent="0.35">
      <c r="A1141" s="330">
        <v>1140</v>
      </c>
      <c r="B1141" s="293" t="s">
        <v>15059</v>
      </c>
      <c r="C1141" s="294" t="s">
        <v>226</v>
      </c>
      <c r="D1141" s="253"/>
      <c r="E1141" s="253" t="s">
        <v>14</v>
      </c>
      <c r="F1141" s="251">
        <v>44879</v>
      </c>
      <c r="G1141" s="251">
        <v>44938</v>
      </c>
      <c r="H1141" s="251">
        <v>44939</v>
      </c>
      <c r="I1141" s="251">
        <v>45303</v>
      </c>
      <c r="J1141" s="231" t="s">
        <v>2085</v>
      </c>
      <c r="K1141" s="231" t="s">
        <v>26</v>
      </c>
      <c r="L1141" s="253" t="s">
        <v>789</v>
      </c>
      <c r="M1141" s="242" t="s">
        <v>2383</v>
      </c>
      <c r="N1141" s="252" t="s">
        <v>2155</v>
      </c>
      <c r="O1141" s="252" t="s">
        <v>15060</v>
      </c>
      <c r="P1141" s="252" t="s">
        <v>15061</v>
      </c>
      <c r="Q1141" s="253" t="s">
        <v>21</v>
      </c>
      <c r="R1141" s="293" t="s">
        <v>15062</v>
      </c>
      <c r="S1141" s="253" t="s">
        <v>1944</v>
      </c>
      <c r="T1141" s="253" t="s">
        <v>53</v>
      </c>
      <c r="U1141" s="295">
        <v>36605</v>
      </c>
      <c r="V1141" s="253" t="s">
        <v>343</v>
      </c>
      <c r="W1141" s="253" t="s">
        <v>343</v>
      </c>
      <c r="X1141" s="293" t="s">
        <v>1936</v>
      </c>
      <c r="Y1141" s="294" t="s">
        <v>15063</v>
      </c>
      <c r="Z1141" s="252">
        <v>44636</v>
      </c>
      <c r="AA1141" s="253" t="s">
        <v>1937</v>
      </c>
      <c r="AB1141" s="253" t="s">
        <v>1956</v>
      </c>
      <c r="AC1141" s="253" t="s">
        <v>1939</v>
      </c>
      <c r="AD1141" s="253" t="s">
        <v>2094</v>
      </c>
      <c r="AE1141" s="252" t="s">
        <v>2705</v>
      </c>
      <c r="AF1141" s="253" t="s">
        <v>15064</v>
      </c>
      <c r="AG1141" s="253" t="s">
        <v>15065</v>
      </c>
      <c r="AH1141" s="242" t="s">
        <v>15066</v>
      </c>
      <c r="AI1141" s="252" t="s">
        <v>15067</v>
      </c>
      <c r="AJ1141" s="253" t="s">
        <v>15068</v>
      </c>
      <c r="AK1141" s="253" t="s">
        <v>15069</v>
      </c>
      <c r="AL1141" s="293" t="s">
        <v>1958</v>
      </c>
      <c r="AM1141" s="296" t="s">
        <v>15070</v>
      </c>
      <c r="AN1141" s="321" t="s">
        <v>15071</v>
      </c>
      <c r="AO1141" s="253"/>
      <c r="AP1141" s="253"/>
      <c r="AQ1141" s="313" t="s">
        <v>2082</v>
      </c>
      <c r="AR1141" s="370" t="s">
        <v>15072</v>
      </c>
      <c r="AS1141" s="292">
        <v>45303</v>
      </c>
      <c r="AT1141" s="294" t="s">
        <v>15073</v>
      </c>
      <c r="AU1141" s="244" t="s">
        <v>10528</v>
      </c>
      <c r="AV1141" s="247" t="s">
        <v>8638</v>
      </c>
      <c r="AW1141" s="248" t="s">
        <v>9695</v>
      </c>
      <c r="AX1141" s="249"/>
      <c r="AY1141" s="369" t="s">
        <v>15059</v>
      </c>
    </row>
    <row r="1142" spans="1:51" s="121" customFormat="1" ht="18.75" customHeight="1" x14ac:dyDescent="0.35">
      <c r="A1142" s="330">
        <v>1141</v>
      </c>
      <c r="B1142" s="293" t="s">
        <v>15074</v>
      </c>
      <c r="C1142" s="294" t="s">
        <v>15075</v>
      </c>
      <c r="D1142" s="253"/>
      <c r="E1142" s="253" t="s">
        <v>14</v>
      </c>
      <c r="F1142" s="251">
        <v>44565</v>
      </c>
      <c r="G1142" s="251">
        <v>44624</v>
      </c>
      <c r="H1142" s="251">
        <v>44990</v>
      </c>
      <c r="I1142" s="251">
        <v>45355</v>
      </c>
      <c r="J1142" s="231" t="s">
        <v>2085</v>
      </c>
      <c r="K1142" s="231" t="s">
        <v>26</v>
      </c>
      <c r="L1142" s="253" t="s">
        <v>751</v>
      </c>
      <c r="M1142" s="242" t="s">
        <v>2343</v>
      </c>
      <c r="N1142" s="252" t="s">
        <v>1984</v>
      </c>
      <c r="O1142" s="252" t="s">
        <v>15076</v>
      </c>
      <c r="P1142" s="252" t="s">
        <v>15077</v>
      </c>
      <c r="Q1142" s="253" t="s">
        <v>21</v>
      </c>
      <c r="R1142" s="293" t="s">
        <v>15078</v>
      </c>
      <c r="S1142" s="253" t="s">
        <v>1935</v>
      </c>
      <c r="T1142" s="253" t="s">
        <v>53</v>
      </c>
      <c r="U1142" s="295">
        <v>32398</v>
      </c>
      <c r="V1142" s="253" t="s">
        <v>2064</v>
      </c>
      <c r="W1142" s="253" t="s">
        <v>2289</v>
      </c>
      <c r="X1142" s="293" t="s">
        <v>1936</v>
      </c>
      <c r="Y1142" s="294" t="s">
        <v>15079</v>
      </c>
      <c r="Z1142" s="252">
        <v>44551</v>
      </c>
      <c r="AA1142" s="253" t="s">
        <v>1937</v>
      </c>
      <c r="AB1142" s="253" t="s">
        <v>1956</v>
      </c>
      <c r="AC1142" s="253" t="s">
        <v>1974</v>
      </c>
      <c r="AD1142" s="253" t="s">
        <v>1957</v>
      </c>
      <c r="AE1142" s="252" t="s">
        <v>751</v>
      </c>
      <c r="AF1142" s="253" t="s">
        <v>15080</v>
      </c>
      <c r="AG1142" s="253" t="s">
        <v>15081</v>
      </c>
      <c r="AH1142" s="242" t="s">
        <v>15082</v>
      </c>
      <c r="AI1142" s="252" t="s">
        <v>15083</v>
      </c>
      <c r="AJ1142" s="253" t="s">
        <v>15084</v>
      </c>
      <c r="AK1142" s="253" t="s">
        <v>15085</v>
      </c>
      <c r="AL1142" s="293" t="s">
        <v>1993</v>
      </c>
      <c r="AM1142" s="296" t="s">
        <v>15086</v>
      </c>
      <c r="AN1142" s="321" t="s">
        <v>15087</v>
      </c>
      <c r="AO1142" s="10" t="s">
        <v>15088</v>
      </c>
      <c r="AP1142" s="10"/>
      <c r="AQ1142" s="254" t="s">
        <v>15089</v>
      </c>
      <c r="AR1142" s="292">
        <v>45306</v>
      </c>
      <c r="AS1142" s="292">
        <v>45355</v>
      </c>
      <c r="AT1142" s="8" t="s">
        <v>15090</v>
      </c>
      <c r="AU1142" s="244">
        <v>45306</v>
      </c>
      <c r="AV1142" s="247" t="s">
        <v>8638</v>
      </c>
      <c r="AW1142" s="294" t="s">
        <v>6649</v>
      </c>
      <c r="AX1142" s="249"/>
      <c r="AY1142" s="323" t="s">
        <v>15074</v>
      </c>
    </row>
    <row r="1143" spans="1:51" ht="25.5" customHeight="1" x14ac:dyDescent="0.35">
      <c r="A1143" s="330">
        <v>1142</v>
      </c>
      <c r="B1143" s="293" t="s">
        <v>15091</v>
      </c>
      <c r="C1143" s="294" t="s">
        <v>15092</v>
      </c>
      <c r="D1143" s="253"/>
      <c r="E1143" s="253" t="s">
        <v>1008</v>
      </c>
      <c r="F1143" s="251">
        <v>45260</v>
      </c>
      <c r="G1143" s="251">
        <v>45319</v>
      </c>
      <c r="H1143" s="251"/>
      <c r="I1143" s="251"/>
      <c r="J1143" s="231"/>
      <c r="K1143" s="231" t="s">
        <v>18</v>
      </c>
      <c r="L1143" s="253" t="s">
        <v>283</v>
      </c>
      <c r="M1143" s="242" t="s">
        <v>2116</v>
      </c>
      <c r="N1143" s="252" t="s">
        <v>2017</v>
      </c>
      <c r="O1143" s="252" t="s">
        <v>284</v>
      </c>
      <c r="P1143" s="252" t="s">
        <v>2389</v>
      </c>
      <c r="Q1143" s="253" t="s">
        <v>285</v>
      </c>
      <c r="R1143" s="293" t="s">
        <v>15093</v>
      </c>
      <c r="S1143" s="253" t="s">
        <v>1944</v>
      </c>
      <c r="T1143" s="253" t="s">
        <v>53</v>
      </c>
      <c r="U1143" s="295">
        <v>34393</v>
      </c>
      <c r="V1143" s="253" t="s">
        <v>2313</v>
      </c>
      <c r="W1143" s="253" t="s">
        <v>2313</v>
      </c>
      <c r="X1143" s="293" t="s">
        <v>1936</v>
      </c>
      <c r="Y1143" s="294" t="s">
        <v>15094</v>
      </c>
      <c r="Z1143" s="252">
        <v>44822</v>
      </c>
      <c r="AA1143" s="253" t="s">
        <v>1937</v>
      </c>
      <c r="AB1143" s="253" t="s">
        <v>1956</v>
      </c>
      <c r="AC1143" s="253" t="s">
        <v>1939</v>
      </c>
      <c r="AD1143" s="253" t="s">
        <v>2154</v>
      </c>
      <c r="AE1143" s="252" t="s">
        <v>10107</v>
      </c>
      <c r="AF1143" s="253" t="s">
        <v>15095</v>
      </c>
      <c r="AG1143" s="253" t="s">
        <v>15096</v>
      </c>
      <c r="AH1143" s="242" t="s">
        <v>15095</v>
      </c>
      <c r="AI1143" s="252" t="s">
        <v>15096</v>
      </c>
      <c r="AJ1143" s="253" t="s">
        <v>15097</v>
      </c>
      <c r="AK1143" s="253" t="s">
        <v>15098</v>
      </c>
      <c r="AL1143" s="293" t="s">
        <v>2005</v>
      </c>
      <c r="AM1143" s="296" t="s">
        <v>15099</v>
      </c>
      <c r="AN1143" s="321" t="s">
        <v>15100</v>
      </c>
      <c r="AO1143" s="10" t="s">
        <v>15101</v>
      </c>
      <c r="AP1143" s="10"/>
      <c r="AQ1143" s="254" t="s">
        <v>15102</v>
      </c>
      <c r="AR1143" s="245">
        <v>45317</v>
      </c>
      <c r="AS1143" s="245">
        <v>45319</v>
      </c>
      <c r="AT1143" s="8" t="s">
        <v>10528</v>
      </c>
      <c r="AU1143" s="244" t="s">
        <v>10528</v>
      </c>
      <c r="AV1143" s="247" t="s">
        <v>8638</v>
      </c>
      <c r="AW1143" s="294" t="s">
        <v>15103</v>
      </c>
      <c r="AX1143" s="249"/>
      <c r="AY1143" s="323" t="s">
        <v>15091</v>
      </c>
    </row>
    <row r="1144" spans="1:51" ht="25.5" customHeight="1" x14ac:dyDescent="0.35">
      <c r="A1144" s="330">
        <v>1143</v>
      </c>
      <c r="B1144" s="293" t="s">
        <v>15104</v>
      </c>
      <c r="C1144" s="294" t="s">
        <v>15105</v>
      </c>
      <c r="D1144" s="253"/>
      <c r="E1144" s="253" t="s">
        <v>14</v>
      </c>
      <c r="F1144" s="251">
        <v>43619</v>
      </c>
      <c r="G1144" s="251">
        <v>43678</v>
      </c>
      <c r="H1144" s="251">
        <v>44045</v>
      </c>
      <c r="I1144" s="251"/>
      <c r="J1144" s="231" t="s">
        <v>1932</v>
      </c>
      <c r="K1144" s="231" t="s">
        <v>34</v>
      </c>
      <c r="L1144" s="253" t="s">
        <v>35</v>
      </c>
      <c r="M1144" s="242" t="s">
        <v>1989</v>
      </c>
      <c r="N1144" s="252" t="s">
        <v>1972</v>
      </c>
      <c r="O1144" s="252" t="s">
        <v>555</v>
      </c>
      <c r="P1144" s="252" t="s">
        <v>2258</v>
      </c>
      <c r="Q1144" s="253" t="s">
        <v>21</v>
      </c>
      <c r="R1144" s="293" t="s">
        <v>15106</v>
      </c>
      <c r="S1144" s="253" t="s">
        <v>1935</v>
      </c>
      <c r="T1144" s="253" t="s">
        <v>22</v>
      </c>
      <c r="U1144" s="295">
        <v>31181</v>
      </c>
      <c r="V1144" s="253" t="s">
        <v>255</v>
      </c>
      <c r="W1144" s="253" t="s">
        <v>1981</v>
      </c>
      <c r="X1144" s="293" t="s">
        <v>1936</v>
      </c>
      <c r="Y1144" s="294" t="s">
        <v>15107</v>
      </c>
      <c r="Z1144" s="252">
        <v>44699</v>
      </c>
      <c r="AA1144" s="253" t="s">
        <v>1937</v>
      </c>
      <c r="AB1144" s="253" t="s">
        <v>1946</v>
      </c>
      <c r="AC1144" s="253" t="s">
        <v>1939</v>
      </c>
      <c r="AD1144" s="253" t="s">
        <v>2010</v>
      </c>
      <c r="AE1144" s="252" t="s">
        <v>2041</v>
      </c>
      <c r="AF1144" s="253" t="s">
        <v>15108</v>
      </c>
      <c r="AG1144" s="253" t="s">
        <v>15109</v>
      </c>
      <c r="AH1144" s="242" t="s">
        <v>15110</v>
      </c>
      <c r="AI1144" s="252" t="s">
        <v>15111</v>
      </c>
      <c r="AJ1144" s="253" t="s">
        <v>15112</v>
      </c>
      <c r="AK1144" s="253" t="s">
        <v>15113</v>
      </c>
      <c r="AL1144" s="293" t="s">
        <v>2005</v>
      </c>
      <c r="AM1144" s="296" t="s">
        <v>15114</v>
      </c>
      <c r="AN1144" s="321" t="s">
        <v>15115</v>
      </c>
      <c r="AO1144" s="10" t="s">
        <v>15116</v>
      </c>
      <c r="AP1144" s="10"/>
      <c r="AQ1144" s="254" t="s">
        <v>15117</v>
      </c>
      <c r="AR1144" s="292">
        <v>45316</v>
      </c>
      <c r="AS1144" s="292">
        <v>45316</v>
      </c>
      <c r="AT1144" s="8" t="s">
        <v>15118</v>
      </c>
      <c r="AU1144" s="244">
        <v>45293</v>
      </c>
      <c r="AV1144" s="247" t="s">
        <v>8582</v>
      </c>
      <c r="AW1144" s="248" t="s">
        <v>3782</v>
      </c>
      <c r="AX1144" s="249"/>
      <c r="AY1144" s="323" t="s">
        <v>15104</v>
      </c>
    </row>
    <row r="1145" spans="1:51" s="121" customFormat="1" ht="18.75" customHeight="1" x14ac:dyDescent="0.35">
      <c r="A1145" s="362">
        <v>1144</v>
      </c>
      <c r="B1145" s="284" t="s">
        <v>15119</v>
      </c>
      <c r="C1145" s="248" t="s">
        <v>15120</v>
      </c>
      <c r="D1145" s="280"/>
      <c r="E1145" s="280" t="s">
        <v>14</v>
      </c>
      <c r="F1145" s="275">
        <v>44739</v>
      </c>
      <c r="G1145" s="275">
        <v>44798</v>
      </c>
      <c r="H1145" s="275">
        <v>45164</v>
      </c>
      <c r="I1145" s="275">
        <v>45535</v>
      </c>
      <c r="J1145" s="269" t="s">
        <v>2085</v>
      </c>
      <c r="K1145" s="269" t="s">
        <v>18</v>
      </c>
      <c r="L1145" s="280" t="s">
        <v>218</v>
      </c>
      <c r="M1145" s="281" t="s">
        <v>2083</v>
      </c>
      <c r="N1145" s="279" t="s">
        <v>1990</v>
      </c>
      <c r="O1145" s="279" t="s">
        <v>681</v>
      </c>
      <c r="P1145" s="279" t="s">
        <v>2700</v>
      </c>
      <c r="Q1145" s="280" t="s">
        <v>21</v>
      </c>
      <c r="R1145" s="284" t="s">
        <v>15121</v>
      </c>
      <c r="S1145" s="280" t="s">
        <v>1935</v>
      </c>
      <c r="T1145" s="280" t="s">
        <v>53</v>
      </c>
      <c r="U1145" s="304">
        <v>33024</v>
      </c>
      <c r="V1145" s="280" t="s">
        <v>255</v>
      </c>
      <c r="W1145" s="280" t="s">
        <v>1382</v>
      </c>
      <c r="X1145" s="284" t="s">
        <v>1936</v>
      </c>
      <c r="Y1145" s="248" t="s">
        <v>15122</v>
      </c>
      <c r="Z1145" s="279">
        <v>44816</v>
      </c>
      <c r="AA1145" s="280" t="s">
        <v>1937</v>
      </c>
      <c r="AB1145" s="280" t="s">
        <v>1956</v>
      </c>
      <c r="AC1145" s="280" t="s">
        <v>1939</v>
      </c>
      <c r="AD1145" s="280"/>
      <c r="AE1145" s="279"/>
      <c r="AF1145" s="280" t="s">
        <v>15123</v>
      </c>
      <c r="AG1145" s="280" t="s">
        <v>15124</v>
      </c>
      <c r="AH1145" s="281" t="s">
        <v>15123</v>
      </c>
      <c r="AI1145" s="279" t="s">
        <v>15124</v>
      </c>
      <c r="AJ1145" s="280" t="s">
        <v>15125</v>
      </c>
      <c r="AK1145" s="280" t="s">
        <v>15126</v>
      </c>
      <c r="AL1145" s="284" t="s">
        <v>2425</v>
      </c>
      <c r="AM1145" s="286" t="s">
        <v>15127</v>
      </c>
      <c r="AN1145" s="325" t="s">
        <v>15128</v>
      </c>
      <c r="AO1145" s="10" t="s">
        <v>15129</v>
      </c>
      <c r="AP1145" s="10"/>
      <c r="AQ1145" s="254" t="s">
        <v>15130</v>
      </c>
      <c r="AR1145" s="245">
        <v>45314</v>
      </c>
      <c r="AS1145" s="245">
        <v>45314</v>
      </c>
      <c r="AT1145" s="8" t="s">
        <v>15131</v>
      </c>
      <c r="AU1145" s="244">
        <v>45294</v>
      </c>
      <c r="AV1145" s="247" t="s">
        <v>8582</v>
      </c>
      <c r="AW1145" s="248" t="s">
        <v>6769</v>
      </c>
      <c r="AX1145" s="249"/>
      <c r="AY1145" s="323" t="s">
        <v>15119</v>
      </c>
    </row>
    <row r="1146" spans="1:51" s="121" customFormat="1" ht="18.75" customHeight="1" x14ac:dyDescent="0.35">
      <c r="A1146" s="330">
        <v>1145</v>
      </c>
      <c r="B1146" s="293" t="s">
        <v>15132</v>
      </c>
      <c r="C1146" s="294" t="s">
        <v>15133</v>
      </c>
      <c r="D1146" s="253"/>
      <c r="E1146" s="253" t="s">
        <v>14</v>
      </c>
      <c r="F1146" s="251">
        <v>44599</v>
      </c>
      <c r="G1146" s="251">
        <v>44658</v>
      </c>
      <c r="H1146" s="251">
        <v>45024</v>
      </c>
      <c r="I1146" s="251">
        <v>46119</v>
      </c>
      <c r="J1146" s="231" t="s">
        <v>2269</v>
      </c>
      <c r="K1146" s="231" t="s">
        <v>40</v>
      </c>
      <c r="L1146" s="253" t="s">
        <v>41</v>
      </c>
      <c r="M1146" s="326" t="s">
        <v>2412</v>
      </c>
      <c r="N1146" s="252" t="s">
        <v>1990</v>
      </c>
      <c r="O1146" s="252" t="s">
        <v>9745</v>
      </c>
      <c r="P1146" s="252" t="s">
        <v>9871</v>
      </c>
      <c r="Q1146" s="253" t="s">
        <v>21</v>
      </c>
      <c r="R1146" s="293" t="s">
        <v>15134</v>
      </c>
      <c r="S1146" s="253" t="s">
        <v>2174</v>
      </c>
      <c r="T1146" s="253" t="s">
        <v>22</v>
      </c>
      <c r="U1146" s="295">
        <v>33168</v>
      </c>
      <c r="V1146" s="253" t="s">
        <v>101</v>
      </c>
      <c r="W1146" s="253" t="s">
        <v>101</v>
      </c>
      <c r="X1146" s="293" t="s">
        <v>1936</v>
      </c>
      <c r="Y1146" s="294" t="s">
        <v>15135</v>
      </c>
      <c r="Z1146" s="252">
        <v>42475</v>
      </c>
      <c r="AA1146" s="253" t="s">
        <v>101</v>
      </c>
      <c r="AB1146" s="253" t="s">
        <v>1938</v>
      </c>
      <c r="AC1146" s="253" t="s">
        <v>1974</v>
      </c>
      <c r="AD1146" s="253" t="s">
        <v>2136</v>
      </c>
      <c r="AE1146" s="252" t="s">
        <v>1948</v>
      </c>
      <c r="AF1146" s="253" t="s">
        <v>15136</v>
      </c>
      <c r="AG1146" s="253" t="s">
        <v>15137</v>
      </c>
      <c r="AH1146" s="326" t="s">
        <v>15138</v>
      </c>
      <c r="AI1146" s="252" t="s">
        <v>15139</v>
      </c>
      <c r="AJ1146" s="253" t="s">
        <v>15140</v>
      </c>
      <c r="AK1146" s="253" t="s">
        <v>15141</v>
      </c>
      <c r="AL1146" s="293" t="s">
        <v>1941</v>
      </c>
      <c r="AM1146" s="296" t="s">
        <v>15142</v>
      </c>
      <c r="AN1146" s="321" t="s">
        <v>15143</v>
      </c>
      <c r="AO1146" s="10"/>
      <c r="AP1146" s="10"/>
      <c r="AQ1146" s="254" t="s">
        <v>15144</v>
      </c>
      <c r="AR1146" s="292">
        <v>45316</v>
      </c>
      <c r="AS1146" s="292">
        <v>45322</v>
      </c>
      <c r="AT1146" s="8" t="s">
        <v>15145</v>
      </c>
      <c r="AU1146" s="244">
        <v>45294</v>
      </c>
      <c r="AV1146" s="317" t="s">
        <v>8582</v>
      </c>
      <c r="AW1146" s="294" t="s">
        <v>3782</v>
      </c>
      <c r="AX1146" s="249"/>
      <c r="AY1146" s="323" t="s">
        <v>15132</v>
      </c>
    </row>
    <row r="1147" spans="1:51" ht="25.5" customHeight="1" x14ac:dyDescent="0.35">
      <c r="A1147" s="330">
        <v>1146</v>
      </c>
      <c r="B1147" s="293" t="s">
        <v>15146</v>
      </c>
      <c r="C1147" s="294" t="s">
        <v>15147</v>
      </c>
      <c r="D1147" s="253"/>
      <c r="E1147" s="253" t="s">
        <v>1679</v>
      </c>
      <c r="F1147" s="251">
        <v>44734</v>
      </c>
      <c r="G1147" s="251">
        <v>44793</v>
      </c>
      <c r="H1147" s="251">
        <v>45159</v>
      </c>
      <c r="I1147" s="251">
        <v>45535</v>
      </c>
      <c r="J1147" s="231" t="s">
        <v>2085</v>
      </c>
      <c r="K1147" s="231" t="s">
        <v>80</v>
      </c>
      <c r="L1147" s="253" t="s">
        <v>297</v>
      </c>
      <c r="M1147" s="326" t="s">
        <v>2141</v>
      </c>
      <c r="N1147" s="252" t="s">
        <v>1990</v>
      </c>
      <c r="O1147" s="252" t="s">
        <v>3186</v>
      </c>
      <c r="P1147" s="252" t="s">
        <v>2061</v>
      </c>
      <c r="Q1147" s="253" t="s">
        <v>83</v>
      </c>
      <c r="R1147" s="293" t="s">
        <v>15148</v>
      </c>
      <c r="S1147" s="253" t="s">
        <v>1944</v>
      </c>
      <c r="T1147" s="253" t="s">
        <v>53</v>
      </c>
      <c r="U1147" s="295">
        <v>33187</v>
      </c>
      <c r="V1147" s="253" t="s">
        <v>343</v>
      </c>
      <c r="W1147" s="253" t="s">
        <v>343</v>
      </c>
      <c r="X1147" s="293" t="s">
        <v>1936</v>
      </c>
      <c r="Y1147" s="294" t="s">
        <v>15149</v>
      </c>
      <c r="Z1147" s="252">
        <v>44375</v>
      </c>
      <c r="AA1147" s="253" t="s">
        <v>1937</v>
      </c>
      <c r="AB1147" s="253" t="s">
        <v>1938</v>
      </c>
      <c r="AC1147" s="253" t="s">
        <v>1939</v>
      </c>
      <c r="AD1147" s="253" t="s">
        <v>15150</v>
      </c>
      <c r="AE1147" s="252" t="s">
        <v>2095</v>
      </c>
      <c r="AF1147" s="253" t="s">
        <v>15151</v>
      </c>
      <c r="AG1147" s="253" t="s">
        <v>15152</v>
      </c>
      <c r="AH1147" s="326" t="s">
        <v>15153</v>
      </c>
      <c r="AI1147" s="252" t="s">
        <v>15154</v>
      </c>
      <c r="AJ1147" s="253" t="s">
        <v>15155</v>
      </c>
      <c r="AK1147" s="253" t="s">
        <v>15156</v>
      </c>
      <c r="AL1147" s="293" t="s">
        <v>1971</v>
      </c>
      <c r="AM1147" s="296" t="s">
        <v>15157</v>
      </c>
      <c r="AN1147" s="321" t="s">
        <v>15158</v>
      </c>
      <c r="AO1147" s="10"/>
      <c r="AP1147" s="10"/>
      <c r="AQ1147" s="254" t="s">
        <v>15159</v>
      </c>
      <c r="AR1147" s="292">
        <v>45321</v>
      </c>
      <c r="AS1147" s="292">
        <v>45321</v>
      </c>
      <c r="AT1147" s="8" t="s">
        <v>15160</v>
      </c>
      <c r="AU1147" s="244">
        <v>45293</v>
      </c>
      <c r="AV1147" s="317" t="s">
        <v>8582</v>
      </c>
      <c r="AW1147" s="294" t="s">
        <v>3782</v>
      </c>
      <c r="AX1147" s="249"/>
      <c r="AY1147" s="323" t="s">
        <v>15146</v>
      </c>
    </row>
    <row r="1148" spans="1:51" ht="25.5" customHeight="1" x14ac:dyDescent="0.35">
      <c r="A1148" s="330">
        <v>1147</v>
      </c>
      <c r="B1148" s="293" t="s">
        <v>15161</v>
      </c>
      <c r="C1148" s="294" t="s">
        <v>5501</v>
      </c>
      <c r="D1148" s="253"/>
      <c r="E1148" s="253" t="s">
        <v>255</v>
      </c>
      <c r="F1148" s="251">
        <v>45083</v>
      </c>
      <c r="G1148" s="251">
        <v>45142</v>
      </c>
      <c r="H1148" s="251">
        <v>45143</v>
      </c>
      <c r="I1148" s="251">
        <v>45535</v>
      </c>
      <c r="J1148" s="231" t="s">
        <v>2085</v>
      </c>
      <c r="K1148" s="231" t="s">
        <v>80</v>
      </c>
      <c r="L1148" s="253" t="s">
        <v>256</v>
      </c>
      <c r="M1148" s="326" t="s">
        <v>11017</v>
      </c>
      <c r="N1148" s="252" t="s">
        <v>1942</v>
      </c>
      <c r="O1148" s="252" t="s">
        <v>8102</v>
      </c>
      <c r="P1148" s="252" t="s">
        <v>1996</v>
      </c>
      <c r="Q1148" s="253" t="s">
        <v>83</v>
      </c>
      <c r="R1148" s="293" t="s">
        <v>15162</v>
      </c>
      <c r="S1148" s="253" t="s">
        <v>1944</v>
      </c>
      <c r="T1148" s="253" t="s">
        <v>22</v>
      </c>
      <c r="U1148" s="295">
        <v>26358</v>
      </c>
      <c r="V1148" s="253" t="s">
        <v>79</v>
      </c>
      <c r="W1148" s="253" t="s">
        <v>79</v>
      </c>
      <c r="X1148" s="293" t="s">
        <v>1936</v>
      </c>
      <c r="Y1148" s="294" t="s">
        <v>15163</v>
      </c>
      <c r="Z1148" s="252">
        <v>44522</v>
      </c>
      <c r="AA1148" s="253" t="s">
        <v>1937</v>
      </c>
      <c r="AB1148" s="253" t="s">
        <v>1946</v>
      </c>
      <c r="AC1148" s="253"/>
      <c r="AD1148" s="253"/>
      <c r="AE1148" s="252"/>
      <c r="AF1148" s="253" t="s">
        <v>15164</v>
      </c>
      <c r="AG1148" s="253" t="s">
        <v>15165</v>
      </c>
      <c r="AH1148" s="326" t="s">
        <v>15164</v>
      </c>
      <c r="AI1148" s="252" t="s">
        <v>15165</v>
      </c>
      <c r="AJ1148" s="253" t="s">
        <v>15166</v>
      </c>
      <c r="AK1148" s="253" t="s">
        <v>15167</v>
      </c>
      <c r="AL1148" s="293" t="s">
        <v>2059</v>
      </c>
      <c r="AM1148" s="296" t="s">
        <v>15168</v>
      </c>
      <c r="AN1148" s="321" t="s">
        <v>15169</v>
      </c>
      <c r="AO1148" s="10" t="s">
        <v>15170</v>
      </c>
      <c r="AP1148" s="10"/>
      <c r="AQ1148" s="254" t="s">
        <v>15171</v>
      </c>
      <c r="AR1148" s="292">
        <v>45322</v>
      </c>
      <c r="AS1148" s="292">
        <v>45322</v>
      </c>
      <c r="AT1148" s="8" t="s">
        <v>15172</v>
      </c>
      <c r="AU1148" s="244">
        <v>45294</v>
      </c>
      <c r="AV1148" s="317" t="s">
        <v>8582</v>
      </c>
      <c r="AW1148" s="294" t="s">
        <v>6612</v>
      </c>
      <c r="AX1148" s="249"/>
      <c r="AY1148" s="323" t="s">
        <v>15161</v>
      </c>
    </row>
    <row r="1149" spans="1:51" ht="25.5" customHeight="1" x14ac:dyDescent="0.35">
      <c r="A1149" s="330">
        <v>1148</v>
      </c>
      <c r="B1149" s="293" t="s">
        <v>15173</v>
      </c>
      <c r="C1149" s="294" t="s">
        <v>15174</v>
      </c>
      <c r="D1149" s="253"/>
      <c r="E1149" s="253" t="s">
        <v>255</v>
      </c>
      <c r="F1149" s="251">
        <v>45083</v>
      </c>
      <c r="G1149" s="251">
        <v>45142</v>
      </c>
      <c r="H1149" s="251">
        <v>45143</v>
      </c>
      <c r="I1149" s="251">
        <v>45535</v>
      </c>
      <c r="J1149" s="231" t="s">
        <v>2085</v>
      </c>
      <c r="K1149" s="231" t="s">
        <v>80</v>
      </c>
      <c r="L1149" s="253" t="s">
        <v>256</v>
      </c>
      <c r="M1149" s="326" t="s">
        <v>2096</v>
      </c>
      <c r="N1149" s="252" t="s">
        <v>1972</v>
      </c>
      <c r="O1149" s="252" t="s">
        <v>3186</v>
      </c>
      <c r="P1149" s="252" t="s">
        <v>2061</v>
      </c>
      <c r="Q1149" s="253" t="s">
        <v>83</v>
      </c>
      <c r="R1149" s="293" t="s">
        <v>15175</v>
      </c>
      <c r="S1149" s="253" t="s">
        <v>1944</v>
      </c>
      <c r="T1149" s="253" t="s">
        <v>53</v>
      </c>
      <c r="U1149" s="295">
        <v>26990</v>
      </c>
      <c r="V1149" s="253" t="s">
        <v>501</v>
      </c>
      <c r="W1149" s="253" t="s">
        <v>501</v>
      </c>
      <c r="X1149" s="293" t="s">
        <v>1936</v>
      </c>
      <c r="Y1149" s="294" t="s">
        <v>15176</v>
      </c>
      <c r="Z1149" s="252">
        <v>44676</v>
      </c>
      <c r="AA1149" s="253" t="s">
        <v>1937</v>
      </c>
      <c r="AB1149" s="253" t="s">
        <v>1946</v>
      </c>
      <c r="AC1149" s="253" t="s">
        <v>1939</v>
      </c>
      <c r="AD1149" s="253" t="s">
        <v>1947</v>
      </c>
      <c r="AE1149" s="252" t="s">
        <v>1948</v>
      </c>
      <c r="AF1149" s="253" t="s">
        <v>15177</v>
      </c>
      <c r="AG1149" s="253" t="s">
        <v>15178</v>
      </c>
      <c r="AH1149" s="326" t="s">
        <v>15179</v>
      </c>
      <c r="AI1149" s="252" t="s">
        <v>15180</v>
      </c>
      <c r="AJ1149" s="253" t="s">
        <v>15181</v>
      </c>
      <c r="AK1149" s="253" t="s">
        <v>15182</v>
      </c>
      <c r="AL1149" s="293" t="s">
        <v>2059</v>
      </c>
      <c r="AM1149" s="296" t="s">
        <v>15183</v>
      </c>
      <c r="AN1149" s="321" t="s">
        <v>15184</v>
      </c>
      <c r="AO1149" s="10" t="s">
        <v>15185</v>
      </c>
      <c r="AP1149" s="10"/>
      <c r="AQ1149" s="254" t="s">
        <v>15186</v>
      </c>
      <c r="AR1149" s="292">
        <v>45322</v>
      </c>
      <c r="AS1149" s="292">
        <v>45322</v>
      </c>
      <c r="AT1149" s="8" t="s">
        <v>15187</v>
      </c>
      <c r="AU1149" s="244">
        <v>45294</v>
      </c>
      <c r="AV1149" s="317" t="s">
        <v>8582</v>
      </c>
      <c r="AW1149" s="294" t="s">
        <v>6649</v>
      </c>
      <c r="AX1149" s="249"/>
      <c r="AY1149" s="323" t="s">
        <v>15173</v>
      </c>
    </row>
    <row r="1150" spans="1:51" ht="25.5" customHeight="1" x14ac:dyDescent="0.35">
      <c r="A1150" s="330">
        <v>1149</v>
      </c>
      <c r="B1150" s="293" t="s">
        <v>15188</v>
      </c>
      <c r="C1150" s="294" t="s">
        <v>15189</v>
      </c>
      <c r="D1150" s="253"/>
      <c r="E1150" s="253" t="s">
        <v>14</v>
      </c>
      <c r="F1150" s="251">
        <v>45117</v>
      </c>
      <c r="G1150" s="251">
        <v>45176</v>
      </c>
      <c r="H1150" s="251">
        <v>45177</v>
      </c>
      <c r="I1150" s="251">
        <v>45565</v>
      </c>
      <c r="J1150" s="231" t="s">
        <v>2085</v>
      </c>
      <c r="K1150" s="231" t="s">
        <v>40</v>
      </c>
      <c r="L1150" s="253" t="s">
        <v>41</v>
      </c>
      <c r="M1150" s="326" t="s">
        <v>2412</v>
      </c>
      <c r="N1150" s="252" t="s">
        <v>1933</v>
      </c>
      <c r="O1150" s="252" t="s">
        <v>1754</v>
      </c>
      <c r="P1150" s="252" t="s">
        <v>9491</v>
      </c>
      <c r="Q1150" s="253" t="s">
        <v>21</v>
      </c>
      <c r="R1150" s="293" t="s">
        <v>15190</v>
      </c>
      <c r="S1150" s="253" t="s">
        <v>1935</v>
      </c>
      <c r="T1150" s="253" t="s">
        <v>22</v>
      </c>
      <c r="U1150" s="295">
        <v>34040</v>
      </c>
      <c r="V1150" s="253" t="s">
        <v>2015</v>
      </c>
      <c r="W1150" s="253" t="s">
        <v>2015</v>
      </c>
      <c r="X1150" s="293" t="s">
        <v>1936</v>
      </c>
      <c r="Y1150" s="294" t="s">
        <v>15191</v>
      </c>
      <c r="Z1150" s="252">
        <v>44546</v>
      </c>
      <c r="AA1150" s="253" t="s">
        <v>1937</v>
      </c>
      <c r="AB1150" s="253" t="s">
        <v>1938</v>
      </c>
      <c r="AC1150" s="253" t="s">
        <v>1939</v>
      </c>
      <c r="AD1150" s="253" t="s">
        <v>2674</v>
      </c>
      <c r="AE1150" s="252" t="s">
        <v>15192</v>
      </c>
      <c r="AF1150" s="253" t="s">
        <v>15193</v>
      </c>
      <c r="AG1150" s="253" t="s">
        <v>15194</v>
      </c>
      <c r="AH1150" s="326" t="s">
        <v>15195</v>
      </c>
      <c r="AI1150" s="252" t="s">
        <v>15196</v>
      </c>
      <c r="AJ1150" s="253" t="s">
        <v>15197</v>
      </c>
      <c r="AK1150" s="253" t="s">
        <v>1743</v>
      </c>
      <c r="AL1150" s="293" t="s">
        <v>1941</v>
      </c>
      <c r="AM1150" s="296" t="s">
        <v>15198</v>
      </c>
      <c r="AN1150" s="321" t="s">
        <v>15199</v>
      </c>
      <c r="AO1150" s="10" t="s">
        <v>15200</v>
      </c>
      <c r="AP1150" s="10"/>
      <c r="AQ1150" s="254" t="s">
        <v>15201</v>
      </c>
      <c r="AR1150" s="292">
        <v>45321</v>
      </c>
      <c r="AS1150" s="292">
        <v>45329</v>
      </c>
      <c r="AT1150" s="8" t="s">
        <v>15202</v>
      </c>
      <c r="AU1150" s="244">
        <v>45310</v>
      </c>
      <c r="AV1150" s="317" t="s">
        <v>8582</v>
      </c>
      <c r="AW1150" s="294" t="s">
        <v>3782</v>
      </c>
      <c r="AX1150" s="249"/>
      <c r="AY1150" s="323" t="s">
        <v>15188</v>
      </c>
    </row>
    <row r="1151" spans="1:51" ht="25.5" customHeight="1" x14ac:dyDescent="0.35">
      <c r="A1151" s="330">
        <v>1150</v>
      </c>
      <c r="B1151" s="293" t="s">
        <v>15203</v>
      </c>
      <c r="C1151" s="294" t="s">
        <v>15204</v>
      </c>
      <c r="D1151" s="253"/>
      <c r="E1151" s="253" t="s">
        <v>14</v>
      </c>
      <c r="F1151" s="251">
        <v>44459</v>
      </c>
      <c r="G1151" s="251">
        <v>44518</v>
      </c>
      <c r="H1151" s="251">
        <v>44884</v>
      </c>
      <c r="I1151" s="251">
        <v>45979</v>
      </c>
      <c r="J1151" s="231" t="s">
        <v>2269</v>
      </c>
      <c r="K1151" s="231" t="s">
        <v>40</v>
      </c>
      <c r="L1151" s="253" t="s">
        <v>41</v>
      </c>
      <c r="M1151" s="326" t="s">
        <v>2412</v>
      </c>
      <c r="N1151" s="252" t="s">
        <v>1990</v>
      </c>
      <c r="O1151" s="252" t="s">
        <v>9745</v>
      </c>
      <c r="P1151" s="252" t="s">
        <v>9871</v>
      </c>
      <c r="Q1151" s="253" t="s">
        <v>21</v>
      </c>
      <c r="R1151" s="293" t="s">
        <v>15205</v>
      </c>
      <c r="S1151" s="253" t="s">
        <v>2252</v>
      </c>
      <c r="T1151" s="253" t="s">
        <v>22</v>
      </c>
      <c r="U1151" s="295">
        <v>33539</v>
      </c>
      <c r="V1151" s="253" t="s">
        <v>1045</v>
      </c>
      <c r="W1151" s="253" t="s">
        <v>501</v>
      </c>
      <c r="X1151" s="293" t="s">
        <v>1936</v>
      </c>
      <c r="Y1151" s="294" t="s">
        <v>15206</v>
      </c>
      <c r="Z1151" s="252">
        <v>43153</v>
      </c>
      <c r="AA1151" s="253" t="s">
        <v>1045</v>
      </c>
      <c r="AB1151" s="253" t="s">
        <v>1956</v>
      </c>
      <c r="AC1151" s="253" t="s">
        <v>1939</v>
      </c>
      <c r="AD1151" s="253" t="s">
        <v>2329</v>
      </c>
      <c r="AE1151" s="252" t="s">
        <v>15207</v>
      </c>
      <c r="AF1151" s="253" t="s">
        <v>15208</v>
      </c>
      <c r="AG1151" s="253" t="s">
        <v>15209</v>
      </c>
      <c r="AH1151" s="326" t="s">
        <v>15210</v>
      </c>
      <c r="AI1151" s="252" t="s">
        <v>15211</v>
      </c>
      <c r="AJ1151" s="253" t="s">
        <v>15212</v>
      </c>
      <c r="AK1151" s="253" t="s">
        <v>10815</v>
      </c>
      <c r="AL1151" s="293" t="s">
        <v>1958</v>
      </c>
      <c r="AM1151" s="296" t="s">
        <v>15213</v>
      </c>
      <c r="AN1151" s="321" t="s">
        <v>15214</v>
      </c>
      <c r="AO1151" s="10"/>
      <c r="AP1151" s="10"/>
      <c r="AQ1151" s="254" t="s">
        <v>15215</v>
      </c>
      <c r="AR1151" s="292">
        <v>45322</v>
      </c>
      <c r="AS1151" s="292">
        <v>45337</v>
      </c>
      <c r="AT1151" s="8" t="s">
        <v>15216</v>
      </c>
      <c r="AU1151" s="244">
        <v>45309</v>
      </c>
      <c r="AV1151" s="317" t="s">
        <v>8638</v>
      </c>
      <c r="AW1151" s="294" t="s">
        <v>6649</v>
      </c>
      <c r="AX1151" s="249"/>
      <c r="AY1151" s="323" t="s">
        <v>15203</v>
      </c>
    </row>
    <row r="1152" spans="1:51" ht="25.5" customHeight="1" x14ac:dyDescent="0.35">
      <c r="A1152" s="330">
        <v>1151</v>
      </c>
      <c r="B1152" s="293" t="s">
        <v>15217</v>
      </c>
      <c r="C1152" s="294" t="s">
        <v>15218</v>
      </c>
      <c r="D1152" s="253"/>
      <c r="E1152" s="253" t="s">
        <v>14</v>
      </c>
      <c r="F1152" s="251">
        <v>44914</v>
      </c>
      <c r="G1152" s="251">
        <v>44973</v>
      </c>
      <c r="H1152" s="251">
        <v>44974</v>
      </c>
      <c r="I1152" s="251">
        <v>45338</v>
      </c>
      <c r="J1152" s="231" t="s">
        <v>2085</v>
      </c>
      <c r="K1152" s="231" t="s">
        <v>34</v>
      </c>
      <c r="L1152" s="253" t="s">
        <v>115</v>
      </c>
      <c r="M1152" s="326" t="s">
        <v>2070</v>
      </c>
      <c r="N1152" s="252" t="s">
        <v>1984</v>
      </c>
      <c r="O1152" s="252" t="s">
        <v>493</v>
      </c>
      <c r="P1152" s="252" t="s">
        <v>2231</v>
      </c>
      <c r="Q1152" s="253" t="s">
        <v>21</v>
      </c>
      <c r="R1152" s="293" t="s">
        <v>15219</v>
      </c>
      <c r="S1152" s="253" t="s">
        <v>2145</v>
      </c>
      <c r="T1152" s="253" t="s">
        <v>22</v>
      </c>
      <c r="U1152" s="295">
        <v>30868</v>
      </c>
      <c r="V1152" s="253" t="s">
        <v>91</v>
      </c>
      <c r="W1152" s="253" t="s">
        <v>91</v>
      </c>
      <c r="X1152" s="293" t="s">
        <v>1936</v>
      </c>
      <c r="Y1152" s="294" t="s">
        <v>15220</v>
      </c>
      <c r="Z1152" s="252">
        <v>44641</v>
      </c>
      <c r="AA1152" s="253" t="s">
        <v>1937</v>
      </c>
      <c r="AB1152" s="253" t="s">
        <v>1956</v>
      </c>
      <c r="AC1152" s="253" t="s">
        <v>1939</v>
      </c>
      <c r="AD1152" s="253" t="s">
        <v>2189</v>
      </c>
      <c r="AE1152" s="252" t="s">
        <v>1962</v>
      </c>
      <c r="AF1152" s="253" t="s">
        <v>15221</v>
      </c>
      <c r="AG1152" s="253" t="s">
        <v>15222</v>
      </c>
      <c r="AH1152" s="326" t="s">
        <v>15221</v>
      </c>
      <c r="AI1152" s="252" t="s">
        <v>15222</v>
      </c>
      <c r="AJ1152" s="253"/>
      <c r="AK1152" s="253" t="s">
        <v>15223</v>
      </c>
      <c r="AL1152" s="293" t="s">
        <v>1958</v>
      </c>
      <c r="AM1152" s="296" t="s">
        <v>15224</v>
      </c>
      <c r="AN1152" s="321" t="s">
        <v>15225</v>
      </c>
      <c r="AO1152" s="10" t="s">
        <v>15226</v>
      </c>
      <c r="AP1152" s="10"/>
      <c r="AQ1152" s="254" t="s">
        <v>15227</v>
      </c>
      <c r="AR1152" s="292">
        <v>45329</v>
      </c>
      <c r="AS1152" s="292">
        <v>45333</v>
      </c>
      <c r="AT1152" s="8" t="s">
        <v>15228</v>
      </c>
      <c r="AU1152" s="244">
        <v>45302</v>
      </c>
      <c r="AV1152" s="317" t="s">
        <v>8582</v>
      </c>
      <c r="AW1152" s="294" t="s">
        <v>3782</v>
      </c>
      <c r="AX1152" s="249"/>
      <c r="AY1152" s="323" t="s">
        <v>15217</v>
      </c>
    </row>
    <row r="1153" spans="1:51" ht="25.5" customHeight="1" x14ac:dyDescent="0.35">
      <c r="A1153" s="330">
        <v>1152</v>
      </c>
      <c r="B1153" s="293" t="s">
        <v>15229</v>
      </c>
      <c r="C1153" s="294" t="s">
        <v>15230</v>
      </c>
      <c r="D1153" s="253"/>
      <c r="E1153" s="253" t="s">
        <v>293</v>
      </c>
      <c r="F1153" s="251">
        <v>44914</v>
      </c>
      <c r="G1153" s="251">
        <v>44973</v>
      </c>
      <c r="H1153" s="251">
        <v>44974</v>
      </c>
      <c r="I1153" s="251">
        <v>45338</v>
      </c>
      <c r="J1153" s="231" t="s">
        <v>2085</v>
      </c>
      <c r="K1153" s="231" t="s">
        <v>80</v>
      </c>
      <c r="L1153" s="253" t="s">
        <v>81</v>
      </c>
      <c r="M1153" s="326" t="s">
        <v>2151</v>
      </c>
      <c r="N1153" s="252" t="s">
        <v>2050</v>
      </c>
      <c r="O1153" s="252" t="s">
        <v>3186</v>
      </c>
      <c r="P1153" s="252" t="s">
        <v>2061</v>
      </c>
      <c r="Q1153" s="253" t="s">
        <v>83</v>
      </c>
      <c r="R1153" s="293" t="s">
        <v>15231</v>
      </c>
      <c r="S1153" s="253" t="s">
        <v>2234</v>
      </c>
      <c r="T1153" s="253" t="s">
        <v>53</v>
      </c>
      <c r="U1153" s="295">
        <v>33234</v>
      </c>
      <c r="V1153" s="253" t="s">
        <v>1866</v>
      </c>
      <c r="W1153" s="253" t="s">
        <v>1866</v>
      </c>
      <c r="X1153" s="293" t="s">
        <v>1936</v>
      </c>
      <c r="Y1153" s="294" t="s">
        <v>15232</v>
      </c>
      <c r="Z1153" s="252">
        <v>44300</v>
      </c>
      <c r="AA1153" s="253" t="s">
        <v>1937</v>
      </c>
      <c r="AB1153" s="253" t="s">
        <v>1938</v>
      </c>
      <c r="AC1153" s="253" t="s">
        <v>1939</v>
      </c>
      <c r="AD1153" s="253" t="s">
        <v>15233</v>
      </c>
      <c r="AE1153" s="252" t="s">
        <v>15234</v>
      </c>
      <c r="AF1153" s="253" t="s">
        <v>15235</v>
      </c>
      <c r="AG1153" s="253" t="s">
        <v>15236</v>
      </c>
      <c r="AH1153" s="326" t="s">
        <v>15237</v>
      </c>
      <c r="AI1153" s="252" t="s">
        <v>15238</v>
      </c>
      <c r="AJ1153" s="253" t="s">
        <v>15239</v>
      </c>
      <c r="AK1153" s="253" t="s">
        <v>15240</v>
      </c>
      <c r="AL1153" s="293" t="s">
        <v>1971</v>
      </c>
      <c r="AM1153" s="296" t="s">
        <v>15241</v>
      </c>
      <c r="AN1153" s="321" t="s">
        <v>15242</v>
      </c>
      <c r="AO1153" s="10" t="s">
        <v>15243</v>
      </c>
      <c r="AP1153" s="10"/>
      <c r="AQ1153" s="254" t="s">
        <v>15244</v>
      </c>
      <c r="AR1153" s="292">
        <v>45338</v>
      </c>
      <c r="AS1153" s="292">
        <v>45338</v>
      </c>
      <c r="AT1153" s="8" t="s">
        <v>15245</v>
      </c>
      <c r="AU1153" s="244" t="s">
        <v>45</v>
      </c>
      <c r="AV1153" s="317" t="s">
        <v>8638</v>
      </c>
      <c r="AW1153" s="294" t="s">
        <v>9695</v>
      </c>
      <c r="AX1153" s="249"/>
      <c r="AY1153" s="323" t="s">
        <v>15229</v>
      </c>
    </row>
    <row r="1154" spans="1:51" ht="25.5" customHeight="1" x14ac:dyDescent="0.35">
      <c r="A1154" s="330">
        <v>1153</v>
      </c>
      <c r="B1154" s="293" t="s">
        <v>15246</v>
      </c>
      <c r="C1154" s="294" t="s">
        <v>15247</v>
      </c>
      <c r="D1154" s="253"/>
      <c r="E1154" s="253" t="s">
        <v>14</v>
      </c>
      <c r="F1154" s="251">
        <v>44914</v>
      </c>
      <c r="G1154" s="251">
        <v>44973</v>
      </c>
      <c r="H1154" s="251">
        <v>44974</v>
      </c>
      <c r="I1154" s="251">
        <v>45338</v>
      </c>
      <c r="J1154" s="231" t="s">
        <v>2085</v>
      </c>
      <c r="K1154" s="231" t="s">
        <v>40</v>
      </c>
      <c r="L1154" s="253" t="s">
        <v>41</v>
      </c>
      <c r="M1154" s="326" t="s">
        <v>2564</v>
      </c>
      <c r="N1154" s="252" t="s">
        <v>1990</v>
      </c>
      <c r="O1154" s="252" t="s">
        <v>1709</v>
      </c>
      <c r="P1154" s="252" t="s">
        <v>2714</v>
      </c>
      <c r="Q1154" s="253" t="s">
        <v>21</v>
      </c>
      <c r="R1154" s="293" t="s">
        <v>15248</v>
      </c>
      <c r="S1154" s="253" t="s">
        <v>2135</v>
      </c>
      <c r="T1154" s="253" t="s">
        <v>22</v>
      </c>
      <c r="U1154" s="295">
        <v>32837</v>
      </c>
      <c r="V1154" s="253" t="s">
        <v>255</v>
      </c>
      <c r="W1154" s="253" t="s">
        <v>79</v>
      </c>
      <c r="X1154" s="293" t="s">
        <v>1936</v>
      </c>
      <c r="Y1154" s="294" t="s">
        <v>15249</v>
      </c>
      <c r="Z1154" s="252">
        <v>44573</v>
      </c>
      <c r="AA1154" s="253" t="s">
        <v>1937</v>
      </c>
      <c r="AB1154" s="253" t="s">
        <v>1938</v>
      </c>
      <c r="AC1154" s="253" t="s">
        <v>1968</v>
      </c>
      <c r="AD1154" s="253" t="s">
        <v>15250</v>
      </c>
      <c r="AE1154" s="252" t="s">
        <v>1948</v>
      </c>
      <c r="AF1154" s="253" t="s">
        <v>15251</v>
      </c>
      <c r="AG1154" s="253" t="s">
        <v>15252</v>
      </c>
      <c r="AH1154" s="326" t="s">
        <v>15251</v>
      </c>
      <c r="AI1154" s="252" t="s">
        <v>15252</v>
      </c>
      <c r="AJ1154" s="253" t="s">
        <v>15253</v>
      </c>
      <c r="AK1154" s="253" t="s">
        <v>15254</v>
      </c>
      <c r="AL1154" s="293" t="s">
        <v>1941</v>
      </c>
      <c r="AM1154" s="296" t="s">
        <v>15255</v>
      </c>
      <c r="AN1154" s="321" t="s">
        <v>15256</v>
      </c>
      <c r="AO1154" s="10"/>
      <c r="AP1154" s="10"/>
      <c r="AQ1154" s="254" t="s">
        <v>15257</v>
      </c>
      <c r="AR1154" s="292">
        <v>45338</v>
      </c>
      <c r="AS1154" s="292">
        <v>45338</v>
      </c>
      <c r="AT1154" s="8" t="s">
        <v>15258</v>
      </c>
      <c r="AU1154" s="244">
        <v>45313</v>
      </c>
      <c r="AV1154" s="317" t="s">
        <v>8582</v>
      </c>
      <c r="AW1154" s="294" t="s">
        <v>3782</v>
      </c>
      <c r="AX1154" s="249"/>
      <c r="AY1154" s="323" t="s">
        <v>15246</v>
      </c>
    </row>
    <row r="1155" spans="1:51" ht="25.5" customHeight="1" x14ac:dyDescent="0.35">
      <c r="A1155" s="330">
        <v>1154</v>
      </c>
      <c r="B1155" s="293" t="s">
        <v>15259</v>
      </c>
      <c r="C1155" s="294" t="s">
        <v>15260</v>
      </c>
      <c r="D1155" s="253"/>
      <c r="E1155" s="253" t="s">
        <v>14</v>
      </c>
      <c r="F1155" s="251">
        <v>44466</v>
      </c>
      <c r="G1155" s="251">
        <v>44525</v>
      </c>
      <c r="H1155" s="251">
        <v>44891</v>
      </c>
      <c r="I1155" s="251">
        <v>45986</v>
      </c>
      <c r="J1155" s="231" t="s">
        <v>2269</v>
      </c>
      <c r="K1155" s="231" t="s">
        <v>26</v>
      </c>
      <c r="L1155" s="253" t="s">
        <v>789</v>
      </c>
      <c r="M1155" s="326" t="s">
        <v>2383</v>
      </c>
      <c r="N1155" s="252" t="s">
        <v>1933</v>
      </c>
      <c r="O1155" s="252" t="s">
        <v>5551</v>
      </c>
      <c r="P1155" s="252" t="s">
        <v>9528</v>
      </c>
      <c r="Q1155" s="253" t="s">
        <v>21</v>
      </c>
      <c r="R1155" s="293" t="s">
        <v>15261</v>
      </c>
      <c r="S1155" s="253" t="s">
        <v>2485</v>
      </c>
      <c r="T1155" s="253" t="s">
        <v>22</v>
      </c>
      <c r="U1155" s="295">
        <v>32600</v>
      </c>
      <c r="V1155" s="253" t="s">
        <v>747</v>
      </c>
      <c r="W1155" s="253" t="s">
        <v>747</v>
      </c>
      <c r="X1155" s="293" t="s">
        <v>1936</v>
      </c>
      <c r="Y1155" s="294" t="s">
        <v>15262</v>
      </c>
      <c r="Z1155" s="252">
        <v>44547</v>
      </c>
      <c r="AA1155" s="253" t="s">
        <v>1937</v>
      </c>
      <c r="AB1155" s="253" t="s">
        <v>1938</v>
      </c>
      <c r="AC1155" s="253" t="s">
        <v>1939</v>
      </c>
      <c r="AD1155" s="253" t="s">
        <v>2329</v>
      </c>
      <c r="AE1155" s="252" t="s">
        <v>15263</v>
      </c>
      <c r="AF1155" s="253" t="s">
        <v>15264</v>
      </c>
      <c r="AG1155" s="253" t="s">
        <v>15265</v>
      </c>
      <c r="AH1155" s="326" t="s">
        <v>15266</v>
      </c>
      <c r="AI1155" s="252" t="s">
        <v>15267</v>
      </c>
      <c r="AJ1155" s="253" t="s">
        <v>15268</v>
      </c>
      <c r="AK1155" s="253" t="s">
        <v>15269</v>
      </c>
      <c r="AL1155" s="293" t="s">
        <v>1941</v>
      </c>
      <c r="AM1155" s="296" t="s">
        <v>15270</v>
      </c>
      <c r="AN1155" s="321" t="s">
        <v>15271</v>
      </c>
      <c r="AO1155" s="10" t="s">
        <v>15272</v>
      </c>
      <c r="AP1155" s="10"/>
      <c r="AQ1155" s="254" t="s">
        <v>15273</v>
      </c>
      <c r="AR1155" s="292">
        <v>45345</v>
      </c>
      <c r="AS1155" s="292">
        <v>45345</v>
      </c>
      <c r="AT1155" s="8" t="s">
        <v>15274</v>
      </c>
      <c r="AU1155" s="244">
        <v>45320</v>
      </c>
      <c r="AV1155" s="317" t="s">
        <v>8582</v>
      </c>
      <c r="AW1155" s="294" t="s">
        <v>6612</v>
      </c>
      <c r="AX1155" s="249"/>
      <c r="AY1155" s="323" t="s">
        <v>15259</v>
      </c>
    </row>
    <row r="1156" spans="1:51" ht="25.5" customHeight="1" x14ac:dyDescent="0.35">
      <c r="A1156" s="330">
        <v>1155</v>
      </c>
      <c r="B1156" s="293" t="s">
        <v>15275</v>
      </c>
      <c r="C1156" s="294" t="s">
        <v>15276</v>
      </c>
      <c r="D1156" s="253"/>
      <c r="E1156" s="253" t="s">
        <v>79</v>
      </c>
      <c r="F1156" s="251">
        <v>44438</v>
      </c>
      <c r="G1156" s="251">
        <v>44497</v>
      </c>
      <c r="H1156" s="251">
        <v>45228</v>
      </c>
      <c r="I1156" s="251"/>
      <c r="J1156" s="231" t="s">
        <v>1932</v>
      </c>
      <c r="K1156" s="231" t="s">
        <v>80</v>
      </c>
      <c r="L1156" s="253" t="s">
        <v>81</v>
      </c>
      <c r="M1156" s="242" t="s">
        <v>2151</v>
      </c>
      <c r="N1156" s="252" t="s">
        <v>1990</v>
      </c>
      <c r="O1156" s="252" t="s">
        <v>3186</v>
      </c>
      <c r="P1156" s="252" t="s">
        <v>2061</v>
      </c>
      <c r="Q1156" s="253" t="s">
        <v>83</v>
      </c>
      <c r="R1156" s="293" t="s">
        <v>15277</v>
      </c>
      <c r="S1156" s="253" t="s">
        <v>2135</v>
      </c>
      <c r="T1156" s="253" t="s">
        <v>53</v>
      </c>
      <c r="U1156" s="295">
        <v>33098</v>
      </c>
      <c r="V1156" s="253" t="s">
        <v>79</v>
      </c>
      <c r="W1156" s="253" t="s">
        <v>527</v>
      </c>
      <c r="X1156" s="293" t="s">
        <v>1936</v>
      </c>
      <c r="Y1156" s="294" t="s">
        <v>15278</v>
      </c>
      <c r="Z1156" s="252">
        <v>44032</v>
      </c>
      <c r="AA1156" s="253" t="s">
        <v>79</v>
      </c>
      <c r="AB1156" s="253" t="s">
        <v>1938</v>
      </c>
      <c r="AC1156" s="253" t="s">
        <v>1939</v>
      </c>
      <c r="AD1156" s="253" t="s">
        <v>15279</v>
      </c>
      <c r="AE1156" s="252" t="s">
        <v>2095</v>
      </c>
      <c r="AF1156" s="253" t="s">
        <v>15280</v>
      </c>
      <c r="AG1156" s="253" t="s">
        <v>15281</v>
      </c>
      <c r="AH1156" s="242" t="s">
        <v>15282</v>
      </c>
      <c r="AI1156" s="252" t="s">
        <v>15283</v>
      </c>
      <c r="AJ1156" s="253" t="s">
        <v>15284</v>
      </c>
      <c r="AK1156" s="253" t="s">
        <v>15285</v>
      </c>
      <c r="AL1156" s="293" t="s">
        <v>1971</v>
      </c>
      <c r="AM1156" s="296" t="s">
        <v>15286</v>
      </c>
      <c r="AN1156" s="321" t="s">
        <v>15287</v>
      </c>
      <c r="AO1156" s="10"/>
      <c r="AP1156" s="10"/>
      <c r="AQ1156" s="254" t="s">
        <v>15288</v>
      </c>
      <c r="AR1156" s="292">
        <v>45350</v>
      </c>
      <c r="AS1156" s="292">
        <v>45350</v>
      </c>
      <c r="AT1156" s="8" t="s">
        <v>15289</v>
      </c>
      <c r="AU1156" s="244">
        <v>45322</v>
      </c>
      <c r="AV1156" s="317" t="s">
        <v>8582</v>
      </c>
      <c r="AW1156" s="294" t="s">
        <v>6612</v>
      </c>
      <c r="AX1156" s="249"/>
      <c r="AY1156" s="250" t="s">
        <v>15275</v>
      </c>
    </row>
    <row r="1157" spans="1:51" ht="25.5" customHeight="1" x14ac:dyDescent="0.35">
      <c r="A1157" s="330">
        <v>1156</v>
      </c>
      <c r="B1157" s="293" t="s">
        <v>15290</v>
      </c>
      <c r="C1157" s="8" t="s">
        <v>15291</v>
      </c>
      <c r="D1157" s="10"/>
      <c r="E1157" s="10" t="s">
        <v>14</v>
      </c>
      <c r="F1157" s="9">
        <v>44991</v>
      </c>
      <c r="G1157" s="9">
        <v>45050</v>
      </c>
      <c r="H1157" s="251">
        <v>45051</v>
      </c>
      <c r="I1157" s="251">
        <v>45416</v>
      </c>
      <c r="J1157" s="7" t="s">
        <v>2085</v>
      </c>
      <c r="K1157" s="7" t="s">
        <v>34</v>
      </c>
      <c r="L1157" s="10" t="s">
        <v>35</v>
      </c>
      <c r="M1157" s="242" t="s">
        <v>2013</v>
      </c>
      <c r="N1157" s="252" t="s">
        <v>1990</v>
      </c>
      <c r="O1157" s="252" t="s">
        <v>805</v>
      </c>
      <c r="P1157" s="252" t="s">
        <v>12213</v>
      </c>
      <c r="Q1157" s="253" t="s">
        <v>21</v>
      </c>
      <c r="R1157" s="293" t="s">
        <v>15292</v>
      </c>
      <c r="S1157" s="253" t="s">
        <v>2174</v>
      </c>
      <c r="T1157" s="253" t="s">
        <v>22</v>
      </c>
      <c r="U1157" s="244">
        <v>34333</v>
      </c>
      <c r="V1157" s="253" t="s">
        <v>79</v>
      </c>
      <c r="W1157" s="10" t="s">
        <v>79</v>
      </c>
      <c r="X1157" s="241" t="s">
        <v>1936</v>
      </c>
      <c r="Y1157" s="319" t="s">
        <v>15293</v>
      </c>
      <c r="Z1157" s="243">
        <v>44727</v>
      </c>
      <c r="AA1157" s="10" t="s">
        <v>1937</v>
      </c>
      <c r="AB1157" s="10" t="s">
        <v>1956</v>
      </c>
      <c r="AC1157" s="10" t="s">
        <v>1939</v>
      </c>
      <c r="AD1157" s="10" t="s">
        <v>2591</v>
      </c>
      <c r="AE1157" s="243" t="s">
        <v>15294</v>
      </c>
      <c r="AF1157" s="253" t="s">
        <v>15295</v>
      </c>
      <c r="AG1157" s="253" t="s">
        <v>15296</v>
      </c>
      <c r="AH1157" s="242" t="s">
        <v>15295</v>
      </c>
      <c r="AI1157" s="252" t="s">
        <v>15296</v>
      </c>
      <c r="AJ1157" s="272" t="s">
        <v>15297</v>
      </c>
      <c r="AK1157" s="10" t="s">
        <v>5933</v>
      </c>
      <c r="AL1157" s="241" t="s">
        <v>2005</v>
      </c>
      <c r="AM1157" s="254" t="s">
        <v>15298</v>
      </c>
      <c r="AN1157" s="324" t="s">
        <v>15299</v>
      </c>
      <c r="AO1157" s="10"/>
      <c r="AP1157" s="10"/>
      <c r="AQ1157" s="254" t="s">
        <v>15300</v>
      </c>
      <c r="AR1157" s="292">
        <v>45351</v>
      </c>
      <c r="AS1157" s="292">
        <v>45351</v>
      </c>
      <c r="AT1157" s="8" t="s">
        <v>15301</v>
      </c>
      <c r="AU1157" s="244">
        <v>45320</v>
      </c>
      <c r="AV1157" s="317" t="s">
        <v>8582</v>
      </c>
      <c r="AW1157" s="294" t="s">
        <v>8333</v>
      </c>
      <c r="AX1157" s="249"/>
      <c r="AY1157" s="250" t="s">
        <v>15290</v>
      </c>
    </row>
    <row r="1158" spans="1:51" ht="25.5" customHeight="1" x14ac:dyDescent="0.35">
      <c r="A1158" s="330">
        <v>1157</v>
      </c>
      <c r="B1158" s="293" t="s">
        <v>15302</v>
      </c>
      <c r="C1158" s="8" t="s">
        <v>15303</v>
      </c>
      <c r="D1158" s="10"/>
      <c r="E1158" s="10" t="s">
        <v>14</v>
      </c>
      <c r="F1158" s="9">
        <v>45315</v>
      </c>
      <c r="G1158" s="9">
        <v>45374</v>
      </c>
      <c r="H1158" s="251"/>
      <c r="I1158" s="251"/>
      <c r="J1158" s="9"/>
      <c r="K1158" s="7" t="s">
        <v>40</v>
      </c>
      <c r="L1158" s="10" t="s">
        <v>41</v>
      </c>
      <c r="M1158" s="242" t="s">
        <v>1954</v>
      </c>
      <c r="N1158" s="252" t="s">
        <v>1990</v>
      </c>
      <c r="O1158" s="252" t="s">
        <v>14086</v>
      </c>
      <c r="P1158" s="252" t="s">
        <v>14087</v>
      </c>
      <c r="Q1158" s="253" t="s">
        <v>21</v>
      </c>
      <c r="R1158" s="350" t="s">
        <v>15304</v>
      </c>
      <c r="S1158" s="351" t="s">
        <v>2003</v>
      </c>
      <c r="T1158" s="253" t="s">
        <v>22</v>
      </c>
      <c r="U1158" s="244">
        <v>34481</v>
      </c>
      <c r="V1158" s="10" t="s">
        <v>351</v>
      </c>
      <c r="W1158" s="10" t="s">
        <v>351</v>
      </c>
      <c r="X1158" s="241" t="s">
        <v>1936</v>
      </c>
      <c r="Y1158" s="319" t="s">
        <v>15305</v>
      </c>
      <c r="Z1158" s="243">
        <v>44420</v>
      </c>
      <c r="AA1158" s="243" t="s">
        <v>1937</v>
      </c>
      <c r="AB1158" s="10" t="s">
        <v>1956</v>
      </c>
      <c r="AC1158" s="10" t="s">
        <v>1939</v>
      </c>
      <c r="AD1158" s="10" t="s">
        <v>1947</v>
      </c>
      <c r="AE1158" s="243" t="s">
        <v>2041</v>
      </c>
      <c r="AF1158" s="253" t="s">
        <v>15306</v>
      </c>
      <c r="AG1158" s="253" t="s">
        <v>15307</v>
      </c>
      <c r="AH1158" s="242" t="s">
        <v>15308</v>
      </c>
      <c r="AI1158" s="252" t="s">
        <v>15309</v>
      </c>
      <c r="AJ1158" s="272" t="s">
        <v>15310</v>
      </c>
      <c r="AK1158" s="10" t="s">
        <v>15311</v>
      </c>
      <c r="AL1158" s="241" t="s">
        <v>1993</v>
      </c>
      <c r="AM1158" s="327" t="s">
        <v>15312</v>
      </c>
      <c r="AN1158" s="324" t="s">
        <v>15313</v>
      </c>
      <c r="AO1158" s="322" t="s">
        <v>15314</v>
      </c>
      <c r="AP1158" s="10"/>
      <c r="AQ1158" s="254" t="s">
        <v>15315</v>
      </c>
      <c r="AR1158" s="292">
        <v>45359</v>
      </c>
      <c r="AS1158" s="292">
        <v>45361</v>
      </c>
      <c r="AT1158" s="8" t="s">
        <v>10528</v>
      </c>
      <c r="AU1158" s="244">
        <v>45361</v>
      </c>
      <c r="AV1158" s="317" t="s">
        <v>8582</v>
      </c>
      <c r="AW1158" s="294" t="s">
        <v>3782</v>
      </c>
      <c r="AX1158" s="249"/>
      <c r="AY1158" s="250" t="s">
        <v>15302</v>
      </c>
    </row>
    <row r="1159" spans="1:51" ht="25.5" customHeight="1" x14ac:dyDescent="0.35">
      <c r="A1159" s="330">
        <v>1158</v>
      </c>
      <c r="B1159" s="293" t="s">
        <v>15316</v>
      </c>
      <c r="C1159" s="294" t="s">
        <v>15317</v>
      </c>
      <c r="D1159" s="253"/>
      <c r="E1159" s="253" t="s">
        <v>14</v>
      </c>
      <c r="F1159" s="251">
        <v>44627</v>
      </c>
      <c r="G1159" s="251">
        <v>44686</v>
      </c>
      <c r="H1159" s="251">
        <v>45052</v>
      </c>
      <c r="I1159" s="251">
        <v>45443</v>
      </c>
      <c r="J1159" s="231" t="s">
        <v>2085</v>
      </c>
      <c r="K1159" s="231" t="s">
        <v>34</v>
      </c>
      <c r="L1159" s="253" t="s">
        <v>35</v>
      </c>
      <c r="M1159" s="242" t="s">
        <v>1989</v>
      </c>
      <c r="N1159" s="252" t="s">
        <v>2050</v>
      </c>
      <c r="O1159" s="252" t="s">
        <v>989</v>
      </c>
      <c r="P1159" s="252" t="s">
        <v>2430</v>
      </c>
      <c r="Q1159" s="253" t="s">
        <v>21</v>
      </c>
      <c r="R1159" s="293" t="s">
        <v>15318</v>
      </c>
      <c r="S1159" s="253" t="s">
        <v>1944</v>
      </c>
      <c r="T1159" s="253" t="s">
        <v>22</v>
      </c>
      <c r="U1159" s="295">
        <v>35504</v>
      </c>
      <c r="V1159" s="253" t="s">
        <v>255</v>
      </c>
      <c r="W1159" s="253" t="s">
        <v>2416</v>
      </c>
      <c r="X1159" s="293" t="s">
        <v>1936</v>
      </c>
      <c r="Y1159" s="294" t="s">
        <v>15319</v>
      </c>
      <c r="Z1159" s="252">
        <v>44311</v>
      </c>
      <c r="AA1159" s="253" t="s">
        <v>1937</v>
      </c>
      <c r="AB1159" s="253" t="s">
        <v>1938</v>
      </c>
      <c r="AC1159" s="253" t="s">
        <v>1974</v>
      </c>
      <c r="AD1159" s="253" t="s">
        <v>10192</v>
      </c>
      <c r="AE1159" s="252" t="s">
        <v>8924</v>
      </c>
      <c r="AF1159" s="253" t="s">
        <v>15320</v>
      </c>
      <c r="AG1159" s="253" t="s">
        <v>15321</v>
      </c>
      <c r="AH1159" s="242" t="s">
        <v>15320</v>
      </c>
      <c r="AI1159" s="252" t="s">
        <v>15321</v>
      </c>
      <c r="AJ1159" s="253" t="s">
        <v>15322</v>
      </c>
      <c r="AK1159" s="253" t="s">
        <v>15323</v>
      </c>
      <c r="AL1159" s="293" t="s">
        <v>1941</v>
      </c>
      <c r="AM1159" s="296" t="s">
        <v>15324</v>
      </c>
      <c r="AN1159" s="321" t="s">
        <v>15325</v>
      </c>
      <c r="AO1159" s="10" t="s">
        <v>15326</v>
      </c>
      <c r="AP1159" s="10"/>
      <c r="AQ1159" s="254" t="s">
        <v>15327</v>
      </c>
      <c r="AR1159" s="292">
        <v>45368</v>
      </c>
      <c r="AS1159" s="292">
        <v>45368</v>
      </c>
      <c r="AT1159" s="8" t="s">
        <v>15328</v>
      </c>
      <c r="AU1159" s="244">
        <v>45349</v>
      </c>
      <c r="AV1159" s="317" t="s">
        <v>8582</v>
      </c>
      <c r="AW1159" s="294" t="s">
        <v>3782</v>
      </c>
      <c r="AX1159" s="249"/>
      <c r="AY1159" s="250" t="s">
        <v>15316</v>
      </c>
    </row>
    <row r="1160" spans="1:51" ht="25.5" customHeight="1" x14ac:dyDescent="0.35">
      <c r="A1160" s="330">
        <v>1159</v>
      </c>
      <c r="B1160" s="293" t="s">
        <v>15329</v>
      </c>
      <c r="C1160" s="8" t="s">
        <v>15330</v>
      </c>
      <c r="D1160" s="10"/>
      <c r="E1160" s="10" t="s">
        <v>14</v>
      </c>
      <c r="F1160" s="9">
        <v>45313</v>
      </c>
      <c r="G1160" s="9">
        <v>45372</v>
      </c>
      <c r="H1160" s="251"/>
      <c r="I1160" s="251"/>
      <c r="J1160" s="9"/>
      <c r="K1160" s="7" t="s">
        <v>69</v>
      </c>
      <c r="L1160" s="10" t="s">
        <v>905</v>
      </c>
      <c r="M1160" s="242" t="s">
        <v>905</v>
      </c>
      <c r="N1160" s="252" t="s">
        <v>2126</v>
      </c>
      <c r="O1160" s="252" t="s">
        <v>1787</v>
      </c>
      <c r="P1160" s="252" t="s">
        <v>15331</v>
      </c>
      <c r="Q1160" s="253" t="s">
        <v>21</v>
      </c>
      <c r="R1160" s="350" t="s">
        <v>15332</v>
      </c>
      <c r="S1160" s="351" t="s">
        <v>2135</v>
      </c>
      <c r="T1160" s="253" t="s">
        <v>53</v>
      </c>
      <c r="U1160" s="244">
        <v>36527</v>
      </c>
      <c r="V1160" s="10" t="s">
        <v>2109</v>
      </c>
      <c r="W1160" s="10" t="s">
        <v>2109</v>
      </c>
      <c r="X1160" s="241" t="s">
        <v>1936</v>
      </c>
      <c r="Y1160" s="319" t="s">
        <v>15333</v>
      </c>
      <c r="Z1160" s="243">
        <v>44322</v>
      </c>
      <c r="AA1160" s="243" t="s">
        <v>1937</v>
      </c>
      <c r="AB1160" s="10" t="s">
        <v>1956</v>
      </c>
      <c r="AC1160" s="10" t="s">
        <v>1939</v>
      </c>
      <c r="AD1160" s="10" t="s">
        <v>1947</v>
      </c>
      <c r="AE1160" s="243" t="s">
        <v>15334</v>
      </c>
      <c r="AF1160" s="253" t="s">
        <v>15335</v>
      </c>
      <c r="AG1160" s="253" t="s">
        <v>15336</v>
      </c>
      <c r="AH1160" s="242" t="s">
        <v>15337</v>
      </c>
      <c r="AI1160" s="252" t="s">
        <v>15338</v>
      </c>
      <c r="AJ1160" s="272" t="s">
        <v>15339</v>
      </c>
      <c r="AK1160" s="10" t="s">
        <v>15340</v>
      </c>
      <c r="AL1160" s="241" t="s">
        <v>2425</v>
      </c>
      <c r="AM1160" s="327" t="s">
        <v>15341</v>
      </c>
      <c r="AN1160" s="324" t="s">
        <v>15342</v>
      </c>
      <c r="AO1160" s="322" t="s">
        <v>15343</v>
      </c>
      <c r="AP1160" s="10"/>
      <c r="AQ1160" s="254" t="s">
        <v>15344</v>
      </c>
      <c r="AR1160" s="292">
        <v>45366</v>
      </c>
      <c r="AS1160" s="292">
        <v>45366</v>
      </c>
      <c r="AT1160" s="8" t="s">
        <v>10528</v>
      </c>
      <c r="AU1160" s="244" t="s">
        <v>10528</v>
      </c>
      <c r="AV1160" s="317" t="s">
        <v>8638</v>
      </c>
      <c r="AW1160" s="294" t="s">
        <v>15103</v>
      </c>
      <c r="AX1160" s="249"/>
      <c r="AY1160" s="250" t="s">
        <v>15329</v>
      </c>
    </row>
    <row r="1161" spans="1:51" ht="25.5" customHeight="1" x14ac:dyDescent="0.35">
      <c r="A1161" s="330">
        <v>1160</v>
      </c>
      <c r="B1161" s="293" t="s">
        <v>15345</v>
      </c>
      <c r="C1161" s="8" t="s">
        <v>15346</v>
      </c>
      <c r="D1161" s="10"/>
      <c r="E1161" s="10" t="s">
        <v>255</v>
      </c>
      <c r="F1161" s="9">
        <v>45098</v>
      </c>
      <c r="G1161" s="9">
        <v>45157</v>
      </c>
      <c r="H1161" s="251">
        <v>45158</v>
      </c>
      <c r="I1161" s="251">
        <v>45535</v>
      </c>
      <c r="J1161" s="7" t="s">
        <v>2085</v>
      </c>
      <c r="K1161" s="7" t="s">
        <v>34</v>
      </c>
      <c r="L1161" s="10" t="s">
        <v>35</v>
      </c>
      <c r="M1161" s="242" t="s">
        <v>35</v>
      </c>
      <c r="N1161" s="252" t="s">
        <v>1990</v>
      </c>
      <c r="O1161" s="252" t="s">
        <v>92</v>
      </c>
      <c r="P1161" s="252" t="s">
        <v>2000</v>
      </c>
      <c r="Q1161" s="253" t="s">
        <v>21</v>
      </c>
      <c r="R1161" s="293" t="s">
        <v>15347</v>
      </c>
      <c r="S1161" s="351" t="s">
        <v>1944</v>
      </c>
      <c r="T1161" s="253" t="s">
        <v>22</v>
      </c>
      <c r="U1161" s="244">
        <v>33336</v>
      </c>
      <c r="V1161" s="253" t="s">
        <v>255</v>
      </c>
      <c r="W1161" s="241" t="s">
        <v>2007</v>
      </c>
      <c r="X1161" s="241" t="s">
        <v>1936</v>
      </c>
      <c r="Y1161" s="327" t="s">
        <v>15348</v>
      </c>
      <c r="Z1161" s="243">
        <v>44420</v>
      </c>
      <c r="AA1161" s="243" t="s">
        <v>1937</v>
      </c>
      <c r="AB1161" s="253" t="s">
        <v>1956</v>
      </c>
      <c r="AC1161" s="253" t="s">
        <v>1939</v>
      </c>
      <c r="AD1161" s="243" t="s">
        <v>2031</v>
      </c>
      <c r="AE1161" s="243" t="s">
        <v>2586</v>
      </c>
      <c r="AF1161" s="253" t="s">
        <v>15349</v>
      </c>
      <c r="AG1161" s="331" t="s">
        <v>15350</v>
      </c>
      <c r="AH1161" s="242" t="s">
        <v>15349</v>
      </c>
      <c r="AI1161" s="252" t="s">
        <v>15350</v>
      </c>
      <c r="AJ1161" s="272" t="s">
        <v>15351</v>
      </c>
      <c r="AK1161" s="241" t="s">
        <v>15352</v>
      </c>
      <c r="AL1161" s="241" t="s">
        <v>1958</v>
      </c>
      <c r="AM1161" s="327" t="s">
        <v>15353</v>
      </c>
      <c r="AN1161" s="328" t="s">
        <v>15354</v>
      </c>
      <c r="AO1161" s="10" t="s">
        <v>15355</v>
      </c>
      <c r="AP1161" s="10"/>
      <c r="AQ1161" s="292" t="s">
        <v>15356</v>
      </c>
      <c r="AR1161" s="292">
        <v>45373</v>
      </c>
      <c r="AS1161" s="292">
        <v>45373</v>
      </c>
      <c r="AT1161" s="8" t="s">
        <v>15357</v>
      </c>
      <c r="AU1161" s="244">
        <v>45345</v>
      </c>
      <c r="AV1161" s="317" t="s">
        <v>8582</v>
      </c>
      <c r="AW1161" s="294" t="s">
        <v>15358</v>
      </c>
      <c r="AX1161" s="249"/>
      <c r="AY1161" s="250" t="s">
        <v>15345</v>
      </c>
    </row>
    <row r="1162" spans="1:51" ht="25.5" customHeight="1" x14ac:dyDescent="0.35">
      <c r="A1162" s="330">
        <v>1161</v>
      </c>
      <c r="B1162" s="293" t="s">
        <v>15359</v>
      </c>
      <c r="C1162" s="8" t="s">
        <v>15360</v>
      </c>
      <c r="D1162" s="10" t="s">
        <v>15361</v>
      </c>
      <c r="E1162" s="10" t="s">
        <v>699</v>
      </c>
      <c r="F1162" s="9">
        <v>43525</v>
      </c>
      <c r="G1162" s="9">
        <v>43584</v>
      </c>
      <c r="H1162" s="251">
        <v>44316</v>
      </c>
      <c r="I1162" s="251"/>
      <c r="J1162" s="7" t="s">
        <v>1932</v>
      </c>
      <c r="K1162" s="7" t="s">
        <v>80</v>
      </c>
      <c r="L1162" s="10" t="s">
        <v>256</v>
      </c>
      <c r="M1162" s="242" t="s">
        <v>2129</v>
      </c>
      <c r="N1162" s="252" t="s">
        <v>1972</v>
      </c>
      <c r="O1162" s="252" t="s">
        <v>3186</v>
      </c>
      <c r="P1162" s="252" t="s">
        <v>2061</v>
      </c>
      <c r="Q1162" s="253" t="s">
        <v>83</v>
      </c>
      <c r="R1162" s="293" t="s">
        <v>15362</v>
      </c>
      <c r="S1162" s="351" t="s">
        <v>2145</v>
      </c>
      <c r="T1162" s="253" t="s">
        <v>53</v>
      </c>
      <c r="U1162" s="244">
        <v>31245</v>
      </c>
      <c r="V1162" s="253" t="s">
        <v>699</v>
      </c>
      <c r="W1162" s="241" t="s">
        <v>699</v>
      </c>
      <c r="X1162" s="241" t="s">
        <v>1936</v>
      </c>
      <c r="Y1162" s="327" t="s">
        <v>15363</v>
      </c>
      <c r="Z1162" s="243">
        <v>44419</v>
      </c>
      <c r="AA1162" s="243" t="s">
        <v>1937</v>
      </c>
      <c r="AB1162" s="253" t="s">
        <v>1938</v>
      </c>
      <c r="AC1162" s="253" t="s">
        <v>1939</v>
      </c>
      <c r="AD1162" s="243" t="s">
        <v>2098</v>
      </c>
      <c r="AE1162" s="243" t="s">
        <v>1948</v>
      </c>
      <c r="AF1162" s="253" t="s">
        <v>15364</v>
      </c>
      <c r="AG1162" s="331" t="s">
        <v>15365</v>
      </c>
      <c r="AH1162" s="242" t="s">
        <v>15366</v>
      </c>
      <c r="AI1162" s="252" t="s">
        <v>15367</v>
      </c>
      <c r="AJ1162" s="272" t="s">
        <v>15368</v>
      </c>
      <c r="AK1162" s="241" t="s">
        <v>15369</v>
      </c>
      <c r="AL1162" s="241" t="s">
        <v>1971</v>
      </c>
      <c r="AM1162" s="327" t="s">
        <v>15370</v>
      </c>
      <c r="AN1162" s="328" t="s">
        <v>15371</v>
      </c>
      <c r="AO1162" s="10" t="s">
        <v>15372</v>
      </c>
      <c r="AP1162" s="10"/>
      <c r="AQ1162" s="292" t="s">
        <v>15373</v>
      </c>
      <c r="AR1162" s="292">
        <v>45381</v>
      </c>
      <c r="AS1162" s="292">
        <v>45381</v>
      </c>
      <c r="AT1162" s="8" t="s">
        <v>15374</v>
      </c>
      <c r="AU1162" s="244">
        <v>45342</v>
      </c>
      <c r="AV1162" s="317" t="s">
        <v>8582</v>
      </c>
      <c r="AW1162" s="294" t="s">
        <v>6612</v>
      </c>
      <c r="AX1162" s="249"/>
      <c r="AY1162" s="250"/>
    </row>
    <row r="1163" spans="1:51" ht="25.5" customHeight="1" x14ac:dyDescent="0.35">
      <c r="A1163" s="330">
        <v>1162</v>
      </c>
      <c r="B1163" s="293" t="s">
        <v>15375</v>
      </c>
      <c r="C1163" s="8" t="s">
        <v>15376</v>
      </c>
      <c r="D1163" s="10"/>
      <c r="E1163" s="10" t="s">
        <v>699</v>
      </c>
      <c r="F1163" s="9">
        <v>44536</v>
      </c>
      <c r="G1163" s="9">
        <v>44595</v>
      </c>
      <c r="H1163" s="251">
        <v>44961</v>
      </c>
      <c r="I1163" s="251">
        <v>46056</v>
      </c>
      <c r="J1163" s="7" t="s">
        <v>2269</v>
      </c>
      <c r="K1163" s="7" t="s">
        <v>80</v>
      </c>
      <c r="L1163" s="10" t="s">
        <v>256</v>
      </c>
      <c r="M1163" s="242" t="s">
        <v>2129</v>
      </c>
      <c r="N1163" s="252" t="s">
        <v>2017</v>
      </c>
      <c r="O1163" s="252" t="s">
        <v>15377</v>
      </c>
      <c r="P1163" s="252" t="s">
        <v>15378</v>
      </c>
      <c r="Q1163" s="253" t="s">
        <v>21</v>
      </c>
      <c r="R1163" s="293" t="s">
        <v>15379</v>
      </c>
      <c r="S1163" s="351" t="s">
        <v>1944</v>
      </c>
      <c r="T1163" s="253" t="s">
        <v>22</v>
      </c>
      <c r="U1163" s="244">
        <v>33502</v>
      </c>
      <c r="V1163" s="253" t="s">
        <v>699</v>
      </c>
      <c r="W1163" s="241" t="s">
        <v>699</v>
      </c>
      <c r="X1163" s="241" t="s">
        <v>1936</v>
      </c>
      <c r="Y1163" s="327" t="s">
        <v>15380</v>
      </c>
      <c r="Z1163" s="243">
        <v>44422</v>
      </c>
      <c r="AA1163" s="243" t="s">
        <v>1937</v>
      </c>
      <c r="AB1163" s="253" t="s">
        <v>1938</v>
      </c>
      <c r="AC1163" s="253" t="s">
        <v>1939</v>
      </c>
      <c r="AD1163" s="243" t="s">
        <v>2189</v>
      </c>
      <c r="AE1163" s="243" t="s">
        <v>1948</v>
      </c>
      <c r="AF1163" s="253" t="s">
        <v>15381</v>
      </c>
      <c r="AG1163" s="331" t="s">
        <v>15382</v>
      </c>
      <c r="AH1163" s="242" t="s">
        <v>15381</v>
      </c>
      <c r="AI1163" s="252" t="s">
        <v>15382</v>
      </c>
      <c r="AJ1163" s="272" t="s">
        <v>15383</v>
      </c>
      <c r="AK1163" s="241" t="s">
        <v>15384</v>
      </c>
      <c r="AL1163" s="241" t="s">
        <v>1958</v>
      </c>
      <c r="AM1163" s="327" t="s">
        <v>15385</v>
      </c>
      <c r="AN1163" s="328" t="s">
        <v>15386</v>
      </c>
      <c r="AO1163" s="10" t="s">
        <v>15387</v>
      </c>
      <c r="AP1163" s="10"/>
      <c r="AQ1163" s="292" t="s">
        <v>15388</v>
      </c>
      <c r="AR1163" s="292">
        <v>45383</v>
      </c>
      <c r="AS1163" s="292">
        <v>45383</v>
      </c>
      <c r="AT1163" s="8" t="s">
        <v>15389</v>
      </c>
      <c r="AU1163" s="244">
        <v>45349</v>
      </c>
      <c r="AV1163" s="317" t="s">
        <v>8582</v>
      </c>
      <c r="AW1163" s="294" t="s">
        <v>15390</v>
      </c>
      <c r="AX1163" s="249"/>
      <c r="AY1163" s="250"/>
    </row>
    <row r="1164" spans="1:51" ht="25.5" customHeight="1" x14ac:dyDescent="0.35">
      <c r="A1164" s="330">
        <v>1163</v>
      </c>
      <c r="B1164" s="293" t="s">
        <v>15391</v>
      </c>
      <c r="C1164" s="8" t="s">
        <v>15392</v>
      </c>
      <c r="D1164" s="10"/>
      <c r="E1164" s="10" t="s">
        <v>14</v>
      </c>
      <c r="F1164" s="9">
        <v>44487</v>
      </c>
      <c r="G1164" s="9">
        <v>44546</v>
      </c>
      <c r="H1164" s="251">
        <v>44912</v>
      </c>
      <c r="I1164" s="251">
        <v>46007</v>
      </c>
      <c r="J1164" s="7" t="s">
        <v>2269</v>
      </c>
      <c r="K1164" s="7" t="s">
        <v>26</v>
      </c>
      <c r="L1164" s="10" t="s">
        <v>751</v>
      </c>
      <c r="M1164" s="242" t="s">
        <v>2495</v>
      </c>
      <c r="N1164" s="252" t="s">
        <v>2050</v>
      </c>
      <c r="O1164" s="252" t="s">
        <v>9624</v>
      </c>
      <c r="P1164" s="252" t="s">
        <v>9625</v>
      </c>
      <c r="Q1164" s="253" t="s">
        <v>21</v>
      </c>
      <c r="R1164" s="293" t="s">
        <v>15393</v>
      </c>
      <c r="S1164" s="351" t="s">
        <v>2259</v>
      </c>
      <c r="T1164" s="253" t="s">
        <v>22</v>
      </c>
      <c r="U1164" s="244">
        <v>33232</v>
      </c>
      <c r="V1164" s="253" t="s">
        <v>2297</v>
      </c>
      <c r="W1164" s="241" t="s">
        <v>2297</v>
      </c>
      <c r="X1164" s="241" t="s">
        <v>1936</v>
      </c>
      <c r="Y1164" s="327" t="s">
        <v>15394</v>
      </c>
      <c r="Z1164" s="243">
        <v>44960</v>
      </c>
      <c r="AA1164" s="243" t="s">
        <v>1937</v>
      </c>
      <c r="AB1164" s="253" t="s">
        <v>1956</v>
      </c>
      <c r="AC1164" s="253" t="s">
        <v>1939</v>
      </c>
      <c r="AD1164" s="243" t="s">
        <v>2188</v>
      </c>
      <c r="AE1164" s="243" t="s">
        <v>751</v>
      </c>
      <c r="AF1164" s="253" t="s">
        <v>15395</v>
      </c>
      <c r="AG1164" s="331" t="s">
        <v>15396</v>
      </c>
      <c r="AH1164" s="242" t="s">
        <v>15397</v>
      </c>
      <c r="AI1164" s="252" t="s">
        <v>15398</v>
      </c>
      <c r="AJ1164" s="272" t="s">
        <v>15399</v>
      </c>
      <c r="AK1164" s="241" t="s">
        <v>15400</v>
      </c>
      <c r="AL1164" s="241" t="s">
        <v>1963</v>
      </c>
      <c r="AM1164" s="327" t="s">
        <v>15401</v>
      </c>
      <c r="AN1164" s="328" t="s">
        <v>15402</v>
      </c>
      <c r="AO1164" s="10" t="s">
        <v>15403</v>
      </c>
      <c r="AP1164" s="10"/>
      <c r="AQ1164" s="292" t="s">
        <v>15404</v>
      </c>
      <c r="AR1164" s="292">
        <v>45380</v>
      </c>
      <c r="AS1164" s="292">
        <v>45380</v>
      </c>
      <c r="AT1164" s="8" t="s">
        <v>15405</v>
      </c>
      <c r="AU1164" s="244">
        <v>45357</v>
      </c>
      <c r="AV1164" s="317" t="s">
        <v>8582</v>
      </c>
      <c r="AW1164" s="294" t="s">
        <v>8333</v>
      </c>
      <c r="AX1164" s="249"/>
      <c r="AY1164" s="250"/>
    </row>
    <row r="1165" spans="1:51" ht="25.5" customHeight="1" x14ac:dyDescent="0.35">
      <c r="A1165" s="330">
        <v>1164</v>
      </c>
      <c r="B1165" s="293" t="s">
        <v>15406</v>
      </c>
      <c r="C1165" s="8" t="s">
        <v>15407</v>
      </c>
      <c r="D1165" s="10"/>
      <c r="E1165" s="10" t="s">
        <v>79</v>
      </c>
      <c r="F1165" s="9">
        <v>44510</v>
      </c>
      <c r="G1165" s="9">
        <v>44569</v>
      </c>
      <c r="H1165" s="251">
        <v>45300</v>
      </c>
      <c r="I1165" s="251"/>
      <c r="J1165" s="7" t="s">
        <v>1932</v>
      </c>
      <c r="K1165" s="7" t="s">
        <v>80</v>
      </c>
      <c r="L1165" s="10" t="s">
        <v>81</v>
      </c>
      <c r="M1165" s="242" t="s">
        <v>2151</v>
      </c>
      <c r="N1165" s="252" t="s">
        <v>2017</v>
      </c>
      <c r="O1165" s="252" t="s">
        <v>3186</v>
      </c>
      <c r="P1165" s="252" t="s">
        <v>2061</v>
      </c>
      <c r="Q1165" s="253" t="s">
        <v>83</v>
      </c>
      <c r="R1165" s="293" t="s">
        <v>15408</v>
      </c>
      <c r="S1165" s="351" t="s">
        <v>1935</v>
      </c>
      <c r="T1165" s="253" t="s">
        <v>53</v>
      </c>
      <c r="U1165" s="244">
        <v>34742</v>
      </c>
      <c r="V1165" s="253" t="s">
        <v>1558</v>
      </c>
      <c r="W1165" s="241" t="s">
        <v>1558</v>
      </c>
      <c r="X1165" s="241" t="s">
        <v>1936</v>
      </c>
      <c r="Y1165" s="327" t="s">
        <v>15409</v>
      </c>
      <c r="Z1165" s="243">
        <v>44825</v>
      </c>
      <c r="AA1165" s="243" t="s">
        <v>1937</v>
      </c>
      <c r="AB1165" s="253" t="s">
        <v>1938</v>
      </c>
      <c r="AC1165" s="253" t="s">
        <v>1939</v>
      </c>
      <c r="AD1165" s="243" t="s">
        <v>15410</v>
      </c>
      <c r="AE1165" s="243" t="s">
        <v>2095</v>
      </c>
      <c r="AF1165" s="253" t="s">
        <v>15411</v>
      </c>
      <c r="AG1165" s="331" t="s">
        <v>15412</v>
      </c>
      <c r="AH1165" s="242" t="s">
        <v>15413</v>
      </c>
      <c r="AI1165" s="252" t="s">
        <v>15414</v>
      </c>
      <c r="AJ1165" s="272" t="s">
        <v>15415</v>
      </c>
      <c r="AK1165" s="241" t="s">
        <v>15416</v>
      </c>
      <c r="AL1165" s="241" t="s">
        <v>2107</v>
      </c>
      <c r="AM1165" s="327" t="s">
        <v>15417</v>
      </c>
      <c r="AN1165" s="328" t="s">
        <v>15418</v>
      </c>
      <c r="AO1165" s="10" t="s">
        <v>15419</v>
      </c>
      <c r="AP1165" s="10"/>
      <c r="AQ1165" s="292" t="s">
        <v>15420</v>
      </c>
      <c r="AR1165" s="292">
        <v>45382</v>
      </c>
      <c r="AS1165" s="292">
        <v>45382</v>
      </c>
      <c r="AT1165" s="8" t="s">
        <v>15421</v>
      </c>
      <c r="AU1165" s="244">
        <v>45369</v>
      </c>
      <c r="AV1165" s="317" t="s">
        <v>8582</v>
      </c>
      <c r="AW1165" s="294" t="s">
        <v>3782</v>
      </c>
      <c r="AX1165" s="249"/>
      <c r="AY1165" s="250"/>
    </row>
    <row r="1166" spans="1:51" ht="25.5" customHeight="1" x14ac:dyDescent="0.35">
      <c r="A1166" s="330">
        <v>1165</v>
      </c>
      <c r="B1166" s="293" t="s">
        <v>15422</v>
      </c>
      <c r="C1166" s="8" t="s">
        <v>15423</v>
      </c>
      <c r="D1166" s="10"/>
      <c r="E1166" s="10" t="s">
        <v>14</v>
      </c>
      <c r="F1166" s="9">
        <v>45194</v>
      </c>
      <c r="G1166" s="9">
        <v>45253</v>
      </c>
      <c r="H1166" s="251">
        <v>45254</v>
      </c>
      <c r="I1166" s="251">
        <v>45626</v>
      </c>
      <c r="J1166" s="7" t="s">
        <v>2085</v>
      </c>
      <c r="K1166" s="7" t="s">
        <v>18</v>
      </c>
      <c r="L1166" s="10" t="s">
        <v>283</v>
      </c>
      <c r="M1166" s="242" t="s">
        <v>2168</v>
      </c>
      <c r="N1166" s="252" t="s">
        <v>1972</v>
      </c>
      <c r="O1166" s="252" t="s">
        <v>418</v>
      </c>
      <c r="P1166" s="252" t="s">
        <v>2186</v>
      </c>
      <c r="Q1166" s="253" t="s">
        <v>21</v>
      </c>
      <c r="R1166" s="293" t="s">
        <v>15424</v>
      </c>
      <c r="S1166" s="351" t="s">
        <v>2174</v>
      </c>
      <c r="T1166" s="253" t="s">
        <v>22</v>
      </c>
      <c r="U1166" s="244">
        <v>34720</v>
      </c>
      <c r="V1166" s="253" t="s">
        <v>255</v>
      </c>
      <c r="W1166" s="241" t="s">
        <v>79</v>
      </c>
      <c r="X1166" s="241" t="s">
        <v>1936</v>
      </c>
      <c r="Y1166" s="327" t="s">
        <v>15425</v>
      </c>
      <c r="Z1166" s="243">
        <v>44423</v>
      </c>
      <c r="AA1166" s="243" t="s">
        <v>1937</v>
      </c>
      <c r="AB1166" s="253" t="s">
        <v>1946</v>
      </c>
      <c r="AC1166" s="253" t="s">
        <v>1939</v>
      </c>
      <c r="AD1166" s="243" t="s">
        <v>15426</v>
      </c>
      <c r="AE1166" s="243" t="s">
        <v>751</v>
      </c>
      <c r="AF1166" s="253" t="s">
        <v>15427</v>
      </c>
      <c r="AG1166" s="331" t="s">
        <v>15428</v>
      </c>
      <c r="AH1166" s="242" t="s">
        <v>15427</v>
      </c>
      <c r="AI1166" s="252" t="s">
        <v>15428</v>
      </c>
      <c r="AJ1166" s="272" t="s">
        <v>15429</v>
      </c>
      <c r="AK1166" s="241" t="s">
        <v>15430</v>
      </c>
      <c r="AL1166" s="241" t="s">
        <v>1993</v>
      </c>
      <c r="AM1166" s="327" t="s">
        <v>15429</v>
      </c>
      <c r="AN1166" s="328" t="s">
        <v>15431</v>
      </c>
      <c r="AO1166" s="10" t="s">
        <v>15432</v>
      </c>
      <c r="AP1166" s="10"/>
      <c r="AQ1166" s="292" t="s">
        <v>15433</v>
      </c>
      <c r="AR1166" s="292">
        <v>45381</v>
      </c>
      <c r="AS1166" s="292">
        <v>45381</v>
      </c>
      <c r="AT1166" s="8" t="s">
        <v>15434</v>
      </c>
      <c r="AU1166" s="244">
        <v>45376</v>
      </c>
      <c r="AV1166" s="317" t="s">
        <v>8582</v>
      </c>
      <c r="AW1166" s="294" t="s">
        <v>6612</v>
      </c>
      <c r="AX1166" s="249"/>
      <c r="AY1166" s="250"/>
    </row>
    <row r="1167" spans="1:51" ht="25.5" customHeight="1" x14ac:dyDescent="0.35">
      <c r="A1167" s="330">
        <v>1166</v>
      </c>
      <c r="B1167" s="293" t="s">
        <v>15435</v>
      </c>
      <c r="C1167" s="8" t="s">
        <v>15436</v>
      </c>
      <c r="D1167" s="10"/>
      <c r="E1167" s="10" t="s">
        <v>14</v>
      </c>
      <c r="F1167" s="9">
        <v>45337</v>
      </c>
      <c r="G1167" s="9">
        <v>45396</v>
      </c>
      <c r="H1167" s="251"/>
      <c r="I1167" s="251"/>
      <c r="J1167" s="7"/>
      <c r="K1167" s="7" t="s">
        <v>40</v>
      </c>
      <c r="L1167" s="10" t="s">
        <v>41</v>
      </c>
      <c r="M1167" s="242" t="s">
        <v>2412</v>
      </c>
      <c r="N1167" s="252" t="s">
        <v>1933</v>
      </c>
      <c r="O1167" s="252" t="s">
        <v>1754</v>
      </c>
      <c r="P1167" s="252" t="s">
        <v>2730</v>
      </c>
      <c r="Q1167" s="253" t="s">
        <v>21</v>
      </c>
      <c r="R1167" s="293" t="s">
        <v>15437</v>
      </c>
      <c r="S1167" s="351" t="s">
        <v>2295</v>
      </c>
      <c r="T1167" s="253" t="s">
        <v>22</v>
      </c>
      <c r="U1167" s="244">
        <v>33375</v>
      </c>
      <c r="V1167" s="253" t="s">
        <v>255</v>
      </c>
      <c r="W1167" s="241" t="s">
        <v>255</v>
      </c>
      <c r="X1167" s="241" t="s">
        <v>1936</v>
      </c>
      <c r="Y1167" s="327" t="s">
        <v>15438</v>
      </c>
      <c r="Z1167" s="243">
        <v>44816</v>
      </c>
      <c r="AA1167" s="243" t="s">
        <v>1937</v>
      </c>
      <c r="AB1167" s="253" t="s">
        <v>1956</v>
      </c>
      <c r="AC1167" s="253" t="s">
        <v>1939</v>
      </c>
      <c r="AD1167" s="243" t="s">
        <v>2010</v>
      </c>
      <c r="AE1167" s="243" t="s">
        <v>1948</v>
      </c>
      <c r="AF1167" s="253" t="s">
        <v>15439</v>
      </c>
      <c r="AG1167" s="331" t="s">
        <v>15440</v>
      </c>
      <c r="AH1167" s="242" t="s">
        <v>15441</v>
      </c>
      <c r="AI1167" s="252" t="s">
        <v>15442</v>
      </c>
      <c r="AJ1167" s="272" t="s">
        <v>15443</v>
      </c>
      <c r="AK1167" s="241" t="s">
        <v>15444</v>
      </c>
      <c r="AL1167" s="241" t="s">
        <v>1958</v>
      </c>
      <c r="AM1167" s="327" t="s">
        <v>15445</v>
      </c>
      <c r="AN1167" s="328" t="s">
        <v>15446</v>
      </c>
      <c r="AO1167" s="10" t="s">
        <v>15447</v>
      </c>
      <c r="AP1167" s="10"/>
      <c r="AQ1167" s="292" t="s">
        <v>15448</v>
      </c>
      <c r="AR1167" s="292">
        <v>45380</v>
      </c>
      <c r="AS1167" s="292">
        <v>45380</v>
      </c>
      <c r="AT1167" s="8" t="s">
        <v>10528</v>
      </c>
      <c r="AU1167" s="244">
        <v>45379</v>
      </c>
      <c r="AV1167" s="317" t="s">
        <v>8638</v>
      </c>
      <c r="AW1167" s="294" t="s">
        <v>6649</v>
      </c>
      <c r="AX1167" s="249"/>
      <c r="AY1167" s="250"/>
    </row>
    <row r="1168" spans="1:51" ht="25.5" customHeight="1" x14ac:dyDescent="0.35">
      <c r="A1168" s="330">
        <v>1167</v>
      </c>
      <c r="B1168" s="293" t="s">
        <v>15449</v>
      </c>
      <c r="C1168" s="8" t="s">
        <v>15450</v>
      </c>
      <c r="D1168" s="10" t="s">
        <v>15451</v>
      </c>
      <c r="E1168" s="10" t="s">
        <v>14</v>
      </c>
      <c r="F1168" s="9">
        <v>44244</v>
      </c>
      <c r="G1168" s="9">
        <v>44303</v>
      </c>
      <c r="H1168" s="251">
        <v>44669</v>
      </c>
      <c r="I1168" s="251">
        <v>45399</v>
      </c>
      <c r="J1168" s="7" t="s">
        <v>1978</v>
      </c>
      <c r="K1168" s="7" t="s">
        <v>80</v>
      </c>
      <c r="L1168" s="10" t="s">
        <v>80</v>
      </c>
      <c r="M1168" s="242" t="s">
        <v>80</v>
      </c>
      <c r="N1168" s="252" t="s">
        <v>1979</v>
      </c>
      <c r="O1168" s="252" t="s">
        <v>1740</v>
      </c>
      <c r="P1168" s="252" t="s">
        <v>2726</v>
      </c>
      <c r="Q1168" s="253" t="s">
        <v>21</v>
      </c>
      <c r="R1168" s="293" t="s">
        <v>15452</v>
      </c>
      <c r="S1168" s="351" t="s">
        <v>1944</v>
      </c>
      <c r="T1168" s="253" t="s">
        <v>53</v>
      </c>
      <c r="U1168" s="244">
        <v>28275</v>
      </c>
      <c r="V1168" s="253" t="s">
        <v>527</v>
      </c>
      <c r="W1168" s="241" t="s">
        <v>544</v>
      </c>
      <c r="X1168" s="241" t="s">
        <v>1936</v>
      </c>
      <c r="Y1168" s="327" t="s">
        <v>15453</v>
      </c>
      <c r="Z1168" s="243">
        <v>44315</v>
      </c>
      <c r="AA1168" s="243" t="s">
        <v>1937</v>
      </c>
      <c r="AB1168" s="253" t="s">
        <v>1938</v>
      </c>
      <c r="AC1168" s="253" t="s">
        <v>1939</v>
      </c>
      <c r="AD1168" s="243" t="s">
        <v>2280</v>
      </c>
      <c r="AE1168" s="243" t="s">
        <v>1998</v>
      </c>
      <c r="AF1168" s="253" t="s">
        <v>15454</v>
      </c>
      <c r="AG1168" s="331" t="s">
        <v>15455</v>
      </c>
      <c r="AH1168" s="242" t="s">
        <v>15456</v>
      </c>
      <c r="AI1168" s="252" t="s">
        <v>15457</v>
      </c>
      <c r="AJ1168" s="272" t="s">
        <v>15458</v>
      </c>
      <c r="AK1168" s="241" t="s">
        <v>15459</v>
      </c>
      <c r="AL1168" s="241" t="s">
        <v>1971</v>
      </c>
      <c r="AM1168" s="327" t="s">
        <v>15460</v>
      </c>
      <c r="AN1168" s="328" t="s">
        <v>15461</v>
      </c>
      <c r="AO1168" s="10" t="s">
        <v>15462</v>
      </c>
      <c r="AP1168" s="10"/>
      <c r="AQ1168" s="292" t="s">
        <v>15463</v>
      </c>
      <c r="AR1168" s="292">
        <v>45382</v>
      </c>
      <c r="AS1168" s="292">
        <v>45382</v>
      </c>
      <c r="AT1168" s="8" t="s">
        <v>15464</v>
      </c>
      <c r="AU1168" s="244">
        <v>45367</v>
      </c>
      <c r="AV1168" s="317" t="s">
        <v>8638</v>
      </c>
      <c r="AW1168" s="294" t="s">
        <v>9695</v>
      </c>
      <c r="AX1168" s="249"/>
      <c r="AY1168" s="250"/>
    </row>
    <row r="1169" spans="1:51" ht="25.5" customHeight="1" x14ac:dyDescent="0.35">
      <c r="A1169" s="330">
        <v>1168</v>
      </c>
      <c r="B1169" s="293" t="s">
        <v>15465</v>
      </c>
      <c r="C1169" s="8" t="s">
        <v>6115</v>
      </c>
      <c r="D1169" s="10"/>
      <c r="E1169" s="10" t="s">
        <v>343</v>
      </c>
      <c r="F1169" s="9">
        <v>45261</v>
      </c>
      <c r="G1169" s="9">
        <v>45320</v>
      </c>
      <c r="H1169" s="251">
        <v>45321</v>
      </c>
      <c r="I1169" s="251">
        <v>45688</v>
      </c>
      <c r="J1169" s="7" t="s">
        <v>2085</v>
      </c>
      <c r="K1169" s="7" t="s">
        <v>80</v>
      </c>
      <c r="L1169" s="10" t="s">
        <v>297</v>
      </c>
      <c r="M1169" s="242" t="s">
        <v>2141</v>
      </c>
      <c r="N1169" s="252" t="s">
        <v>1942</v>
      </c>
      <c r="O1169" s="252" t="s">
        <v>7396</v>
      </c>
      <c r="P1169" s="252" t="s">
        <v>2039</v>
      </c>
      <c r="Q1169" s="253" t="s">
        <v>83</v>
      </c>
      <c r="R1169" s="293" t="s">
        <v>15466</v>
      </c>
      <c r="S1169" s="351" t="s">
        <v>1935</v>
      </c>
      <c r="T1169" s="253" t="s">
        <v>53</v>
      </c>
      <c r="U1169" s="244">
        <v>33138</v>
      </c>
      <c r="V1169" s="253" t="s">
        <v>6116</v>
      </c>
      <c r="W1169" s="241" t="s">
        <v>343</v>
      </c>
      <c r="X1169" s="241" t="s">
        <v>1936</v>
      </c>
      <c r="Y1169" s="327" t="s">
        <v>15467</v>
      </c>
      <c r="Z1169" s="243">
        <v>44670</v>
      </c>
      <c r="AA1169" s="243" t="s">
        <v>1937</v>
      </c>
      <c r="AB1169" s="253" t="s">
        <v>1956</v>
      </c>
      <c r="AC1169" s="253" t="s">
        <v>1939</v>
      </c>
      <c r="AD1169" s="243" t="s">
        <v>2137</v>
      </c>
      <c r="AE1169" s="243" t="s">
        <v>2672</v>
      </c>
      <c r="AF1169" s="253" t="s">
        <v>15468</v>
      </c>
      <c r="AG1169" s="331" t="s">
        <v>15469</v>
      </c>
      <c r="AH1169" s="242" t="s">
        <v>15470</v>
      </c>
      <c r="AI1169" s="252" t="s">
        <v>15469</v>
      </c>
      <c r="AJ1169" s="272" t="s">
        <v>15471</v>
      </c>
      <c r="AK1169" s="241" t="s">
        <v>15472</v>
      </c>
      <c r="AL1169" s="241" t="s">
        <v>1993</v>
      </c>
      <c r="AM1169" s="327" t="s">
        <v>15473</v>
      </c>
      <c r="AN1169" s="361" t="s">
        <v>15474</v>
      </c>
      <c r="AO1169" s="10" t="s">
        <v>15475</v>
      </c>
      <c r="AP1169" s="10"/>
      <c r="AQ1169" s="292" t="s">
        <v>15476</v>
      </c>
      <c r="AR1169" s="292">
        <v>45392</v>
      </c>
      <c r="AS1169" s="292">
        <v>45392</v>
      </c>
      <c r="AT1169" s="8" t="s">
        <v>15477</v>
      </c>
      <c r="AU1169" s="244">
        <v>45372</v>
      </c>
      <c r="AV1169" s="317" t="s">
        <v>8582</v>
      </c>
      <c r="AW1169" s="294" t="s">
        <v>11272</v>
      </c>
      <c r="AX1169" s="249"/>
      <c r="AY1169" s="250"/>
    </row>
    <row r="1170" spans="1:51" ht="25.5" customHeight="1" x14ac:dyDescent="0.35">
      <c r="A1170" s="330">
        <v>1169</v>
      </c>
      <c r="B1170" s="293" t="s">
        <v>15478</v>
      </c>
      <c r="C1170" s="8" t="s">
        <v>15479</v>
      </c>
      <c r="D1170" s="10"/>
      <c r="E1170" s="10" t="s">
        <v>14</v>
      </c>
      <c r="F1170" s="9">
        <v>45040</v>
      </c>
      <c r="G1170" s="9">
        <v>45099</v>
      </c>
      <c r="H1170" s="251">
        <v>45100</v>
      </c>
      <c r="I1170" s="251">
        <v>45473</v>
      </c>
      <c r="J1170" s="7" t="s">
        <v>2085</v>
      </c>
      <c r="K1170" s="7" t="s">
        <v>26</v>
      </c>
      <c r="L1170" s="10" t="s">
        <v>751</v>
      </c>
      <c r="M1170" s="242" t="s">
        <v>2343</v>
      </c>
      <c r="N1170" s="252" t="s">
        <v>1990</v>
      </c>
      <c r="O1170" s="252" t="s">
        <v>1874</v>
      </c>
      <c r="P1170" s="252" t="s">
        <v>13099</v>
      </c>
      <c r="Q1170" s="253" t="s">
        <v>21</v>
      </c>
      <c r="R1170" s="293" t="s">
        <v>15480</v>
      </c>
      <c r="S1170" s="351" t="s">
        <v>1986</v>
      </c>
      <c r="T1170" s="253" t="s">
        <v>53</v>
      </c>
      <c r="U1170" s="244">
        <v>35579</v>
      </c>
      <c r="V1170" s="253" t="s">
        <v>2228</v>
      </c>
      <c r="W1170" s="241" t="s">
        <v>2228</v>
      </c>
      <c r="X1170" s="241" t="s">
        <v>1936</v>
      </c>
      <c r="Y1170" s="327" t="s">
        <v>15481</v>
      </c>
      <c r="Z1170" s="243">
        <v>45138</v>
      </c>
      <c r="AA1170" s="243" t="s">
        <v>1937</v>
      </c>
      <c r="AB1170" s="253" t="s">
        <v>1956</v>
      </c>
      <c r="AC1170" s="253" t="s">
        <v>1939</v>
      </c>
      <c r="AD1170" s="243" t="s">
        <v>2699</v>
      </c>
      <c r="AE1170" s="243" t="s">
        <v>2637</v>
      </c>
      <c r="AF1170" s="253" t="s">
        <v>15482</v>
      </c>
      <c r="AG1170" s="331" t="s">
        <v>15483</v>
      </c>
      <c r="AH1170" s="242" t="s">
        <v>15482</v>
      </c>
      <c r="AI1170" s="252" t="s">
        <v>15483</v>
      </c>
      <c r="AJ1170" s="272" t="s">
        <v>15484</v>
      </c>
      <c r="AK1170" s="241" t="s">
        <v>15485</v>
      </c>
      <c r="AL1170" s="241" t="s">
        <v>2107</v>
      </c>
      <c r="AM1170" s="327" t="s">
        <v>15486</v>
      </c>
      <c r="AN1170" s="361" t="s">
        <v>15487</v>
      </c>
      <c r="AO1170" s="10" t="s">
        <v>15488</v>
      </c>
      <c r="AP1170" s="10"/>
      <c r="AQ1170" s="292" t="s">
        <v>15489</v>
      </c>
      <c r="AR1170" s="292">
        <v>45394</v>
      </c>
      <c r="AS1170" s="292">
        <v>45394</v>
      </c>
      <c r="AT1170" s="8" t="s">
        <v>15490</v>
      </c>
      <c r="AU1170" s="244">
        <v>45383</v>
      </c>
      <c r="AV1170" s="317" t="s">
        <v>8582</v>
      </c>
      <c r="AW1170" s="294" t="s">
        <v>8333</v>
      </c>
      <c r="AX1170" s="249"/>
      <c r="AY1170" s="250" t="s">
        <v>15478</v>
      </c>
    </row>
    <row r="1171" spans="1:51" ht="25.5" customHeight="1" x14ac:dyDescent="0.35">
      <c r="A1171" s="330">
        <v>1170</v>
      </c>
      <c r="B1171" s="293" t="s">
        <v>15491</v>
      </c>
      <c r="C1171" s="8" t="s">
        <v>15492</v>
      </c>
      <c r="D1171" s="10"/>
      <c r="E1171" s="10" t="s">
        <v>255</v>
      </c>
      <c r="F1171" s="9">
        <v>43291</v>
      </c>
      <c r="G1171" s="9">
        <v>43350</v>
      </c>
      <c r="H1171" s="251">
        <v>43716</v>
      </c>
      <c r="I1171" s="251"/>
      <c r="J1171" s="7" t="s">
        <v>1932</v>
      </c>
      <c r="K1171" s="7" t="s">
        <v>12857</v>
      </c>
      <c r="L1171" s="10" t="s">
        <v>146</v>
      </c>
      <c r="M1171" s="242" t="s">
        <v>2163</v>
      </c>
      <c r="N1171" s="252" t="s">
        <v>2017</v>
      </c>
      <c r="O1171" s="252" t="s">
        <v>1057</v>
      </c>
      <c r="P1171" s="252" t="s">
        <v>2463</v>
      </c>
      <c r="Q1171" s="253" t="s">
        <v>21</v>
      </c>
      <c r="R1171" s="293" t="s">
        <v>15493</v>
      </c>
      <c r="S1171" s="351" t="s">
        <v>1944</v>
      </c>
      <c r="T1171" s="253" t="s">
        <v>22</v>
      </c>
      <c r="U1171" s="244">
        <v>28563</v>
      </c>
      <c r="V1171" s="253" t="s">
        <v>255</v>
      </c>
      <c r="W1171" s="241" t="s">
        <v>79</v>
      </c>
      <c r="X1171" s="241" t="s">
        <v>1936</v>
      </c>
      <c r="Y1171" s="327" t="s">
        <v>15494</v>
      </c>
      <c r="Z1171" s="243">
        <v>40234</v>
      </c>
      <c r="AA1171" s="243" t="s">
        <v>255</v>
      </c>
      <c r="AB1171" s="253" t="s">
        <v>1938</v>
      </c>
      <c r="AC1171" s="253" t="s">
        <v>1939</v>
      </c>
      <c r="AD1171" s="243" t="s">
        <v>2199</v>
      </c>
      <c r="AE1171" s="243" t="s">
        <v>1962</v>
      </c>
      <c r="AF1171" s="253" t="s">
        <v>15495</v>
      </c>
      <c r="AG1171" s="331" t="s">
        <v>15496</v>
      </c>
      <c r="AH1171" s="242" t="s">
        <v>15497</v>
      </c>
      <c r="AI1171" s="252" t="s">
        <v>15498</v>
      </c>
      <c r="AJ1171" s="272" t="s">
        <v>15499</v>
      </c>
      <c r="AK1171" s="241" t="s">
        <v>15500</v>
      </c>
      <c r="AL1171" s="241" t="s">
        <v>1941</v>
      </c>
      <c r="AM1171" s="327" t="s">
        <v>15501</v>
      </c>
      <c r="AN1171" s="361" t="s">
        <v>15502</v>
      </c>
      <c r="AO1171" s="10"/>
      <c r="AP1171" s="10"/>
      <c r="AQ1171" s="292" t="s">
        <v>15503</v>
      </c>
      <c r="AR1171" s="292">
        <v>45387</v>
      </c>
      <c r="AS1171" s="292">
        <v>45387</v>
      </c>
      <c r="AT1171" s="8" t="s">
        <v>15504</v>
      </c>
      <c r="AU1171" s="244">
        <v>45352</v>
      </c>
      <c r="AV1171" s="317" t="s">
        <v>8582</v>
      </c>
      <c r="AW1171" s="294" t="s">
        <v>6612</v>
      </c>
      <c r="AX1171" s="249"/>
      <c r="AY1171" s="250" t="s">
        <v>15491</v>
      </c>
    </row>
    <row r="1172" spans="1:51" ht="25.5" customHeight="1" x14ac:dyDescent="0.35">
      <c r="A1172" s="330">
        <v>1171</v>
      </c>
      <c r="B1172" s="293" t="s">
        <v>15505</v>
      </c>
      <c r="C1172" s="8" t="s">
        <v>11656</v>
      </c>
      <c r="D1172" s="10"/>
      <c r="E1172" s="10" t="s">
        <v>781</v>
      </c>
      <c r="F1172" s="9">
        <v>45337</v>
      </c>
      <c r="G1172" s="9">
        <v>45396</v>
      </c>
      <c r="H1172" s="251"/>
      <c r="I1172" s="251"/>
      <c r="J1172" s="7"/>
      <c r="K1172" s="7" t="s">
        <v>80</v>
      </c>
      <c r="L1172" s="10" t="s">
        <v>163</v>
      </c>
      <c r="M1172" s="242" t="s">
        <v>2038</v>
      </c>
      <c r="N1172" s="252" t="s">
        <v>1990</v>
      </c>
      <c r="O1172" s="252" t="s">
        <v>3186</v>
      </c>
      <c r="P1172" s="252" t="s">
        <v>2061</v>
      </c>
      <c r="Q1172" s="253" t="s">
        <v>83</v>
      </c>
      <c r="R1172" s="293" t="s">
        <v>15506</v>
      </c>
      <c r="S1172" s="351" t="s">
        <v>2234</v>
      </c>
      <c r="T1172" s="253" t="s">
        <v>53</v>
      </c>
      <c r="U1172" s="244">
        <v>26959</v>
      </c>
      <c r="V1172" s="253" t="s">
        <v>781</v>
      </c>
      <c r="W1172" s="241" t="s">
        <v>781</v>
      </c>
      <c r="X1172" s="241" t="s">
        <v>1936</v>
      </c>
      <c r="Y1172" s="327" t="s">
        <v>15507</v>
      </c>
      <c r="Z1172" s="243">
        <v>44372</v>
      </c>
      <c r="AA1172" s="243" t="s">
        <v>1937</v>
      </c>
      <c r="AB1172" s="253" t="s">
        <v>1938</v>
      </c>
      <c r="AC1172" s="253" t="s">
        <v>1968</v>
      </c>
      <c r="AD1172" s="243" t="s">
        <v>2072</v>
      </c>
      <c r="AE1172" s="243" t="s">
        <v>2069</v>
      </c>
      <c r="AF1172" s="253" t="s">
        <v>15508</v>
      </c>
      <c r="AG1172" s="331" t="s">
        <v>15509</v>
      </c>
      <c r="AH1172" s="242" t="s">
        <v>15508</v>
      </c>
      <c r="AI1172" s="252" t="s">
        <v>15509</v>
      </c>
      <c r="AJ1172" s="272" t="s">
        <v>15510</v>
      </c>
      <c r="AK1172" s="241" t="s">
        <v>15511</v>
      </c>
      <c r="AL1172" s="241" t="s">
        <v>1971</v>
      </c>
      <c r="AM1172" s="327" t="s">
        <v>15512</v>
      </c>
      <c r="AN1172" s="361" t="s">
        <v>15513</v>
      </c>
      <c r="AO1172" s="10" t="s">
        <v>15514</v>
      </c>
      <c r="AP1172" s="10"/>
      <c r="AQ1172" s="292" t="s">
        <v>15515</v>
      </c>
      <c r="AR1172" s="292">
        <v>45395</v>
      </c>
      <c r="AS1172" s="292">
        <v>45396</v>
      </c>
      <c r="AT1172" s="8" t="s">
        <v>10528</v>
      </c>
      <c r="AU1172" s="244">
        <v>45388</v>
      </c>
      <c r="AV1172" s="317" t="s">
        <v>8582</v>
      </c>
      <c r="AW1172" s="294" t="s">
        <v>6612</v>
      </c>
      <c r="AX1172" s="249" t="s">
        <v>4919</v>
      </c>
      <c r="AY1172" s="250" t="s">
        <v>15505</v>
      </c>
    </row>
    <row r="1173" spans="1:51" ht="25.5" customHeight="1" x14ac:dyDescent="0.35">
      <c r="A1173" s="330">
        <v>1172</v>
      </c>
      <c r="B1173" s="293" t="s">
        <v>15516</v>
      </c>
      <c r="C1173" s="8" t="s">
        <v>15517</v>
      </c>
      <c r="D1173" s="10"/>
      <c r="E1173" s="10" t="s">
        <v>14</v>
      </c>
      <c r="F1173" s="9">
        <v>45145</v>
      </c>
      <c r="G1173" s="9">
        <v>45204</v>
      </c>
      <c r="H1173" s="251">
        <v>45205</v>
      </c>
      <c r="I1173" s="251">
        <v>45412</v>
      </c>
      <c r="J1173" s="9" t="s">
        <v>12309</v>
      </c>
      <c r="K1173" s="7" t="s">
        <v>40</v>
      </c>
      <c r="L1173" s="10" t="s">
        <v>47</v>
      </c>
      <c r="M1173" s="242" t="s">
        <v>2027</v>
      </c>
      <c r="N1173" s="252" t="s">
        <v>1984</v>
      </c>
      <c r="O1173" s="252" t="s">
        <v>1801</v>
      </c>
      <c r="P1173" s="252" t="s">
        <v>2748</v>
      </c>
      <c r="Q1173" s="253" t="s">
        <v>21</v>
      </c>
      <c r="R1173" s="350" t="s">
        <v>15518</v>
      </c>
      <c r="S1173" s="351" t="s">
        <v>1944</v>
      </c>
      <c r="T1173" s="253" t="s">
        <v>22</v>
      </c>
      <c r="U1173" s="244">
        <v>32486</v>
      </c>
      <c r="V1173" s="253" t="s">
        <v>79</v>
      </c>
      <c r="W1173" s="243" t="s">
        <v>1153</v>
      </c>
      <c r="X1173" s="241" t="s">
        <v>1936</v>
      </c>
      <c r="Y1173" s="319" t="s">
        <v>15519</v>
      </c>
      <c r="Z1173" s="243">
        <v>44645</v>
      </c>
      <c r="AA1173" s="243" t="s">
        <v>1937</v>
      </c>
      <c r="AB1173" s="10" t="s">
        <v>1938</v>
      </c>
      <c r="AC1173" s="10" t="s">
        <v>1939</v>
      </c>
      <c r="AD1173" s="10" t="s">
        <v>2577</v>
      </c>
      <c r="AE1173" s="243" t="s">
        <v>2606</v>
      </c>
      <c r="AF1173" s="253" t="s">
        <v>15520</v>
      </c>
      <c r="AG1173" s="253" t="s">
        <v>15521</v>
      </c>
      <c r="AH1173" s="242" t="s">
        <v>15520</v>
      </c>
      <c r="AI1173" s="252" t="s">
        <v>15521</v>
      </c>
      <c r="AJ1173" s="272" t="s">
        <v>15522</v>
      </c>
      <c r="AK1173" s="10" t="s">
        <v>15523</v>
      </c>
      <c r="AL1173" s="241" t="s">
        <v>1941</v>
      </c>
      <c r="AM1173" s="327" t="s">
        <v>15524</v>
      </c>
      <c r="AN1173" s="371" t="s">
        <v>15525</v>
      </c>
      <c r="AO1173" s="357" t="s">
        <v>15526</v>
      </c>
      <c r="AP1173" s="10"/>
      <c r="AQ1173" s="254" t="s">
        <v>15527</v>
      </c>
      <c r="AR1173" s="292">
        <v>45404</v>
      </c>
      <c r="AS1173" s="292">
        <v>45412</v>
      </c>
      <c r="AT1173" s="8" t="s">
        <v>15528</v>
      </c>
      <c r="AU1173" s="244" t="s">
        <v>10528</v>
      </c>
      <c r="AV1173" s="317" t="s">
        <v>8638</v>
      </c>
      <c r="AW1173" s="294" t="s">
        <v>9695</v>
      </c>
      <c r="AX1173" s="249"/>
      <c r="AY1173" s="250" t="s">
        <v>15516</v>
      </c>
    </row>
    <row r="1174" spans="1:51" ht="25.5" customHeight="1" x14ac:dyDescent="0.35">
      <c r="A1174" s="330">
        <v>1173</v>
      </c>
      <c r="B1174" s="293" t="s">
        <v>15529</v>
      </c>
      <c r="C1174" s="8" t="s">
        <v>15530</v>
      </c>
      <c r="D1174" s="10"/>
      <c r="E1174" s="10" t="s">
        <v>14</v>
      </c>
      <c r="F1174" s="9">
        <v>45112</v>
      </c>
      <c r="G1174" s="9">
        <v>45171</v>
      </c>
      <c r="H1174" s="251">
        <v>45172</v>
      </c>
      <c r="I1174" s="251">
        <v>45565</v>
      </c>
      <c r="J1174" s="9" t="s">
        <v>2085</v>
      </c>
      <c r="K1174" s="7" t="s">
        <v>109</v>
      </c>
      <c r="L1174" s="10" t="s">
        <v>1440</v>
      </c>
      <c r="M1174" s="242" t="s">
        <v>1440</v>
      </c>
      <c r="N1174" s="252" t="s">
        <v>1984</v>
      </c>
      <c r="O1174" s="252" t="s">
        <v>1441</v>
      </c>
      <c r="P1174" s="252" t="s">
        <v>2607</v>
      </c>
      <c r="Q1174" s="253" t="s">
        <v>21</v>
      </c>
      <c r="R1174" s="350" t="s">
        <v>15531</v>
      </c>
      <c r="S1174" s="351" t="s">
        <v>1986</v>
      </c>
      <c r="T1174" s="253" t="s">
        <v>53</v>
      </c>
      <c r="U1174" s="244">
        <v>32903</v>
      </c>
      <c r="V1174" s="253" t="s">
        <v>79</v>
      </c>
      <c r="W1174" s="243" t="s">
        <v>141</v>
      </c>
      <c r="X1174" s="241" t="s">
        <v>1936</v>
      </c>
      <c r="Y1174" s="319" t="s">
        <v>15532</v>
      </c>
      <c r="Z1174" s="243">
        <v>44387</v>
      </c>
      <c r="AA1174" s="243" t="s">
        <v>1937</v>
      </c>
      <c r="AB1174" s="10" t="s">
        <v>1956</v>
      </c>
      <c r="AC1174" s="253" t="s">
        <v>1968</v>
      </c>
      <c r="AD1174" s="10" t="s">
        <v>15533</v>
      </c>
      <c r="AE1174" s="243" t="s">
        <v>2219</v>
      </c>
      <c r="AF1174" s="253" t="s">
        <v>15534</v>
      </c>
      <c r="AG1174" s="253" t="s">
        <v>15535</v>
      </c>
      <c r="AH1174" s="242" t="s">
        <v>15536</v>
      </c>
      <c r="AI1174" s="252" t="s">
        <v>15537</v>
      </c>
      <c r="AJ1174" s="272" t="s">
        <v>15538</v>
      </c>
      <c r="AK1174" s="10" t="s">
        <v>15539</v>
      </c>
      <c r="AL1174" s="241" t="s">
        <v>2005</v>
      </c>
      <c r="AM1174" s="327" t="s">
        <v>15540</v>
      </c>
      <c r="AN1174" s="371" t="s">
        <v>15541</v>
      </c>
      <c r="AO1174" s="357" t="s">
        <v>15542</v>
      </c>
      <c r="AP1174" s="10"/>
      <c r="AQ1174" s="254" t="s">
        <v>15543</v>
      </c>
      <c r="AR1174" s="292">
        <v>45404</v>
      </c>
      <c r="AS1174" s="292">
        <v>45404</v>
      </c>
      <c r="AT1174" s="8" t="s">
        <v>15544</v>
      </c>
      <c r="AU1174" s="244">
        <v>45377</v>
      </c>
      <c r="AV1174" s="317" t="s">
        <v>8582</v>
      </c>
      <c r="AW1174" s="294" t="s">
        <v>6612</v>
      </c>
      <c r="AX1174" s="249" t="s">
        <v>15545</v>
      </c>
      <c r="AY1174" s="250" t="s">
        <v>15529</v>
      </c>
    </row>
    <row r="1175" spans="1:51" ht="25.5" customHeight="1" x14ac:dyDescent="0.35">
      <c r="A1175" s="330">
        <v>1174</v>
      </c>
      <c r="B1175" s="293" t="s">
        <v>15546</v>
      </c>
      <c r="C1175" s="8" t="s">
        <v>15547</v>
      </c>
      <c r="D1175" s="10"/>
      <c r="E1175" s="10" t="s">
        <v>14</v>
      </c>
      <c r="F1175" s="9">
        <v>45162</v>
      </c>
      <c r="G1175" s="9">
        <v>45221</v>
      </c>
      <c r="H1175" s="251">
        <v>45222</v>
      </c>
      <c r="I1175" s="251">
        <v>45412</v>
      </c>
      <c r="J1175" s="9" t="s">
        <v>12309</v>
      </c>
      <c r="K1175" s="7" t="s">
        <v>12857</v>
      </c>
      <c r="L1175" s="253" t="s">
        <v>680</v>
      </c>
      <c r="M1175" s="242" t="s">
        <v>680</v>
      </c>
      <c r="N1175" s="252" t="s">
        <v>1964</v>
      </c>
      <c r="O1175" s="252" t="s">
        <v>15548</v>
      </c>
      <c r="P1175" s="252" t="s">
        <v>15549</v>
      </c>
      <c r="Q1175" s="253" t="s">
        <v>21</v>
      </c>
      <c r="R1175" s="350" t="s">
        <v>15550</v>
      </c>
      <c r="S1175" s="351" t="s">
        <v>1944</v>
      </c>
      <c r="T1175" s="253" t="s">
        <v>53</v>
      </c>
      <c r="U1175" s="244">
        <v>26975</v>
      </c>
      <c r="V1175" s="253" t="s">
        <v>255</v>
      </c>
      <c r="W1175" s="243" t="s">
        <v>1045</v>
      </c>
      <c r="X1175" s="241" t="s">
        <v>1936</v>
      </c>
      <c r="Y1175" s="294" t="s">
        <v>15551</v>
      </c>
      <c r="Z1175" s="252">
        <v>44315</v>
      </c>
      <c r="AA1175" s="253" t="s">
        <v>1937</v>
      </c>
      <c r="AB1175" s="10" t="s">
        <v>1938</v>
      </c>
      <c r="AC1175" s="10" t="s">
        <v>1968</v>
      </c>
      <c r="AD1175" s="10" t="s">
        <v>15552</v>
      </c>
      <c r="AE1175" s="243" t="s">
        <v>1948</v>
      </c>
      <c r="AF1175" s="253" t="s">
        <v>15553</v>
      </c>
      <c r="AG1175" s="253" t="s">
        <v>15554</v>
      </c>
      <c r="AH1175" s="242" t="s">
        <v>15553</v>
      </c>
      <c r="AI1175" s="252" t="s">
        <v>15554</v>
      </c>
      <c r="AJ1175" s="253" t="s">
        <v>15555</v>
      </c>
      <c r="AK1175" s="253" t="s">
        <v>15556</v>
      </c>
      <c r="AL1175" s="293" t="s">
        <v>1971</v>
      </c>
      <c r="AM1175" s="296" t="s">
        <v>15557</v>
      </c>
      <c r="AN1175" s="372" t="s">
        <v>15558</v>
      </c>
      <c r="AO1175" s="328" t="s">
        <v>15559</v>
      </c>
      <c r="AP1175" s="10"/>
      <c r="AQ1175" s="254" t="s">
        <v>15560</v>
      </c>
      <c r="AR1175" s="292">
        <v>45407</v>
      </c>
      <c r="AS1175" s="292">
        <v>45407</v>
      </c>
      <c r="AT1175" s="8" t="s">
        <v>15561</v>
      </c>
      <c r="AU1175" s="244">
        <v>45377</v>
      </c>
      <c r="AV1175" s="317" t="s">
        <v>8582</v>
      </c>
      <c r="AW1175" s="294" t="s">
        <v>8333</v>
      </c>
      <c r="AX1175" s="249" t="s">
        <v>4503</v>
      </c>
      <c r="AY1175" s="250" t="s">
        <v>15546</v>
      </c>
    </row>
    <row r="1176" spans="1:51" ht="25.5" customHeight="1" x14ac:dyDescent="0.35">
      <c r="A1176" s="330">
        <v>1175</v>
      </c>
      <c r="B1176" s="293" t="s">
        <v>15562</v>
      </c>
      <c r="C1176" s="294" t="s">
        <v>15563</v>
      </c>
      <c r="D1176" s="253" t="s">
        <v>15564</v>
      </c>
      <c r="E1176" s="253" t="s">
        <v>14</v>
      </c>
      <c r="F1176" s="251">
        <v>44565</v>
      </c>
      <c r="G1176" s="251">
        <v>44624</v>
      </c>
      <c r="H1176" s="251">
        <v>45356</v>
      </c>
      <c r="I1176" s="251"/>
      <c r="J1176" s="231" t="s">
        <v>1932</v>
      </c>
      <c r="K1176" s="231" t="s">
        <v>12857</v>
      </c>
      <c r="L1176" s="253" t="s">
        <v>12857</v>
      </c>
      <c r="M1176" s="242" t="s">
        <v>12857</v>
      </c>
      <c r="N1176" s="252" t="s">
        <v>1995</v>
      </c>
      <c r="O1176" s="252" t="s">
        <v>15565</v>
      </c>
      <c r="P1176" s="252" t="s">
        <v>15566</v>
      </c>
      <c r="Q1176" s="253" t="s">
        <v>21</v>
      </c>
      <c r="R1176" s="293" t="s">
        <v>15567</v>
      </c>
      <c r="S1176" s="253" t="s">
        <v>1944</v>
      </c>
      <c r="T1176" s="253" t="s">
        <v>53</v>
      </c>
      <c r="U1176" s="295">
        <v>27092</v>
      </c>
      <c r="V1176" s="253" t="s">
        <v>79</v>
      </c>
      <c r="W1176" s="253" t="s">
        <v>255</v>
      </c>
      <c r="X1176" s="293" t="s">
        <v>1936</v>
      </c>
      <c r="Y1176" s="294" t="s">
        <v>15568</v>
      </c>
      <c r="Z1176" s="252">
        <v>43321</v>
      </c>
      <c r="AA1176" s="253" t="s">
        <v>2009</v>
      </c>
      <c r="AB1176" s="253" t="s">
        <v>1938</v>
      </c>
      <c r="AC1176" s="253" t="s">
        <v>1968</v>
      </c>
      <c r="AD1176" s="253" t="s">
        <v>15569</v>
      </c>
      <c r="AE1176" s="252" t="s">
        <v>2619</v>
      </c>
      <c r="AF1176" s="253" t="s">
        <v>15570</v>
      </c>
      <c r="AG1176" s="253" t="s">
        <v>15571</v>
      </c>
      <c r="AH1176" s="242" t="s">
        <v>15570</v>
      </c>
      <c r="AI1176" s="252" t="s">
        <v>15571</v>
      </c>
      <c r="AJ1176" s="253" t="s">
        <v>15572</v>
      </c>
      <c r="AK1176" s="253" t="s">
        <v>15573</v>
      </c>
      <c r="AL1176" s="293" t="s">
        <v>1971</v>
      </c>
      <c r="AM1176" s="296" t="s">
        <v>15574</v>
      </c>
      <c r="AN1176" s="321" t="s">
        <v>15575</v>
      </c>
      <c r="AO1176" s="10"/>
      <c r="AP1176" s="10"/>
      <c r="AQ1176" s="254" t="s">
        <v>15576</v>
      </c>
      <c r="AR1176" s="292">
        <v>45408</v>
      </c>
      <c r="AS1176" s="292">
        <v>45408</v>
      </c>
      <c r="AT1176" s="246" t="s">
        <v>15577</v>
      </c>
      <c r="AU1176" s="244">
        <v>45387</v>
      </c>
      <c r="AV1176" s="317" t="s">
        <v>8582</v>
      </c>
      <c r="AW1176" s="294" t="s">
        <v>6612</v>
      </c>
      <c r="AX1176" s="249" t="s">
        <v>5102</v>
      </c>
      <c r="AY1176" s="250" t="s">
        <v>15562</v>
      </c>
    </row>
    <row r="1177" spans="1:51" ht="25.5" customHeight="1" x14ac:dyDescent="0.35">
      <c r="A1177" s="330">
        <v>1176</v>
      </c>
      <c r="B1177" s="293" t="s">
        <v>15578</v>
      </c>
      <c r="C1177" s="294" t="s">
        <v>15579</v>
      </c>
      <c r="D1177" s="253"/>
      <c r="E1177" s="253" t="s">
        <v>14</v>
      </c>
      <c r="F1177" s="251">
        <v>44473</v>
      </c>
      <c r="G1177" s="251">
        <v>44532</v>
      </c>
      <c r="H1177" s="251">
        <v>44898</v>
      </c>
      <c r="I1177" s="251">
        <v>45993</v>
      </c>
      <c r="J1177" s="231" t="s">
        <v>2269</v>
      </c>
      <c r="K1177" s="231" t="s">
        <v>40</v>
      </c>
      <c r="L1177" s="253" t="s">
        <v>41</v>
      </c>
      <c r="M1177" s="242" t="s">
        <v>2412</v>
      </c>
      <c r="N1177" s="252" t="s">
        <v>2155</v>
      </c>
      <c r="O1177" s="252" t="s">
        <v>15580</v>
      </c>
      <c r="P1177" s="252" t="s">
        <v>15581</v>
      </c>
      <c r="Q1177" s="253" t="s">
        <v>21</v>
      </c>
      <c r="R1177" s="293" t="s">
        <v>15582</v>
      </c>
      <c r="S1177" s="253" t="s">
        <v>2485</v>
      </c>
      <c r="T1177" s="253" t="s">
        <v>22</v>
      </c>
      <c r="U1177" s="295">
        <v>36145</v>
      </c>
      <c r="V1177" s="253" t="s">
        <v>124</v>
      </c>
      <c r="W1177" s="253" t="s">
        <v>124</v>
      </c>
      <c r="X1177" s="293" t="s">
        <v>1936</v>
      </c>
      <c r="Y1177" s="294" t="s">
        <v>15583</v>
      </c>
      <c r="Z1177" s="252">
        <v>44375</v>
      </c>
      <c r="AA1177" s="253" t="s">
        <v>1937</v>
      </c>
      <c r="AB1177" s="253" t="s">
        <v>1956</v>
      </c>
      <c r="AC1177" s="253" t="s">
        <v>1939</v>
      </c>
      <c r="AD1177" s="253" t="s">
        <v>15584</v>
      </c>
      <c r="AE1177" s="252" t="s">
        <v>2398</v>
      </c>
      <c r="AF1177" s="253" t="s">
        <v>15585</v>
      </c>
      <c r="AG1177" s="253" t="s">
        <v>15586</v>
      </c>
      <c r="AH1177" s="242" t="s">
        <v>15587</v>
      </c>
      <c r="AI1177" s="252" t="s">
        <v>15588</v>
      </c>
      <c r="AJ1177" s="253" t="s">
        <v>15589</v>
      </c>
      <c r="AK1177" s="253" t="s">
        <v>15590</v>
      </c>
      <c r="AL1177" s="293" t="s">
        <v>1993</v>
      </c>
      <c r="AM1177" s="296" t="s">
        <v>15591</v>
      </c>
      <c r="AN1177" s="321" t="s">
        <v>15592</v>
      </c>
      <c r="AO1177" s="357" t="s">
        <v>15593</v>
      </c>
      <c r="AP1177" s="10"/>
      <c r="AQ1177" s="254" t="s">
        <v>15594</v>
      </c>
      <c r="AR1177" s="292">
        <v>45408</v>
      </c>
      <c r="AS1177" s="292">
        <v>45410</v>
      </c>
      <c r="AT1177" s="246" t="s">
        <v>15595</v>
      </c>
      <c r="AU1177" s="244">
        <v>45380</v>
      </c>
      <c r="AV1177" s="317" t="s">
        <v>8582</v>
      </c>
      <c r="AW1177" s="294" t="s">
        <v>6738</v>
      </c>
      <c r="AX1177" s="249"/>
      <c r="AY1177" s="250" t="s">
        <v>15578</v>
      </c>
    </row>
    <row r="1178" spans="1:51" ht="25.5" customHeight="1" x14ac:dyDescent="0.35">
      <c r="A1178" s="330">
        <v>1177</v>
      </c>
      <c r="B1178" s="293" t="s">
        <v>15596</v>
      </c>
      <c r="C1178" s="8" t="s">
        <v>15597</v>
      </c>
      <c r="D1178" s="10"/>
      <c r="E1178" s="10" t="s">
        <v>14</v>
      </c>
      <c r="F1178" s="9">
        <v>44986</v>
      </c>
      <c r="G1178" s="9">
        <v>45045</v>
      </c>
      <c r="H1178" s="251">
        <v>45046</v>
      </c>
      <c r="I1178" s="251">
        <v>45411</v>
      </c>
      <c r="J1178" s="7" t="s">
        <v>2085</v>
      </c>
      <c r="K1178" s="7" t="s">
        <v>34</v>
      </c>
      <c r="L1178" s="10" t="s">
        <v>35</v>
      </c>
      <c r="M1178" s="242" t="s">
        <v>35</v>
      </c>
      <c r="N1178" s="252" t="s">
        <v>1990</v>
      </c>
      <c r="O1178" s="252" t="s">
        <v>1798</v>
      </c>
      <c r="P1178" s="252" t="s">
        <v>15598</v>
      </c>
      <c r="Q1178" s="253" t="s">
        <v>21</v>
      </c>
      <c r="R1178" s="293" t="s">
        <v>15599</v>
      </c>
      <c r="S1178" s="253" t="s">
        <v>1935</v>
      </c>
      <c r="T1178" s="253" t="s">
        <v>22</v>
      </c>
      <c r="U1178" s="244">
        <v>35202</v>
      </c>
      <c r="V1178" s="253" t="s">
        <v>255</v>
      </c>
      <c r="W1178" s="10" t="s">
        <v>255</v>
      </c>
      <c r="X1178" s="241" t="s">
        <v>1936</v>
      </c>
      <c r="Y1178" s="319" t="s">
        <v>15600</v>
      </c>
      <c r="Z1178" s="243">
        <v>44552</v>
      </c>
      <c r="AA1178" s="10" t="s">
        <v>1937</v>
      </c>
      <c r="AB1178" s="10" t="s">
        <v>1956</v>
      </c>
      <c r="AC1178" s="253" t="s">
        <v>1974</v>
      </c>
      <c r="AD1178" s="10" t="s">
        <v>15601</v>
      </c>
      <c r="AE1178" s="243" t="s">
        <v>1948</v>
      </c>
      <c r="AF1178" s="253" t="s">
        <v>15602</v>
      </c>
      <c r="AG1178" s="253" t="s">
        <v>15603</v>
      </c>
      <c r="AH1178" s="242" t="s">
        <v>15604</v>
      </c>
      <c r="AI1178" s="252" t="s">
        <v>15605</v>
      </c>
      <c r="AJ1178" s="253" t="s">
        <v>15606</v>
      </c>
      <c r="AK1178" s="253" t="s">
        <v>15607</v>
      </c>
      <c r="AL1178" s="293" t="s">
        <v>1953</v>
      </c>
      <c r="AM1178" s="296" t="s">
        <v>15608</v>
      </c>
      <c r="AN1178" s="372" t="s">
        <v>15609</v>
      </c>
      <c r="AO1178" s="10" t="s">
        <v>15610</v>
      </c>
      <c r="AP1178" s="10"/>
      <c r="AQ1178" s="254" t="s">
        <v>15611</v>
      </c>
      <c r="AR1178" s="292">
        <v>45411</v>
      </c>
      <c r="AS1178" s="292">
        <v>45411</v>
      </c>
      <c r="AT1178" s="8" t="s">
        <v>15612</v>
      </c>
      <c r="AU1178" s="244" t="s">
        <v>10528</v>
      </c>
      <c r="AV1178" s="317" t="s">
        <v>8638</v>
      </c>
      <c r="AW1178" s="294" t="s">
        <v>9695</v>
      </c>
      <c r="AX1178" s="249"/>
      <c r="AY1178" s="250" t="s">
        <v>15596</v>
      </c>
    </row>
    <row r="1179" spans="1:51" ht="25.5" customHeight="1" x14ac:dyDescent="0.35">
      <c r="A1179" s="330">
        <v>1178</v>
      </c>
      <c r="B1179" s="293" t="s">
        <v>15613</v>
      </c>
      <c r="C1179" s="294" t="s">
        <v>15614</v>
      </c>
      <c r="D1179" s="253"/>
      <c r="E1179" s="253" t="s">
        <v>699</v>
      </c>
      <c r="F1179" s="251">
        <v>44621</v>
      </c>
      <c r="G1179" s="251">
        <v>44680</v>
      </c>
      <c r="H1179" s="251">
        <v>45046</v>
      </c>
      <c r="I1179" s="251">
        <v>45411</v>
      </c>
      <c r="J1179" s="231" t="s">
        <v>2085</v>
      </c>
      <c r="K1179" s="231" t="s">
        <v>80</v>
      </c>
      <c r="L1179" s="253" t="s">
        <v>256</v>
      </c>
      <c r="M1179" s="242" t="s">
        <v>2129</v>
      </c>
      <c r="N1179" s="252" t="s">
        <v>1933</v>
      </c>
      <c r="O1179" s="252" t="s">
        <v>3091</v>
      </c>
      <c r="P1179" s="252" t="s">
        <v>3092</v>
      </c>
      <c r="Q1179" s="253" t="s">
        <v>83</v>
      </c>
      <c r="R1179" s="293" t="s">
        <v>15615</v>
      </c>
      <c r="S1179" s="253" t="s">
        <v>1944</v>
      </c>
      <c r="T1179" s="253" t="s">
        <v>53</v>
      </c>
      <c r="U1179" s="295">
        <v>31146</v>
      </c>
      <c r="V1179" s="243" t="s">
        <v>699</v>
      </c>
      <c r="W1179" s="253" t="s">
        <v>699</v>
      </c>
      <c r="X1179" s="293" t="s">
        <v>1936</v>
      </c>
      <c r="Y1179" s="294" t="s">
        <v>15616</v>
      </c>
      <c r="Z1179" s="252">
        <v>31146</v>
      </c>
      <c r="AA1179" s="253" t="s">
        <v>1937</v>
      </c>
      <c r="AB1179" s="253" t="s">
        <v>1938</v>
      </c>
      <c r="AC1179" s="253" t="s">
        <v>1939</v>
      </c>
      <c r="AD1179" s="253" t="s">
        <v>2380</v>
      </c>
      <c r="AE1179" s="252" t="s">
        <v>1988</v>
      </c>
      <c r="AF1179" s="253" t="s">
        <v>15617</v>
      </c>
      <c r="AG1179" s="253" t="s">
        <v>15618</v>
      </c>
      <c r="AH1179" s="242" t="s">
        <v>15617</v>
      </c>
      <c r="AI1179" s="252" t="s">
        <v>15618</v>
      </c>
      <c r="AJ1179" s="253" t="s">
        <v>15619</v>
      </c>
      <c r="AK1179" s="253" t="s">
        <v>15620</v>
      </c>
      <c r="AL1179" s="293" t="s">
        <v>1971</v>
      </c>
      <c r="AM1179" s="296" t="s">
        <v>15621</v>
      </c>
      <c r="AN1179" s="321" t="s">
        <v>15622</v>
      </c>
      <c r="AO1179" s="10" t="s">
        <v>15623</v>
      </c>
      <c r="AP1179" s="10"/>
      <c r="AQ1179" s="254" t="s">
        <v>15624</v>
      </c>
      <c r="AR1179" s="292">
        <v>45411</v>
      </c>
      <c r="AS1179" s="292">
        <v>45411</v>
      </c>
      <c r="AT1179" s="8" t="s">
        <v>15625</v>
      </c>
      <c r="AU1179" s="244">
        <v>45377</v>
      </c>
      <c r="AV1179" s="317" t="s">
        <v>8582</v>
      </c>
      <c r="AW1179" s="294" t="s">
        <v>15358</v>
      </c>
      <c r="AX1179" s="249"/>
      <c r="AY1179" s="250" t="s">
        <v>15613</v>
      </c>
    </row>
    <row r="1180" spans="1:51" ht="25.5" customHeight="1" x14ac:dyDescent="0.35">
      <c r="A1180" s="330">
        <v>1179</v>
      </c>
      <c r="B1180" s="293" t="s">
        <v>15626</v>
      </c>
      <c r="C1180" s="8" t="s">
        <v>15627</v>
      </c>
      <c r="D1180" s="10"/>
      <c r="E1180" s="10" t="s">
        <v>2228</v>
      </c>
      <c r="F1180" s="9">
        <v>45236</v>
      </c>
      <c r="G1180" s="9">
        <v>45295</v>
      </c>
      <c r="H1180" s="251">
        <v>45296</v>
      </c>
      <c r="I1180" s="251">
        <v>45688</v>
      </c>
      <c r="J1180" s="9" t="s">
        <v>2085</v>
      </c>
      <c r="K1180" s="7" t="s">
        <v>80</v>
      </c>
      <c r="L1180" s="253" t="s">
        <v>297</v>
      </c>
      <c r="M1180" s="242" t="s">
        <v>2141</v>
      </c>
      <c r="N1180" s="252" t="s">
        <v>2017</v>
      </c>
      <c r="O1180" s="252" t="s">
        <v>3186</v>
      </c>
      <c r="P1180" s="252" t="s">
        <v>2061</v>
      </c>
      <c r="Q1180" s="253" t="s">
        <v>83</v>
      </c>
      <c r="R1180" s="350" t="s">
        <v>15628</v>
      </c>
      <c r="S1180" s="351" t="s">
        <v>2252</v>
      </c>
      <c r="T1180" s="253" t="s">
        <v>53</v>
      </c>
      <c r="U1180" s="244">
        <v>34997</v>
      </c>
      <c r="V1180" s="10" t="s">
        <v>2228</v>
      </c>
      <c r="W1180" s="10" t="s">
        <v>2228</v>
      </c>
      <c r="X1180" s="241" t="s">
        <v>1936</v>
      </c>
      <c r="Y1180" s="319" t="s">
        <v>15629</v>
      </c>
      <c r="Z1180" s="252">
        <v>44699</v>
      </c>
      <c r="AA1180" s="253" t="s">
        <v>1937</v>
      </c>
      <c r="AB1180" s="10" t="s">
        <v>1938</v>
      </c>
      <c r="AC1180" s="10" t="s">
        <v>1974</v>
      </c>
      <c r="AD1180" s="10" t="s">
        <v>15630</v>
      </c>
      <c r="AE1180" s="243" t="s">
        <v>13067</v>
      </c>
      <c r="AF1180" s="253" t="s">
        <v>15631</v>
      </c>
      <c r="AG1180" s="253" t="s">
        <v>15632</v>
      </c>
      <c r="AH1180" s="242" t="s">
        <v>15631</v>
      </c>
      <c r="AI1180" s="252" t="s">
        <v>15632</v>
      </c>
      <c r="AJ1180" s="272" t="s">
        <v>15633</v>
      </c>
      <c r="AK1180" s="10" t="s">
        <v>15634</v>
      </c>
      <c r="AL1180" s="241" t="s">
        <v>1993</v>
      </c>
      <c r="AM1180" s="327" t="s">
        <v>15635</v>
      </c>
      <c r="AN1180" s="372" t="s">
        <v>15636</v>
      </c>
      <c r="AO1180" s="357" t="s">
        <v>15637</v>
      </c>
      <c r="AP1180" s="10"/>
      <c r="AQ1180" s="254" t="s">
        <v>15638</v>
      </c>
      <c r="AR1180" s="292">
        <v>45411</v>
      </c>
      <c r="AS1180" s="292">
        <v>45412</v>
      </c>
      <c r="AT1180" s="8" t="s">
        <v>15639</v>
      </c>
      <c r="AU1180" s="244">
        <v>45399</v>
      </c>
      <c r="AV1180" s="317" t="s">
        <v>8582</v>
      </c>
      <c r="AW1180" s="294" t="s">
        <v>8333</v>
      </c>
      <c r="AX1180" s="249"/>
      <c r="AY1180" s="250" t="s">
        <v>15626</v>
      </c>
    </row>
    <row r="1181" spans="1:51" ht="25.5" customHeight="1" x14ac:dyDescent="0.35">
      <c r="A1181" s="330">
        <v>1180</v>
      </c>
      <c r="B1181" s="293" t="s">
        <v>15640</v>
      </c>
      <c r="C1181" s="294" t="s">
        <v>15641</v>
      </c>
      <c r="D1181" s="253"/>
      <c r="E1181" s="253" t="s">
        <v>255</v>
      </c>
      <c r="F1181" s="251">
        <v>43654</v>
      </c>
      <c r="G1181" s="251">
        <v>43713</v>
      </c>
      <c r="H1181" s="251">
        <v>43714</v>
      </c>
      <c r="I1181" s="251"/>
      <c r="J1181" s="231" t="s">
        <v>1932</v>
      </c>
      <c r="K1181" s="231" t="s">
        <v>80</v>
      </c>
      <c r="L1181" s="253" t="s">
        <v>256</v>
      </c>
      <c r="M1181" s="242" t="s">
        <v>2731</v>
      </c>
      <c r="N1181" s="252" t="s">
        <v>2097</v>
      </c>
      <c r="O1181" s="252" t="s">
        <v>15642</v>
      </c>
      <c r="P1181" s="252" t="s">
        <v>1996</v>
      </c>
      <c r="Q1181" s="253" t="s">
        <v>83</v>
      </c>
      <c r="R1181" s="293" t="s">
        <v>15643</v>
      </c>
      <c r="S1181" s="253" t="s">
        <v>1944</v>
      </c>
      <c r="T1181" s="253" t="s">
        <v>53</v>
      </c>
      <c r="U1181" s="295">
        <v>27671</v>
      </c>
      <c r="V1181" s="253" t="s">
        <v>1153</v>
      </c>
      <c r="W1181" s="253" t="s">
        <v>1153</v>
      </c>
      <c r="X1181" s="293" t="s">
        <v>1936</v>
      </c>
      <c r="Y1181" s="294" t="s">
        <v>15644</v>
      </c>
      <c r="Z1181" s="252">
        <v>44825</v>
      </c>
      <c r="AA1181" s="253" t="s">
        <v>1937</v>
      </c>
      <c r="AB1181" s="253" t="s">
        <v>1938</v>
      </c>
      <c r="AC1181" s="253" t="s">
        <v>1968</v>
      </c>
      <c r="AD1181" s="253" t="s">
        <v>2072</v>
      </c>
      <c r="AE1181" s="252" t="s">
        <v>1948</v>
      </c>
      <c r="AF1181" s="253" t="s">
        <v>15645</v>
      </c>
      <c r="AG1181" s="253" t="s">
        <v>15646</v>
      </c>
      <c r="AH1181" s="242" t="s">
        <v>15645</v>
      </c>
      <c r="AI1181" s="252" t="s">
        <v>15646</v>
      </c>
      <c r="AJ1181" s="253" t="s">
        <v>15647</v>
      </c>
      <c r="AK1181" s="253" t="s">
        <v>15648</v>
      </c>
      <c r="AL1181" s="293" t="s">
        <v>1971</v>
      </c>
      <c r="AM1181" s="296" t="s">
        <v>15649</v>
      </c>
      <c r="AN1181" s="321" t="s">
        <v>15650</v>
      </c>
      <c r="AO1181" s="10" t="s">
        <v>15651</v>
      </c>
      <c r="AP1181" s="10"/>
      <c r="AQ1181" s="254" t="s">
        <v>15652</v>
      </c>
      <c r="AR1181" s="292">
        <v>45411</v>
      </c>
      <c r="AS1181" s="292">
        <v>45412</v>
      </c>
      <c r="AT1181" s="8" t="s">
        <v>15653</v>
      </c>
      <c r="AU1181" s="244">
        <v>45394</v>
      </c>
      <c r="AV1181" s="317" t="s">
        <v>8638</v>
      </c>
      <c r="AW1181" s="294" t="s">
        <v>6649</v>
      </c>
      <c r="AX1181" s="249"/>
      <c r="AY1181" s="250" t="s">
        <v>15640</v>
      </c>
    </row>
    <row r="1182" spans="1:51" ht="25.5" customHeight="1" x14ac:dyDescent="0.35">
      <c r="A1182" s="330">
        <v>1181</v>
      </c>
      <c r="B1182" s="293" t="s">
        <v>15654</v>
      </c>
      <c r="C1182" s="294" t="s">
        <v>15655</v>
      </c>
      <c r="D1182" s="253"/>
      <c r="E1182" s="253" t="s">
        <v>14</v>
      </c>
      <c r="F1182" s="251">
        <v>44501</v>
      </c>
      <c r="G1182" s="251">
        <v>44560</v>
      </c>
      <c r="H1182" s="251">
        <v>44926</v>
      </c>
      <c r="I1182" s="251">
        <v>46021</v>
      </c>
      <c r="J1182" s="231" t="s">
        <v>2269</v>
      </c>
      <c r="K1182" s="231" t="s">
        <v>34</v>
      </c>
      <c r="L1182" s="253" t="s">
        <v>35</v>
      </c>
      <c r="M1182" s="242" t="s">
        <v>2225</v>
      </c>
      <c r="N1182" s="252" t="s">
        <v>2126</v>
      </c>
      <c r="O1182" s="252" t="s">
        <v>762</v>
      </c>
      <c r="P1182" s="252" t="s">
        <v>2347</v>
      </c>
      <c r="Q1182" s="253" t="s">
        <v>21</v>
      </c>
      <c r="R1182" s="293" t="s">
        <v>15656</v>
      </c>
      <c r="S1182" s="253" t="s">
        <v>1944</v>
      </c>
      <c r="T1182" s="253" t="s">
        <v>22</v>
      </c>
      <c r="U1182" s="295">
        <v>35449</v>
      </c>
      <c r="V1182" s="253" t="s">
        <v>455</v>
      </c>
      <c r="W1182" s="253" t="s">
        <v>1725</v>
      </c>
      <c r="X1182" s="293" t="s">
        <v>1936</v>
      </c>
      <c r="Y1182" s="294" t="s">
        <v>15657</v>
      </c>
      <c r="Z1182" s="252">
        <v>44914</v>
      </c>
      <c r="AA1182" s="253" t="s">
        <v>1937</v>
      </c>
      <c r="AB1182" s="253" t="s">
        <v>1956</v>
      </c>
      <c r="AC1182" s="253" t="s">
        <v>1939</v>
      </c>
      <c r="AD1182" s="253" t="s">
        <v>2395</v>
      </c>
      <c r="AE1182" s="252" t="s">
        <v>751</v>
      </c>
      <c r="AF1182" s="253" t="s">
        <v>15658</v>
      </c>
      <c r="AG1182" s="253" t="s">
        <v>15659</v>
      </c>
      <c r="AH1182" s="242" t="s">
        <v>15660</v>
      </c>
      <c r="AI1182" s="252" t="s">
        <v>15661</v>
      </c>
      <c r="AJ1182" s="253" t="s">
        <v>15662</v>
      </c>
      <c r="AK1182" s="253" t="s">
        <v>15663</v>
      </c>
      <c r="AL1182" s="293" t="s">
        <v>1993</v>
      </c>
      <c r="AM1182" s="296" t="s">
        <v>15664</v>
      </c>
      <c r="AN1182" s="321" t="s">
        <v>15665</v>
      </c>
      <c r="AO1182" s="10" t="s">
        <v>15666</v>
      </c>
      <c r="AP1182" s="10"/>
      <c r="AQ1182" s="254" t="s">
        <v>15667</v>
      </c>
      <c r="AR1182" s="292">
        <v>45414</v>
      </c>
      <c r="AS1182" s="292">
        <v>45414</v>
      </c>
      <c r="AT1182" s="8" t="s">
        <v>15668</v>
      </c>
      <c r="AU1182" s="244">
        <v>45385</v>
      </c>
      <c r="AV1182" s="317" t="s">
        <v>8582</v>
      </c>
      <c r="AW1182" s="294" t="s">
        <v>6738</v>
      </c>
      <c r="AX1182" s="249"/>
      <c r="AY1182" s="250" t="s">
        <v>15654</v>
      </c>
    </row>
    <row r="1183" spans="1:51" ht="25.5" customHeight="1" x14ac:dyDescent="0.35">
      <c r="A1183" s="330">
        <v>1182</v>
      </c>
      <c r="B1183" s="293" t="s">
        <v>15669</v>
      </c>
      <c r="C1183" s="294" t="s">
        <v>15670</v>
      </c>
      <c r="D1183" s="253"/>
      <c r="E1183" s="253" t="s">
        <v>14</v>
      </c>
      <c r="F1183" s="251">
        <v>44888</v>
      </c>
      <c r="G1183" s="251">
        <v>44947</v>
      </c>
      <c r="H1183" s="251">
        <v>45313</v>
      </c>
      <c r="I1183" s="251">
        <v>45688</v>
      </c>
      <c r="J1183" s="231" t="s">
        <v>2085</v>
      </c>
      <c r="K1183" s="231" t="s">
        <v>64</v>
      </c>
      <c r="L1183" s="253" t="s">
        <v>96</v>
      </c>
      <c r="M1183" s="242" t="s">
        <v>2001</v>
      </c>
      <c r="N1183" s="252" t="s">
        <v>1984</v>
      </c>
      <c r="O1183" s="252" t="s">
        <v>97</v>
      </c>
      <c r="P1183" s="252" t="s">
        <v>11949</v>
      </c>
      <c r="Q1183" s="253" t="s">
        <v>21</v>
      </c>
      <c r="R1183" s="293" t="s">
        <v>15671</v>
      </c>
      <c r="S1183" s="253" t="s">
        <v>1986</v>
      </c>
      <c r="T1183" s="253" t="s">
        <v>22</v>
      </c>
      <c r="U1183" s="295">
        <v>34072</v>
      </c>
      <c r="V1183" s="253" t="s">
        <v>141</v>
      </c>
      <c r="W1183" s="253" t="s">
        <v>141</v>
      </c>
      <c r="X1183" s="293" t="s">
        <v>1936</v>
      </c>
      <c r="Y1183" s="294" t="s">
        <v>15672</v>
      </c>
      <c r="Z1183" s="252">
        <v>44781</v>
      </c>
      <c r="AA1183" s="253" t="s">
        <v>1937</v>
      </c>
      <c r="AB1183" s="253" t="s">
        <v>1956</v>
      </c>
      <c r="AC1183" s="253" t="s">
        <v>1939</v>
      </c>
      <c r="AD1183" s="253" t="s">
        <v>15673</v>
      </c>
      <c r="AE1183" s="252" t="s">
        <v>1948</v>
      </c>
      <c r="AF1183" s="253" t="s">
        <v>15674</v>
      </c>
      <c r="AG1183" s="253" t="s">
        <v>15675</v>
      </c>
      <c r="AH1183" s="242" t="s">
        <v>15676</v>
      </c>
      <c r="AI1183" s="252" t="s">
        <v>15677</v>
      </c>
      <c r="AJ1183" s="253" t="s">
        <v>15678</v>
      </c>
      <c r="AK1183" s="253" t="s">
        <v>15679</v>
      </c>
      <c r="AL1183" s="293" t="s">
        <v>1993</v>
      </c>
      <c r="AM1183" s="296" t="s">
        <v>15680</v>
      </c>
      <c r="AN1183" s="321" t="s">
        <v>15681</v>
      </c>
      <c r="AO1183" s="253"/>
      <c r="AP1183" s="253"/>
      <c r="AQ1183" s="313" t="s">
        <v>15682</v>
      </c>
      <c r="AR1183" s="292">
        <v>45415</v>
      </c>
      <c r="AS1183" s="292">
        <v>45415</v>
      </c>
      <c r="AT1183" s="8" t="s">
        <v>15683</v>
      </c>
      <c r="AU1183" s="244">
        <v>45386</v>
      </c>
      <c r="AV1183" s="317" t="s">
        <v>8582</v>
      </c>
      <c r="AW1183" s="294" t="s">
        <v>11272</v>
      </c>
      <c r="AX1183" s="249"/>
      <c r="AY1183" s="250" t="s">
        <v>15669</v>
      </c>
    </row>
    <row r="1184" spans="1:51" ht="25.5" customHeight="1" x14ac:dyDescent="0.35">
      <c r="A1184" s="330">
        <v>1183</v>
      </c>
      <c r="B1184" s="293" t="s">
        <v>15684</v>
      </c>
      <c r="C1184" s="294" t="s">
        <v>15685</v>
      </c>
      <c r="D1184" s="253"/>
      <c r="E1184" s="253" t="s">
        <v>14</v>
      </c>
      <c r="F1184" s="251">
        <v>44809</v>
      </c>
      <c r="G1184" s="251">
        <v>44868</v>
      </c>
      <c r="H1184" s="251">
        <v>45234</v>
      </c>
      <c r="I1184" s="251">
        <v>45626</v>
      </c>
      <c r="J1184" s="231" t="s">
        <v>2085</v>
      </c>
      <c r="K1184" s="231" t="s">
        <v>64</v>
      </c>
      <c r="L1184" s="253" t="s">
        <v>96</v>
      </c>
      <c r="M1184" s="242" t="s">
        <v>15686</v>
      </c>
      <c r="N1184" s="252" t="s">
        <v>2017</v>
      </c>
      <c r="O1184" s="252" t="s">
        <v>97</v>
      </c>
      <c r="P1184" s="252" t="s">
        <v>11949</v>
      </c>
      <c r="Q1184" s="253" t="s">
        <v>21</v>
      </c>
      <c r="R1184" s="293" t="s">
        <v>15687</v>
      </c>
      <c r="S1184" s="253" t="s">
        <v>1944</v>
      </c>
      <c r="T1184" s="253" t="s">
        <v>22</v>
      </c>
      <c r="U1184" s="295">
        <v>33910</v>
      </c>
      <c r="V1184" s="253" t="s">
        <v>1658</v>
      </c>
      <c r="W1184" s="253" t="s">
        <v>1658</v>
      </c>
      <c r="X1184" s="293" t="s">
        <v>1936</v>
      </c>
      <c r="Y1184" s="294" t="s">
        <v>15688</v>
      </c>
      <c r="Z1184" s="252">
        <v>44636</v>
      </c>
      <c r="AA1184" s="253" t="s">
        <v>1937</v>
      </c>
      <c r="AB1184" s="253" t="s">
        <v>1956</v>
      </c>
      <c r="AC1184" s="253" t="s">
        <v>1939</v>
      </c>
      <c r="AD1184" s="253" t="s">
        <v>1987</v>
      </c>
      <c r="AE1184" s="252" t="s">
        <v>15689</v>
      </c>
      <c r="AF1184" s="253" t="s">
        <v>15690</v>
      </c>
      <c r="AG1184" s="253" t="s">
        <v>15691</v>
      </c>
      <c r="AH1184" s="242" t="s">
        <v>15692</v>
      </c>
      <c r="AI1184" s="252" t="s">
        <v>15693</v>
      </c>
      <c r="AJ1184" s="253" t="s">
        <v>15694</v>
      </c>
      <c r="AK1184" s="253" t="s">
        <v>15695</v>
      </c>
      <c r="AL1184" s="293" t="s">
        <v>1958</v>
      </c>
      <c r="AM1184" s="296" t="s">
        <v>15696</v>
      </c>
      <c r="AN1184" s="321" t="s">
        <v>15697</v>
      </c>
      <c r="AO1184" s="10"/>
      <c r="AP1184" s="10"/>
      <c r="AQ1184" s="254" t="s">
        <v>15698</v>
      </c>
      <c r="AR1184" s="292">
        <v>45415</v>
      </c>
      <c r="AS1184" s="292">
        <v>45415</v>
      </c>
      <c r="AT1184" s="8" t="s">
        <v>15699</v>
      </c>
      <c r="AU1184" s="244">
        <v>45385</v>
      </c>
      <c r="AV1184" s="317" t="s">
        <v>8582</v>
      </c>
      <c r="AW1184" s="294" t="s">
        <v>3782</v>
      </c>
      <c r="AX1184" s="249"/>
      <c r="AY1184" s="250" t="s">
        <v>15684</v>
      </c>
    </row>
    <row r="1185" spans="1:51" s="4" customFormat="1" ht="25" customHeight="1" x14ac:dyDescent="0.35">
      <c r="A1185" s="330">
        <v>1184</v>
      </c>
      <c r="B1185" s="293" t="s">
        <v>15700</v>
      </c>
      <c r="C1185" s="294" t="s">
        <v>15701</v>
      </c>
      <c r="D1185" s="253"/>
      <c r="E1185" s="253" t="s">
        <v>14</v>
      </c>
      <c r="F1185" s="251">
        <v>44753</v>
      </c>
      <c r="G1185" s="251">
        <v>44812</v>
      </c>
      <c r="H1185" s="251">
        <v>45178</v>
      </c>
      <c r="I1185" s="251">
        <v>45565</v>
      </c>
      <c r="J1185" s="231" t="s">
        <v>2085</v>
      </c>
      <c r="K1185" s="231" t="s">
        <v>26</v>
      </c>
      <c r="L1185" s="253" t="s">
        <v>751</v>
      </c>
      <c r="M1185" s="242" t="s">
        <v>2343</v>
      </c>
      <c r="N1185" s="252" t="s">
        <v>1990</v>
      </c>
      <c r="O1185" s="252" t="s">
        <v>15702</v>
      </c>
      <c r="P1185" s="252" t="s">
        <v>15703</v>
      </c>
      <c r="Q1185" s="253" t="s">
        <v>21</v>
      </c>
      <c r="R1185" s="293" t="s">
        <v>15704</v>
      </c>
      <c r="S1185" s="253" t="s">
        <v>2485</v>
      </c>
      <c r="T1185" s="253" t="s">
        <v>22</v>
      </c>
      <c r="U1185" s="295">
        <v>33921</v>
      </c>
      <c r="V1185" s="253" t="s">
        <v>1382</v>
      </c>
      <c r="W1185" s="253" t="s">
        <v>1382</v>
      </c>
      <c r="X1185" s="293" t="s">
        <v>1936</v>
      </c>
      <c r="Y1185" s="294" t="s">
        <v>15705</v>
      </c>
      <c r="Z1185" s="252">
        <v>44896</v>
      </c>
      <c r="AA1185" s="253" t="s">
        <v>1937</v>
      </c>
      <c r="AB1185" s="253" t="s">
        <v>1956</v>
      </c>
      <c r="AC1185" s="253" t="s">
        <v>1939</v>
      </c>
      <c r="AD1185" s="253" t="s">
        <v>2303</v>
      </c>
      <c r="AE1185" s="252" t="s">
        <v>11793</v>
      </c>
      <c r="AF1185" s="253" t="s">
        <v>15706</v>
      </c>
      <c r="AG1185" s="253" t="s">
        <v>15707</v>
      </c>
      <c r="AH1185" s="242" t="s">
        <v>15708</v>
      </c>
      <c r="AI1185" s="252" t="s">
        <v>15709</v>
      </c>
      <c r="AJ1185" s="253" t="s">
        <v>15710</v>
      </c>
      <c r="AK1185" s="253" t="s">
        <v>8048</v>
      </c>
      <c r="AL1185" s="293" t="s">
        <v>1993</v>
      </c>
      <c r="AM1185" s="296" t="s">
        <v>15711</v>
      </c>
      <c r="AN1185" s="321" t="s">
        <v>15712</v>
      </c>
      <c r="AO1185" s="10" t="s">
        <v>15713</v>
      </c>
      <c r="AP1185" s="10"/>
      <c r="AQ1185" s="254" t="s">
        <v>15714</v>
      </c>
      <c r="AR1185" s="292">
        <v>45420</v>
      </c>
      <c r="AS1185" s="292">
        <v>45420</v>
      </c>
      <c r="AT1185" s="8" t="s">
        <v>15715</v>
      </c>
      <c r="AU1185" s="244">
        <v>45411</v>
      </c>
      <c r="AV1185" s="317" t="s">
        <v>8582</v>
      </c>
      <c r="AW1185" s="294" t="s">
        <v>3782</v>
      </c>
      <c r="AX1185" s="249"/>
      <c r="AY1185" s="373" t="s">
        <v>15700</v>
      </c>
    </row>
    <row r="1186" spans="1:51" ht="25.5" customHeight="1" x14ac:dyDescent="0.35">
      <c r="A1186" s="330">
        <v>1185</v>
      </c>
      <c r="B1186" s="293" t="s">
        <v>15716</v>
      </c>
      <c r="C1186" s="294" t="s">
        <v>8168</v>
      </c>
      <c r="D1186" s="253"/>
      <c r="E1186" s="253" t="s">
        <v>14</v>
      </c>
      <c r="F1186" s="251">
        <v>44606</v>
      </c>
      <c r="G1186" s="251">
        <v>44665</v>
      </c>
      <c r="H1186" s="251">
        <v>45031</v>
      </c>
      <c r="I1186" s="251">
        <v>46126</v>
      </c>
      <c r="J1186" s="231" t="s">
        <v>2269</v>
      </c>
      <c r="K1186" s="231" t="s">
        <v>69</v>
      </c>
      <c r="L1186" s="253" t="s">
        <v>70</v>
      </c>
      <c r="M1186" s="242" t="s">
        <v>1983</v>
      </c>
      <c r="N1186" s="252" t="s">
        <v>1984</v>
      </c>
      <c r="O1186" s="252" t="s">
        <v>1868</v>
      </c>
      <c r="P1186" s="252" t="s">
        <v>15717</v>
      </c>
      <c r="Q1186" s="253" t="s">
        <v>21</v>
      </c>
      <c r="R1186" s="293" t="s">
        <v>15718</v>
      </c>
      <c r="S1186" s="253" t="s">
        <v>1944</v>
      </c>
      <c r="T1186" s="253" t="s">
        <v>53</v>
      </c>
      <c r="U1186" s="295">
        <v>30787</v>
      </c>
      <c r="V1186" s="253" t="s">
        <v>255</v>
      </c>
      <c r="W1186" s="253" t="s">
        <v>781</v>
      </c>
      <c r="X1186" s="293" t="s">
        <v>1936</v>
      </c>
      <c r="Y1186" s="294" t="s">
        <v>8169</v>
      </c>
      <c r="Z1186" s="252">
        <v>39806</v>
      </c>
      <c r="AA1186" s="253" t="s">
        <v>255</v>
      </c>
      <c r="AB1186" s="253" t="s">
        <v>1938</v>
      </c>
      <c r="AC1186" s="253" t="s">
        <v>1939</v>
      </c>
      <c r="AD1186" s="253" t="s">
        <v>2429</v>
      </c>
      <c r="AE1186" s="252" t="s">
        <v>1988</v>
      </c>
      <c r="AF1186" s="253" t="s">
        <v>15719</v>
      </c>
      <c r="AG1186" s="253" t="s">
        <v>15720</v>
      </c>
      <c r="AH1186" s="242" t="s">
        <v>15719</v>
      </c>
      <c r="AI1186" s="252" t="s">
        <v>15720</v>
      </c>
      <c r="AJ1186" s="253" t="s">
        <v>8172</v>
      </c>
      <c r="AK1186" s="253" t="s">
        <v>8173</v>
      </c>
      <c r="AL1186" s="293" t="s">
        <v>1971</v>
      </c>
      <c r="AM1186" s="296" t="s">
        <v>8174</v>
      </c>
      <c r="AN1186" s="321" t="s">
        <v>15721</v>
      </c>
      <c r="AO1186" s="10"/>
      <c r="AP1186" s="10"/>
      <c r="AQ1186" s="254" t="s">
        <v>15722</v>
      </c>
      <c r="AR1186" s="292">
        <v>45426</v>
      </c>
      <c r="AS1186" s="292">
        <v>45433</v>
      </c>
      <c r="AT1186" s="8" t="s">
        <v>15723</v>
      </c>
      <c r="AU1186" s="244">
        <v>45415</v>
      </c>
      <c r="AV1186" s="317" t="s">
        <v>8582</v>
      </c>
      <c r="AW1186" s="294" t="s">
        <v>6612</v>
      </c>
      <c r="AX1186" s="249" t="s">
        <v>15724</v>
      </c>
      <c r="AY1186" s="250" t="s">
        <v>15716</v>
      </c>
    </row>
    <row r="1187" spans="1:51" ht="25.5" customHeight="1" x14ac:dyDescent="0.35">
      <c r="A1187" s="330">
        <v>1186</v>
      </c>
      <c r="B1187" s="293" t="s">
        <v>15725</v>
      </c>
      <c r="C1187" s="294" t="s">
        <v>15726</v>
      </c>
      <c r="D1187" s="253"/>
      <c r="E1187" s="253" t="s">
        <v>57</v>
      </c>
      <c r="F1187" s="251">
        <v>43451</v>
      </c>
      <c r="G1187" s="251">
        <v>43510</v>
      </c>
      <c r="H1187" s="251">
        <v>43876</v>
      </c>
      <c r="I1187" s="251"/>
      <c r="J1187" s="231" t="s">
        <v>1932</v>
      </c>
      <c r="K1187" s="231" t="s">
        <v>34</v>
      </c>
      <c r="L1187" s="253" t="s">
        <v>35</v>
      </c>
      <c r="M1187" s="242" t="s">
        <v>35</v>
      </c>
      <c r="N1187" s="252" t="s">
        <v>2126</v>
      </c>
      <c r="O1187" s="252" t="s">
        <v>307</v>
      </c>
      <c r="P1187" s="252" t="s">
        <v>2127</v>
      </c>
      <c r="Q1187" s="253" t="s">
        <v>21</v>
      </c>
      <c r="R1187" s="293" t="s">
        <v>15727</v>
      </c>
      <c r="S1187" s="253" t="s">
        <v>1944</v>
      </c>
      <c r="T1187" s="253" t="s">
        <v>22</v>
      </c>
      <c r="U1187" s="295">
        <v>33831</v>
      </c>
      <c r="V1187" s="253" t="s">
        <v>57</v>
      </c>
      <c r="W1187" s="253" t="s">
        <v>141</v>
      </c>
      <c r="X1187" s="293" t="s">
        <v>1936</v>
      </c>
      <c r="Y1187" s="374" t="s">
        <v>15728</v>
      </c>
      <c r="Z1187" s="252">
        <v>39631</v>
      </c>
      <c r="AA1187" s="253" t="s">
        <v>57</v>
      </c>
      <c r="AB1187" s="253" t="s">
        <v>1956</v>
      </c>
      <c r="AC1187" s="253" t="s">
        <v>1974</v>
      </c>
      <c r="AD1187" s="253"/>
      <c r="AE1187" s="252"/>
      <c r="AF1187" s="253" t="s">
        <v>15729</v>
      </c>
      <c r="AG1187" s="253" t="s">
        <v>15730</v>
      </c>
      <c r="AH1187" s="242" t="s">
        <v>15729</v>
      </c>
      <c r="AI1187" s="252" t="s">
        <v>15730</v>
      </c>
      <c r="AJ1187" s="293" t="s">
        <v>15731</v>
      </c>
      <c r="AK1187" s="253" t="s">
        <v>15732</v>
      </c>
      <c r="AL1187" s="293" t="s">
        <v>2005</v>
      </c>
      <c r="AM1187" s="296" t="s">
        <v>15733</v>
      </c>
      <c r="AN1187" s="321" t="s">
        <v>15734</v>
      </c>
      <c r="AO1187" s="10"/>
      <c r="AP1187" s="10"/>
      <c r="AQ1187" s="254" t="s">
        <v>15735</v>
      </c>
      <c r="AR1187" s="292">
        <v>45442</v>
      </c>
      <c r="AS1187" s="292">
        <v>45442</v>
      </c>
      <c r="AT1187" s="8" t="s">
        <v>15736</v>
      </c>
      <c r="AU1187" s="244">
        <v>45415</v>
      </c>
      <c r="AV1187" s="317" t="s">
        <v>8582</v>
      </c>
      <c r="AW1187" s="294" t="s">
        <v>3782</v>
      </c>
      <c r="AX1187" s="249"/>
      <c r="AY1187" s="250" t="s">
        <v>15725</v>
      </c>
    </row>
    <row r="1188" spans="1:51" ht="25.5" customHeight="1" x14ac:dyDescent="0.35">
      <c r="A1188" s="330">
        <v>1187</v>
      </c>
      <c r="B1188" s="293" t="s">
        <v>15737</v>
      </c>
      <c r="C1188" s="294" t="s">
        <v>11927</v>
      </c>
      <c r="D1188" s="253"/>
      <c r="E1188" s="253" t="s">
        <v>14</v>
      </c>
      <c r="F1188" s="251">
        <v>44385</v>
      </c>
      <c r="G1188" s="251">
        <v>44444</v>
      </c>
      <c r="H1188" s="251">
        <v>44810</v>
      </c>
      <c r="I1188" s="251">
        <v>45905</v>
      </c>
      <c r="J1188" s="231" t="s">
        <v>2269</v>
      </c>
      <c r="K1188" s="231" t="s">
        <v>40</v>
      </c>
      <c r="L1188" s="253" t="s">
        <v>41</v>
      </c>
      <c r="M1188" s="242" t="s">
        <v>1954</v>
      </c>
      <c r="N1188" s="252" t="s">
        <v>2050</v>
      </c>
      <c r="O1188" s="252" t="s">
        <v>14071</v>
      </c>
      <c r="P1188" s="252" t="s">
        <v>14072</v>
      </c>
      <c r="Q1188" s="253" t="s">
        <v>21</v>
      </c>
      <c r="R1188" s="293" t="s">
        <v>15738</v>
      </c>
      <c r="S1188" s="253" t="s">
        <v>1935</v>
      </c>
      <c r="T1188" s="253" t="s">
        <v>22</v>
      </c>
      <c r="U1188" s="295">
        <v>35440</v>
      </c>
      <c r="V1188" s="253" t="s">
        <v>1382</v>
      </c>
      <c r="W1188" s="253" t="s">
        <v>1382</v>
      </c>
      <c r="X1188" s="293" t="s">
        <v>1936</v>
      </c>
      <c r="Y1188" s="374" t="s">
        <v>15739</v>
      </c>
      <c r="Z1188" s="252">
        <v>44677</v>
      </c>
      <c r="AA1188" s="253" t="s">
        <v>1937</v>
      </c>
      <c r="AB1188" s="253" t="s">
        <v>1938</v>
      </c>
      <c r="AC1188" s="253" t="s">
        <v>1939</v>
      </c>
      <c r="AD1188" s="253" t="s">
        <v>2303</v>
      </c>
      <c r="AE1188" s="252" t="s">
        <v>2073</v>
      </c>
      <c r="AF1188" s="253" t="s">
        <v>15740</v>
      </c>
      <c r="AG1188" s="253" t="s">
        <v>15741</v>
      </c>
      <c r="AH1188" s="242" t="s">
        <v>15742</v>
      </c>
      <c r="AI1188" s="252" t="s">
        <v>15743</v>
      </c>
      <c r="AJ1188" s="293" t="s">
        <v>15744</v>
      </c>
      <c r="AK1188" s="253" t="s">
        <v>15745</v>
      </c>
      <c r="AL1188" s="293" t="s">
        <v>1941</v>
      </c>
      <c r="AM1188" s="296" t="s">
        <v>15746</v>
      </c>
      <c r="AN1188" s="321" t="s">
        <v>15747</v>
      </c>
      <c r="AO1188" s="10"/>
      <c r="AP1188" s="10"/>
      <c r="AQ1188" s="254" t="s">
        <v>15748</v>
      </c>
      <c r="AR1188" s="292">
        <v>45442</v>
      </c>
      <c r="AS1188" s="292">
        <v>45442</v>
      </c>
      <c r="AT1188" s="8" t="s">
        <v>15749</v>
      </c>
      <c r="AU1188" s="244">
        <v>45396</v>
      </c>
      <c r="AV1188" s="317" t="s">
        <v>8582</v>
      </c>
      <c r="AW1188" s="294" t="s">
        <v>3782</v>
      </c>
      <c r="AX1188" s="249"/>
      <c r="AY1188" s="250" t="s">
        <v>15737</v>
      </c>
    </row>
    <row r="1189" spans="1:51" ht="25.5" customHeight="1" x14ac:dyDescent="0.35">
      <c r="A1189" s="330">
        <v>1188</v>
      </c>
      <c r="B1189" s="293" t="s">
        <v>15750</v>
      </c>
      <c r="C1189" s="8" t="s">
        <v>643</v>
      </c>
      <c r="D1189" s="10"/>
      <c r="E1189" s="10" t="s">
        <v>14</v>
      </c>
      <c r="F1189" s="9">
        <v>45383</v>
      </c>
      <c r="G1189" s="9">
        <v>45442</v>
      </c>
      <c r="H1189" s="251"/>
      <c r="I1189" s="251"/>
      <c r="J1189" s="9"/>
      <c r="K1189" s="231" t="s">
        <v>26</v>
      </c>
      <c r="L1189" s="253" t="s">
        <v>27</v>
      </c>
      <c r="M1189" s="242" t="s">
        <v>27</v>
      </c>
      <c r="N1189" s="252" t="s">
        <v>2050</v>
      </c>
      <c r="O1189" s="252" t="s">
        <v>1078</v>
      </c>
      <c r="P1189" s="252" t="s">
        <v>2471</v>
      </c>
      <c r="Q1189" s="253" t="s">
        <v>21</v>
      </c>
      <c r="R1189" s="350" t="s">
        <v>15751</v>
      </c>
      <c r="S1189" s="351" t="s">
        <v>2003</v>
      </c>
      <c r="T1189" s="253" t="s">
        <v>22</v>
      </c>
      <c r="U1189" s="244">
        <v>35409</v>
      </c>
      <c r="V1189" s="10" t="s">
        <v>2297</v>
      </c>
      <c r="W1189" s="10" t="s">
        <v>2297</v>
      </c>
      <c r="X1189" s="241" t="s">
        <v>1936</v>
      </c>
      <c r="Y1189" s="375" t="s">
        <v>15752</v>
      </c>
      <c r="Z1189" s="243">
        <v>44580</v>
      </c>
      <c r="AA1189" s="243" t="s">
        <v>1937</v>
      </c>
      <c r="AB1189" s="10" t="s">
        <v>1956</v>
      </c>
      <c r="AC1189" s="10" t="s">
        <v>1939</v>
      </c>
      <c r="AD1189" s="10" t="s">
        <v>2154</v>
      </c>
      <c r="AE1189" s="243" t="s">
        <v>1998</v>
      </c>
      <c r="AF1189" s="358" t="s">
        <v>15753</v>
      </c>
      <c r="AG1189" s="358" t="s">
        <v>15754</v>
      </c>
      <c r="AH1189" s="242" t="s">
        <v>15755</v>
      </c>
      <c r="AI1189" s="243" t="s">
        <v>15756</v>
      </c>
      <c r="AJ1189" s="290" t="s">
        <v>15757</v>
      </c>
      <c r="AK1189" s="10" t="s">
        <v>15758</v>
      </c>
      <c r="AL1189" s="241" t="s">
        <v>1993</v>
      </c>
      <c r="AM1189" s="327" t="s">
        <v>15759</v>
      </c>
      <c r="AN1189" s="372" t="s">
        <v>15760</v>
      </c>
      <c r="AO1189" s="357" t="s">
        <v>15761</v>
      </c>
      <c r="AP1189" s="10"/>
      <c r="AQ1189" s="254" t="s">
        <v>2290</v>
      </c>
      <c r="AR1189" s="292">
        <v>45442</v>
      </c>
      <c r="AS1189" s="292">
        <v>45442</v>
      </c>
      <c r="AT1189" s="8" t="s">
        <v>10528</v>
      </c>
      <c r="AU1189" s="244" t="s">
        <v>10528</v>
      </c>
      <c r="AV1189" s="317" t="s">
        <v>8638</v>
      </c>
      <c r="AW1189" s="294" t="s">
        <v>6649</v>
      </c>
      <c r="AX1189" s="249"/>
      <c r="AY1189" s="250" t="s">
        <v>15750</v>
      </c>
    </row>
    <row r="1190" spans="1:51" ht="25.5" customHeight="1" x14ac:dyDescent="0.35">
      <c r="A1190" s="330">
        <v>1189</v>
      </c>
      <c r="B1190" s="293" t="s">
        <v>15762</v>
      </c>
      <c r="C1190" s="294" t="s">
        <v>1615</v>
      </c>
      <c r="D1190" s="253"/>
      <c r="E1190" s="253" t="s">
        <v>14</v>
      </c>
      <c r="F1190" s="251">
        <v>44746</v>
      </c>
      <c r="G1190" s="251">
        <v>44805</v>
      </c>
      <c r="H1190" s="251">
        <v>45171</v>
      </c>
      <c r="I1190" s="251">
        <v>45565</v>
      </c>
      <c r="J1190" s="231" t="s">
        <v>2085</v>
      </c>
      <c r="K1190" s="231" t="s">
        <v>18</v>
      </c>
      <c r="L1190" s="253" t="s">
        <v>283</v>
      </c>
      <c r="M1190" s="242" t="s">
        <v>2168</v>
      </c>
      <c r="N1190" s="252" t="s">
        <v>1984</v>
      </c>
      <c r="O1190" s="252" t="s">
        <v>15763</v>
      </c>
      <c r="P1190" s="252" t="s">
        <v>15764</v>
      </c>
      <c r="Q1190" s="253" t="s">
        <v>21</v>
      </c>
      <c r="R1190" s="350" t="s">
        <v>15765</v>
      </c>
      <c r="S1190" s="253" t="s">
        <v>1944</v>
      </c>
      <c r="T1190" s="253" t="s">
        <v>22</v>
      </c>
      <c r="U1190" s="295">
        <v>31466</v>
      </c>
      <c r="V1190" s="253" t="s">
        <v>57</v>
      </c>
      <c r="W1190" s="253" t="s">
        <v>2007</v>
      </c>
      <c r="X1190" s="293" t="s">
        <v>1936</v>
      </c>
      <c r="Y1190" s="374" t="s">
        <v>15766</v>
      </c>
      <c r="Z1190" s="252">
        <v>44522</v>
      </c>
      <c r="AA1190" s="253" t="s">
        <v>1937</v>
      </c>
      <c r="AB1190" s="253" t="s">
        <v>1938</v>
      </c>
      <c r="AC1190" s="253" t="s">
        <v>1939</v>
      </c>
      <c r="AD1190" s="253" t="s">
        <v>2303</v>
      </c>
      <c r="AE1190" s="252" t="s">
        <v>2095</v>
      </c>
      <c r="AF1190" s="253" t="s">
        <v>15767</v>
      </c>
      <c r="AG1190" s="253" t="s">
        <v>15768</v>
      </c>
      <c r="AH1190" s="242" t="s">
        <v>15767</v>
      </c>
      <c r="AI1190" s="252" t="s">
        <v>15768</v>
      </c>
      <c r="AJ1190" s="293" t="s">
        <v>15769</v>
      </c>
      <c r="AK1190" s="253" t="s">
        <v>15770</v>
      </c>
      <c r="AL1190" s="293" t="s">
        <v>1941</v>
      </c>
      <c r="AM1190" s="296" t="s">
        <v>15771</v>
      </c>
      <c r="AN1190" s="321" t="s">
        <v>15772</v>
      </c>
      <c r="AO1190" s="10" t="s">
        <v>15773</v>
      </c>
      <c r="AP1190" s="10"/>
      <c r="AQ1190" s="254" t="s">
        <v>2695</v>
      </c>
      <c r="AR1190" s="292">
        <v>45443</v>
      </c>
      <c r="AS1190" s="292">
        <v>45443</v>
      </c>
      <c r="AT1190" s="8" t="s">
        <v>15774</v>
      </c>
      <c r="AU1190" s="244">
        <v>45408</v>
      </c>
      <c r="AV1190" s="317" t="s">
        <v>8582</v>
      </c>
      <c r="AW1190" s="294" t="s">
        <v>3782</v>
      </c>
      <c r="AX1190" s="249" t="s">
        <v>15775</v>
      </c>
      <c r="AY1190" s="250" t="s">
        <v>15762</v>
      </c>
    </row>
    <row r="1191" spans="1:51" ht="25.5" customHeight="1" x14ac:dyDescent="0.35">
      <c r="A1191" s="330">
        <v>1190</v>
      </c>
      <c r="B1191" s="293" t="s">
        <v>15776</v>
      </c>
      <c r="C1191" s="294" t="s">
        <v>15777</v>
      </c>
      <c r="D1191" s="253"/>
      <c r="E1191" s="253" t="s">
        <v>14</v>
      </c>
      <c r="F1191" s="251">
        <v>45007</v>
      </c>
      <c r="G1191" s="251">
        <v>45066</v>
      </c>
      <c r="H1191" s="251">
        <v>45067</v>
      </c>
      <c r="I1191" s="251">
        <v>45443</v>
      </c>
      <c r="J1191" s="231" t="s">
        <v>2085</v>
      </c>
      <c r="K1191" s="231" t="s">
        <v>109</v>
      </c>
      <c r="L1191" s="253" t="s">
        <v>110</v>
      </c>
      <c r="M1191" s="242" t="s">
        <v>2330</v>
      </c>
      <c r="N1191" s="252" t="s">
        <v>2050</v>
      </c>
      <c r="O1191" s="252" t="s">
        <v>8827</v>
      </c>
      <c r="P1191" s="252" t="s">
        <v>15778</v>
      </c>
      <c r="Q1191" s="253" t="s">
        <v>21</v>
      </c>
      <c r="R1191" s="293" t="s">
        <v>15779</v>
      </c>
      <c r="S1191" s="253" t="s">
        <v>1986</v>
      </c>
      <c r="T1191" s="253" t="s">
        <v>22</v>
      </c>
      <c r="U1191" s="295">
        <v>35115</v>
      </c>
      <c r="V1191" s="243" t="s">
        <v>501</v>
      </c>
      <c r="W1191" s="253" t="s">
        <v>501</v>
      </c>
      <c r="X1191" s="293" t="s">
        <v>1936</v>
      </c>
      <c r="Y1191" s="374" t="s">
        <v>15780</v>
      </c>
      <c r="Z1191" s="252">
        <v>44304</v>
      </c>
      <c r="AA1191" s="253" t="s">
        <v>1937</v>
      </c>
      <c r="AB1191" s="253" t="s">
        <v>1938</v>
      </c>
      <c r="AC1191" s="253" t="s">
        <v>1939</v>
      </c>
      <c r="AD1191" s="253" t="s">
        <v>6528</v>
      </c>
      <c r="AE1191" s="252" t="s">
        <v>2041</v>
      </c>
      <c r="AF1191" s="253" t="s">
        <v>15781</v>
      </c>
      <c r="AG1191" s="253" t="s">
        <v>15782</v>
      </c>
      <c r="AH1191" s="242" t="s">
        <v>15783</v>
      </c>
      <c r="AI1191" s="252" t="s">
        <v>15784</v>
      </c>
      <c r="AJ1191" s="293" t="s">
        <v>15785</v>
      </c>
      <c r="AK1191" s="253" t="s">
        <v>15786</v>
      </c>
      <c r="AL1191" s="293" t="s">
        <v>1958</v>
      </c>
      <c r="AM1191" s="296" t="s">
        <v>15787</v>
      </c>
      <c r="AN1191" s="321" t="s">
        <v>15788</v>
      </c>
      <c r="AO1191" s="10"/>
      <c r="AP1191" s="10"/>
      <c r="AQ1191" s="254" t="s">
        <v>15789</v>
      </c>
      <c r="AR1191" s="292">
        <v>45443</v>
      </c>
      <c r="AS1191" s="292">
        <v>45443</v>
      </c>
      <c r="AT1191" s="8" t="s">
        <v>15790</v>
      </c>
      <c r="AU1191" s="244" t="s">
        <v>10528</v>
      </c>
      <c r="AV1191" s="317" t="s">
        <v>8638</v>
      </c>
      <c r="AW1191" s="294" t="s">
        <v>9695</v>
      </c>
      <c r="AX1191" s="249"/>
      <c r="AY1191" s="250" t="s">
        <v>15776</v>
      </c>
    </row>
    <row r="1192" spans="1:51" ht="25.5" customHeight="1" x14ac:dyDescent="0.35">
      <c r="A1192" s="330">
        <v>1191</v>
      </c>
      <c r="B1192" s="293" t="s">
        <v>15791</v>
      </c>
      <c r="C1192" s="294" t="s">
        <v>1854</v>
      </c>
      <c r="D1192" s="253"/>
      <c r="E1192" s="253" t="s">
        <v>14</v>
      </c>
      <c r="F1192" s="251">
        <v>44641</v>
      </c>
      <c r="G1192" s="251">
        <v>44700</v>
      </c>
      <c r="H1192" s="251">
        <v>45066</v>
      </c>
      <c r="I1192" s="251">
        <v>45443</v>
      </c>
      <c r="J1192" s="231" t="s">
        <v>2085</v>
      </c>
      <c r="K1192" s="231" t="s">
        <v>109</v>
      </c>
      <c r="L1192" s="253" t="s">
        <v>1440</v>
      </c>
      <c r="M1192" s="242" t="s">
        <v>1440</v>
      </c>
      <c r="N1192" s="252" t="s">
        <v>1933</v>
      </c>
      <c r="O1192" s="252" t="s">
        <v>1855</v>
      </c>
      <c r="P1192" s="252" t="s">
        <v>15792</v>
      </c>
      <c r="Q1192" s="253" t="s">
        <v>21</v>
      </c>
      <c r="R1192" s="350" t="s">
        <v>15793</v>
      </c>
      <c r="S1192" s="253" t="s">
        <v>2029</v>
      </c>
      <c r="T1192" s="253" t="s">
        <v>53</v>
      </c>
      <c r="U1192" s="295">
        <v>31518</v>
      </c>
      <c r="V1192" s="253" t="s">
        <v>15794</v>
      </c>
      <c r="W1192" s="253" t="s">
        <v>334</v>
      </c>
      <c r="X1192" s="293" t="s">
        <v>1936</v>
      </c>
      <c r="Y1192" s="374" t="s">
        <v>15795</v>
      </c>
      <c r="Z1192" s="252">
        <v>45016</v>
      </c>
      <c r="AA1192" s="253" t="s">
        <v>1937</v>
      </c>
      <c r="AB1192" s="253" t="s">
        <v>1938</v>
      </c>
      <c r="AC1192" s="253" t="s">
        <v>1939</v>
      </c>
      <c r="AD1192" s="253" t="s">
        <v>2303</v>
      </c>
      <c r="AE1192" s="252" t="s">
        <v>2095</v>
      </c>
      <c r="AF1192" s="253" t="s">
        <v>15796</v>
      </c>
      <c r="AG1192" s="253" t="s">
        <v>15797</v>
      </c>
      <c r="AH1192" s="242" t="s">
        <v>15798</v>
      </c>
      <c r="AI1192" s="252" t="s">
        <v>15799</v>
      </c>
      <c r="AJ1192" s="293" t="s">
        <v>15800</v>
      </c>
      <c r="AK1192" s="253" t="s">
        <v>15801</v>
      </c>
      <c r="AL1192" s="293" t="s">
        <v>1971</v>
      </c>
      <c r="AM1192" s="296" t="s">
        <v>15802</v>
      </c>
      <c r="AN1192" s="321" t="s">
        <v>2820</v>
      </c>
      <c r="AO1192" s="10" t="s">
        <v>15803</v>
      </c>
      <c r="AP1192" s="10"/>
      <c r="AQ1192" s="254" t="s">
        <v>15804</v>
      </c>
      <c r="AR1192" s="292">
        <v>45443</v>
      </c>
      <c r="AS1192" s="292">
        <v>45443</v>
      </c>
      <c r="AT1192" s="8" t="s">
        <v>15805</v>
      </c>
      <c r="AU1192" s="244" t="s">
        <v>10528</v>
      </c>
      <c r="AV1192" s="317" t="s">
        <v>8638</v>
      </c>
      <c r="AW1192" s="294" t="s">
        <v>9695</v>
      </c>
      <c r="AX1192" s="249"/>
      <c r="AY1192" s="250" t="s">
        <v>15791</v>
      </c>
    </row>
    <row r="1193" spans="1:51" ht="25.5" customHeight="1" x14ac:dyDescent="0.35">
      <c r="A1193" s="330">
        <v>1192</v>
      </c>
      <c r="B1193" s="293" t="s">
        <v>15806</v>
      </c>
      <c r="C1193" s="294" t="s">
        <v>15807</v>
      </c>
      <c r="D1193" s="253"/>
      <c r="E1193" s="253" t="s">
        <v>176</v>
      </c>
      <c r="F1193" s="251">
        <v>42425</v>
      </c>
      <c r="G1193" s="251">
        <v>42484</v>
      </c>
      <c r="H1193" s="251">
        <v>42850</v>
      </c>
      <c r="I1193" s="251"/>
      <c r="J1193" s="231" t="s">
        <v>1932</v>
      </c>
      <c r="K1193" s="231" t="s">
        <v>80</v>
      </c>
      <c r="L1193" s="253" t="s">
        <v>297</v>
      </c>
      <c r="M1193" s="242" t="s">
        <v>2122</v>
      </c>
      <c r="N1193" s="252" t="s">
        <v>1942</v>
      </c>
      <c r="O1193" s="252" t="s">
        <v>164</v>
      </c>
      <c r="P1193" s="252" t="s">
        <v>2053</v>
      </c>
      <c r="Q1193" s="253" t="s">
        <v>83</v>
      </c>
      <c r="R1193" s="293" t="s">
        <v>15808</v>
      </c>
      <c r="S1193" s="253" t="s">
        <v>1944</v>
      </c>
      <c r="T1193" s="253" t="s">
        <v>53</v>
      </c>
      <c r="U1193" s="295">
        <v>31067</v>
      </c>
      <c r="V1193" s="253" t="s">
        <v>176</v>
      </c>
      <c r="W1193" s="253" t="s">
        <v>2048</v>
      </c>
      <c r="X1193" s="293" t="s">
        <v>1936</v>
      </c>
      <c r="Y1193" s="374" t="s">
        <v>15809</v>
      </c>
      <c r="Z1193" s="252">
        <v>44438</v>
      </c>
      <c r="AA1193" s="253" t="s">
        <v>2009</v>
      </c>
      <c r="AB1193" s="253" t="s">
        <v>1938</v>
      </c>
      <c r="AC1193" s="253" t="s">
        <v>1939</v>
      </c>
      <c r="AD1193" s="253" t="s">
        <v>2309</v>
      </c>
      <c r="AE1193" s="252" t="s">
        <v>1948</v>
      </c>
      <c r="AF1193" s="253" t="s">
        <v>15810</v>
      </c>
      <c r="AG1193" s="253" t="s">
        <v>15811</v>
      </c>
      <c r="AH1193" s="242" t="s">
        <v>15810</v>
      </c>
      <c r="AI1193" s="252" t="s">
        <v>15811</v>
      </c>
      <c r="AJ1193" s="293" t="s">
        <v>15812</v>
      </c>
      <c r="AK1193" s="253" t="s">
        <v>15813</v>
      </c>
      <c r="AL1193" s="293" t="s">
        <v>1971</v>
      </c>
      <c r="AM1193" s="296" t="s">
        <v>15814</v>
      </c>
      <c r="AN1193" s="321" t="s">
        <v>15815</v>
      </c>
      <c r="AO1193" s="10" t="s">
        <v>15816</v>
      </c>
      <c r="AP1193" s="10"/>
      <c r="AQ1193" s="254" t="s">
        <v>15817</v>
      </c>
      <c r="AR1193" s="292">
        <v>45443</v>
      </c>
      <c r="AS1193" s="292">
        <v>45443</v>
      </c>
      <c r="AT1193" s="8" t="s">
        <v>15818</v>
      </c>
      <c r="AU1193" s="244">
        <v>45428</v>
      </c>
      <c r="AV1193" s="317" t="s">
        <v>8638</v>
      </c>
      <c r="AW1193" s="294" t="s">
        <v>6649</v>
      </c>
      <c r="AX1193" s="249"/>
      <c r="AY1193" s="250" t="s">
        <v>15806</v>
      </c>
    </row>
    <row r="1194" spans="1:51" ht="25.5" customHeight="1" x14ac:dyDescent="0.35">
      <c r="A1194" s="330">
        <v>1193</v>
      </c>
      <c r="B1194" s="293" t="s">
        <v>15819</v>
      </c>
      <c r="C1194" s="8" t="s">
        <v>15820</v>
      </c>
      <c r="D1194" s="10"/>
      <c r="E1194" s="253" t="s">
        <v>2048</v>
      </c>
      <c r="F1194" s="9">
        <v>45110</v>
      </c>
      <c r="G1194" s="9">
        <v>45169</v>
      </c>
      <c r="H1194" s="251">
        <v>45170</v>
      </c>
      <c r="I1194" s="251">
        <v>45535</v>
      </c>
      <c r="J1194" s="9" t="s">
        <v>2085</v>
      </c>
      <c r="K1194" s="376" t="s">
        <v>80</v>
      </c>
      <c r="L1194" s="253" t="s">
        <v>297</v>
      </c>
      <c r="M1194" s="242" t="s">
        <v>2122</v>
      </c>
      <c r="N1194" s="252" t="s">
        <v>1933</v>
      </c>
      <c r="O1194" s="252" t="s">
        <v>196</v>
      </c>
      <c r="P1194" s="252" t="s">
        <v>2061</v>
      </c>
      <c r="Q1194" s="253" t="s">
        <v>83</v>
      </c>
      <c r="R1194" s="350" t="s">
        <v>15821</v>
      </c>
      <c r="S1194" s="351" t="s">
        <v>2234</v>
      </c>
      <c r="T1194" s="253" t="s">
        <v>53</v>
      </c>
      <c r="U1194" s="244">
        <v>32696</v>
      </c>
      <c r="V1194" s="243" t="s">
        <v>2048</v>
      </c>
      <c r="W1194" s="243" t="s">
        <v>781</v>
      </c>
      <c r="X1194" s="241" t="s">
        <v>1936</v>
      </c>
      <c r="Y1194" s="375" t="s">
        <v>15822</v>
      </c>
      <c r="Z1194" s="243">
        <v>44511</v>
      </c>
      <c r="AA1194" s="243" t="s">
        <v>1937</v>
      </c>
      <c r="AB1194" s="10" t="s">
        <v>1938</v>
      </c>
      <c r="AC1194" s="253" t="s">
        <v>1939</v>
      </c>
      <c r="AD1194" s="10" t="s">
        <v>9984</v>
      </c>
      <c r="AE1194" s="243" t="s">
        <v>15823</v>
      </c>
      <c r="AF1194" s="253" t="s">
        <v>15824</v>
      </c>
      <c r="AG1194" s="253" t="s">
        <v>15825</v>
      </c>
      <c r="AH1194" s="242" t="s">
        <v>15824</v>
      </c>
      <c r="AI1194" s="252" t="s">
        <v>15825</v>
      </c>
      <c r="AJ1194" s="293" t="s">
        <v>15826</v>
      </c>
      <c r="AK1194" s="253" t="s">
        <v>15827</v>
      </c>
      <c r="AL1194" s="293" t="s">
        <v>1971</v>
      </c>
      <c r="AM1194" s="327" t="s">
        <v>15828</v>
      </c>
      <c r="AN1194" s="372" t="s">
        <v>15829</v>
      </c>
      <c r="AO1194" s="357" t="s">
        <v>15830</v>
      </c>
      <c r="AP1194" s="10"/>
      <c r="AQ1194" s="254" t="s">
        <v>15831</v>
      </c>
      <c r="AR1194" s="292">
        <v>45443</v>
      </c>
      <c r="AS1194" s="292">
        <v>45443</v>
      </c>
      <c r="AT1194" s="8" t="s">
        <v>15832</v>
      </c>
      <c r="AU1194" s="244">
        <v>45426</v>
      </c>
      <c r="AV1194" s="317" t="s">
        <v>8582</v>
      </c>
      <c r="AW1194" s="294" t="s">
        <v>8333</v>
      </c>
      <c r="AX1194" s="249"/>
      <c r="AY1194" s="250" t="s">
        <v>15819</v>
      </c>
    </row>
    <row r="1195" spans="1:51" ht="25.5" customHeight="1" x14ac:dyDescent="0.35">
      <c r="A1195" s="330">
        <v>1194</v>
      </c>
      <c r="B1195" s="293" t="s">
        <v>15833</v>
      </c>
      <c r="C1195" s="8" t="s">
        <v>15834</v>
      </c>
      <c r="D1195" s="10"/>
      <c r="E1195" s="10" t="s">
        <v>14</v>
      </c>
      <c r="F1195" s="9">
        <v>45385</v>
      </c>
      <c r="G1195" s="9">
        <v>45444</v>
      </c>
      <c r="H1195" s="251"/>
      <c r="I1195" s="251"/>
      <c r="J1195" s="9"/>
      <c r="K1195" s="231" t="s">
        <v>40</v>
      </c>
      <c r="L1195" s="253" t="s">
        <v>41</v>
      </c>
      <c r="M1195" s="242" t="s">
        <v>2412</v>
      </c>
      <c r="N1195" s="252" t="s">
        <v>1933</v>
      </c>
      <c r="O1195" s="252" t="s">
        <v>1754</v>
      </c>
      <c r="P1195" s="252" t="s">
        <v>2730</v>
      </c>
      <c r="Q1195" s="253" t="s">
        <v>21</v>
      </c>
      <c r="R1195" s="350" t="s">
        <v>15835</v>
      </c>
      <c r="S1195" s="351" t="s">
        <v>2135</v>
      </c>
      <c r="T1195" s="253" t="s">
        <v>22</v>
      </c>
      <c r="U1195" s="244">
        <v>33406</v>
      </c>
      <c r="V1195" s="10" t="s">
        <v>293</v>
      </c>
      <c r="W1195" s="10" t="s">
        <v>293</v>
      </c>
      <c r="X1195" s="241" t="s">
        <v>1936</v>
      </c>
      <c r="Y1195" s="375" t="s">
        <v>15836</v>
      </c>
      <c r="Z1195" s="243">
        <v>44606</v>
      </c>
      <c r="AA1195" s="243" t="s">
        <v>1937</v>
      </c>
      <c r="AB1195" s="10" t="s">
        <v>1956</v>
      </c>
      <c r="AC1195" s="10" t="s">
        <v>1939</v>
      </c>
      <c r="AD1195" s="10" t="s">
        <v>2221</v>
      </c>
      <c r="AE1195" s="243" t="s">
        <v>2350</v>
      </c>
      <c r="AF1195" s="358" t="s">
        <v>15837</v>
      </c>
      <c r="AG1195" s="358" t="s">
        <v>15838</v>
      </c>
      <c r="AH1195" s="242" t="s">
        <v>15839</v>
      </c>
      <c r="AI1195" s="243" t="s">
        <v>15840</v>
      </c>
      <c r="AJ1195" s="290" t="s">
        <v>15841</v>
      </c>
      <c r="AK1195" s="10" t="s">
        <v>15842</v>
      </c>
      <c r="AL1195" s="241" t="s">
        <v>1993</v>
      </c>
      <c r="AM1195" s="327" t="s">
        <v>15843</v>
      </c>
      <c r="AN1195" s="372" t="s">
        <v>15844</v>
      </c>
      <c r="AO1195" s="357" t="s">
        <v>15845</v>
      </c>
      <c r="AP1195" s="10"/>
      <c r="AQ1195" s="254" t="s">
        <v>15846</v>
      </c>
      <c r="AR1195" s="292">
        <v>45443</v>
      </c>
      <c r="AS1195" s="292">
        <v>45443</v>
      </c>
      <c r="AT1195" s="8" t="s">
        <v>10528</v>
      </c>
      <c r="AU1195" s="244">
        <v>45439</v>
      </c>
      <c r="AV1195" s="317" t="s">
        <v>8582</v>
      </c>
      <c r="AW1195" s="294" t="s">
        <v>6612</v>
      </c>
      <c r="AX1195" s="249" t="s">
        <v>15847</v>
      </c>
      <c r="AY1195" s="250" t="s">
        <v>15833</v>
      </c>
    </row>
    <row r="1196" spans="1:51" ht="25.5" customHeight="1" x14ac:dyDescent="0.35">
      <c r="A1196" s="330">
        <v>1195</v>
      </c>
      <c r="B1196" s="241" t="s">
        <v>15848</v>
      </c>
      <c r="C1196" s="8" t="s">
        <v>15849</v>
      </c>
      <c r="D1196" s="10"/>
      <c r="E1196" s="10" t="s">
        <v>1866</v>
      </c>
      <c r="F1196" s="9">
        <v>45427</v>
      </c>
      <c r="G1196" s="9">
        <v>45486</v>
      </c>
      <c r="H1196" s="251"/>
      <c r="I1196" s="251"/>
      <c r="J1196" s="9"/>
      <c r="K1196" s="7" t="s">
        <v>80</v>
      </c>
      <c r="L1196" s="10" t="s">
        <v>15850</v>
      </c>
      <c r="M1196" s="242" t="s">
        <v>2151</v>
      </c>
      <c r="N1196" s="252" t="s">
        <v>2017</v>
      </c>
      <c r="O1196" s="252" t="s">
        <v>196</v>
      </c>
      <c r="P1196" s="252" t="s">
        <v>2735</v>
      </c>
      <c r="Q1196" s="253" t="s">
        <v>83</v>
      </c>
      <c r="R1196" s="293" t="s">
        <v>15851</v>
      </c>
      <c r="S1196" s="253" t="s">
        <v>2003</v>
      </c>
      <c r="T1196" s="253" t="s">
        <v>53</v>
      </c>
      <c r="U1196" s="244">
        <v>34073</v>
      </c>
      <c r="V1196" s="10" t="s">
        <v>79</v>
      </c>
      <c r="W1196" s="10" t="s">
        <v>79</v>
      </c>
      <c r="X1196" s="241" t="s">
        <v>1936</v>
      </c>
      <c r="Y1196" s="375" t="s">
        <v>15852</v>
      </c>
      <c r="Z1196" s="243">
        <v>45222</v>
      </c>
      <c r="AA1196" s="10" t="s">
        <v>1937</v>
      </c>
      <c r="AB1196" s="10" t="s">
        <v>1946</v>
      </c>
      <c r="AC1196" s="10" t="s">
        <v>1939</v>
      </c>
      <c r="AD1196" s="10" t="s">
        <v>15853</v>
      </c>
      <c r="AE1196" s="243" t="s">
        <v>1948</v>
      </c>
      <c r="AF1196" s="10" t="s">
        <v>15854</v>
      </c>
      <c r="AG1196" s="10" t="s">
        <v>15855</v>
      </c>
      <c r="AH1196" s="242" t="s">
        <v>15854</v>
      </c>
      <c r="AI1196" s="243" t="s">
        <v>15855</v>
      </c>
      <c r="AJ1196" s="241" t="s">
        <v>15856</v>
      </c>
      <c r="AK1196" s="10" t="s">
        <v>15857</v>
      </c>
      <c r="AL1196" s="241" t="s">
        <v>15858</v>
      </c>
      <c r="AM1196" s="254" t="s">
        <v>15859</v>
      </c>
      <c r="AN1196" s="356" t="s">
        <v>15860</v>
      </c>
      <c r="AO1196" s="328" t="s">
        <v>15861</v>
      </c>
      <c r="AP1196" s="10"/>
      <c r="AQ1196" s="254" t="s">
        <v>15862</v>
      </c>
      <c r="AR1196" s="292">
        <v>45443</v>
      </c>
      <c r="AS1196" s="292">
        <v>45443</v>
      </c>
      <c r="AT1196" s="8" t="s">
        <v>10528</v>
      </c>
      <c r="AU1196" s="244">
        <v>45439</v>
      </c>
      <c r="AV1196" s="317" t="s">
        <v>8582</v>
      </c>
      <c r="AW1196" s="294" t="s">
        <v>15358</v>
      </c>
      <c r="AX1196" s="249"/>
      <c r="AY1196" s="250" t="s">
        <v>15848</v>
      </c>
    </row>
    <row r="1197" spans="1:51" ht="25.5" customHeight="1" x14ac:dyDescent="0.35">
      <c r="A1197" s="330">
        <v>1196</v>
      </c>
      <c r="B1197" s="293" t="s">
        <v>15863</v>
      </c>
      <c r="C1197" s="294" t="s">
        <v>15864</v>
      </c>
      <c r="D1197" s="253"/>
      <c r="E1197" s="253" t="s">
        <v>1869</v>
      </c>
      <c r="F1197" s="251">
        <v>44046</v>
      </c>
      <c r="G1197" s="251">
        <v>44105</v>
      </c>
      <c r="H1197" s="251">
        <v>44471</v>
      </c>
      <c r="I1197" s="251">
        <v>45566</v>
      </c>
      <c r="J1197" s="231" t="s">
        <v>2269</v>
      </c>
      <c r="K1197" s="231" t="s">
        <v>80</v>
      </c>
      <c r="L1197" s="253" t="s">
        <v>81</v>
      </c>
      <c r="M1197" s="242" t="s">
        <v>2298</v>
      </c>
      <c r="N1197" s="252" t="s">
        <v>2017</v>
      </c>
      <c r="O1197" s="252" t="s">
        <v>196</v>
      </c>
      <c r="P1197" s="252" t="s">
        <v>2061</v>
      </c>
      <c r="Q1197" s="253" t="s">
        <v>83</v>
      </c>
      <c r="R1197" s="293" t="s">
        <v>15865</v>
      </c>
      <c r="S1197" s="253" t="s">
        <v>2234</v>
      </c>
      <c r="T1197" s="253" t="s">
        <v>53</v>
      </c>
      <c r="U1197" s="295">
        <v>33087</v>
      </c>
      <c r="V1197" s="253" t="s">
        <v>2099</v>
      </c>
      <c r="W1197" s="253" t="s">
        <v>2099</v>
      </c>
      <c r="X1197" s="293" t="s">
        <v>1936</v>
      </c>
      <c r="Y1197" s="374" t="s">
        <v>15866</v>
      </c>
      <c r="Z1197" s="252">
        <v>44568</v>
      </c>
      <c r="AA1197" s="253" t="s">
        <v>1937</v>
      </c>
      <c r="AB1197" s="253" t="s">
        <v>1938</v>
      </c>
      <c r="AC1197" s="253" t="s">
        <v>1939</v>
      </c>
      <c r="AD1197" s="253" t="s">
        <v>2170</v>
      </c>
      <c r="AE1197" s="252" t="s">
        <v>1948</v>
      </c>
      <c r="AF1197" s="253" t="s">
        <v>15867</v>
      </c>
      <c r="AG1197" s="253" t="s">
        <v>15868</v>
      </c>
      <c r="AH1197" s="242" t="s">
        <v>15867</v>
      </c>
      <c r="AI1197" s="252" t="s">
        <v>15868</v>
      </c>
      <c r="AJ1197" s="293" t="s">
        <v>15869</v>
      </c>
      <c r="AK1197" s="253" t="s">
        <v>15870</v>
      </c>
      <c r="AL1197" s="293" t="s">
        <v>1971</v>
      </c>
      <c r="AM1197" s="296" t="s">
        <v>15871</v>
      </c>
      <c r="AN1197" s="321" t="s">
        <v>15872</v>
      </c>
      <c r="AO1197" s="10"/>
      <c r="AP1197" s="10"/>
      <c r="AQ1197" s="254" t="s">
        <v>15873</v>
      </c>
      <c r="AR1197" s="292">
        <v>45443</v>
      </c>
      <c r="AS1197" s="292">
        <v>45443</v>
      </c>
      <c r="AT1197" s="8" t="s">
        <v>15874</v>
      </c>
      <c r="AU1197" s="244">
        <v>45440</v>
      </c>
      <c r="AV1197" s="317" t="s">
        <v>8582</v>
      </c>
      <c r="AW1197" s="294" t="s">
        <v>15358</v>
      </c>
      <c r="AX1197" s="249"/>
      <c r="AY1197" s="250" t="s">
        <v>15863</v>
      </c>
    </row>
    <row r="1198" spans="1:51" ht="25.5" customHeight="1" x14ac:dyDescent="0.35">
      <c r="A1198" s="330">
        <v>1197</v>
      </c>
      <c r="B1198" s="293" t="s">
        <v>15875</v>
      </c>
      <c r="C1198" s="294" t="s">
        <v>15876</v>
      </c>
      <c r="D1198" s="253"/>
      <c r="E1198" s="253" t="s">
        <v>2019</v>
      </c>
      <c r="F1198" s="251">
        <v>44713</v>
      </c>
      <c r="G1198" s="251">
        <v>44772</v>
      </c>
      <c r="H1198" s="251">
        <v>45138</v>
      </c>
      <c r="I1198" s="251">
        <v>45504</v>
      </c>
      <c r="J1198" s="231" t="s">
        <v>1978</v>
      </c>
      <c r="K1198" s="231" t="s">
        <v>80</v>
      </c>
      <c r="L1198" s="253" t="s">
        <v>195</v>
      </c>
      <c r="M1198" s="242" t="s">
        <v>2060</v>
      </c>
      <c r="N1198" s="252" t="s">
        <v>1984</v>
      </c>
      <c r="O1198" s="252" t="s">
        <v>196</v>
      </c>
      <c r="P1198" s="252" t="s">
        <v>2061</v>
      </c>
      <c r="Q1198" s="253" t="s">
        <v>83</v>
      </c>
      <c r="R1198" s="293" t="s">
        <v>15877</v>
      </c>
      <c r="S1198" s="253" t="s">
        <v>2234</v>
      </c>
      <c r="T1198" s="253" t="s">
        <v>53</v>
      </c>
      <c r="U1198" s="295">
        <v>30735</v>
      </c>
      <c r="V1198" s="243" t="s">
        <v>343</v>
      </c>
      <c r="W1198" s="253" t="s">
        <v>343</v>
      </c>
      <c r="X1198" s="293" t="s">
        <v>1936</v>
      </c>
      <c r="Y1198" s="374" t="s">
        <v>15878</v>
      </c>
      <c r="Z1198" s="252">
        <v>44895</v>
      </c>
      <c r="AA1198" s="253" t="s">
        <v>1937</v>
      </c>
      <c r="AB1198" s="253" t="s">
        <v>1938</v>
      </c>
      <c r="AC1198" s="253" t="s">
        <v>1974</v>
      </c>
      <c r="AD1198" s="253" t="s">
        <v>15879</v>
      </c>
      <c r="AE1198" s="252" t="s">
        <v>15880</v>
      </c>
      <c r="AF1198" s="253" t="s">
        <v>15881</v>
      </c>
      <c r="AG1198" s="253" t="s">
        <v>15882</v>
      </c>
      <c r="AH1198" s="242" t="s">
        <v>15881</v>
      </c>
      <c r="AI1198" s="252" t="s">
        <v>15882</v>
      </c>
      <c r="AJ1198" s="293" t="s">
        <v>15883</v>
      </c>
      <c r="AK1198" s="253" t="s">
        <v>15884</v>
      </c>
      <c r="AL1198" s="293" t="s">
        <v>1971</v>
      </c>
      <c r="AM1198" s="296" t="s">
        <v>15885</v>
      </c>
      <c r="AN1198" s="321" t="s">
        <v>15886</v>
      </c>
      <c r="AO1198" s="10" t="s">
        <v>15887</v>
      </c>
      <c r="AP1198" s="10"/>
      <c r="AQ1198" s="254" t="s">
        <v>15888</v>
      </c>
      <c r="AR1198" s="292">
        <v>45443</v>
      </c>
      <c r="AS1198" s="292">
        <v>45443</v>
      </c>
      <c r="AT1198" s="8" t="s">
        <v>15889</v>
      </c>
      <c r="AU1198" s="244">
        <v>45433</v>
      </c>
      <c r="AV1198" s="317" t="s">
        <v>8582</v>
      </c>
      <c r="AW1198" s="294" t="s">
        <v>3782</v>
      </c>
      <c r="AX1198" s="249"/>
      <c r="AY1198" s="250" t="s">
        <v>15875</v>
      </c>
    </row>
    <row r="1199" spans="1:51" ht="25.5" customHeight="1" x14ac:dyDescent="0.35">
      <c r="A1199" s="330">
        <v>1198</v>
      </c>
      <c r="B1199" s="293" t="s">
        <v>15890</v>
      </c>
      <c r="C1199" s="294" t="s">
        <v>15891</v>
      </c>
      <c r="D1199" s="253"/>
      <c r="E1199" s="253" t="s">
        <v>14</v>
      </c>
      <c r="F1199" s="251">
        <v>44663</v>
      </c>
      <c r="G1199" s="251">
        <v>44722</v>
      </c>
      <c r="H1199" s="251">
        <v>45088</v>
      </c>
      <c r="I1199" s="251">
        <v>45473</v>
      </c>
      <c r="J1199" s="231" t="s">
        <v>2085</v>
      </c>
      <c r="K1199" s="231" t="s">
        <v>80</v>
      </c>
      <c r="L1199" s="253" t="s">
        <v>146</v>
      </c>
      <c r="M1199" s="242" t="s">
        <v>2130</v>
      </c>
      <c r="N1199" s="252" t="s">
        <v>1972</v>
      </c>
      <c r="O1199" s="252" t="s">
        <v>15892</v>
      </c>
      <c r="P1199" s="252" t="s">
        <v>15893</v>
      </c>
      <c r="Q1199" s="253" t="s">
        <v>21</v>
      </c>
      <c r="R1199" s="350" t="s">
        <v>15894</v>
      </c>
      <c r="S1199" s="253" t="s">
        <v>1986</v>
      </c>
      <c r="T1199" s="253" t="s">
        <v>22</v>
      </c>
      <c r="U1199" s="295">
        <v>32617</v>
      </c>
      <c r="V1199" s="253" t="s">
        <v>707</v>
      </c>
      <c r="W1199" s="253" t="s">
        <v>255</v>
      </c>
      <c r="X1199" s="293" t="s">
        <v>1936</v>
      </c>
      <c r="Y1199" s="374" t="s">
        <v>15895</v>
      </c>
      <c r="Z1199" s="252">
        <v>44419</v>
      </c>
      <c r="AA1199" s="253" t="s">
        <v>1937</v>
      </c>
      <c r="AB1199" s="253" t="s">
        <v>1946</v>
      </c>
      <c r="AC1199" s="253" t="s">
        <v>1939</v>
      </c>
      <c r="AD1199" s="253" t="s">
        <v>2098</v>
      </c>
      <c r="AE1199" s="252" t="s">
        <v>15334</v>
      </c>
      <c r="AF1199" s="253" t="s">
        <v>15896</v>
      </c>
      <c r="AG1199" s="253" t="s">
        <v>15897</v>
      </c>
      <c r="AH1199" s="242" t="s">
        <v>15898</v>
      </c>
      <c r="AI1199" s="252" t="s">
        <v>15899</v>
      </c>
      <c r="AJ1199" s="293" t="s">
        <v>15900</v>
      </c>
      <c r="AK1199" s="253" t="s">
        <v>15901</v>
      </c>
      <c r="AL1199" s="293" t="s">
        <v>1958</v>
      </c>
      <c r="AM1199" s="296" t="s">
        <v>15902</v>
      </c>
      <c r="AN1199" s="321" t="s">
        <v>15903</v>
      </c>
      <c r="AO1199" s="10" t="s">
        <v>15904</v>
      </c>
      <c r="AP1199" s="10"/>
      <c r="AQ1199" s="254" t="s">
        <v>15905</v>
      </c>
      <c r="AR1199" s="292">
        <v>45448</v>
      </c>
      <c r="AS1199" s="292">
        <v>45448</v>
      </c>
      <c r="AT1199" s="8" t="s">
        <v>15906</v>
      </c>
      <c r="AU1199" s="244">
        <v>45441</v>
      </c>
      <c r="AV1199" s="317" t="s">
        <v>8638</v>
      </c>
      <c r="AW1199" s="294" t="s">
        <v>9695</v>
      </c>
      <c r="AX1199" s="249"/>
      <c r="AY1199" s="250" t="s">
        <v>15890</v>
      </c>
    </row>
    <row r="1200" spans="1:51" ht="25.5" customHeight="1" x14ac:dyDescent="0.35">
      <c r="A1200" s="330">
        <v>1199</v>
      </c>
      <c r="B1200" s="293" t="s">
        <v>15907</v>
      </c>
      <c r="C1200" s="8" t="s">
        <v>15908</v>
      </c>
      <c r="D1200" s="10"/>
      <c r="E1200" s="253" t="s">
        <v>501</v>
      </c>
      <c r="F1200" s="9">
        <v>45208</v>
      </c>
      <c r="G1200" s="9">
        <v>45267</v>
      </c>
      <c r="H1200" s="251">
        <v>45268</v>
      </c>
      <c r="I1200" s="251">
        <v>45657</v>
      </c>
      <c r="J1200" s="9" t="s">
        <v>2085</v>
      </c>
      <c r="K1200" s="376" t="s">
        <v>80</v>
      </c>
      <c r="L1200" s="331" t="s">
        <v>163</v>
      </c>
      <c r="M1200" s="242" t="s">
        <v>2754</v>
      </c>
      <c r="N1200" s="252" t="s">
        <v>2097</v>
      </c>
      <c r="O1200" s="252" t="s">
        <v>82</v>
      </c>
      <c r="P1200" s="252" t="s">
        <v>1996</v>
      </c>
      <c r="Q1200" s="253" t="s">
        <v>83</v>
      </c>
      <c r="R1200" s="350" t="s">
        <v>15909</v>
      </c>
      <c r="S1200" s="351" t="s">
        <v>1944</v>
      </c>
      <c r="T1200" s="253" t="s">
        <v>53</v>
      </c>
      <c r="U1200" s="244">
        <v>28043</v>
      </c>
      <c r="V1200" s="10" t="s">
        <v>501</v>
      </c>
      <c r="W1200" s="10" t="s">
        <v>501</v>
      </c>
      <c r="X1200" s="241" t="s">
        <v>1936</v>
      </c>
      <c r="Y1200" s="375" t="s">
        <v>15910</v>
      </c>
      <c r="Z1200" s="243">
        <v>44422</v>
      </c>
      <c r="AA1200" s="243" t="s">
        <v>1937</v>
      </c>
      <c r="AB1200" s="10" t="s">
        <v>1938</v>
      </c>
      <c r="AC1200" s="10" t="s">
        <v>1939</v>
      </c>
      <c r="AD1200" s="10" t="s">
        <v>2437</v>
      </c>
      <c r="AE1200" s="243" t="s">
        <v>2711</v>
      </c>
      <c r="AF1200" s="253" t="s">
        <v>15911</v>
      </c>
      <c r="AG1200" s="253" t="s">
        <v>15912</v>
      </c>
      <c r="AH1200" s="242" t="s">
        <v>15911</v>
      </c>
      <c r="AI1200" s="252" t="s">
        <v>15912</v>
      </c>
      <c r="AJ1200" s="293" t="s">
        <v>15913</v>
      </c>
      <c r="AK1200" s="253" t="s">
        <v>15914</v>
      </c>
      <c r="AL1200" s="293" t="s">
        <v>1971</v>
      </c>
      <c r="AM1200" s="327" t="s">
        <v>15915</v>
      </c>
      <c r="AN1200" s="372" t="s">
        <v>15916</v>
      </c>
      <c r="AO1200" s="357" t="s">
        <v>15917</v>
      </c>
      <c r="AP1200" s="10"/>
      <c r="AQ1200" s="254" t="s">
        <v>15918</v>
      </c>
      <c r="AR1200" s="292">
        <v>45450</v>
      </c>
      <c r="AS1200" s="292">
        <v>45473</v>
      </c>
      <c r="AT1200" s="8" t="s">
        <v>15919</v>
      </c>
      <c r="AU1200" s="244">
        <v>45446</v>
      </c>
      <c r="AV1200" s="317" t="s">
        <v>8638</v>
      </c>
      <c r="AW1200" s="294" t="s">
        <v>6649</v>
      </c>
      <c r="AX1200" s="249"/>
      <c r="AY1200" s="250" t="s">
        <v>15907</v>
      </c>
    </row>
    <row r="1201" spans="1:51" ht="25.5" customHeight="1" x14ac:dyDescent="0.35">
      <c r="A1201" s="330">
        <v>1200</v>
      </c>
      <c r="B1201" s="293" t="s">
        <v>15920</v>
      </c>
      <c r="C1201" s="294" t="s">
        <v>15921</v>
      </c>
      <c r="D1201" s="253" t="s">
        <v>15922</v>
      </c>
      <c r="E1201" s="253" t="s">
        <v>14</v>
      </c>
      <c r="F1201" s="251">
        <v>44249</v>
      </c>
      <c r="G1201" s="251">
        <v>44308</v>
      </c>
      <c r="H1201" s="251">
        <v>45405</v>
      </c>
      <c r="I1201" s="251"/>
      <c r="J1201" s="231" t="s">
        <v>1932</v>
      </c>
      <c r="K1201" s="231" t="s">
        <v>26</v>
      </c>
      <c r="L1201" s="253" t="s">
        <v>789</v>
      </c>
      <c r="M1201" s="242" t="s">
        <v>789</v>
      </c>
      <c r="N1201" s="252" t="s">
        <v>2097</v>
      </c>
      <c r="O1201" s="252" t="s">
        <v>1870</v>
      </c>
      <c r="P1201" s="252" t="s">
        <v>15923</v>
      </c>
      <c r="Q1201" s="253" t="s">
        <v>21</v>
      </c>
      <c r="R1201" s="293" t="s">
        <v>15924</v>
      </c>
      <c r="S1201" s="253" t="s">
        <v>1944</v>
      </c>
      <c r="T1201" s="253" t="s">
        <v>22</v>
      </c>
      <c r="U1201" s="295">
        <v>28523</v>
      </c>
      <c r="V1201" s="253" t="s">
        <v>2007</v>
      </c>
      <c r="W1201" s="253" t="s">
        <v>2007</v>
      </c>
      <c r="X1201" s="293" t="s">
        <v>1936</v>
      </c>
      <c r="Y1201" s="374" t="s">
        <v>15925</v>
      </c>
      <c r="Z1201" s="252">
        <v>44587</v>
      </c>
      <c r="AA1201" s="253" t="s">
        <v>1937</v>
      </c>
      <c r="AB1201" s="253" t="s">
        <v>1938</v>
      </c>
      <c r="AC1201" s="253" t="s">
        <v>1939</v>
      </c>
      <c r="AD1201" s="253" t="s">
        <v>15926</v>
      </c>
      <c r="AE1201" s="252" t="s">
        <v>15927</v>
      </c>
      <c r="AF1201" s="253" t="s">
        <v>15928</v>
      </c>
      <c r="AG1201" s="253" t="s">
        <v>15929</v>
      </c>
      <c r="AH1201" s="242" t="s">
        <v>15930</v>
      </c>
      <c r="AI1201" s="252" t="s">
        <v>15931</v>
      </c>
      <c r="AJ1201" s="293" t="s">
        <v>15932</v>
      </c>
      <c r="AK1201" s="253" t="s">
        <v>15933</v>
      </c>
      <c r="AL1201" s="293" t="s">
        <v>1941</v>
      </c>
      <c r="AM1201" s="296" t="s">
        <v>15934</v>
      </c>
      <c r="AN1201" s="321" t="s">
        <v>15935</v>
      </c>
      <c r="AO1201" s="10" t="s">
        <v>15935</v>
      </c>
      <c r="AP1201" s="10"/>
      <c r="AQ1201" s="254" t="s">
        <v>15936</v>
      </c>
      <c r="AR1201" s="292">
        <v>45456</v>
      </c>
      <c r="AS1201" s="292">
        <v>45456</v>
      </c>
      <c r="AT1201" s="8" t="s">
        <v>15937</v>
      </c>
      <c r="AU1201" s="244">
        <v>45411</v>
      </c>
      <c r="AV1201" s="317" t="s">
        <v>8582</v>
      </c>
      <c r="AW1201" s="294" t="s">
        <v>6612</v>
      </c>
      <c r="AX1201" s="249"/>
      <c r="AY1201" s="250" t="s">
        <v>15920</v>
      </c>
    </row>
    <row r="1202" spans="1:51" ht="25.5" customHeight="1" x14ac:dyDescent="0.35">
      <c r="A1202" s="330">
        <v>1201</v>
      </c>
      <c r="B1202" s="293" t="s">
        <v>15938</v>
      </c>
      <c r="C1202" s="8" t="s">
        <v>15939</v>
      </c>
      <c r="D1202" s="10" t="s">
        <v>15940</v>
      </c>
      <c r="E1202" s="10" t="s">
        <v>14</v>
      </c>
      <c r="F1202" s="9">
        <v>45264</v>
      </c>
      <c r="G1202" s="9">
        <v>45323</v>
      </c>
      <c r="H1202" s="251">
        <v>45324</v>
      </c>
      <c r="I1202" s="251">
        <v>45716</v>
      </c>
      <c r="J1202" s="9" t="s">
        <v>2085</v>
      </c>
      <c r="K1202" s="231" t="s">
        <v>34</v>
      </c>
      <c r="L1202" s="253" t="s">
        <v>35</v>
      </c>
      <c r="M1202" s="242" t="s">
        <v>2292</v>
      </c>
      <c r="N1202" s="252" t="s">
        <v>1984</v>
      </c>
      <c r="O1202" s="252" t="s">
        <v>1873</v>
      </c>
      <c r="P1202" s="252" t="s">
        <v>12700</v>
      </c>
      <c r="Q1202" s="253" t="s">
        <v>21</v>
      </c>
      <c r="R1202" s="350" t="s">
        <v>15941</v>
      </c>
      <c r="S1202" s="351" t="s">
        <v>2252</v>
      </c>
      <c r="T1202" s="253" t="s">
        <v>22</v>
      </c>
      <c r="U1202" s="244">
        <v>30541</v>
      </c>
      <c r="V1202" s="10" t="s">
        <v>255</v>
      </c>
      <c r="W1202" s="10" t="s">
        <v>255</v>
      </c>
      <c r="X1202" s="241" t="s">
        <v>1936</v>
      </c>
      <c r="Y1202" s="375" t="s">
        <v>15942</v>
      </c>
      <c r="Z1202" s="243">
        <v>45197</v>
      </c>
      <c r="AA1202" s="243" t="s">
        <v>1937</v>
      </c>
      <c r="AB1202" s="10" t="s">
        <v>1946</v>
      </c>
      <c r="AC1202" s="10" t="s">
        <v>1939</v>
      </c>
      <c r="AD1202" s="10" t="s">
        <v>15943</v>
      </c>
      <c r="AE1202" s="243" t="s">
        <v>1988</v>
      </c>
      <c r="AF1202" s="253" t="s">
        <v>15944</v>
      </c>
      <c r="AG1202" s="253" t="s">
        <v>15945</v>
      </c>
      <c r="AH1202" s="242" t="s">
        <v>15944</v>
      </c>
      <c r="AI1202" s="252" t="s">
        <v>15945</v>
      </c>
      <c r="AJ1202" s="293" t="s">
        <v>15946</v>
      </c>
      <c r="AK1202" s="253" t="s">
        <v>15947</v>
      </c>
      <c r="AL1202" s="293" t="s">
        <v>1953</v>
      </c>
      <c r="AM1202" s="327" t="s">
        <v>15948</v>
      </c>
      <c r="AN1202" s="377" t="s">
        <v>15949</v>
      </c>
      <c r="AO1202" s="357" t="s">
        <v>15950</v>
      </c>
      <c r="AP1202" s="10"/>
      <c r="AQ1202" s="254" t="s">
        <v>15951</v>
      </c>
      <c r="AR1202" s="292">
        <v>45458</v>
      </c>
      <c r="AS1202" s="292">
        <v>45458</v>
      </c>
      <c r="AT1202" s="8" t="s">
        <v>15952</v>
      </c>
      <c r="AU1202" s="244">
        <v>45427</v>
      </c>
      <c r="AV1202" s="317" t="s">
        <v>8582</v>
      </c>
      <c r="AW1202" s="294" t="s">
        <v>8333</v>
      </c>
      <c r="AX1202" s="249"/>
      <c r="AY1202" s="250" t="s">
        <v>15938</v>
      </c>
    </row>
    <row r="1203" spans="1:51" ht="25.5" customHeight="1" x14ac:dyDescent="0.35">
      <c r="A1203" s="330">
        <v>1202</v>
      </c>
      <c r="B1203" s="293" t="s">
        <v>15953</v>
      </c>
      <c r="C1203" s="294" t="s">
        <v>15954</v>
      </c>
      <c r="D1203" s="253"/>
      <c r="E1203" s="253" t="s">
        <v>14</v>
      </c>
      <c r="F1203" s="251">
        <v>44788</v>
      </c>
      <c r="G1203" s="251">
        <v>44847</v>
      </c>
      <c r="H1203" s="251">
        <v>45213</v>
      </c>
      <c r="I1203" s="251">
        <v>45596</v>
      </c>
      <c r="J1203" s="231" t="s">
        <v>2085</v>
      </c>
      <c r="K1203" s="231" t="s">
        <v>34</v>
      </c>
      <c r="L1203" s="253" t="s">
        <v>35</v>
      </c>
      <c r="M1203" s="242" t="s">
        <v>2225</v>
      </c>
      <c r="N1203" s="252" t="s">
        <v>2126</v>
      </c>
      <c r="O1203" s="252" t="s">
        <v>762</v>
      </c>
      <c r="P1203" s="252" t="s">
        <v>2347</v>
      </c>
      <c r="Q1203" s="253" t="s">
        <v>21</v>
      </c>
      <c r="R1203" s="293" t="s">
        <v>15955</v>
      </c>
      <c r="S1203" s="253" t="s">
        <v>1986</v>
      </c>
      <c r="T1203" s="253" t="s">
        <v>22</v>
      </c>
      <c r="U1203" s="295">
        <v>35222</v>
      </c>
      <c r="V1203" s="243" t="s">
        <v>255</v>
      </c>
      <c r="W1203" s="253" t="s">
        <v>255</v>
      </c>
      <c r="X1203" s="293" t="s">
        <v>1936</v>
      </c>
      <c r="Y1203" s="374" t="s">
        <v>15956</v>
      </c>
      <c r="Z1203" s="252">
        <v>44522</v>
      </c>
      <c r="AA1203" s="253" t="s">
        <v>1937</v>
      </c>
      <c r="AB1203" s="253" t="s">
        <v>1956</v>
      </c>
      <c r="AC1203" s="253" t="s">
        <v>1939</v>
      </c>
      <c r="AD1203" s="253" t="s">
        <v>5462</v>
      </c>
      <c r="AE1203" s="252" t="s">
        <v>2073</v>
      </c>
      <c r="AF1203" s="253" t="s">
        <v>15957</v>
      </c>
      <c r="AG1203" s="253" t="s">
        <v>15958</v>
      </c>
      <c r="AH1203" s="242" t="s">
        <v>15957</v>
      </c>
      <c r="AI1203" s="252" t="s">
        <v>15958</v>
      </c>
      <c r="AJ1203" s="293" t="s">
        <v>15959</v>
      </c>
      <c r="AK1203" s="253" t="s">
        <v>15960</v>
      </c>
      <c r="AL1203" s="293" t="s">
        <v>2005</v>
      </c>
      <c r="AM1203" s="296" t="s">
        <v>15961</v>
      </c>
      <c r="AN1203" s="321" t="s">
        <v>15962</v>
      </c>
      <c r="AO1203" s="10"/>
      <c r="AP1203" s="10"/>
      <c r="AQ1203" s="254" t="s">
        <v>15963</v>
      </c>
      <c r="AR1203" s="292">
        <v>45459</v>
      </c>
      <c r="AS1203" s="292">
        <v>45459</v>
      </c>
      <c r="AT1203" s="8" t="s">
        <v>15964</v>
      </c>
      <c r="AU1203" s="244">
        <v>45429</v>
      </c>
      <c r="AV1203" s="317" t="s">
        <v>8582</v>
      </c>
      <c r="AW1203" s="294" t="s">
        <v>3782</v>
      </c>
      <c r="AX1203" s="249"/>
      <c r="AY1203" s="250" t="s">
        <v>15953</v>
      </c>
    </row>
    <row r="1204" spans="1:51" ht="25.5" customHeight="1" x14ac:dyDescent="0.35">
      <c r="A1204" s="330">
        <v>1203</v>
      </c>
      <c r="B1204" s="293" t="s">
        <v>15965</v>
      </c>
      <c r="C1204" s="294" t="s">
        <v>15966</v>
      </c>
      <c r="D1204" s="253"/>
      <c r="E1204" s="253" t="s">
        <v>14</v>
      </c>
      <c r="F1204" s="251">
        <v>44361</v>
      </c>
      <c r="G1204" s="251">
        <v>44420</v>
      </c>
      <c r="H1204" s="251">
        <v>44786</v>
      </c>
      <c r="I1204" s="251">
        <v>45881</v>
      </c>
      <c r="J1204" s="231" t="s">
        <v>2269</v>
      </c>
      <c r="K1204" s="231" t="s">
        <v>34</v>
      </c>
      <c r="L1204" s="253" t="s">
        <v>35</v>
      </c>
      <c r="M1204" s="242" t="s">
        <v>2225</v>
      </c>
      <c r="N1204" s="252" t="s">
        <v>2126</v>
      </c>
      <c r="O1204" s="252" t="s">
        <v>762</v>
      </c>
      <c r="P1204" s="252" t="s">
        <v>2347</v>
      </c>
      <c r="Q1204" s="253" t="s">
        <v>21</v>
      </c>
      <c r="R1204" s="293" t="s">
        <v>15967</v>
      </c>
      <c r="S1204" s="253" t="s">
        <v>1986</v>
      </c>
      <c r="T1204" s="253" t="s">
        <v>22</v>
      </c>
      <c r="U1204" s="295">
        <v>35027</v>
      </c>
      <c r="V1204" s="253" t="s">
        <v>501</v>
      </c>
      <c r="W1204" s="253" t="s">
        <v>501</v>
      </c>
      <c r="X1204" s="293" t="s">
        <v>1936</v>
      </c>
      <c r="Y1204" s="374" t="s">
        <v>15968</v>
      </c>
      <c r="Z1204" s="252">
        <v>44167</v>
      </c>
      <c r="AA1204" s="253" t="s">
        <v>3087</v>
      </c>
      <c r="AB1204" s="253" t="s">
        <v>1956</v>
      </c>
      <c r="AC1204" s="253" t="s">
        <v>1974</v>
      </c>
      <c r="AD1204" s="253" t="s">
        <v>2574</v>
      </c>
      <c r="AE1204" s="252" t="s">
        <v>6683</v>
      </c>
      <c r="AF1204" s="253" t="s">
        <v>15969</v>
      </c>
      <c r="AG1204" s="253" t="s">
        <v>15970</v>
      </c>
      <c r="AH1204" s="242" t="s">
        <v>15971</v>
      </c>
      <c r="AI1204" s="252" t="s">
        <v>15972</v>
      </c>
      <c r="AJ1204" s="293" t="s">
        <v>15973</v>
      </c>
      <c r="AK1204" s="253" t="s">
        <v>15974</v>
      </c>
      <c r="AL1204" s="293" t="s">
        <v>1971</v>
      </c>
      <c r="AM1204" s="296" t="s">
        <v>15975</v>
      </c>
      <c r="AN1204" s="321" t="s">
        <v>15976</v>
      </c>
      <c r="AO1204" s="10"/>
      <c r="AP1204" s="10"/>
      <c r="AQ1204" s="254" t="s">
        <v>15977</v>
      </c>
      <c r="AR1204" s="292">
        <v>45462</v>
      </c>
      <c r="AS1204" s="292">
        <v>45462</v>
      </c>
      <c r="AT1204" s="8" t="s">
        <v>15978</v>
      </c>
      <c r="AU1204" s="244">
        <v>45432</v>
      </c>
      <c r="AV1204" s="317" t="s">
        <v>8582</v>
      </c>
      <c r="AW1204" s="294" t="s">
        <v>3782</v>
      </c>
      <c r="AX1204" s="249"/>
      <c r="AY1204" s="250" t="s">
        <v>15965</v>
      </c>
    </row>
    <row r="1205" spans="1:51" ht="25.5" customHeight="1" x14ac:dyDescent="0.35">
      <c r="A1205" s="330">
        <v>1204</v>
      </c>
      <c r="B1205" s="293" t="s">
        <v>15979</v>
      </c>
      <c r="C1205" s="294" t="s">
        <v>15980</v>
      </c>
      <c r="D1205" s="253"/>
      <c r="E1205" s="253" t="s">
        <v>14</v>
      </c>
      <c r="F1205" s="251">
        <v>42667</v>
      </c>
      <c r="G1205" s="251">
        <v>42726</v>
      </c>
      <c r="H1205" s="251">
        <v>43457</v>
      </c>
      <c r="I1205" s="251"/>
      <c r="J1205" s="231" t="s">
        <v>1932</v>
      </c>
      <c r="K1205" s="231" t="s">
        <v>80</v>
      </c>
      <c r="L1205" s="253" t="s">
        <v>1220</v>
      </c>
      <c r="M1205" s="242" t="s">
        <v>2540</v>
      </c>
      <c r="N1205" s="252" t="s">
        <v>2017</v>
      </c>
      <c r="O1205" s="252" t="s">
        <v>1820</v>
      </c>
      <c r="P1205" s="252" t="s">
        <v>2407</v>
      </c>
      <c r="Q1205" s="253" t="s">
        <v>21</v>
      </c>
      <c r="R1205" s="293" t="s">
        <v>15981</v>
      </c>
      <c r="S1205" s="253" t="s">
        <v>1944</v>
      </c>
      <c r="T1205" s="253" t="s">
        <v>22</v>
      </c>
      <c r="U1205" s="295">
        <v>28957</v>
      </c>
      <c r="V1205" s="253" t="s">
        <v>2114</v>
      </c>
      <c r="W1205" s="253" t="s">
        <v>2114</v>
      </c>
      <c r="X1205" s="293" t="s">
        <v>1936</v>
      </c>
      <c r="Y1205" s="374" t="s">
        <v>15982</v>
      </c>
      <c r="Z1205" s="252">
        <v>44765</v>
      </c>
      <c r="AA1205" s="253" t="s">
        <v>1937</v>
      </c>
      <c r="AB1205" s="253" t="s">
        <v>1956</v>
      </c>
      <c r="AC1205" s="253" t="s">
        <v>1939</v>
      </c>
      <c r="AD1205" s="253" t="s">
        <v>2030</v>
      </c>
      <c r="AE1205" s="252" t="s">
        <v>1948</v>
      </c>
      <c r="AF1205" s="253" t="s">
        <v>15983</v>
      </c>
      <c r="AG1205" s="253" t="s">
        <v>15984</v>
      </c>
      <c r="AH1205" s="242" t="s">
        <v>15985</v>
      </c>
      <c r="AI1205" s="252" t="s">
        <v>15986</v>
      </c>
      <c r="AJ1205" s="293" t="s">
        <v>15987</v>
      </c>
      <c r="AK1205" s="253" t="s">
        <v>15988</v>
      </c>
      <c r="AL1205" s="293" t="s">
        <v>1963</v>
      </c>
      <c r="AM1205" s="296" t="s">
        <v>15989</v>
      </c>
      <c r="AN1205" s="321" t="s">
        <v>15990</v>
      </c>
      <c r="AO1205" s="10" t="s">
        <v>15991</v>
      </c>
      <c r="AP1205" s="10"/>
      <c r="AQ1205" s="254" t="s">
        <v>15992</v>
      </c>
      <c r="AR1205" s="292">
        <v>45471</v>
      </c>
      <c r="AS1205" s="292">
        <v>45473</v>
      </c>
      <c r="AT1205" s="8" t="s">
        <v>15993</v>
      </c>
      <c r="AU1205" s="244">
        <v>45426</v>
      </c>
      <c r="AV1205" s="317" t="s">
        <v>8582</v>
      </c>
      <c r="AW1205" s="294" t="s">
        <v>15358</v>
      </c>
      <c r="AX1205" s="249"/>
      <c r="AY1205" s="250" t="s">
        <v>15979</v>
      </c>
    </row>
    <row r="1206" spans="1:51" ht="25.5" customHeight="1" x14ac:dyDescent="0.35">
      <c r="A1206" s="330">
        <v>1205</v>
      </c>
      <c r="B1206" s="293" t="s">
        <v>15994</v>
      </c>
      <c r="C1206" s="294" t="s">
        <v>15995</v>
      </c>
      <c r="D1206" s="253"/>
      <c r="E1206" s="253" t="s">
        <v>255</v>
      </c>
      <c r="F1206" s="251">
        <v>44781</v>
      </c>
      <c r="G1206" s="251">
        <v>44840</v>
      </c>
      <c r="H1206" s="251">
        <v>45206</v>
      </c>
      <c r="I1206" s="251">
        <v>45596</v>
      </c>
      <c r="J1206" s="231" t="s">
        <v>2085</v>
      </c>
      <c r="K1206" s="231" t="s">
        <v>80</v>
      </c>
      <c r="L1206" s="253" t="s">
        <v>146</v>
      </c>
      <c r="M1206" s="242" t="s">
        <v>2316</v>
      </c>
      <c r="N1206" s="252" t="s">
        <v>1990</v>
      </c>
      <c r="O1206" s="252" t="s">
        <v>410</v>
      </c>
      <c r="P1206" s="252" t="s">
        <v>2182</v>
      </c>
      <c r="Q1206" s="253" t="s">
        <v>148</v>
      </c>
      <c r="R1206" s="293" t="s">
        <v>15996</v>
      </c>
      <c r="S1206" s="253" t="s">
        <v>1935</v>
      </c>
      <c r="T1206" s="253" t="s">
        <v>22</v>
      </c>
      <c r="U1206" s="295">
        <v>32451</v>
      </c>
      <c r="V1206" s="253" t="s">
        <v>2521</v>
      </c>
      <c r="W1206" s="253" t="s">
        <v>2064</v>
      </c>
      <c r="X1206" s="293" t="s">
        <v>1936</v>
      </c>
      <c r="Y1206" s="374" t="s">
        <v>15997</v>
      </c>
      <c r="Z1206" s="252">
        <v>44538</v>
      </c>
      <c r="AA1206" s="253" t="s">
        <v>1937</v>
      </c>
      <c r="AB1206" s="253" t="s">
        <v>1956</v>
      </c>
      <c r="AC1206" s="253" t="s">
        <v>1939</v>
      </c>
      <c r="AD1206" s="253" t="s">
        <v>2115</v>
      </c>
      <c r="AE1206" s="252" t="s">
        <v>2095</v>
      </c>
      <c r="AF1206" s="253" t="s">
        <v>15998</v>
      </c>
      <c r="AG1206" s="253" t="s">
        <v>15999</v>
      </c>
      <c r="AH1206" s="242" t="s">
        <v>16000</v>
      </c>
      <c r="AI1206" s="252" t="s">
        <v>16001</v>
      </c>
      <c r="AJ1206" s="293" t="s">
        <v>16002</v>
      </c>
      <c r="AK1206" s="253" t="s">
        <v>16003</v>
      </c>
      <c r="AL1206" s="293" t="s">
        <v>2005</v>
      </c>
      <c r="AM1206" s="296" t="s">
        <v>16004</v>
      </c>
      <c r="AN1206" s="321" t="s">
        <v>16005</v>
      </c>
      <c r="AO1206" s="10" t="s">
        <v>16006</v>
      </c>
      <c r="AP1206" s="10"/>
      <c r="AQ1206" s="254" t="s">
        <v>16007</v>
      </c>
      <c r="AR1206" s="292">
        <v>45472</v>
      </c>
      <c r="AS1206" s="292">
        <v>45472</v>
      </c>
      <c r="AT1206" s="8" t="s">
        <v>16008</v>
      </c>
      <c r="AU1206" s="244">
        <v>45440</v>
      </c>
      <c r="AV1206" s="317" t="s">
        <v>8582</v>
      </c>
      <c r="AW1206" s="294" t="s">
        <v>6612</v>
      </c>
      <c r="AX1206" s="249"/>
      <c r="AY1206" s="250" t="s">
        <v>15994</v>
      </c>
    </row>
    <row r="1207" spans="1:51" ht="25.5" customHeight="1" x14ac:dyDescent="0.35">
      <c r="A1207" s="330">
        <v>1206</v>
      </c>
      <c r="B1207" s="293" t="s">
        <v>16009</v>
      </c>
      <c r="C1207" s="294" t="s">
        <v>16010</v>
      </c>
      <c r="D1207" s="253"/>
      <c r="E1207" s="253" t="s">
        <v>32</v>
      </c>
      <c r="F1207" s="251">
        <v>45278</v>
      </c>
      <c r="G1207" s="251">
        <v>45337</v>
      </c>
      <c r="H1207" s="251">
        <v>45338</v>
      </c>
      <c r="I1207" s="251">
        <v>45535</v>
      </c>
      <c r="J1207" s="231" t="s">
        <v>12309</v>
      </c>
      <c r="K1207" s="231" t="s">
        <v>80</v>
      </c>
      <c r="L1207" s="253" t="s">
        <v>81</v>
      </c>
      <c r="M1207" s="242" t="s">
        <v>79</v>
      </c>
      <c r="N1207" s="252" t="s">
        <v>1964</v>
      </c>
      <c r="O1207" s="252" t="s">
        <v>164</v>
      </c>
      <c r="P1207" s="252" t="s">
        <v>2053</v>
      </c>
      <c r="Q1207" s="253" t="s">
        <v>83</v>
      </c>
      <c r="R1207" s="293" t="s">
        <v>16011</v>
      </c>
      <c r="S1207" s="253" t="s">
        <v>1935</v>
      </c>
      <c r="T1207" s="253" t="s">
        <v>53</v>
      </c>
      <c r="U1207" s="295">
        <v>27024</v>
      </c>
      <c r="V1207" s="253" t="s">
        <v>79</v>
      </c>
      <c r="W1207" s="253" t="s">
        <v>343</v>
      </c>
      <c r="X1207" s="293" t="s">
        <v>1936</v>
      </c>
      <c r="Y1207" s="374" t="s">
        <v>16012</v>
      </c>
      <c r="Z1207" s="252">
        <v>44931</v>
      </c>
      <c r="AA1207" s="253" t="s">
        <v>1937</v>
      </c>
      <c r="AB1207" s="253" t="s">
        <v>1938</v>
      </c>
      <c r="AC1207" s="253" t="s">
        <v>1939</v>
      </c>
      <c r="AD1207" s="253" t="s">
        <v>2072</v>
      </c>
      <c r="AE1207" s="252" t="s">
        <v>2069</v>
      </c>
      <c r="AF1207" s="253" t="s">
        <v>16013</v>
      </c>
      <c r="AG1207" s="253" t="s">
        <v>16014</v>
      </c>
      <c r="AH1207" s="242" t="s">
        <v>16015</v>
      </c>
      <c r="AI1207" s="252" t="s">
        <v>16016</v>
      </c>
      <c r="AJ1207" s="293" t="s">
        <v>16017</v>
      </c>
      <c r="AK1207" s="253" t="s">
        <v>16018</v>
      </c>
      <c r="AL1207" s="293" t="s">
        <v>1971</v>
      </c>
      <c r="AM1207" s="296" t="s">
        <v>16019</v>
      </c>
      <c r="AN1207" s="321" t="s">
        <v>16020</v>
      </c>
      <c r="AO1207" s="10" t="s">
        <v>16021</v>
      </c>
      <c r="AP1207" s="10"/>
      <c r="AQ1207" s="254" t="s">
        <v>16022</v>
      </c>
      <c r="AR1207" s="292">
        <v>45472</v>
      </c>
      <c r="AS1207" s="292">
        <v>45473</v>
      </c>
      <c r="AT1207" s="8" t="s">
        <v>16023</v>
      </c>
      <c r="AU1207" s="244">
        <v>45446</v>
      </c>
      <c r="AV1207" s="317" t="s">
        <v>8582</v>
      </c>
      <c r="AW1207" s="294" t="s">
        <v>10797</v>
      </c>
      <c r="AX1207" s="249"/>
      <c r="AY1207" s="250" t="s">
        <v>16009</v>
      </c>
    </row>
    <row r="1208" spans="1:51" ht="25.5" customHeight="1" x14ac:dyDescent="0.35">
      <c r="A1208" s="330">
        <v>1207</v>
      </c>
      <c r="B1208" s="293" t="s">
        <v>16024</v>
      </c>
      <c r="C1208" s="294" t="s">
        <v>16025</v>
      </c>
      <c r="D1208" s="253"/>
      <c r="E1208" s="253" t="s">
        <v>14</v>
      </c>
      <c r="F1208" s="251">
        <v>44879</v>
      </c>
      <c r="G1208" s="251">
        <v>44938</v>
      </c>
      <c r="H1208" s="251">
        <v>45304</v>
      </c>
      <c r="I1208" s="251">
        <v>45688</v>
      </c>
      <c r="J1208" s="231" t="s">
        <v>2085</v>
      </c>
      <c r="K1208" s="231" t="s">
        <v>109</v>
      </c>
      <c r="L1208" s="253" t="s">
        <v>1440</v>
      </c>
      <c r="M1208" s="242" t="s">
        <v>1440</v>
      </c>
      <c r="N1208" s="252" t="s">
        <v>1972</v>
      </c>
      <c r="O1208" s="252" t="s">
        <v>11872</v>
      </c>
      <c r="P1208" s="252" t="s">
        <v>16026</v>
      </c>
      <c r="Q1208" s="253" t="s">
        <v>21</v>
      </c>
      <c r="R1208" s="293" t="s">
        <v>16027</v>
      </c>
      <c r="S1208" s="253" t="s">
        <v>2509</v>
      </c>
      <c r="T1208" s="253" t="s">
        <v>22</v>
      </c>
      <c r="U1208" s="295">
        <v>34366</v>
      </c>
      <c r="V1208" s="253" t="s">
        <v>747</v>
      </c>
      <c r="W1208" s="253" t="s">
        <v>747</v>
      </c>
      <c r="X1208" s="293" t="s">
        <v>1936</v>
      </c>
      <c r="Y1208" s="374" t="s">
        <v>16028</v>
      </c>
      <c r="Z1208" s="252">
        <v>44522</v>
      </c>
      <c r="AA1208" s="253" t="s">
        <v>1937</v>
      </c>
      <c r="AB1208" s="253" t="s">
        <v>1956</v>
      </c>
      <c r="AC1208" s="253" t="s">
        <v>1939</v>
      </c>
      <c r="AD1208" s="253" t="s">
        <v>2010</v>
      </c>
      <c r="AE1208" s="252" t="s">
        <v>2041</v>
      </c>
      <c r="AF1208" s="253" t="s">
        <v>16029</v>
      </c>
      <c r="AG1208" s="253" t="s">
        <v>16030</v>
      </c>
      <c r="AH1208" s="242" t="s">
        <v>16031</v>
      </c>
      <c r="AI1208" s="252" t="s">
        <v>16032</v>
      </c>
      <c r="AJ1208" s="293" t="s">
        <v>16033</v>
      </c>
      <c r="AK1208" s="253" t="s">
        <v>2778</v>
      </c>
      <c r="AL1208" s="293" t="s">
        <v>1953</v>
      </c>
      <c r="AM1208" s="296" t="s">
        <v>16034</v>
      </c>
      <c r="AN1208" s="321" t="s">
        <v>16035</v>
      </c>
      <c r="AO1208" s="10" t="s">
        <v>16036</v>
      </c>
      <c r="AP1208" s="10"/>
      <c r="AQ1208" s="254" t="s">
        <v>16037</v>
      </c>
      <c r="AR1208" s="292">
        <v>45471</v>
      </c>
      <c r="AS1208" s="292">
        <v>45473</v>
      </c>
      <c r="AT1208" s="8" t="s">
        <v>16038</v>
      </c>
      <c r="AU1208" s="244">
        <v>45442</v>
      </c>
      <c r="AV1208" s="317" t="s">
        <v>8582</v>
      </c>
      <c r="AW1208" s="294" t="s">
        <v>6612</v>
      </c>
      <c r="AX1208" s="249"/>
      <c r="AY1208" s="250" t="s">
        <v>16024</v>
      </c>
    </row>
    <row r="1209" spans="1:51" ht="25.5" customHeight="1" x14ac:dyDescent="0.35">
      <c r="A1209" s="330">
        <v>1208</v>
      </c>
      <c r="B1209" s="293" t="s">
        <v>16039</v>
      </c>
      <c r="C1209" s="294" t="s">
        <v>16040</v>
      </c>
      <c r="D1209" s="253"/>
      <c r="E1209" s="253" t="s">
        <v>14</v>
      </c>
      <c r="F1209" s="251">
        <v>44935</v>
      </c>
      <c r="G1209" s="251">
        <v>44994</v>
      </c>
      <c r="H1209" s="251">
        <v>45361</v>
      </c>
      <c r="I1209" s="251">
        <v>45747</v>
      </c>
      <c r="J1209" s="231" t="s">
        <v>2085</v>
      </c>
      <c r="K1209" s="231" t="s">
        <v>26</v>
      </c>
      <c r="L1209" s="253" t="s">
        <v>27</v>
      </c>
      <c r="M1209" s="242" t="s">
        <v>27</v>
      </c>
      <c r="N1209" s="252" t="s">
        <v>2050</v>
      </c>
      <c r="O1209" s="252" t="s">
        <v>1078</v>
      </c>
      <c r="P1209" s="252" t="s">
        <v>2471</v>
      </c>
      <c r="Q1209" s="253" t="s">
        <v>21</v>
      </c>
      <c r="R1209" s="350" t="s">
        <v>16041</v>
      </c>
      <c r="S1209" s="253" t="s">
        <v>2234</v>
      </c>
      <c r="T1209" s="253" t="s">
        <v>53</v>
      </c>
      <c r="U1209" s="295">
        <v>33720</v>
      </c>
      <c r="V1209" s="253" t="s">
        <v>129</v>
      </c>
      <c r="W1209" s="253" t="s">
        <v>129</v>
      </c>
      <c r="X1209" s="293" t="s">
        <v>1936</v>
      </c>
      <c r="Y1209" s="374" t="s">
        <v>16042</v>
      </c>
      <c r="Z1209" s="252">
        <v>44434</v>
      </c>
      <c r="AA1209" s="253" t="s">
        <v>1937</v>
      </c>
      <c r="AB1209" s="253" t="s">
        <v>1956</v>
      </c>
      <c r="AC1209" s="253" t="s">
        <v>1968</v>
      </c>
      <c r="AD1209" s="253" t="s">
        <v>2154</v>
      </c>
      <c r="AE1209" s="252" t="s">
        <v>2073</v>
      </c>
      <c r="AF1209" s="253" t="s">
        <v>16043</v>
      </c>
      <c r="AG1209" s="253" t="s">
        <v>16044</v>
      </c>
      <c r="AH1209" s="242" t="s">
        <v>16045</v>
      </c>
      <c r="AI1209" s="252" t="s">
        <v>16046</v>
      </c>
      <c r="AJ1209" s="293" t="s">
        <v>16047</v>
      </c>
      <c r="AK1209" s="253" t="s">
        <v>16048</v>
      </c>
      <c r="AL1209" s="293" t="s">
        <v>1958</v>
      </c>
      <c r="AM1209" s="296" t="s">
        <v>16049</v>
      </c>
      <c r="AN1209" s="321" t="s">
        <v>16050</v>
      </c>
      <c r="AO1209" s="10"/>
      <c r="AP1209" s="10"/>
      <c r="AQ1209" s="254" t="s">
        <v>16051</v>
      </c>
      <c r="AR1209" s="292">
        <v>45471</v>
      </c>
      <c r="AS1209" s="292">
        <v>45471</v>
      </c>
      <c r="AT1209" s="8" t="s">
        <v>16052</v>
      </c>
      <c r="AU1209" s="244">
        <v>45447</v>
      </c>
      <c r="AV1209" s="317" t="s">
        <v>8582</v>
      </c>
      <c r="AW1209" s="294" t="s">
        <v>6738</v>
      </c>
      <c r="AX1209" s="249"/>
      <c r="AY1209" s="250" t="s">
        <v>16039</v>
      </c>
    </row>
    <row r="1210" spans="1:51" ht="25.5" customHeight="1" x14ac:dyDescent="0.35">
      <c r="A1210" s="330">
        <v>1209</v>
      </c>
      <c r="B1210" s="293" t="s">
        <v>16053</v>
      </c>
      <c r="C1210" s="294" t="s">
        <v>7541</v>
      </c>
      <c r="D1210" s="253"/>
      <c r="E1210" s="253" t="s">
        <v>1658</v>
      </c>
      <c r="F1210" s="251">
        <v>45019</v>
      </c>
      <c r="G1210" s="251">
        <v>45078</v>
      </c>
      <c r="H1210" s="251">
        <v>45079</v>
      </c>
      <c r="I1210" s="251">
        <v>45473</v>
      </c>
      <c r="J1210" s="231" t="s">
        <v>2085</v>
      </c>
      <c r="K1210" s="231" t="s">
        <v>80</v>
      </c>
      <c r="L1210" s="253" t="s">
        <v>256</v>
      </c>
      <c r="M1210" s="242" t="s">
        <v>2129</v>
      </c>
      <c r="N1210" s="252" t="s">
        <v>1972</v>
      </c>
      <c r="O1210" s="252" t="s">
        <v>196</v>
      </c>
      <c r="P1210" s="252" t="s">
        <v>2061</v>
      </c>
      <c r="Q1210" s="253" t="s">
        <v>83</v>
      </c>
      <c r="R1210" s="350" t="s">
        <v>16054</v>
      </c>
      <c r="S1210" s="253" t="s">
        <v>1944</v>
      </c>
      <c r="T1210" s="253" t="s">
        <v>53</v>
      </c>
      <c r="U1210" s="295">
        <v>30620</v>
      </c>
      <c r="V1210" s="253" t="s">
        <v>129</v>
      </c>
      <c r="W1210" s="253" t="s">
        <v>129</v>
      </c>
      <c r="X1210" s="293" t="s">
        <v>1936</v>
      </c>
      <c r="Y1210" s="374" t="s">
        <v>16055</v>
      </c>
      <c r="Z1210" s="252">
        <v>40478</v>
      </c>
      <c r="AA1210" s="253" t="s">
        <v>2297</v>
      </c>
      <c r="AB1210" s="253" t="s">
        <v>1938</v>
      </c>
      <c r="AC1210" s="253" t="s">
        <v>1939</v>
      </c>
      <c r="AD1210" s="253" t="s">
        <v>2154</v>
      </c>
      <c r="AE1210" s="252" t="s">
        <v>1948</v>
      </c>
      <c r="AF1210" s="253" t="s">
        <v>16056</v>
      </c>
      <c r="AG1210" s="253" t="s">
        <v>16057</v>
      </c>
      <c r="AH1210" s="242" t="s">
        <v>16056</v>
      </c>
      <c r="AI1210" s="252" t="s">
        <v>16057</v>
      </c>
      <c r="AJ1210" s="293" t="s">
        <v>16058</v>
      </c>
      <c r="AK1210" s="253" t="s">
        <v>16059</v>
      </c>
      <c r="AL1210" s="293" t="s">
        <v>1971</v>
      </c>
      <c r="AM1210" s="296" t="s">
        <v>16060</v>
      </c>
      <c r="AN1210" s="321" t="s">
        <v>16061</v>
      </c>
      <c r="AO1210" s="10" t="s">
        <v>16062</v>
      </c>
      <c r="AP1210" s="10"/>
      <c r="AQ1210" s="254" t="s">
        <v>16063</v>
      </c>
      <c r="AR1210" s="292">
        <v>45472</v>
      </c>
      <c r="AS1210" s="292">
        <v>45473</v>
      </c>
      <c r="AT1210" s="8" t="s">
        <v>16064</v>
      </c>
      <c r="AU1210" s="244">
        <v>45454</v>
      </c>
      <c r="AV1210" s="317" t="s">
        <v>8582</v>
      </c>
      <c r="AW1210" s="294" t="s">
        <v>6738</v>
      </c>
      <c r="AX1210" s="249"/>
      <c r="AY1210" s="250" t="s">
        <v>16053</v>
      </c>
    </row>
    <row r="1211" spans="1:51" ht="25.5" customHeight="1" x14ac:dyDescent="0.35">
      <c r="A1211" s="330">
        <v>1210</v>
      </c>
      <c r="B1211" s="293" t="s">
        <v>16065</v>
      </c>
      <c r="C1211" s="8" t="s">
        <v>16066</v>
      </c>
      <c r="D1211" s="10"/>
      <c r="E1211" s="10" t="s">
        <v>255</v>
      </c>
      <c r="F1211" s="9">
        <v>45078</v>
      </c>
      <c r="G1211" s="9">
        <v>45137</v>
      </c>
      <c r="H1211" s="251" t="e">
        <v>#VALUE!</v>
      </c>
      <c r="I1211" s="251">
        <v>45504</v>
      </c>
      <c r="J1211" s="7" t="s">
        <v>2085</v>
      </c>
      <c r="K1211" s="376" t="s">
        <v>80</v>
      </c>
      <c r="L1211" s="331" t="s">
        <v>256</v>
      </c>
      <c r="M1211" s="242" t="s">
        <v>2096</v>
      </c>
      <c r="N1211" s="252" t="s">
        <v>1942</v>
      </c>
      <c r="O1211" s="252" t="s">
        <v>164</v>
      </c>
      <c r="P1211" s="252" t="s">
        <v>2053</v>
      </c>
      <c r="Q1211" s="253" t="s">
        <v>83</v>
      </c>
      <c r="R1211" s="293" t="s">
        <v>16067</v>
      </c>
      <c r="S1211" s="351" t="s">
        <v>2029</v>
      </c>
      <c r="T1211" s="253" t="s">
        <v>22</v>
      </c>
      <c r="U1211" s="244">
        <v>30484</v>
      </c>
      <c r="V1211" s="10" t="s">
        <v>6116</v>
      </c>
      <c r="W1211" s="10" t="s">
        <v>343</v>
      </c>
      <c r="X1211" s="241" t="s">
        <v>1936</v>
      </c>
      <c r="Y1211" s="375" t="s">
        <v>16068</v>
      </c>
      <c r="Z1211" s="252">
        <v>44905</v>
      </c>
      <c r="AA1211" s="253" t="s">
        <v>2009</v>
      </c>
      <c r="AB1211" s="10" t="s">
        <v>1946</v>
      </c>
      <c r="AC1211" s="253" t="s">
        <v>1939</v>
      </c>
      <c r="AD1211" s="253" t="s">
        <v>2539</v>
      </c>
      <c r="AE1211" s="243" t="s">
        <v>2421</v>
      </c>
      <c r="AF1211" s="253" t="s">
        <v>16069</v>
      </c>
      <c r="AG1211" s="253" t="s">
        <v>16070</v>
      </c>
      <c r="AH1211" s="242" t="s">
        <v>16069</v>
      </c>
      <c r="AI1211" s="252" t="s">
        <v>16070</v>
      </c>
      <c r="AJ1211" s="293" t="s">
        <v>16071</v>
      </c>
      <c r="AK1211" s="253" t="s">
        <v>16072</v>
      </c>
      <c r="AL1211" s="293" t="s">
        <v>2160</v>
      </c>
      <c r="AM1211" s="254" t="s">
        <v>16073</v>
      </c>
      <c r="AN1211" s="377" t="s">
        <v>16074</v>
      </c>
      <c r="AO1211" s="10" t="s">
        <v>16075</v>
      </c>
      <c r="AP1211" s="10"/>
      <c r="AQ1211" s="254" t="s">
        <v>16076</v>
      </c>
      <c r="AR1211" s="292">
        <v>45472</v>
      </c>
      <c r="AS1211" s="292">
        <v>45473</v>
      </c>
      <c r="AT1211" s="8" t="s">
        <v>16077</v>
      </c>
      <c r="AU1211" s="244">
        <v>45456</v>
      </c>
      <c r="AV1211" s="317" t="s">
        <v>8638</v>
      </c>
      <c r="AW1211" s="294" t="s">
        <v>6649</v>
      </c>
      <c r="AX1211" s="249"/>
      <c r="AY1211" s="250" t="s">
        <v>16065</v>
      </c>
    </row>
    <row r="1212" spans="1:51" ht="25.5" customHeight="1" x14ac:dyDescent="0.35">
      <c r="A1212" s="330">
        <v>1211</v>
      </c>
      <c r="B1212" s="293" t="s">
        <v>16078</v>
      </c>
      <c r="C1212" s="8" t="s">
        <v>16079</v>
      </c>
      <c r="D1212" s="10"/>
      <c r="E1212" s="10" t="s">
        <v>14</v>
      </c>
      <c r="F1212" s="9">
        <v>45418</v>
      </c>
      <c r="G1212" s="9">
        <v>45477</v>
      </c>
      <c r="H1212" s="251"/>
      <c r="I1212" s="251"/>
      <c r="J1212" s="9"/>
      <c r="K1212" s="376" t="s">
        <v>26</v>
      </c>
      <c r="L1212" s="331" t="s">
        <v>789</v>
      </c>
      <c r="M1212" s="242" t="s">
        <v>2383</v>
      </c>
      <c r="N1212" s="252" t="s">
        <v>1972</v>
      </c>
      <c r="O1212" s="252" t="s">
        <v>1825</v>
      </c>
      <c r="P1212" s="252" t="s">
        <v>2753</v>
      </c>
      <c r="Q1212" s="253" t="s">
        <v>21</v>
      </c>
      <c r="R1212" s="350" t="s">
        <v>16080</v>
      </c>
      <c r="S1212" s="351" t="s">
        <v>1944</v>
      </c>
      <c r="T1212" s="253" t="s">
        <v>53</v>
      </c>
      <c r="U1212" s="244">
        <v>32724</v>
      </c>
      <c r="V1212" s="10" t="s">
        <v>79</v>
      </c>
      <c r="W1212" s="10" t="s">
        <v>79</v>
      </c>
      <c r="X1212" s="241" t="s">
        <v>1936</v>
      </c>
      <c r="Y1212" s="375" t="s">
        <v>16081</v>
      </c>
      <c r="Z1212" s="243">
        <v>44778</v>
      </c>
      <c r="AA1212" s="243" t="s">
        <v>1937</v>
      </c>
      <c r="AB1212" s="10" t="s">
        <v>1938</v>
      </c>
      <c r="AC1212" s="10" t="s">
        <v>1939</v>
      </c>
      <c r="AD1212" s="10" t="s">
        <v>2139</v>
      </c>
      <c r="AE1212" s="243" t="s">
        <v>1998</v>
      </c>
      <c r="AF1212" s="358" t="s">
        <v>16082</v>
      </c>
      <c r="AG1212" s="358" t="s">
        <v>16083</v>
      </c>
      <c r="AH1212" s="242" t="s">
        <v>16084</v>
      </c>
      <c r="AI1212" s="243" t="s">
        <v>16085</v>
      </c>
      <c r="AJ1212" s="290" t="s">
        <v>16086</v>
      </c>
      <c r="AK1212" s="10" t="s">
        <v>16087</v>
      </c>
      <c r="AL1212" s="241" t="s">
        <v>1971</v>
      </c>
      <c r="AM1212" s="327" t="s">
        <v>16088</v>
      </c>
      <c r="AN1212" s="378" t="s">
        <v>16089</v>
      </c>
      <c r="AO1212" s="357" t="s">
        <v>16090</v>
      </c>
      <c r="AP1212" s="10"/>
      <c r="AQ1212" s="254" t="s">
        <v>16091</v>
      </c>
      <c r="AR1212" s="292">
        <v>45471</v>
      </c>
      <c r="AS1212" s="292">
        <v>45471</v>
      </c>
      <c r="AT1212" s="8" t="s">
        <v>16</v>
      </c>
      <c r="AU1212" s="244">
        <v>45448</v>
      </c>
      <c r="AV1212" s="317" t="s">
        <v>8582</v>
      </c>
      <c r="AW1212" s="294" t="s">
        <v>3782</v>
      </c>
      <c r="AX1212" s="249"/>
      <c r="AY1212" s="250" t="s">
        <v>16078</v>
      </c>
    </row>
    <row r="1213" spans="1:51" ht="25.5" customHeight="1" x14ac:dyDescent="0.35">
      <c r="A1213" s="330">
        <v>1212</v>
      </c>
      <c r="B1213" s="293" t="s">
        <v>16092</v>
      </c>
      <c r="C1213" s="294" t="s">
        <v>16093</v>
      </c>
      <c r="D1213" s="253"/>
      <c r="E1213" s="253" t="s">
        <v>1967</v>
      </c>
      <c r="F1213" s="251">
        <v>44907</v>
      </c>
      <c r="G1213" s="251">
        <v>44966</v>
      </c>
      <c r="H1213" s="251">
        <v>45332</v>
      </c>
      <c r="I1213" s="251">
        <v>45716</v>
      </c>
      <c r="J1213" s="231" t="s">
        <v>2085</v>
      </c>
      <c r="K1213" s="231" t="s">
        <v>80</v>
      </c>
      <c r="L1213" s="253" t="s">
        <v>81</v>
      </c>
      <c r="M1213" s="242" t="s">
        <v>2151</v>
      </c>
      <c r="N1213" s="252" t="s">
        <v>2017</v>
      </c>
      <c r="O1213" s="252" t="s">
        <v>196</v>
      </c>
      <c r="P1213" s="252" t="s">
        <v>2061</v>
      </c>
      <c r="Q1213" s="253" t="s">
        <v>83</v>
      </c>
      <c r="R1213" s="350" t="s">
        <v>16094</v>
      </c>
      <c r="S1213" s="253" t="s">
        <v>2252</v>
      </c>
      <c r="T1213" s="253" t="s">
        <v>53</v>
      </c>
      <c r="U1213" s="295">
        <v>34123</v>
      </c>
      <c r="V1213" s="253" t="s">
        <v>1967</v>
      </c>
      <c r="W1213" s="253" t="s">
        <v>1967</v>
      </c>
      <c r="X1213" s="293" t="s">
        <v>1936</v>
      </c>
      <c r="Y1213" s="374" t="s">
        <v>16095</v>
      </c>
      <c r="Z1213" s="252">
        <v>44374</v>
      </c>
      <c r="AA1213" s="253" t="s">
        <v>1937</v>
      </c>
      <c r="AB1213" s="253" t="s">
        <v>1938</v>
      </c>
      <c r="AC1213" s="253" t="s">
        <v>1939</v>
      </c>
      <c r="AD1213" s="253" t="s">
        <v>16096</v>
      </c>
      <c r="AE1213" s="252" t="s">
        <v>1948</v>
      </c>
      <c r="AF1213" s="253" t="s">
        <v>16097</v>
      </c>
      <c r="AG1213" s="253" t="s">
        <v>16098</v>
      </c>
      <c r="AH1213" s="242" t="s">
        <v>16097</v>
      </c>
      <c r="AI1213" s="252" t="s">
        <v>16098</v>
      </c>
      <c r="AJ1213" s="293" t="s">
        <v>16099</v>
      </c>
      <c r="AK1213" s="253" t="s">
        <v>16100</v>
      </c>
      <c r="AL1213" s="293" t="s">
        <v>1971</v>
      </c>
      <c r="AM1213" s="296" t="s">
        <v>16101</v>
      </c>
      <c r="AN1213" s="321" t="s">
        <v>16102</v>
      </c>
      <c r="AO1213" s="10"/>
      <c r="AP1213" s="10"/>
      <c r="AQ1213" s="254" t="s">
        <v>16103</v>
      </c>
      <c r="AR1213" s="292">
        <v>45472</v>
      </c>
      <c r="AS1213" s="292">
        <v>45473</v>
      </c>
      <c r="AT1213" s="8" t="s">
        <v>16104</v>
      </c>
      <c r="AU1213" s="244">
        <v>45456</v>
      </c>
      <c r="AV1213" s="317" t="s">
        <v>8582</v>
      </c>
      <c r="AW1213" s="294" t="s">
        <v>6612</v>
      </c>
      <c r="AX1213" s="249"/>
      <c r="AY1213" s="250" t="s">
        <v>16092</v>
      </c>
    </row>
    <row r="1214" spans="1:51" ht="25.5" customHeight="1" x14ac:dyDescent="0.35">
      <c r="A1214" s="330">
        <v>1213</v>
      </c>
      <c r="B1214" s="293" t="s">
        <v>16105</v>
      </c>
      <c r="C1214" s="294" t="s">
        <v>16106</v>
      </c>
      <c r="D1214" s="253"/>
      <c r="E1214" s="253" t="s">
        <v>2099</v>
      </c>
      <c r="F1214" s="251">
        <v>43836</v>
      </c>
      <c r="G1214" s="251">
        <v>43895</v>
      </c>
      <c r="H1214" s="251">
        <v>44261</v>
      </c>
      <c r="I1214" s="251"/>
      <c r="J1214" s="231" t="s">
        <v>1932</v>
      </c>
      <c r="K1214" s="231" t="s">
        <v>80</v>
      </c>
      <c r="L1214" s="253" t="s">
        <v>81</v>
      </c>
      <c r="M1214" s="242" t="s">
        <v>2298</v>
      </c>
      <c r="N1214" s="252" t="s">
        <v>2017</v>
      </c>
      <c r="O1214" s="252" t="s">
        <v>196</v>
      </c>
      <c r="P1214" s="252" t="s">
        <v>2061</v>
      </c>
      <c r="Q1214" s="253" t="s">
        <v>83</v>
      </c>
      <c r="R1214" s="293" t="s">
        <v>16107</v>
      </c>
      <c r="S1214" s="253" t="s">
        <v>2234</v>
      </c>
      <c r="T1214" s="253" t="s">
        <v>53</v>
      </c>
      <c r="U1214" s="295">
        <v>31959</v>
      </c>
      <c r="V1214" s="253" t="s">
        <v>878</v>
      </c>
      <c r="W1214" s="253" t="s">
        <v>1725</v>
      </c>
      <c r="X1214" s="293" t="s">
        <v>1936</v>
      </c>
      <c r="Y1214" s="374" t="s">
        <v>16108</v>
      </c>
      <c r="Z1214" s="252">
        <v>44284</v>
      </c>
      <c r="AA1214" s="253" t="s">
        <v>1937</v>
      </c>
      <c r="AB1214" s="253" t="s">
        <v>1938</v>
      </c>
      <c r="AC1214" s="253" t="s">
        <v>1939</v>
      </c>
      <c r="AD1214" s="253" t="s">
        <v>16109</v>
      </c>
      <c r="AE1214" s="252" t="s">
        <v>1948</v>
      </c>
      <c r="AF1214" s="253" t="s">
        <v>16110</v>
      </c>
      <c r="AG1214" s="253" t="s">
        <v>16111</v>
      </c>
      <c r="AH1214" s="242" t="s">
        <v>16112</v>
      </c>
      <c r="AI1214" s="252" t="s">
        <v>16113</v>
      </c>
      <c r="AJ1214" s="293" t="s">
        <v>16114</v>
      </c>
      <c r="AK1214" s="253" t="s">
        <v>16115</v>
      </c>
      <c r="AL1214" s="293" t="s">
        <v>1971</v>
      </c>
      <c r="AM1214" s="296" t="s">
        <v>16116</v>
      </c>
      <c r="AN1214" s="321" t="s">
        <v>16117</v>
      </c>
      <c r="AO1214" s="10" t="s">
        <v>16118</v>
      </c>
      <c r="AP1214" s="10"/>
      <c r="AQ1214" s="254" t="s">
        <v>16119</v>
      </c>
      <c r="AR1214" s="292">
        <v>45472</v>
      </c>
      <c r="AS1214" s="292">
        <v>45473</v>
      </c>
      <c r="AT1214" s="8" t="s">
        <v>16120</v>
      </c>
      <c r="AU1214" s="244">
        <v>45467</v>
      </c>
      <c r="AV1214" s="317" t="s">
        <v>8582</v>
      </c>
      <c r="AW1214" s="294" t="s">
        <v>8333</v>
      </c>
      <c r="AX1214" s="249"/>
      <c r="AY1214" s="250" t="s">
        <v>16105</v>
      </c>
    </row>
    <row r="1215" spans="1:51" ht="25.5" customHeight="1" x14ac:dyDescent="0.35">
      <c r="A1215" s="330">
        <v>1214</v>
      </c>
      <c r="B1215" s="293" t="s">
        <v>16121</v>
      </c>
      <c r="C1215" s="294" t="s">
        <v>16122</v>
      </c>
      <c r="D1215" s="253" t="s">
        <v>11452</v>
      </c>
      <c r="E1215" s="253" t="s">
        <v>141</v>
      </c>
      <c r="F1215" s="251">
        <v>44327</v>
      </c>
      <c r="G1215" s="251">
        <v>44386</v>
      </c>
      <c r="H1215" s="251">
        <v>44752</v>
      </c>
      <c r="I1215" s="251">
        <v>45847</v>
      </c>
      <c r="J1215" s="231" t="s">
        <v>2269</v>
      </c>
      <c r="K1215" s="231" t="s">
        <v>80</v>
      </c>
      <c r="L1215" s="253" t="s">
        <v>163</v>
      </c>
      <c r="M1215" s="242" t="s">
        <v>2138</v>
      </c>
      <c r="N1215" s="252" t="s">
        <v>1964</v>
      </c>
      <c r="O1215" s="252" t="s">
        <v>164</v>
      </c>
      <c r="P1215" s="252" t="s">
        <v>2053</v>
      </c>
      <c r="Q1215" s="253" t="s">
        <v>83</v>
      </c>
      <c r="R1215" s="293" t="s">
        <v>16123</v>
      </c>
      <c r="S1215" s="253" t="s">
        <v>2234</v>
      </c>
      <c r="T1215" s="253" t="s">
        <v>53</v>
      </c>
      <c r="U1215" s="295">
        <v>31293</v>
      </c>
      <c r="V1215" s="253" t="s">
        <v>141</v>
      </c>
      <c r="W1215" s="253" t="s">
        <v>141</v>
      </c>
      <c r="X1215" s="293" t="s">
        <v>1936</v>
      </c>
      <c r="Y1215" s="374" t="s">
        <v>16124</v>
      </c>
      <c r="Z1215" s="252">
        <v>44825</v>
      </c>
      <c r="AA1215" s="253" t="s">
        <v>1937</v>
      </c>
      <c r="AB1215" s="253" t="s">
        <v>1938</v>
      </c>
      <c r="AC1215" s="253" t="s">
        <v>1939</v>
      </c>
      <c r="AD1215" s="253" t="s">
        <v>2139</v>
      </c>
      <c r="AE1215" s="252" t="s">
        <v>1948</v>
      </c>
      <c r="AF1215" s="253" t="s">
        <v>16125</v>
      </c>
      <c r="AG1215" s="253" t="s">
        <v>16126</v>
      </c>
      <c r="AH1215" s="242" t="s">
        <v>16127</v>
      </c>
      <c r="AI1215" s="252" t="s">
        <v>16128</v>
      </c>
      <c r="AJ1215" s="293" t="s">
        <v>16129</v>
      </c>
      <c r="AK1215" s="253" t="s">
        <v>16130</v>
      </c>
      <c r="AL1215" s="293" t="s">
        <v>1971</v>
      </c>
      <c r="AM1215" s="296" t="s">
        <v>16131</v>
      </c>
      <c r="AN1215" s="321" t="s">
        <v>16132</v>
      </c>
      <c r="AO1215" s="10" t="s">
        <v>16133</v>
      </c>
      <c r="AP1215" s="10"/>
      <c r="AQ1215" s="254" t="s">
        <v>16134</v>
      </c>
      <c r="AR1215" s="292">
        <v>45472</v>
      </c>
      <c r="AS1215" s="292">
        <v>45473</v>
      </c>
      <c r="AT1215" s="8" t="s">
        <v>16135</v>
      </c>
      <c r="AU1215" s="244">
        <v>45467</v>
      </c>
      <c r="AV1215" s="317" t="s">
        <v>8582</v>
      </c>
      <c r="AW1215" s="294" t="s">
        <v>6612</v>
      </c>
      <c r="AX1215" s="249"/>
      <c r="AY1215" s="250" t="s">
        <v>16121</v>
      </c>
    </row>
    <row r="1216" spans="1:51" ht="25.5" customHeight="1" x14ac:dyDescent="0.35">
      <c r="A1216" s="330">
        <v>1215</v>
      </c>
      <c r="B1216" s="293" t="s">
        <v>16136</v>
      </c>
      <c r="C1216" s="294" t="s">
        <v>16137</v>
      </c>
      <c r="D1216" s="253"/>
      <c r="E1216" s="253" t="s">
        <v>14</v>
      </c>
      <c r="F1216" s="251">
        <v>44725</v>
      </c>
      <c r="G1216" s="251">
        <v>44784</v>
      </c>
      <c r="H1216" s="251">
        <v>45150</v>
      </c>
      <c r="I1216" s="251">
        <v>45535</v>
      </c>
      <c r="J1216" s="231" t="s">
        <v>2085</v>
      </c>
      <c r="K1216" s="231" t="s">
        <v>80</v>
      </c>
      <c r="L1216" s="253" t="s">
        <v>680</v>
      </c>
      <c r="M1216" s="242" t="s">
        <v>2301</v>
      </c>
      <c r="N1216" s="252" t="s">
        <v>1990</v>
      </c>
      <c r="O1216" s="252" t="s">
        <v>16138</v>
      </c>
      <c r="P1216" s="252" t="s">
        <v>16139</v>
      </c>
      <c r="Q1216" s="253" t="s">
        <v>21</v>
      </c>
      <c r="R1216" s="350" t="s">
        <v>16140</v>
      </c>
      <c r="S1216" s="253" t="s">
        <v>2174</v>
      </c>
      <c r="T1216" s="253" t="s">
        <v>22</v>
      </c>
      <c r="U1216" s="295">
        <v>32555</v>
      </c>
      <c r="V1216" s="253" t="s">
        <v>2015</v>
      </c>
      <c r="W1216" s="253" t="s">
        <v>2015</v>
      </c>
      <c r="X1216" s="293" t="s">
        <v>1936</v>
      </c>
      <c r="Y1216" s="374" t="s">
        <v>16141</v>
      </c>
      <c r="Z1216" s="252">
        <v>44522</v>
      </c>
      <c r="AA1216" s="253" t="s">
        <v>1937</v>
      </c>
      <c r="AB1216" s="253" t="s">
        <v>1938</v>
      </c>
      <c r="AC1216" s="253" t="s">
        <v>1939</v>
      </c>
      <c r="AD1216" s="253" t="s">
        <v>2010</v>
      </c>
      <c r="AE1216" s="252" t="s">
        <v>2095</v>
      </c>
      <c r="AF1216" s="253" t="s">
        <v>16142</v>
      </c>
      <c r="AG1216" s="253" t="s">
        <v>16143</v>
      </c>
      <c r="AH1216" s="242" t="s">
        <v>16144</v>
      </c>
      <c r="AI1216" s="252" t="s">
        <v>16145</v>
      </c>
      <c r="AJ1216" s="293" t="s">
        <v>16146</v>
      </c>
      <c r="AK1216" s="253" t="s">
        <v>16147</v>
      </c>
      <c r="AL1216" s="293" t="s">
        <v>2160</v>
      </c>
      <c r="AM1216" s="296" t="s">
        <v>16148</v>
      </c>
      <c r="AN1216" s="321" t="s">
        <v>16149</v>
      </c>
      <c r="AO1216" s="10" t="s">
        <v>16150</v>
      </c>
      <c r="AP1216" s="10"/>
      <c r="AQ1216" s="254" t="s">
        <v>16151</v>
      </c>
      <c r="AR1216" s="292">
        <v>45478</v>
      </c>
      <c r="AS1216" s="292">
        <v>45478</v>
      </c>
      <c r="AT1216" s="8" t="s">
        <v>16152</v>
      </c>
      <c r="AU1216" s="244">
        <v>45463</v>
      </c>
      <c r="AV1216" s="317" t="s">
        <v>8582</v>
      </c>
      <c r="AW1216" s="294" t="s">
        <v>6612</v>
      </c>
      <c r="AX1216" s="249"/>
      <c r="AY1216" s="250" t="s">
        <v>16136</v>
      </c>
    </row>
    <row r="1217" spans="1:51" ht="25.5" customHeight="1" x14ac:dyDescent="0.35">
      <c r="A1217" s="330">
        <v>1216</v>
      </c>
      <c r="B1217" s="293" t="s">
        <v>16153</v>
      </c>
      <c r="C1217" s="294" t="s">
        <v>16154</v>
      </c>
      <c r="D1217" s="253"/>
      <c r="E1217" s="253" t="s">
        <v>14</v>
      </c>
      <c r="F1217" s="251">
        <v>44410</v>
      </c>
      <c r="G1217" s="251">
        <v>44469</v>
      </c>
      <c r="H1217" s="251">
        <v>44835</v>
      </c>
      <c r="I1217" s="251">
        <v>45930</v>
      </c>
      <c r="J1217" s="231" t="s">
        <v>2269</v>
      </c>
      <c r="K1217" s="231" t="s">
        <v>34</v>
      </c>
      <c r="L1217" s="253" t="s">
        <v>35</v>
      </c>
      <c r="M1217" s="242" t="s">
        <v>2225</v>
      </c>
      <c r="N1217" s="252" t="s">
        <v>2126</v>
      </c>
      <c r="O1217" s="252" t="s">
        <v>762</v>
      </c>
      <c r="P1217" s="252" t="s">
        <v>2347</v>
      </c>
      <c r="Q1217" s="253" t="s">
        <v>21</v>
      </c>
      <c r="R1217" s="293" t="s">
        <v>16155</v>
      </c>
      <c r="S1217" s="253" t="s">
        <v>1944</v>
      </c>
      <c r="T1217" s="253" t="s">
        <v>22</v>
      </c>
      <c r="U1217" s="295">
        <v>35499</v>
      </c>
      <c r="V1217" s="253" t="s">
        <v>255</v>
      </c>
      <c r="W1217" s="253" t="s">
        <v>255</v>
      </c>
      <c r="X1217" s="293" t="s">
        <v>1936</v>
      </c>
      <c r="Y1217" s="374" t="s">
        <v>16156</v>
      </c>
      <c r="Z1217" s="252">
        <v>44326</v>
      </c>
      <c r="AA1217" s="253" t="s">
        <v>3087</v>
      </c>
      <c r="AB1217" s="253" t="s">
        <v>1956</v>
      </c>
      <c r="AC1217" s="253" t="s">
        <v>1939</v>
      </c>
      <c r="AD1217" s="253" t="s">
        <v>2031</v>
      </c>
      <c r="AE1217" s="252" t="s">
        <v>2680</v>
      </c>
      <c r="AF1217" s="253" t="s">
        <v>16157</v>
      </c>
      <c r="AG1217" s="253" t="s">
        <v>16158</v>
      </c>
      <c r="AH1217" s="242" t="s">
        <v>16157</v>
      </c>
      <c r="AI1217" s="252" t="s">
        <v>16158</v>
      </c>
      <c r="AJ1217" s="293" t="s">
        <v>16159</v>
      </c>
      <c r="AK1217" s="253" t="s">
        <v>16160</v>
      </c>
      <c r="AL1217" s="293" t="s">
        <v>2005</v>
      </c>
      <c r="AM1217" s="296" t="s">
        <v>16161</v>
      </c>
      <c r="AN1217" s="321" t="s">
        <v>16162</v>
      </c>
      <c r="AO1217" s="10"/>
      <c r="AP1217" s="10"/>
      <c r="AQ1217" s="254" t="s">
        <v>16163</v>
      </c>
      <c r="AR1217" s="292">
        <v>45482</v>
      </c>
      <c r="AS1217" s="292">
        <v>45482</v>
      </c>
      <c r="AT1217" s="8" t="s">
        <v>16164</v>
      </c>
      <c r="AU1217" s="244">
        <v>45453</v>
      </c>
      <c r="AV1217" s="317" t="s">
        <v>8582</v>
      </c>
      <c r="AW1217" s="294" t="s">
        <v>3782</v>
      </c>
      <c r="AX1217" s="249"/>
      <c r="AY1217" s="250" t="s">
        <v>16153</v>
      </c>
    </row>
    <row r="1218" spans="1:51" ht="25.5" customHeight="1" x14ac:dyDescent="0.35">
      <c r="A1218" s="330">
        <v>1217</v>
      </c>
      <c r="B1218" s="293" t="s">
        <v>16165</v>
      </c>
      <c r="C1218" s="294" t="s">
        <v>16166</v>
      </c>
      <c r="D1218" s="253" t="s">
        <v>16167</v>
      </c>
      <c r="E1218" s="253" t="s">
        <v>32</v>
      </c>
      <c r="F1218" s="251">
        <v>44473</v>
      </c>
      <c r="G1218" s="251">
        <v>44532</v>
      </c>
      <c r="H1218" s="251">
        <v>45263</v>
      </c>
      <c r="I1218" s="251"/>
      <c r="J1218" s="231" t="s">
        <v>1932</v>
      </c>
      <c r="K1218" s="231" t="s">
        <v>80</v>
      </c>
      <c r="L1218" s="253" t="s">
        <v>81</v>
      </c>
      <c r="M1218" s="242" t="s">
        <v>2151</v>
      </c>
      <c r="N1218" s="252" t="s">
        <v>1964</v>
      </c>
      <c r="O1218" s="252" t="s">
        <v>164</v>
      </c>
      <c r="P1218" s="252" t="s">
        <v>2053</v>
      </c>
      <c r="Q1218" s="253" t="s">
        <v>83</v>
      </c>
      <c r="R1218" s="293" t="s">
        <v>16168</v>
      </c>
      <c r="S1218" s="253" t="s">
        <v>2234</v>
      </c>
      <c r="T1218" s="253" t="s">
        <v>53</v>
      </c>
      <c r="U1218" s="295">
        <v>29527</v>
      </c>
      <c r="V1218" s="253" t="s">
        <v>544</v>
      </c>
      <c r="W1218" s="253" t="s">
        <v>544</v>
      </c>
      <c r="X1218" s="293" t="s">
        <v>1936</v>
      </c>
      <c r="Y1218" s="374" t="s">
        <v>16169</v>
      </c>
      <c r="Z1218" s="252">
        <v>44553</v>
      </c>
      <c r="AA1218" s="253" t="s">
        <v>1937</v>
      </c>
      <c r="AB1218" s="253" t="s">
        <v>1938</v>
      </c>
      <c r="AC1218" s="253" t="s">
        <v>1939</v>
      </c>
      <c r="AD1218" s="253" t="s">
        <v>2072</v>
      </c>
      <c r="AE1218" s="252" t="s">
        <v>2041</v>
      </c>
      <c r="AF1218" s="253" t="s">
        <v>16170</v>
      </c>
      <c r="AG1218" s="253" t="s">
        <v>16171</v>
      </c>
      <c r="AH1218" s="242" t="s">
        <v>16172</v>
      </c>
      <c r="AI1218" s="252" t="s">
        <v>16173</v>
      </c>
      <c r="AJ1218" s="293" t="s">
        <v>16174</v>
      </c>
      <c r="AK1218" s="253" t="s">
        <v>16115</v>
      </c>
      <c r="AL1218" s="293" t="s">
        <v>1971</v>
      </c>
      <c r="AM1218" s="296" t="s">
        <v>16175</v>
      </c>
      <c r="AN1218" s="321" t="s">
        <v>16176</v>
      </c>
      <c r="AO1218" s="10" t="s">
        <v>16177</v>
      </c>
      <c r="AP1218" s="10"/>
      <c r="AQ1218" s="254" t="s">
        <v>16178</v>
      </c>
      <c r="AR1218" s="292">
        <v>45482</v>
      </c>
      <c r="AS1218" s="292">
        <v>45482</v>
      </c>
      <c r="AT1218" s="8" t="s">
        <v>16179</v>
      </c>
      <c r="AU1218" s="244">
        <v>45478</v>
      </c>
      <c r="AV1218" s="317" t="s">
        <v>8582</v>
      </c>
      <c r="AW1218" s="294" t="s">
        <v>6612</v>
      </c>
      <c r="AX1218" s="249"/>
      <c r="AY1218" s="250" t="s">
        <v>16165</v>
      </c>
    </row>
    <row r="1219" spans="1:51" ht="25.5" customHeight="1" x14ac:dyDescent="0.35">
      <c r="A1219" s="330">
        <v>1218</v>
      </c>
      <c r="B1219" s="293" t="s">
        <v>16180</v>
      </c>
      <c r="C1219" s="294" t="s">
        <v>16181</v>
      </c>
      <c r="D1219" s="253"/>
      <c r="E1219" s="253" t="s">
        <v>343</v>
      </c>
      <c r="F1219" s="251">
        <v>44522</v>
      </c>
      <c r="G1219" s="251">
        <v>44581</v>
      </c>
      <c r="H1219" s="251">
        <v>44947</v>
      </c>
      <c r="I1219" s="251">
        <v>46042</v>
      </c>
      <c r="J1219" s="231" t="s">
        <v>2269</v>
      </c>
      <c r="K1219" s="231" t="s">
        <v>80</v>
      </c>
      <c r="L1219" s="253" t="s">
        <v>146</v>
      </c>
      <c r="M1219" s="242" t="s">
        <v>2032</v>
      </c>
      <c r="N1219" s="252" t="s">
        <v>1990</v>
      </c>
      <c r="O1219" s="252" t="s">
        <v>410</v>
      </c>
      <c r="P1219" s="252" t="s">
        <v>2182</v>
      </c>
      <c r="Q1219" s="253" t="s">
        <v>148</v>
      </c>
      <c r="R1219" s="293" t="s">
        <v>16182</v>
      </c>
      <c r="S1219" s="253" t="s">
        <v>1944</v>
      </c>
      <c r="T1219" s="253" t="s">
        <v>53</v>
      </c>
      <c r="U1219" s="295">
        <v>30667</v>
      </c>
      <c r="V1219" s="253" t="s">
        <v>311</v>
      </c>
      <c r="W1219" s="253" t="s">
        <v>311</v>
      </c>
      <c r="X1219" s="293" t="s">
        <v>1936</v>
      </c>
      <c r="Y1219" s="374" t="s">
        <v>16183</v>
      </c>
      <c r="Z1219" s="252">
        <v>44778</v>
      </c>
      <c r="AA1219" s="253" t="s">
        <v>1937</v>
      </c>
      <c r="AB1219" s="253" t="s">
        <v>1946</v>
      </c>
      <c r="AC1219" s="253" t="s">
        <v>1939</v>
      </c>
      <c r="AD1219" s="253" t="s">
        <v>2154</v>
      </c>
      <c r="AE1219" s="252" t="s">
        <v>2397</v>
      </c>
      <c r="AF1219" s="253" t="s">
        <v>16184</v>
      </c>
      <c r="AG1219" s="253" t="s">
        <v>16185</v>
      </c>
      <c r="AH1219" s="242" t="s">
        <v>16186</v>
      </c>
      <c r="AI1219" s="252" t="s">
        <v>16187</v>
      </c>
      <c r="AJ1219" s="293" t="s">
        <v>16188</v>
      </c>
      <c r="AK1219" s="253" t="s">
        <v>16189</v>
      </c>
      <c r="AL1219" s="293" t="s">
        <v>2160</v>
      </c>
      <c r="AM1219" s="296" t="s">
        <v>16190</v>
      </c>
      <c r="AN1219" s="321" t="s">
        <v>16191</v>
      </c>
      <c r="AO1219" s="10" t="s">
        <v>16192</v>
      </c>
      <c r="AP1219" s="10"/>
      <c r="AQ1219" s="254" t="s">
        <v>16193</v>
      </c>
      <c r="AR1219" s="292">
        <v>45484</v>
      </c>
      <c r="AS1219" s="292">
        <v>45484</v>
      </c>
      <c r="AT1219" s="8" t="s">
        <v>16194</v>
      </c>
      <c r="AU1219" s="244">
        <v>45461</v>
      </c>
      <c r="AV1219" s="317" t="s">
        <v>8582</v>
      </c>
      <c r="AW1219" s="294" t="s">
        <v>6769</v>
      </c>
      <c r="AX1219" s="249"/>
      <c r="AY1219" s="250" t="s">
        <v>16180</v>
      </c>
    </row>
    <row r="1220" spans="1:51" ht="25.5" customHeight="1" x14ac:dyDescent="0.35">
      <c r="A1220" s="330">
        <v>1219</v>
      </c>
      <c r="B1220" s="241" t="s">
        <v>16195</v>
      </c>
      <c r="C1220" s="8" t="s">
        <v>16196</v>
      </c>
      <c r="D1220" s="10"/>
      <c r="E1220" s="10" t="s">
        <v>14</v>
      </c>
      <c r="F1220" s="9">
        <v>45425</v>
      </c>
      <c r="G1220" s="9">
        <v>45484</v>
      </c>
      <c r="H1220" s="251"/>
      <c r="I1220" s="251"/>
      <c r="J1220" s="9"/>
      <c r="K1220" s="376" t="s">
        <v>109</v>
      </c>
      <c r="L1220" s="331" t="s">
        <v>1440</v>
      </c>
      <c r="M1220" s="242" t="s">
        <v>1440</v>
      </c>
      <c r="N1220" s="252" t="s">
        <v>1984</v>
      </c>
      <c r="O1220" s="252" t="s">
        <v>1441</v>
      </c>
      <c r="P1220" s="252" t="s">
        <v>2756</v>
      </c>
      <c r="Q1220" s="253" t="s">
        <v>21</v>
      </c>
      <c r="R1220" s="293" t="s">
        <v>16197</v>
      </c>
      <c r="S1220" s="351" t="s">
        <v>1944</v>
      </c>
      <c r="T1220" s="253" t="s">
        <v>53</v>
      </c>
      <c r="U1220" s="244">
        <v>33919</v>
      </c>
      <c r="V1220" s="10" t="s">
        <v>79</v>
      </c>
      <c r="W1220" s="10" t="s">
        <v>79</v>
      </c>
      <c r="X1220" s="241" t="s">
        <v>1936</v>
      </c>
      <c r="Y1220" s="375" t="s">
        <v>16198</v>
      </c>
      <c r="Z1220" s="243">
        <v>44315</v>
      </c>
      <c r="AA1220" s="10" t="s">
        <v>1937</v>
      </c>
      <c r="AB1220" s="10" t="s">
        <v>1956</v>
      </c>
      <c r="AC1220" s="10" t="s">
        <v>1939</v>
      </c>
      <c r="AD1220" s="10" t="s">
        <v>2010</v>
      </c>
      <c r="AE1220" s="243" t="s">
        <v>2219</v>
      </c>
      <c r="AF1220" s="10" t="s">
        <v>16199</v>
      </c>
      <c r="AG1220" s="10" t="s">
        <v>16200</v>
      </c>
      <c r="AH1220" s="242" t="s">
        <v>16201</v>
      </c>
      <c r="AI1220" s="243" t="s">
        <v>16202</v>
      </c>
      <c r="AJ1220" s="290" t="s">
        <v>16203</v>
      </c>
      <c r="AK1220" s="10" t="s">
        <v>2816</v>
      </c>
      <c r="AL1220" s="241" t="s">
        <v>2005</v>
      </c>
      <c r="AM1220" s="327" t="s">
        <v>16204</v>
      </c>
      <c r="AN1220" s="7" t="s">
        <v>16205</v>
      </c>
      <c r="AO1220" s="357" t="s">
        <v>16206</v>
      </c>
      <c r="AP1220" s="10"/>
      <c r="AQ1220" s="254" t="s">
        <v>16207</v>
      </c>
      <c r="AR1220" s="292">
        <v>45484</v>
      </c>
      <c r="AS1220" s="292">
        <v>45484</v>
      </c>
      <c r="AT1220" s="8" t="s">
        <v>16208</v>
      </c>
      <c r="AU1220" s="244">
        <v>45482</v>
      </c>
      <c r="AV1220" s="317" t="s">
        <v>8582</v>
      </c>
      <c r="AW1220" s="294" t="s">
        <v>6612</v>
      </c>
      <c r="AX1220" s="249"/>
      <c r="AY1220" s="250" t="s">
        <v>16195</v>
      </c>
    </row>
    <row r="1221" spans="1:51" ht="25.5" customHeight="1" x14ac:dyDescent="0.35">
      <c r="A1221" s="330">
        <v>1220</v>
      </c>
      <c r="B1221" s="293" t="s">
        <v>16209</v>
      </c>
      <c r="C1221" s="294" t="s">
        <v>16210</v>
      </c>
      <c r="D1221" s="253"/>
      <c r="E1221" s="253" t="s">
        <v>14</v>
      </c>
      <c r="F1221" s="251">
        <v>44621</v>
      </c>
      <c r="G1221" s="251">
        <v>44680</v>
      </c>
      <c r="H1221" s="251">
        <v>45412</v>
      </c>
      <c r="I1221" s="251"/>
      <c r="J1221" s="231" t="s">
        <v>1932</v>
      </c>
      <c r="K1221" s="231" t="s">
        <v>26</v>
      </c>
      <c r="L1221" s="253" t="s">
        <v>1630</v>
      </c>
      <c r="M1221" s="242" t="s">
        <v>1630</v>
      </c>
      <c r="N1221" s="252" t="s">
        <v>2017</v>
      </c>
      <c r="O1221" s="252" t="s">
        <v>1631</v>
      </c>
      <c r="P1221" s="252" t="s">
        <v>2698</v>
      </c>
      <c r="Q1221" s="253" t="s">
        <v>21</v>
      </c>
      <c r="R1221" s="350" t="s">
        <v>16211</v>
      </c>
      <c r="S1221" s="253" t="s">
        <v>2135</v>
      </c>
      <c r="T1221" s="253" t="s">
        <v>22</v>
      </c>
      <c r="U1221" s="295">
        <v>34416</v>
      </c>
      <c r="V1221" s="253" t="s">
        <v>255</v>
      </c>
      <c r="W1221" s="253" t="s">
        <v>255</v>
      </c>
      <c r="X1221" s="293" t="s">
        <v>1936</v>
      </c>
      <c r="Y1221" s="374" t="s">
        <v>16212</v>
      </c>
      <c r="Z1221" s="252">
        <v>44565</v>
      </c>
      <c r="AA1221" s="253" t="s">
        <v>1937</v>
      </c>
      <c r="AB1221" s="253" t="s">
        <v>1956</v>
      </c>
      <c r="AC1221" s="253" t="s">
        <v>1939</v>
      </c>
      <c r="AD1221" s="253" t="s">
        <v>1992</v>
      </c>
      <c r="AE1221" s="252" t="s">
        <v>2408</v>
      </c>
      <c r="AF1221" s="253" t="s">
        <v>16213</v>
      </c>
      <c r="AG1221" s="253" t="s">
        <v>16214</v>
      </c>
      <c r="AH1221" s="242" t="s">
        <v>16215</v>
      </c>
      <c r="AI1221" s="252" t="s">
        <v>16216</v>
      </c>
      <c r="AJ1221" s="293" t="s">
        <v>16217</v>
      </c>
      <c r="AK1221" s="253" t="s">
        <v>16218</v>
      </c>
      <c r="AL1221" s="293" t="s">
        <v>2425</v>
      </c>
      <c r="AM1221" s="296" t="s">
        <v>16219</v>
      </c>
      <c r="AN1221" s="321" t="s">
        <v>16220</v>
      </c>
      <c r="AO1221" s="10" t="s">
        <v>16221</v>
      </c>
      <c r="AP1221" s="10"/>
      <c r="AQ1221" s="254" t="s">
        <v>16222</v>
      </c>
      <c r="AR1221" s="292">
        <v>45484</v>
      </c>
      <c r="AS1221" s="292">
        <v>45484</v>
      </c>
      <c r="AT1221" s="8" t="s">
        <v>16223</v>
      </c>
      <c r="AU1221" s="244">
        <v>45482</v>
      </c>
      <c r="AV1221" s="317" t="s">
        <v>8582</v>
      </c>
      <c r="AW1221" s="294" t="s">
        <v>16224</v>
      </c>
      <c r="AX1221" s="249"/>
      <c r="AY1221" s="250" t="s">
        <v>16209</v>
      </c>
    </row>
    <row r="1222" spans="1:51" ht="25.5" customHeight="1" x14ac:dyDescent="0.35">
      <c r="A1222" s="330">
        <v>1221</v>
      </c>
      <c r="B1222" s="293" t="s">
        <v>16225</v>
      </c>
      <c r="C1222" s="294" t="s">
        <v>771</v>
      </c>
      <c r="D1222" s="253"/>
      <c r="E1222" s="253" t="s">
        <v>14</v>
      </c>
      <c r="F1222" s="251">
        <v>44375</v>
      </c>
      <c r="G1222" s="251">
        <v>44434</v>
      </c>
      <c r="H1222" s="251">
        <v>44800</v>
      </c>
      <c r="I1222" s="251">
        <v>45895</v>
      </c>
      <c r="J1222" s="231" t="s">
        <v>2269</v>
      </c>
      <c r="K1222" s="231" t="s">
        <v>69</v>
      </c>
      <c r="L1222" s="253" t="s">
        <v>70</v>
      </c>
      <c r="M1222" s="242" t="s">
        <v>2147</v>
      </c>
      <c r="N1222" s="252" t="s">
        <v>1990</v>
      </c>
      <c r="O1222" s="252" t="s">
        <v>505</v>
      </c>
      <c r="P1222" s="252" t="s">
        <v>2236</v>
      </c>
      <c r="Q1222" s="253" t="s">
        <v>21</v>
      </c>
      <c r="R1222" s="293" t="s">
        <v>16226</v>
      </c>
      <c r="S1222" s="253" t="s">
        <v>1986</v>
      </c>
      <c r="T1222" s="253" t="s">
        <v>53</v>
      </c>
      <c r="U1222" s="295">
        <v>31656</v>
      </c>
      <c r="V1222" s="253" t="s">
        <v>343</v>
      </c>
      <c r="W1222" s="253" t="s">
        <v>343</v>
      </c>
      <c r="X1222" s="293" t="s">
        <v>1936</v>
      </c>
      <c r="Y1222" s="374" t="s">
        <v>2349</v>
      </c>
      <c r="Z1222" s="252">
        <v>44820</v>
      </c>
      <c r="AA1222" s="253" t="s">
        <v>1937</v>
      </c>
      <c r="AB1222" s="253" t="s">
        <v>1938</v>
      </c>
      <c r="AC1222" s="253" t="s">
        <v>1939</v>
      </c>
      <c r="AD1222" s="253" t="s">
        <v>2271</v>
      </c>
      <c r="AE1222" s="252" t="s">
        <v>2350</v>
      </c>
      <c r="AF1222" s="253" t="s">
        <v>2351</v>
      </c>
      <c r="AG1222" s="253" t="s">
        <v>2352</v>
      </c>
      <c r="AH1222" s="242" t="s">
        <v>2351</v>
      </c>
      <c r="AI1222" s="252" t="s">
        <v>2352</v>
      </c>
      <c r="AJ1222" s="293" t="s">
        <v>2353</v>
      </c>
      <c r="AK1222" s="253" t="s">
        <v>2354</v>
      </c>
      <c r="AL1222" s="293" t="s">
        <v>1971</v>
      </c>
      <c r="AM1222" s="296" t="s">
        <v>772</v>
      </c>
      <c r="AN1222" s="321" t="s">
        <v>773</v>
      </c>
      <c r="AO1222" s="10" t="s">
        <v>2355</v>
      </c>
      <c r="AP1222" s="10"/>
      <c r="AQ1222" s="254" t="s">
        <v>2356</v>
      </c>
      <c r="AR1222" s="292">
        <v>45498</v>
      </c>
      <c r="AS1222" s="292">
        <v>45498</v>
      </c>
      <c r="AT1222" s="8" t="s">
        <v>16227</v>
      </c>
      <c r="AU1222" s="244">
        <v>45488</v>
      </c>
      <c r="AV1222" s="317" t="s">
        <v>8582</v>
      </c>
      <c r="AW1222" s="294" t="s">
        <v>3782</v>
      </c>
      <c r="AX1222" s="249"/>
      <c r="AY1222" s="250" t="s">
        <v>16225</v>
      </c>
    </row>
    <row r="1223" spans="1:51" ht="25.5" customHeight="1" x14ac:dyDescent="0.35">
      <c r="A1223" s="330">
        <v>1222</v>
      </c>
      <c r="B1223" s="293" t="s">
        <v>16228</v>
      </c>
      <c r="C1223" s="294" t="s">
        <v>403</v>
      </c>
      <c r="D1223" s="253"/>
      <c r="E1223" s="253" t="s">
        <v>32</v>
      </c>
      <c r="F1223" s="251">
        <v>43535</v>
      </c>
      <c r="G1223" s="251"/>
      <c r="H1223" s="251">
        <v>43901</v>
      </c>
      <c r="I1223" s="251"/>
      <c r="J1223" s="231" t="s">
        <v>1932</v>
      </c>
      <c r="K1223" s="231" t="s">
        <v>80</v>
      </c>
      <c r="L1223" s="253" t="s">
        <v>146</v>
      </c>
      <c r="M1223" s="242" t="s">
        <v>2163</v>
      </c>
      <c r="N1223" s="252" t="s">
        <v>2050</v>
      </c>
      <c r="O1223" s="252" t="s">
        <v>381</v>
      </c>
      <c r="P1223" s="252" t="s">
        <v>2164</v>
      </c>
      <c r="Q1223" s="253" t="s">
        <v>21</v>
      </c>
      <c r="R1223" s="293" t="s">
        <v>16229</v>
      </c>
      <c r="S1223" s="253" t="s">
        <v>1935</v>
      </c>
      <c r="T1223" s="253" t="s">
        <v>22</v>
      </c>
      <c r="U1223" s="295">
        <v>32683</v>
      </c>
      <c r="V1223" s="253" t="s">
        <v>669</v>
      </c>
      <c r="W1223" s="253" t="s">
        <v>669</v>
      </c>
      <c r="X1223" s="293" t="s">
        <v>1936</v>
      </c>
      <c r="Y1223" s="374" t="s">
        <v>2175</v>
      </c>
      <c r="Z1223" s="252">
        <v>44552</v>
      </c>
      <c r="AA1223" s="253" t="s">
        <v>1937</v>
      </c>
      <c r="AB1223" s="253" t="s">
        <v>1938</v>
      </c>
      <c r="AC1223" s="253" t="s">
        <v>1939</v>
      </c>
      <c r="AD1223" s="253" t="s">
        <v>2176</v>
      </c>
      <c r="AE1223" s="252" t="s">
        <v>2069</v>
      </c>
      <c r="AF1223" s="253" t="s">
        <v>2177</v>
      </c>
      <c r="AG1223" s="253" t="s">
        <v>2178</v>
      </c>
      <c r="AH1223" s="242" t="s">
        <v>2177</v>
      </c>
      <c r="AI1223" s="252" t="s">
        <v>2178</v>
      </c>
      <c r="AJ1223" s="293" t="s">
        <v>2179</v>
      </c>
      <c r="AK1223" s="253" t="s">
        <v>2180</v>
      </c>
      <c r="AL1223" s="293" t="s">
        <v>1941</v>
      </c>
      <c r="AM1223" s="296" t="s">
        <v>404</v>
      </c>
      <c r="AN1223" s="321" t="s">
        <v>405</v>
      </c>
      <c r="AO1223" s="10" t="s">
        <v>405</v>
      </c>
      <c r="AP1223" s="10"/>
      <c r="AQ1223" s="254" t="s">
        <v>2181</v>
      </c>
      <c r="AR1223" s="292">
        <v>45503</v>
      </c>
      <c r="AS1223" s="292">
        <v>45503</v>
      </c>
      <c r="AT1223" s="8" t="s">
        <v>16230</v>
      </c>
      <c r="AU1223" s="244">
        <v>45474</v>
      </c>
      <c r="AV1223" s="317" t="s">
        <v>8582</v>
      </c>
      <c r="AW1223" s="294" t="s">
        <v>3782</v>
      </c>
      <c r="AX1223" s="249"/>
      <c r="AY1223" s="250" t="s">
        <v>16228</v>
      </c>
    </row>
    <row r="1224" spans="1:51" ht="25.5" customHeight="1" x14ac:dyDescent="0.35">
      <c r="A1224" s="330">
        <v>1223</v>
      </c>
      <c r="B1224" s="293" t="s">
        <v>16231</v>
      </c>
      <c r="C1224" s="294" t="s">
        <v>1503</v>
      </c>
      <c r="D1224" s="253"/>
      <c r="E1224" s="253" t="s">
        <v>14</v>
      </c>
      <c r="F1224" s="251">
        <v>45068</v>
      </c>
      <c r="G1224" s="251">
        <v>45127</v>
      </c>
      <c r="H1224" s="251">
        <v>45128</v>
      </c>
      <c r="I1224" s="251">
        <v>45504</v>
      </c>
      <c r="J1224" s="231" t="s">
        <v>2085</v>
      </c>
      <c r="K1224" s="231" t="s">
        <v>18</v>
      </c>
      <c r="L1224" s="253" t="s">
        <v>218</v>
      </c>
      <c r="M1224" s="242" t="s">
        <v>2406</v>
      </c>
      <c r="N1224" s="252" t="s">
        <v>2050</v>
      </c>
      <c r="O1224" s="252" t="s">
        <v>1504</v>
      </c>
      <c r="P1224" s="252" t="s">
        <v>2626</v>
      </c>
      <c r="Q1224" s="253" t="s">
        <v>21</v>
      </c>
      <c r="R1224" s="350" t="s">
        <v>16232</v>
      </c>
      <c r="S1224" s="253" t="s">
        <v>1935</v>
      </c>
      <c r="T1224" s="253" t="s">
        <v>53</v>
      </c>
      <c r="U1224" s="295">
        <v>36014</v>
      </c>
      <c r="V1224" s="253" t="s">
        <v>255</v>
      </c>
      <c r="W1224" s="253" t="s">
        <v>79</v>
      </c>
      <c r="X1224" s="293" t="s">
        <v>1936</v>
      </c>
      <c r="Y1224" s="374" t="s">
        <v>2627</v>
      </c>
      <c r="Z1224" s="252">
        <v>44551</v>
      </c>
      <c r="AA1224" s="253" t="s">
        <v>1937</v>
      </c>
      <c r="AB1224" s="253" t="s">
        <v>1956</v>
      </c>
      <c r="AC1224" s="253" t="s">
        <v>1939</v>
      </c>
      <c r="AD1224" s="253" t="s">
        <v>2539</v>
      </c>
      <c r="AE1224" s="252" t="s">
        <v>2404</v>
      </c>
      <c r="AF1224" s="253" t="s">
        <v>2628</v>
      </c>
      <c r="AG1224" s="253" t="s">
        <v>2629</v>
      </c>
      <c r="AH1224" s="242" t="s">
        <v>2630</v>
      </c>
      <c r="AI1224" s="252" t="s">
        <v>2631</v>
      </c>
      <c r="AJ1224" s="293" t="s">
        <v>2632</v>
      </c>
      <c r="AK1224" s="253" t="s">
        <v>2633</v>
      </c>
      <c r="AL1224" s="293" t="s">
        <v>1953</v>
      </c>
      <c r="AM1224" s="296" t="s">
        <v>1505</v>
      </c>
      <c r="AN1224" s="321" t="s">
        <v>1506</v>
      </c>
      <c r="AO1224" s="10" t="s">
        <v>2634</v>
      </c>
      <c r="AP1224" s="10"/>
      <c r="AQ1224" s="254" t="s">
        <v>2635</v>
      </c>
      <c r="AR1224" s="292">
        <v>45504</v>
      </c>
      <c r="AS1224" s="292">
        <v>45504</v>
      </c>
      <c r="AT1224" s="8" t="s">
        <v>16233</v>
      </c>
      <c r="AU1224" s="244" t="s">
        <v>9695</v>
      </c>
      <c r="AV1224" s="317" t="s">
        <v>8638</v>
      </c>
      <c r="AW1224" s="294" t="s">
        <v>9695</v>
      </c>
      <c r="AX1224" s="249"/>
      <c r="AY1224" s="250" t="s">
        <v>16231</v>
      </c>
    </row>
    <row r="1225" spans="1:51" ht="25.5" customHeight="1" x14ac:dyDescent="0.35">
      <c r="A1225" s="330">
        <v>1224</v>
      </c>
      <c r="B1225" s="293" t="s">
        <v>16234</v>
      </c>
      <c r="C1225" s="8" t="s">
        <v>1545</v>
      </c>
      <c r="D1225" s="10"/>
      <c r="E1225" s="10" t="s">
        <v>14</v>
      </c>
      <c r="F1225" s="9">
        <v>45089</v>
      </c>
      <c r="G1225" s="9">
        <v>45148</v>
      </c>
      <c r="H1225" s="251">
        <v>45149</v>
      </c>
      <c r="I1225" s="251">
        <v>45535</v>
      </c>
      <c r="J1225" s="7" t="s">
        <v>2085</v>
      </c>
      <c r="K1225" s="376" t="s">
        <v>18</v>
      </c>
      <c r="L1225" s="331" t="s">
        <v>283</v>
      </c>
      <c r="M1225" s="242" t="s">
        <v>2116</v>
      </c>
      <c r="N1225" s="252" t="s">
        <v>2017</v>
      </c>
      <c r="O1225" s="252" t="s">
        <v>284</v>
      </c>
      <c r="P1225" s="252" t="s">
        <v>12820</v>
      </c>
      <c r="Q1225" s="253" t="s">
        <v>285</v>
      </c>
      <c r="R1225" s="350" t="s">
        <v>16235</v>
      </c>
      <c r="S1225" s="351" t="s">
        <v>2485</v>
      </c>
      <c r="T1225" s="253" t="s">
        <v>53</v>
      </c>
      <c r="U1225" s="244">
        <v>34475</v>
      </c>
      <c r="V1225" s="253" t="s">
        <v>2114</v>
      </c>
      <c r="W1225" s="243" t="s">
        <v>2114</v>
      </c>
      <c r="X1225" s="241" t="s">
        <v>1936</v>
      </c>
      <c r="Y1225" s="375" t="s">
        <v>2662</v>
      </c>
      <c r="Z1225" s="243">
        <v>44908</v>
      </c>
      <c r="AA1225" s="243" t="s">
        <v>1937</v>
      </c>
      <c r="AB1225" s="253" t="s">
        <v>1956</v>
      </c>
      <c r="AC1225" s="253" t="s">
        <v>1939</v>
      </c>
      <c r="AD1225" s="253" t="s">
        <v>2188</v>
      </c>
      <c r="AE1225" s="243" t="s">
        <v>1948</v>
      </c>
      <c r="AF1225" s="253" t="s">
        <v>2663</v>
      </c>
      <c r="AG1225" s="253" t="s">
        <v>2664</v>
      </c>
      <c r="AH1225" s="242" t="s">
        <v>2665</v>
      </c>
      <c r="AI1225" s="252" t="s">
        <v>2666</v>
      </c>
      <c r="AJ1225" s="290" t="s">
        <v>2667</v>
      </c>
      <c r="AK1225" s="10" t="s">
        <v>2668</v>
      </c>
      <c r="AL1225" s="293" t="s">
        <v>2005</v>
      </c>
      <c r="AM1225" s="296" t="s">
        <v>1546</v>
      </c>
      <c r="AN1225" s="377" t="s">
        <v>1547</v>
      </c>
      <c r="AO1225" s="10" t="s">
        <v>2669</v>
      </c>
      <c r="AP1225" s="10"/>
      <c r="AQ1225" s="254" t="s">
        <v>2670</v>
      </c>
      <c r="AR1225" s="292">
        <v>45504</v>
      </c>
      <c r="AS1225" s="292">
        <v>45504</v>
      </c>
      <c r="AT1225" s="8" t="s">
        <v>16236</v>
      </c>
      <c r="AU1225" s="244">
        <v>45448</v>
      </c>
      <c r="AV1225" s="317" t="s">
        <v>8582</v>
      </c>
      <c r="AW1225" s="294" t="s">
        <v>6769</v>
      </c>
      <c r="AX1225" s="249"/>
      <c r="AY1225" s="250" t="s">
        <v>16234</v>
      </c>
    </row>
    <row r="1226" spans="1:51" ht="25.5" customHeight="1" x14ac:dyDescent="0.35">
      <c r="A1226" s="330">
        <v>1225</v>
      </c>
      <c r="B1226" s="293" t="s">
        <v>16237</v>
      </c>
      <c r="C1226" s="294" t="s">
        <v>2549</v>
      </c>
      <c r="D1226" s="253"/>
      <c r="E1226" s="253" t="s">
        <v>14</v>
      </c>
      <c r="F1226" s="251">
        <v>44813</v>
      </c>
      <c r="G1226" s="251">
        <v>44872</v>
      </c>
      <c r="H1226" s="251">
        <v>45238</v>
      </c>
      <c r="I1226" s="251">
        <v>45626</v>
      </c>
      <c r="J1226" s="231" t="s">
        <v>2085</v>
      </c>
      <c r="K1226" s="231" t="s">
        <v>34</v>
      </c>
      <c r="L1226" s="253" t="s">
        <v>115</v>
      </c>
      <c r="M1226" s="242" t="s">
        <v>2070</v>
      </c>
      <c r="N1226" s="252" t="s">
        <v>1942</v>
      </c>
      <c r="O1226" s="252" t="s">
        <v>2550</v>
      </c>
      <c r="P1226" s="252" t="s">
        <v>2551</v>
      </c>
      <c r="Q1226" s="253" t="s">
        <v>21</v>
      </c>
      <c r="R1226" s="293" t="s">
        <v>16238</v>
      </c>
      <c r="S1226" s="253" t="s">
        <v>1944</v>
      </c>
      <c r="T1226" s="253" t="s">
        <v>53</v>
      </c>
      <c r="U1226" s="295">
        <v>28336</v>
      </c>
      <c r="V1226" s="243" t="s">
        <v>2297</v>
      </c>
      <c r="W1226" s="253" t="s">
        <v>2228</v>
      </c>
      <c r="X1226" s="293" t="s">
        <v>1936</v>
      </c>
      <c r="Y1226" s="374" t="s">
        <v>2552</v>
      </c>
      <c r="Z1226" s="252">
        <v>44791</v>
      </c>
      <c r="AA1226" s="253" t="s">
        <v>2009</v>
      </c>
      <c r="AB1226" s="253" t="s">
        <v>1938</v>
      </c>
      <c r="AC1226" s="253" t="s">
        <v>1939</v>
      </c>
      <c r="AD1226" s="253" t="s">
        <v>2010</v>
      </c>
      <c r="AE1226" s="252" t="s">
        <v>2508</v>
      </c>
      <c r="AF1226" s="253" t="s">
        <v>2553</v>
      </c>
      <c r="AG1226" s="253" t="s">
        <v>2554</v>
      </c>
      <c r="AH1226" s="242" t="s">
        <v>2555</v>
      </c>
      <c r="AI1226" s="252" t="s">
        <v>2554</v>
      </c>
      <c r="AJ1226" s="293" t="s">
        <v>2556</v>
      </c>
      <c r="AK1226" s="253" t="s">
        <v>2557</v>
      </c>
      <c r="AL1226" s="293" t="s">
        <v>1971</v>
      </c>
      <c r="AM1226" s="296" t="s">
        <v>2558</v>
      </c>
      <c r="AN1226" s="321" t="s">
        <v>2559</v>
      </c>
      <c r="AO1226" s="10" t="s">
        <v>2560</v>
      </c>
      <c r="AP1226" s="10"/>
      <c r="AQ1226" s="254" t="s">
        <v>2561</v>
      </c>
      <c r="AR1226" s="292">
        <v>45504</v>
      </c>
      <c r="AS1226" s="292">
        <v>45504</v>
      </c>
      <c r="AT1226" s="8" t="s">
        <v>16239</v>
      </c>
      <c r="AU1226" s="244">
        <v>45474</v>
      </c>
      <c r="AV1226" s="317" t="s">
        <v>8582</v>
      </c>
      <c r="AW1226" s="294" t="s">
        <v>6769</v>
      </c>
      <c r="AX1226" s="249"/>
      <c r="AY1226" s="250" t="s">
        <v>16237</v>
      </c>
    </row>
    <row r="1227" spans="1:51" ht="25.5" customHeight="1" x14ac:dyDescent="0.35">
      <c r="A1227" s="330">
        <v>1226</v>
      </c>
      <c r="B1227" s="293" t="s">
        <v>16240</v>
      </c>
      <c r="C1227" s="294" t="s">
        <v>1514</v>
      </c>
      <c r="D1227" s="253"/>
      <c r="E1227" s="253" t="s">
        <v>14</v>
      </c>
      <c r="F1227" s="251">
        <v>45075</v>
      </c>
      <c r="G1227" s="251">
        <v>45134</v>
      </c>
      <c r="H1227" s="251">
        <v>45505</v>
      </c>
      <c r="I1227" s="251">
        <v>45869</v>
      </c>
      <c r="J1227" s="231" t="s">
        <v>2085</v>
      </c>
      <c r="K1227" s="231" t="s">
        <v>109</v>
      </c>
      <c r="L1227" s="253" t="s">
        <v>110</v>
      </c>
      <c r="M1227" s="242" t="s">
        <v>2112</v>
      </c>
      <c r="N1227" s="252" t="s">
        <v>1984</v>
      </c>
      <c r="O1227" s="252" t="s">
        <v>711</v>
      </c>
      <c r="P1227" s="252" t="s">
        <v>2318</v>
      </c>
      <c r="Q1227" s="253" t="s">
        <v>21</v>
      </c>
      <c r="R1227" s="293" t="s">
        <v>16241</v>
      </c>
      <c r="S1227" s="253" t="s">
        <v>1966</v>
      </c>
      <c r="T1227" s="253" t="s">
        <v>53</v>
      </c>
      <c r="U1227" s="295">
        <v>29898</v>
      </c>
      <c r="V1227" s="243" t="s">
        <v>255</v>
      </c>
      <c r="W1227" s="253" t="s">
        <v>162</v>
      </c>
      <c r="X1227" s="293" t="s">
        <v>1936</v>
      </c>
      <c r="Y1227" s="374" t="s">
        <v>2638</v>
      </c>
      <c r="Z1227" s="252">
        <v>44808</v>
      </c>
      <c r="AA1227" s="253" t="s">
        <v>1937</v>
      </c>
      <c r="AB1227" s="253" t="s">
        <v>1938</v>
      </c>
      <c r="AC1227" s="253" t="s">
        <v>1939</v>
      </c>
      <c r="AD1227" s="253" t="s">
        <v>2539</v>
      </c>
      <c r="AE1227" s="252" t="s">
        <v>2041</v>
      </c>
      <c r="AF1227" s="253" t="s">
        <v>2639</v>
      </c>
      <c r="AG1227" s="253" t="s">
        <v>2640</v>
      </c>
      <c r="AH1227" s="242" t="s">
        <v>2641</v>
      </c>
      <c r="AI1227" s="252" t="s">
        <v>2642</v>
      </c>
      <c r="AJ1227" s="293" t="s">
        <v>2643</v>
      </c>
      <c r="AK1227" s="253" t="s">
        <v>2644</v>
      </c>
      <c r="AL1227" s="293" t="s">
        <v>1971</v>
      </c>
      <c r="AM1227" s="296" t="s">
        <v>1515</v>
      </c>
      <c r="AN1227" s="321" t="s">
        <v>1516</v>
      </c>
      <c r="AO1227" s="10" t="s">
        <v>2645</v>
      </c>
      <c r="AP1227" s="10"/>
      <c r="AQ1227" s="254" t="s">
        <v>2646</v>
      </c>
      <c r="AR1227" s="292">
        <v>45504</v>
      </c>
      <c r="AS1227" s="292">
        <v>45504</v>
      </c>
      <c r="AT1227" s="8" t="s">
        <v>16242</v>
      </c>
      <c r="AU1227" s="244">
        <v>45488</v>
      </c>
      <c r="AV1227" s="317" t="s">
        <v>8582</v>
      </c>
      <c r="AW1227" s="294" t="s">
        <v>15358</v>
      </c>
      <c r="AX1227" s="249"/>
      <c r="AY1227" s="250" t="s">
        <v>16240</v>
      </c>
    </row>
    <row r="1228" spans="1:51" ht="25.5" customHeight="1" x14ac:dyDescent="0.35">
      <c r="A1228" s="330">
        <v>1227</v>
      </c>
      <c r="B1228" s="293" t="s">
        <v>16243</v>
      </c>
      <c r="C1228" s="8" t="s">
        <v>1535</v>
      </c>
      <c r="D1228" s="10"/>
      <c r="E1228" s="10" t="s">
        <v>32</v>
      </c>
      <c r="F1228" s="9">
        <v>45078</v>
      </c>
      <c r="G1228" s="9">
        <v>45137</v>
      </c>
      <c r="H1228" s="251">
        <v>45505</v>
      </c>
      <c r="I1228" s="251">
        <v>45869</v>
      </c>
      <c r="J1228" s="231" t="s">
        <v>2085</v>
      </c>
      <c r="K1228" s="376" t="s">
        <v>34</v>
      </c>
      <c r="L1228" s="331" t="s">
        <v>35</v>
      </c>
      <c r="M1228" s="242" t="s">
        <v>35</v>
      </c>
      <c r="N1228" s="252" t="s">
        <v>2155</v>
      </c>
      <c r="O1228" s="252" t="s">
        <v>626</v>
      </c>
      <c r="P1228" s="252" t="s">
        <v>2285</v>
      </c>
      <c r="Q1228" s="253" t="s">
        <v>21</v>
      </c>
      <c r="R1228" s="350" t="s">
        <v>16244</v>
      </c>
      <c r="S1228" s="351" t="s">
        <v>2003</v>
      </c>
      <c r="T1228" s="253" t="s">
        <v>22</v>
      </c>
      <c r="U1228" s="244">
        <v>36143</v>
      </c>
      <c r="V1228" s="253" t="s">
        <v>501</v>
      </c>
      <c r="W1228" s="243" t="s">
        <v>501</v>
      </c>
      <c r="X1228" s="241" t="s">
        <v>1936</v>
      </c>
      <c r="Y1228" s="375" t="s">
        <v>2651</v>
      </c>
      <c r="Z1228" s="243">
        <v>44422</v>
      </c>
      <c r="AA1228" s="243" t="s">
        <v>1937</v>
      </c>
      <c r="AB1228" s="253" t="s">
        <v>1956</v>
      </c>
      <c r="AC1228" s="253" t="s">
        <v>1939</v>
      </c>
      <c r="AD1228" s="10" t="s">
        <v>2072</v>
      </c>
      <c r="AE1228" s="243" t="s">
        <v>2421</v>
      </c>
      <c r="AF1228" s="253" t="s">
        <v>2652</v>
      </c>
      <c r="AG1228" s="253" t="s">
        <v>2653</v>
      </c>
      <c r="AH1228" s="242" t="s">
        <v>2654</v>
      </c>
      <c r="AI1228" s="252" t="s">
        <v>2655</v>
      </c>
      <c r="AJ1228" s="290" t="s">
        <v>2656</v>
      </c>
      <c r="AK1228" s="10" t="s">
        <v>2657</v>
      </c>
      <c r="AL1228" s="293" t="s">
        <v>1993</v>
      </c>
      <c r="AM1228" s="254" t="s">
        <v>1536</v>
      </c>
      <c r="AN1228" s="377" t="s">
        <v>1537</v>
      </c>
      <c r="AO1228" s="10" t="s">
        <v>2658</v>
      </c>
      <c r="AP1228" s="10"/>
      <c r="AQ1228" s="254" t="s">
        <v>2659</v>
      </c>
      <c r="AR1228" s="292">
        <v>45503</v>
      </c>
      <c r="AS1228" s="292">
        <v>45503</v>
      </c>
      <c r="AT1228" s="8" t="s">
        <v>16245</v>
      </c>
      <c r="AU1228" s="244">
        <v>45490</v>
      </c>
      <c r="AV1228" s="317" t="s">
        <v>8582</v>
      </c>
      <c r="AW1228" s="294" t="s">
        <v>3782</v>
      </c>
      <c r="AX1228" s="249"/>
      <c r="AY1228" s="250" t="s">
        <v>16243</v>
      </c>
    </row>
    <row r="1229" spans="1:51" ht="25.5" customHeight="1" x14ac:dyDescent="0.35">
      <c r="A1229" s="11">
        <v>1228</v>
      </c>
      <c r="B1229" s="241" t="s">
        <v>16246</v>
      </c>
      <c r="C1229" s="8" t="s">
        <v>1795</v>
      </c>
      <c r="D1229" s="10"/>
      <c r="E1229" s="10" t="s">
        <v>162</v>
      </c>
      <c r="F1229" s="9">
        <v>45446</v>
      </c>
      <c r="G1229" s="9" t="e">
        <v>#VALUE!</v>
      </c>
      <c r="H1229" s="251"/>
      <c r="I1229" s="251"/>
      <c r="J1229" s="9"/>
      <c r="K1229" s="7" t="s">
        <v>80</v>
      </c>
      <c r="L1229" s="253" t="s">
        <v>81</v>
      </c>
      <c r="M1229" s="242" t="s">
        <v>2038</v>
      </c>
      <c r="N1229" s="252" t="s">
        <v>1972</v>
      </c>
      <c r="O1229" s="252" t="s">
        <v>196</v>
      </c>
      <c r="P1229" s="252" t="s">
        <v>2735</v>
      </c>
      <c r="Q1229" s="253" t="s">
        <v>83</v>
      </c>
      <c r="R1229" s="293" t="s">
        <v>16247</v>
      </c>
      <c r="S1229" s="351" t="s">
        <v>1944</v>
      </c>
      <c r="T1229" s="253" t="s">
        <v>22</v>
      </c>
      <c r="U1229" s="244">
        <v>30039</v>
      </c>
      <c r="V1229" s="10" t="s">
        <v>162</v>
      </c>
      <c r="W1229" s="10" t="s">
        <v>162</v>
      </c>
      <c r="X1229" s="241" t="s">
        <v>1936</v>
      </c>
      <c r="Y1229" s="375" t="s">
        <v>16248</v>
      </c>
      <c r="Z1229" s="243">
        <v>45036</v>
      </c>
      <c r="AA1229" s="10" t="s">
        <v>1937</v>
      </c>
      <c r="AB1229" s="10" t="s">
        <v>1938</v>
      </c>
      <c r="AC1229" s="10" t="s">
        <v>1939</v>
      </c>
      <c r="AD1229" s="10" t="s">
        <v>2741</v>
      </c>
      <c r="AE1229" s="243" t="s">
        <v>2312</v>
      </c>
      <c r="AF1229" s="10" t="s">
        <v>2742</v>
      </c>
      <c r="AG1229" s="10" t="s">
        <v>2743</v>
      </c>
      <c r="AH1229" s="242" t="s">
        <v>2742</v>
      </c>
      <c r="AI1229" s="243" t="s">
        <v>2743</v>
      </c>
      <c r="AJ1229" s="290" t="s">
        <v>16249</v>
      </c>
      <c r="AK1229" s="10" t="s">
        <v>2744</v>
      </c>
      <c r="AL1229" s="293" t="s">
        <v>1958</v>
      </c>
      <c r="AM1229" s="254" t="s">
        <v>16250</v>
      </c>
      <c r="AN1229" s="371" t="s">
        <v>1796</v>
      </c>
      <c r="AO1229" s="357" t="s">
        <v>2745</v>
      </c>
      <c r="AP1229" s="10"/>
      <c r="AQ1229" s="254" t="s">
        <v>2746</v>
      </c>
      <c r="AR1229" s="292">
        <v>45504</v>
      </c>
      <c r="AS1229" s="292">
        <v>45504</v>
      </c>
      <c r="AT1229" s="8" t="s">
        <v>16251</v>
      </c>
      <c r="AU1229" s="244">
        <v>45503</v>
      </c>
      <c r="AV1229" s="317" t="s">
        <v>8582</v>
      </c>
      <c r="AW1229" s="294" t="s">
        <v>6769</v>
      </c>
      <c r="AX1229" s="249"/>
      <c r="AY1229" s="250" t="s">
        <v>16246</v>
      </c>
    </row>
    <row r="1230" spans="1:51" ht="25.5" customHeight="1" x14ac:dyDescent="0.35">
      <c r="A1230" s="330">
        <v>1229</v>
      </c>
      <c r="B1230" s="293" t="s">
        <v>16252</v>
      </c>
      <c r="C1230" s="294" t="s">
        <v>1156</v>
      </c>
      <c r="D1230" s="253"/>
      <c r="E1230" s="253" t="s">
        <v>14</v>
      </c>
      <c r="F1230" s="251">
        <v>44767</v>
      </c>
      <c r="G1230" s="251">
        <v>44826</v>
      </c>
      <c r="H1230" s="251">
        <v>45192</v>
      </c>
      <c r="I1230" s="251">
        <v>45565</v>
      </c>
      <c r="J1230" s="231" t="s">
        <v>2085</v>
      </c>
      <c r="K1230" s="231" t="s">
        <v>34</v>
      </c>
      <c r="L1230" s="253" t="s">
        <v>35</v>
      </c>
      <c r="M1230" s="242" t="s">
        <v>2225</v>
      </c>
      <c r="N1230" s="252" t="s">
        <v>2126</v>
      </c>
      <c r="O1230" s="252" t="s">
        <v>762</v>
      </c>
      <c r="P1230" s="252" t="s">
        <v>2347</v>
      </c>
      <c r="Q1230" s="253" t="s">
        <v>21</v>
      </c>
      <c r="R1230" s="293" t="s">
        <v>16253</v>
      </c>
      <c r="S1230" s="253" t="s">
        <v>2234</v>
      </c>
      <c r="T1230" s="253" t="s">
        <v>22</v>
      </c>
      <c r="U1230" s="295">
        <v>34227</v>
      </c>
      <c r="V1230" s="243" t="s">
        <v>501</v>
      </c>
      <c r="W1230" s="253" t="s">
        <v>501</v>
      </c>
      <c r="X1230" s="293" t="s">
        <v>1936</v>
      </c>
      <c r="Y1230" s="374" t="s">
        <v>2499</v>
      </c>
      <c r="Z1230" s="252">
        <v>44816</v>
      </c>
      <c r="AA1230" s="253" t="s">
        <v>1937</v>
      </c>
      <c r="AB1230" s="253" t="s">
        <v>1938</v>
      </c>
      <c r="AC1230" s="253" t="s">
        <v>1974</v>
      </c>
      <c r="AD1230" s="253" t="s">
        <v>2500</v>
      </c>
      <c r="AE1230" s="252" t="s">
        <v>2398</v>
      </c>
      <c r="AF1230" s="253" t="s">
        <v>2501</v>
      </c>
      <c r="AG1230" s="253" t="s">
        <v>2502</v>
      </c>
      <c r="AH1230" s="242" t="s">
        <v>2503</v>
      </c>
      <c r="AI1230" s="252" t="s">
        <v>2504</v>
      </c>
      <c r="AJ1230" s="293" t="s">
        <v>506</v>
      </c>
      <c r="AK1230" s="253" t="s">
        <v>504</v>
      </c>
      <c r="AL1230" s="293" t="s">
        <v>1941</v>
      </c>
      <c r="AM1230" s="296" t="s">
        <v>1157</v>
      </c>
      <c r="AN1230" s="321" t="s">
        <v>1158</v>
      </c>
      <c r="AO1230" s="10" t="s">
        <v>2505</v>
      </c>
      <c r="AP1230" s="10"/>
      <c r="AQ1230" s="254" t="s">
        <v>2506</v>
      </c>
      <c r="AR1230" s="292">
        <v>45505</v>
      </c>
      <c r="AS1230" s="292">
        <v>45505</v>
      </c>
      <c r="AT1230" s="8" t="s">
        <v>16254</v>
      </c>
      <c r="AU1230" s="244">
        <v>45499</v>
      </c>
      <c r="AV1230" s="317" t="s">
        <v>8582</v>
      </c>
      <c r="AW1230" s="294" t="s">
        <v>3782</v>
      </c>
      <c r="AX1230" s="249"/>
      <c r="AY1230" s="250" t="s">
        <v>16252</v>
      </c>
    </row>
    <row r="1231" spans="1:51" ht="25.5" customHeight="1" x14ac:dyDescent="0.35">
      <c r="A1231" s="11">
        <v>1230</v>
      </c>
      <c r="B1231" s="241" t="s">
        <v>16255</v>
      </c>
      <c r="C1231" s="8" t="s">
        <v>1181</v>
      </c>
      <c r="D1231" s="10"/>
      <c r="E1231" s="10" t="s">
        <v>14</v>
      </c>
      <c r="F1231" s="9">
        <v>44781</v>
      </c>
      <c r="G1231" s="9">
        <v>44840</v>
      </c>
      <c r="H1231" s="251">
        <v>45206</v>
      </c>
      <c r="I1231" s="251">
        <v>45596</v>
      </c>
      <c r="J1231" s="9" t="s">
        <v>2085</v>
      </c>
      <c r="K1231" s="7" t="s">
        <v>26</v>
      </c>
      <c r="L1231" s="253" t="s">
        <v>789</v>
      </c>
      <c r="M1231" s="242" t="s">
        <v>2359</v>
      </c>
      <c r="N1231" s="252" t="s">
        <v>1933</v>
      </c>
      <c r="O1231" s="252" t="s">
        <v>1182</v>
      </c>
      <c r="P1231" s="252" t="s">
        <v>2510</v>
      </c>
      <c r="Q1231" s="253" t="s">
        <v>21</v>
      </c>
      <c r="R1231" s="293" t="s">
        <v>16256</v>
      </c>
      <c r="S1231" s="351" t="s">
        <v>2212</v>
      </c>
      <c r="T1231" s="253" t="s">
        <v>22</v>
      </c>
      <c r="U1231" s="244">
        <v>33239</v>
      </c>
      <c r="V1231" s="10" t="s">
        <v>2297</v>
      </c>
      <c r="W1231" s="10" t="s">
        <v>2297</v>
      </c>
      <c r="X1231" s="241" t="s">
        <v>1936</v>
      </c>
      <c r="Y1231" s="375" t="s">
        <v>2511</v>
      </c>
      <c r="Z1231" s="243">
        <v>44955</v>
      </c>
      <c r="AA1231" s="10" t="s">
        <v>1937</v>
      </c>
      <c r="AB1231" s="10" t="s">
        <v>1956</v>
      </c>
      <c r="AC1231" s="10" t="s">
        <v>1968</v>
      </c>
      <c r="AD1231" s="10" t="s">
        <v>2172</v>
      </c>
      <c r="AE1231" s="243" t="s">
        <v>2073</v>
      </c>
      <c r="AF1231" s="10" t="s">
        <v>2512</v>
      </c>
      <c r="AG1231" s="10" t="s">
        <v>2513</v>
      </c>
      <c r="AH1231" s="242" t="s">
        <v>2514</v>
      </c>
      <c r="AI1231" s="243" t="s">
        <v>2515</v>
      </c>
      <c r="AJ1231" s="290" t="s">
        <v>2516</v>
      </c>
      <c r="AK1231" s="10" t="s">
        <v>2517</v>
      </c>
      <c r="AL1231" s="293" t="s">
        <v>2107</v>
      </c>
      <c r="AM1231" s="254" t="s">
        <v>1183</v>
      </c>
      <c r="AN1231" s="371" t="s">
        <v>1184</v>
      </c>
      <c r="AO1231" s="357" t="s">
        <v>2518</v>
      </c>
      <c r="AP1231" s="10"/>
      <c r="AQ1231" s="254" t="s">
        <v>2519</v>
      </c>
      <c r="AR1231" s="292">
        <v>45511</v>
      </c>
      <c r="AS1231" s="292">
        <v>45516</v>
      </c>
      <c r="AT1231" s="8"/>
      <c r="AU1231" s="244"/>
      <c r="AV1231" s="317"/>
      <c r="AW1231" s="294"/>
      <c r="AX1231" s="249"/>
      <c r="AY1231" s="250" t="s">
        <v>16255</v>
      </c>
    </row>
    <row r="1232" spans="1:51" ht="25.5" customHeight="1" x14ac:dyDescent="0.35">
      <c r="A1232" s="11">
        <v>517</v>
      </c>
      <c r="B1232" s="241" t="s">
        <v>16800</v>
      </c>
      <c r="C1232" s="8" t="s">
        <v>16801</v>
      </c>
      <c r="D1232" s="10"/>
      <c r="E1232" s="10" t="s">
        <v>1869</v>
      </c>
      <c r="F1232" s="9">
        <v>45495</v>
      </c>
      <c r="G1232" s="9">
        <v>45554</v>
      </c>
      <c r="H1232" s="251"/>
      <c r="I1232" s="251"/>
      <c r="J1232" s="9"/>
      <c r="K1232" s="7" t="s">
        <v>80</v>
      </c>
      <c r="L1232" s="253" t="s">
        <v>81</v>
      </c>
      <c r="M1232" s="242" t="s">
        <v>2298</v>
      </c>
      <c r="N1232" s="252" t="s">
        <v>2017</v>
      </c>
      <c r="O1232" s="252" t="s">
        <v>196</v>
      </c>
      <c r="P1232" s="252" t="s">
        <v>2735</v>
      </c>
      <c r="Q1232" s="253" t="s">
        <v>83</v>
      </c>
      <c r="R1232" s="293" t="s">
        <v>16802</v>
      </c>
      <c r="S1232" s="351" t="s">
        <v>1944</v>
      </c>
      <c r="T1232" s="253" t="s">
        <v>22</v>
      </c>
      <c r="U1232" s="244">
        <v>31393</v>
      </c>
      <c r="V1232" s="10" t="s">
        <v>79</v>
      </c>
      <c r="W1232" s="10" t="s">
        <v>79</v>
      </c>
      <c r="X1232" s="241" t="s">
        <v>1936</v>
      </c>
      <c r="Y1232" s="375" t="s">
        <v>16803</v>
      </c>
      <c r="Z1232" s="243">
        <v>44994</v>
      </c>
      <c r="AA1232" s="10" t="s">
        <v>1937</v>
      </c>
      <c r="AB1232" s="10" t="s">
        <v>1938</v>
      </c>
      <c r="AC1232" s="10" t="s">
        <v>1939</v>
      </c>
      <c r="AD1232" s="10" t="s">
        <v>2272</v>
      </c>
      <c r="AE1232" s="243" t="s">
        <v>2190</v>
      </c>
      <c r="AF1232" s="10" t="s">
        <v>16804</v>
      </c>
      <c r="AG1232" s="10" t="s">
        <v>16805</v>
      </c>
      <c r="AH1232" s="242" t="s">
        <v>16804</v>
      </c>
      <c r="AI1232" s="243" t="s">
        <v>16805</v>
      </c>
      <c r="AJ1232" s="290" t="s">
        <v>16806</v>
      </c>
      <c r="AK1232" s="10" t="s">
        <v>16807</v>
      </c>
      <c r="AL1232" s="293" t="s">
        <v>1941</v>
      </c>
      <c r="AM1232" s="254" t="s">
        <v>16808</v>
      </c>
      <c r="AN1232" s="371" t="s">
        <v>16809</v>
      </c>
      <c r="AO1232" s="357" t="s">
        <v>16810</v>
      </c>
      <c r="AP1232" s="10"/>
      <c r="AQ1232" s="254" t="s">
        <v>16811</v>
      </c>
      <c r="AR1232" s="292">
        <v>45516</v>
      </c>
      <c r="AS1232" s="292">
        <v>45516</v>
      </c>
      <c r="AT1232" s="8"/>
      <c r="AU1232" s="244"/>
      <c r="AV1232" s="317"/>
      <c r="AW1232" s="294"/>
      <c r="AX1232" s="249"/>
      <c r="AY1232" s="250"/>
    </row>
    <row r="1233" spans="1:51" ht="25.5" customHeight="1" x14ac:dyDescent="0.35">
      <c r="A1233" s="330">
        <f t="shared" ref="A1233" si="0">ROW()-1</f>
        <v>1232</v>
      </c>
      <c r="B1233" s="293" t="s">
        <v>16431</v>
      </c>
      <c r="C1233" s="294" t="s">
        <v>710</v>
      </c>
      <c r="D1233" s="253"/>
      <c r="E1233" s="253" t="s">
        <v>14</v>
      </c>
      <c r="F1233" s="251">
        <v>44263</v>
      </c>
      <c r="G1233" s="251">
        <v>44322</v>
      </c>
      <c r="H1233" s="251">
        <v>44688</v>
      </c>
      <c r="I1233" s="251">
        <v>45783</v>
      </c>
      <c r="J1233" s="231" t="s">
        <v>2269</v>
      </c>
      <c r="K1233" s="231" t="s">
        <v>109</v>
      </c>
      <c r="L1233" s="253" t="s">
        <v>110</v>
      </c>
      <c r="M1233" s="242" t="s">
        <v>2112</v>
      </c>
      <c r="N1233" s="252" t="s">
        <v>1984</v>
      </c>
      <c r="O1233" s="252" t="s">
        <v>711</v>
      </c>
      <c r="P1233" s="252" t="s">
        <v>2318</v>
      </c>
      <c r="Q1233" s="253" t="s">
        <v>21</v>
      </c>
      <c r="R1233" s="293" t="s">
        <v>16763</v>
      </c>
      <c r="S1233" s="253" t="s">
        <v>1935</v>
      </c>
      <c r="T1233" s="253" t="s">
        <v>53</v>
      </c>
      <c r="U1233" s="295">
        <v>31671</v>
      </c>
      <c r="V1233" s="243" t="s">
        <v>255</v>
      </c>
      <c r="W1233" s="253" t="s">
        <v>255</v>
      </c>
      <c r="X1233" s="293" t="s">
        <v>1936</v>
      </c>
      <c r="Y1233" s="374" t="s">
        <v>2319</v>
      </c>
      <c r="Z1233" s="252">
        <v>44550</v>
      </c>
      <c r="AA1233" s="253" t="s">
        <v>1937</v>
      </c>
      <c r="AB1233" s="253" t="s">
        <v>1938</v>
      </c>
      <c r="AC1233" s="253" t="s">
        <v>1939</v>
      </c>
      <c r="AD1233" s="253" t="s">
        <v>2320</v>
      </c>
      <c r="AE1233" s="252" t="s">
        <v>2041</v>
      </c>
      <c r="AF1233" s="253" t="s">
        <v>2321</v>
      </c>
      <c r="AG1233" s="253" t="s">
        <v>2322</v>
      </c>
      <c r="AH1233" s="242" t="s">
        <v>2321</v>
      </c>
      <c r="AI1233" s="252" t="s">
        <v>2322</v>
      </c>
      <c r="AJ1233" s="293" t="s">
        <v>2323</v>
      </c>
      <c r="AK1233" s="253" t="s">
        <v>2324</v>
      </c>
      <c r="AL1233" s="293" t="s">
        <v>1971</v>
      </c>
      <c r="AM1233" s="296" t="s">
        <v>712</v>
      </c>
      <c r="AN1233" s="321" t="s">
        <v>713</v>
      </c>
      <c r="AO1233" s="10" t="s">
        <v>2325</v>
      </c>
      <c r="AP1233" s="10"/>
      <c r="AQ1233" s="254" t="s">
        <v>2326</v>
      </c>
      <c r="AR1233" s="292">
        <v>45514</v>
      </c>
      <c r="AS1233" s="292">
        <v>45514</v>
      </c>
      <c r="AT1233" s="8"/>
      <c r="AU1233" s="244"/>
      <c r="AV1233" s="317"/>
      <c r="AW1233" s="294"/>
      <c r="AX1233" s="249"/>
      <c r="AY1233" s="250" t="e">
        <f>[1]!Table5[[#This Row],[Employee Code]]</f>
        <v>#REF!</v>
      </c>
    </row>
    <row r="1234" spans="1:51" ht="25.5" customHeight="1" x14ac:dyDescent="0.35">
      <c r="A1234" s="11"/>
      <c r="B1234" s="434" t="s">
        <v>16397</v>
      </c>
      <c r="C1234" s="3" t="s">
        <v>587</v>
      </c>
      <c r="D1234" s="10"/>
      <c r="E1234" s="10"/>
      <c r="F1234" s="9"/>
      <c r="G1234" s="9"/>
      <c r="H1234" s="9"/>
      <c r="I1234" s="9"/>
      <c r="J1234" s="7"/>
      <c r="K1234" s="7"/>
      <c r="L1234" s="10"/>
      <c r="M1234" s="270"/>
      <c r="N1234" s="243"/>
      <c r="O1234" s="243"/>
      <c r="P1234" s="243"/>
      <c r="Q1234" s="10"/>
      <c r="R1234" s="241"/>
      <c r="S1234" s="10"/>
      <c r="T1234" s="10"/>
      <c r="U1234" s="244"/>
      <c r="V1234" s="243"/>
      <c r="W1234" s="10"/>
      <c r="X1234" s="241"/>
      <c r="Y1234" s="255"/>
      <c r="Z1234" s="243"/>
      <c r="AA1234" s="10"/>
      <c r="AB1234" s="10"/>
      <c r="AC1234" s="10"/>
      <c r="AD1234" s="10"/>
      <c r="AE1234" s="243"/>
      <c r="AF1234" s="10"/>
      <c r="AG1234" s="10"/>
      <c r="AH1234" s="270"/>
      <c r="AI1234" s="243"/>
      <c r="AJ1234" s="241"/>
      <c r="AK1234" s="10"/>
      <c r="AL1234" s="241"/>
      <c r="AM1234" s="254"/>
      <c r="AN1234" s="7"/>
      <c r="AO1234" s="10"/>
      <c r="AP1234" s="10"/>
      <c r="AQ1234" s="254"/>
      <c r="AR1234" s="258">
        <v>45513</v>
      </c>
      <c r="AS1234" s="258">
        <v>45514</v>
      </c>
      <c r="AT1234" s="8"/>
      <c r="AU1234" s="244"/>
      <c r="AV1234" s="249"/>
      <c r="AW1234" s="8"/>
      <c r="AX1234" s="249"/>
      <c r="AY1234" s="250"/>
    </row>
    <row r="1235" spans="1:51" ht="25.5" customHeight="1" x14ac:dyDescent="0.35">
      <c r="A1235" s="11"/>
      <c r="B1235" s="434" t="s">
        <v>16503</v>
      </c>
      <c r="C1235" s="3" t="s">
        <v>963</v>
      </c>
      <c r="D1235" s="10"/>
      <c r="E1235" s="10"/>
      <c r="F1235" s="9"/>
      <c r="G1235" s="9"/>
      <c r="H1235" s="9"/>
      <c r="I1235" s="9"/>
      <c r="J1235" s="7"/>
      <c r="K1235" s="7"/>
      <c r="L1235" s="10"/>
      <c r="M1235" s="270"/>
      <c r="N1235" s="243"/>
      <c r="O1235" s="243"/>
      <c r="P1235" s="243"/>
      <c r="Q1235" s="10"/>
      <c r="R1235" s="241"/>
      <c r="S1235" s="10"/>
      <c r="T1235" s="10"/>
      <c r="U1235" s="244"/>
      <c r="V1235" s="243"/>
      <c r="W1235" s="10"/>
      <c r="X1235" s="241"/>
      <c r="Y1235" s="255"/>
      <c r="Z1235" s="243"/>
      <c r="AA1235" s="10"/>
      <c r="AB1235" s="10"/>
      <c r="AC1235" s="10"/>
      <c r="AD1235" s="10"/>
      <c r="AE1235" s="243"/>
      <c r="AF1235" s="10"/>
      <c r="AG1235" s="10"/>
      <c r="AH1235" s="270"/>
      <c r="AI1235" s="243"/>
      <c r="AJ1235" s="241"/>
      <c r="AK1235" s="10"/>
      <c r="AL1235" s="241"/>
      <c r="AM1235" s="254"/>
      <c r="AN1235" s="7"/>
      <c r="AO1235" s="10"/>
      <c r="AP1235" s="10"/>
      <c r="AQ1235" s="254"/>
      <c r="AR1235" s="258">
        <v>45524</v>
      </c>
      <c r="AS1235" s="258">
        <v>45524</v>
      </c>
      <c r="AT1235" s="8"/>
      <c r="AU1235" s="244"/>
      <c r="AV1235" s="249"/>
      <c r="AW1235" s="8"/>
      <c r="AX1235" s="249"/>
      <c r="AY1235" s="250"/>
    </row>
    <row r="1236" spans="1:51" ht="25.5" customHeight="1" x14ac:dyDescent="0.35">
      <c r="A1236" s="11"/>
      <c r="B1236" s="434" t="s">
        <v>16629</v>
      </c>
      <c r="C1236" s="3" t="s">
        <v>1401</v>
      </c>
      <c r="D1236" s="10"/>
      <c r="E1236" s="10"/>
      <c r="F1236" s="9"/>
      <c r="G1236" s="9"/>
      <c r="H1236" s="9"/>
      <c r="I1236" s="9"/>
      <c r="J1236" s="7"/>
      <c r="K1236" s="7"/>
      <c r="L1236" s="10"/>
      <c r="M1236" s="270"/>
      <c r="N1236" s="243"/>
      <c r="O1236" s="243"/>
      <c r="P1236" s="243"/>
      <c r="Q1236" s="10"/>
      <c r="R1236" s="241"/>
      <c r="S1236" s="10"/>
      <c r="T1236" s="10"/>
      <c r="U1236" s="244"/>
      <c r="V1236" s="243"/>
      <c r="W1236" s="10"/>
      <c r="X1236" s="241"/>
      <c r="Y1236" s="255"/>
      <c r="Z1236" s="243"/>
      <c r="AA1236" s="10"/>
      <c r="AB1236" s="10"/>
      <c r="AC1236" s="10"/>
      <c r="AD1236" s="10"/>
      <c r="AE1236" s="243"/>
      <c r="AF1236" s="10"/>
      <c r="AG1236" s="10"/>
      <c r="AH1236" s="270"/>
      <c r="AI1236" s="243"/>
      <c r="AJ1236" s="241"/>
      <c r="AK1236" s="10"/>
      <c r="AL1236" s="241"/>
      <c r="AM1236" s="254"/>
      <c r="AN1236" s="7"/>
      <c r="AO1236" s="10"/>
      <c r="AP1236" s="10"/>
      <c r="AQ1236" s="254"/>
      <c r="AR1236" s="258">
        <v>45523</v>
      </c>
      <c r="AS1236" s="258">
        <v>45523</v>
      </c>
      <c r="AT1236" s="8"/>
      <c r="AU1236" s="244"/>
      <c r="AV1236" s="249"/>
      <c r="AW1236" s="8"/>
      <c r="AX1236" s="249"/>
      <c r="AY1236" s="250"/>
    </row>
    <row r="1237" spans="1:51" ht="25.5" customHeight="1" x14ac:dyDescent="0.35">
      <c r="A1237" s="11"/>
      <c r="B1237" s="434" t="s">
        <v>16522</v>
      </c>
      <c r="C1237" s="3" t="s">
        <v>1026</v>
      </c>
      <c r="D1237" s="10"/>
      <c r="E1237" s="10"/>
      <c r="F1237" s="9"/>
      <c r="G1237" s="9"/>
      <c r="H1237" s="9"/>
      <c r="I1237" s="9"/>
      <c r="J1237" s="7"/>
      <c r="K1237" s="7"/>
      <c r="L1237" s="10"/>
      <c r="M1237" s="270"/>
      <c r="N1237" s="243"/>
      <c r="O1237" s="243"/>
      <c r="P1237" s="243"/>
      <c r="Q1237" s="10"/>
      <c r="R1237" s="241"/>
      <c r="S1237" s="10"/>
      <c r="T1237" s="10"/>
      <c r="U1237" s="244"/>
      <c r="V1237" s="243"/>
      <c r="W1237" s="10"/>
      <c r="X1237" s="241"/>
      <c r="Y1237" s="255"/>
      <c r="Z1237" s="243"/>
      <c r="AA1237" s="10"/>
      <c r="AB1237" s="10"/>
      <c r="AC1237" s="10"/>
      <c r="AD1237" s="10"/>
      <c r="AE1237" s="243"/>
      <c r="AF1237" s="10"/>
      <c r="AG1237" s="10"/>
      <c r="AH1237" s="270"/>
      <c r="AI1237" s="243"/>
      <c r="AJ1237" s="241"/>
      <c r="AK1237" s="10"/>
      <c r="AL1237" s="241"/>
      <c r="AM1237" s="254"/>
      <c r="AN1237" s="7"/>
      <c r="AO1237" s="10"/>
      <c r="AP1237" s="10"/>
      <c r="AQ1237" s="254"/>
      <c r="AR1237" s="258">
        <v>45526</v>
      </c>
      <c r="AS1237" s="258">
        <v>45526</v>
      </c>
      <c r="AT1237" s="8"/>
      <c r="AU1237" s="244"/>
      <c r="AV1237" s="249"/>
      <c r="AW1237" s="8"/>
      <c r="AX1237" s="249"/>
      <c r="AY1237" s="250"/>
    </row>
    <row r="1238" spans="1:51" ht="25.5" customHeight="1" x14ac:dyDescent="0.35">
      <c r="A1238" s="11"/>
      <c r="B1238" s="434" t="s">
        <v>16323</v>
      </c>
      <c r="C1238" s="3" t="s">
        <v>314</v>
      </c>
      <c r="D1238" s="10"/>
      <c r="E1238" s="10"/>
      <c r="F1238" s="9"/>
      <c r="G1238" s="9"/>
      <c r="H1238" s="9"/>
      <c r="I1238" s="9"/>
      <c r="J1238" s="7"/>
      <c r="K1238" s="7"/>
      <c r="L1238" s="10"/>
      <c r="M1238" s="270"/>
      <c r="N1238" s="243"/>
      <c r="O1238" s="243"/>
      <c r="P1238" s="243"/>
      <c r="Q1238" s="10"/>
      <c r="R1238" s="241"/>
      <c r="S1238" s="10"/>
      <c r="T1238" s="10"/>
      <c r="U1238" s="244"/>
      <c r="V1238" s="243"/>
      <c r="W1238" s="10"/>
      <c r="X1238" s="241"/>
      <c r="Y1238" s="255"/>
      <c r="Z1238" s="243"/>
      <c r="AA1238" s="10"/>
      <c r="AB1238" s="10"/>
      <c r="AC1238" s="10"/>
      <c r="AD1238" s="10"/>
      <c r="AE1238" s="243"/>
      <c r="AF1238" s="10"/>
      <c r="AG1238" s="10"/>
      <c r="AH1238" s="270"/>
      <c r="AI1238" s="243"/>
      <c r="AJ1238" s="241"/>
      <c r="AK1238" s="10"/>
      <c r="AL1238" s="241"/>
      <c r="AM1238" s="254"/>
      <c r="AN1238" s="7"/>
      <c r="AO1238" s="10"/>
      <c r="AP1238" s="10"/>
      <c r="AQ1238" s="254"/>
      <c r="AR1238" s="258">
        <v>45530</v>
      </c>
      <c r="AS1238" s="258">
        <v>45530</v>
      </c>
      <c r="AT1238" s="8"/>
      <c r="AU1238" s="244"/>
      <c r="AV1238" s="249"/>
      <c r="AW1238" s="8"/>
      <c r="AX1238" s="249"/>
      <c r="AY1238" s="250"/>
    </row>
    <row r="1239" spans="1:51" ht="25.5" customHeight="1" x14ac:dyDescent="0.35">
      <c r="A1239" s="11"/>
      <c r="B1239" s="434" t="s">
        <v>16456</v>
      </c>
      <c r="C1239" s="3" t="s">
        <v>804</v>
      </c>
      <c r="D1239" s="10"/>
      <c r="E1239" s="10"/>
      <c r="F1239" s="9"/>
      <c r="G1239" s="9"/>
      <c r="H1239" s="9"/>
      <c r="I1239" s="9"/>
      <c r="J1239" s="7"/>
      <c r="K1239" s="7"/>
      <c r="L1239" s="10"/>
      <c r="M1239" s="270"/>
      <c r="N1239" s="243"/>
      <c r="O1239" s="243"/>
      <c r="P1239" s="243"/>
      <c r="Q1239" s="10"/>
      <c r="R1239" s="241"/>
      <c r="S1239" s="10"/>
      <c r="T1239" s="10"/>
      <c r="U1239" s="244"/>
      <c r="V1239" s="243"/>
      <c r="W1239" s="10"/>
      <c r="X1239" s="241"/>
      <c r="Y1239" s="255"/>
      <c r="Z1239" s="243"/>
      <c r="AA1239" s="10"/>
      <c r="AB1239" s="10"/>
      <c r="AC1239" s="10"/>
      <c r="AD1239" s="10"/>
      <c r="AE1239" s="243"/>
      <c r="AF1239" s="10"/>
      <c r="AG1239" s="10"/>
      <c r="AH1239" s="270"/>
      <c r="AI1239" s="243"/>
      <c r="AJ1239" s="241"/>
      <c r="AK1239" s="10"/>
      <c r="AL1239" s="241"/>
      <c r="AM1239" s="254"/>
      <c r="AN1239" s="7"/>
      <c r="AO1239" s="10"/>
      <c r="AP1239" s="10"/>
      <c r="AQ1239" s="254"/>
      <c r="AR1239" s="258">
        <v>45532</v>
      </c>
      <c r="AS1239" s="258">
        <v>45532</v>
      </c>
      <c r="AT1239" s="8"/>
      <c r="AU1239" s="244"/>
      <c r="AV1239" s="249"/>
      <c r="AW1239" s="8"/>
      <c r="AX1239" s="249"/>
      <c r="AY1239" s="250"/>
    </row>
    <row r="1240" spans="1:51" ht="25.5" customHeight="1" x14ac:dyDescent="0.35">
      <c r="A1240" s="11"/>
      <c r="B1240" s="434" t="s">
        <v>16547</v>
      </c>
      <c r="C1240" s="3" t="s">
        <v>1116</v>
      </c>
      <c r="D1240" s="10"/>
      <c r="E1240" s="10"/>
      <c r="F1240" s="9"/>
      <c r="G1240" s="9"/>
      <c r="H1240" s="9"/>
      <c r="I1240" s="9"/>
      <c r="J1240" s="7"/>
      <c r="K1240" s="7"/>
      <c r="L1240" s="10"/>
      <c r="M1240" s="270"/>
      <c r="N1240" s="243"/>
      <c r="O1240" s="243"/>
      <c r="P1240" s="243"/>
      <c r="Q1240" s="10"/>
      <c r="R1240" s="241"/>
      <c r="S1240" s="10"/>
      <c r="T1240" s="10"/>
      <c r="U1240" s="244"/>
      <c r="V1240" s="243"/>
      <c r="W1240" s="10"/>
      <c r="X1240" s="241"/>
      <c r="Y1240" s="255"/>
      <c r="Z1240" s="243"/>
      <c r="AA1240" s="10"/>
      <c r="AB1240" s="10"/>
      <c r="AC1240" s="10"/>
      <c r="AD1240" s="10"/>
      <c r="AE1240" s="243"/>
      <c r="AF1240" s="10"/>
      <c r="AG1240" s="10"/>
      <c r="AH1240" s="270"/>
      <c r="AI1240" s="243"/>
      <c r="AJ1240" s="241"/>
      <c r="AK1240" s="10"/>
      <c r="AL1240" s="241"/>
      <c r="AM1240" s="254"/>
      <c r="AN1240" s="7"/>
      <c r="AO1240" s="10"/>
      <c r="AP1240" s="10"/>
      <c r="AQ1240" s="254"/>
      <c r="AR1240" s="258">
        <v>45532</v>
      </c>
      <c r="AS1240" s="258">
        <v>45532</v>
      </c>
      <c r="AT1240" s="8"/>
      <c r="AU1240" s="244"/>
      <c r="AV1240" s="249"/>
      <c r="AW1240" s="8"/>
      <c r="AX1240" s="249"/>
      <c r="AY1240" s="250"/>
    </row>
    <row r="1241" spans="1:51" ht="25.5" customHeight="1" x14ac:dyDescent="0.35">
      <c r="A1241" s="11"/>
      <c r="B1241" s="434" t="s">
        <v>16674</v>
      </c>
      <c r="C1241" s="3" t="s">
        <v>1561</v>
      </c>
      <c r="D1241" s="10"/>
      <c r="E1241" s="10"/>
      <c r="F1241" s="9"/>
      <c r="G1241" s="9"/>
      <c r="H1241" s="9"/>
      <c r="I1241" s="9"/>
      <c r="J1241" s="7"/>
      <c r="K1241" s="7"/>
      <c r="L1241" s="10"/>
      <c r="M1241" s="270"/>
      <c r="N1241" s="243"/>
      <c r="O1241" s="243"/>
      <c r="P1241" s="243"/>
      <c r="Q1241" s="10"/>
      <c r="R1241" s="241"/>
      <c r="S1241" s="10"/>
      <c r="T1241" s="10"/>
      <c r="U1241" s="244"/>
      <c r="V1241" s="243"/>
      <c r="W1241" s="10"/>
      <c r="X1241" s="241"/>
      <c r="Y1241" s="255"/>
      <c r="Z1241" s="243"/>
      <c r="AA1241" s="10"/>
      <c r="AB1241" s="10"/>
      <c r="AC1241" s="10"/>
      <c r="AD1241" s="10"/>
      <c r="AE1241" s="243"/>
      <c r="AF1241" s="10"/>
      <c r="AG1241" s="10"/>
      <c r="AH1241" s="270"/>
      <c r="AI1241" s="243"/>
      <c r="AJ1241" s="241"/>
      <c r="AK1241" s="10"/>
      <c r="AL1241" s="241"/>
      <c r="AM1241" s="254"/>
      <c r="AN1241" s="7"/>
      <c r="AO1241" s="10"/>
      <c r="AP1241" s="10"/>
      <c r="AQ1241" s="254"/>
      <c r="AR1241" s="258">
        <v>45534</v>
      </c>
      <c r="AS1241" s="258">
        <v>45534</v>
      </c>
      <c r="AT1241" s="8"/>
      <c r="AU1241" s="244"/>
      <c r="AV1241" s="249"/>
      <c r="AW1241" s="8"/>
      <c r="AX1241" s="249"/>
      <c r="AY1241" s="250"/>
    </row>
    <row r="1242" spans="1:51" ht="25.5" customHeight="1" x14ac:dyDescent="0.35">
      <c r="A1242" s="11"/>
      <c r="B1242" s="434" t="s">
        <v>16664</v>
      </c>
      <c r="C1242" s="3" t="s">
        <v>1524</v>
      </c>
      <c r="D1242" s="10"/>
      <c r="E1242" s="10"/>
      <c r="F1242" s="9"/>
      <c r="G1242" s="9"/>
      <c r="H1242" s="9"/>
      <c r="I1242" s="9"/>
      <c r="J1242" s="7"/>
      <c r="K1242" s="7"/>
      <c r="L1242" s="10"/>
      <c r="M1242" s="270"/>
      <c r="N1242" s="243"/>
      <c r="O1242" s="243"/>
      <c r="P1242" s="243"/>
      <c r="Q1242" s="10"/>
      <c r="R1242" s="241"/>
      <c r="S1242" s="10"/>
      <c r="T1242" s="10"/>
      <c r="U1242" s="244"/>
      <c r="V1242" s="243"/>
      <c r="W1242" s="10"/>
      <c r="X1242" s="241"/>
      <c r="Y1242" s="255"/>
      <c r="Z1242" s="243"/>
      <c r="AA1242" s="10"/>
      <c r="AB1242" s="10"/>
      <c r="AC1242" s="10"/>
      <c r="AD1242" s="10"/>
      <c r="AE1242" s="243"/>
      <c r="AF1242" s="10"/>
      <c r="AG1242" s="10"/>
      <c r="AH1242" s="270"/>
      <c r="AI1242" s="243"/>
      <c r="AJ1242" s="241"/>
      <c r="AK1242" s="10"/>
      <c r="AL1242" s="241"/>
      <c r="AM1242" s="254"/>
      <c r="AN1242" s="7"/>
      <c r="AO1242" s="10"/>
      <c r="AP1242" s="10"/>
      <c r="AQ1242" s="254"/>
      <c r="AR1242" s="258">
        <v>45534</v>
      </c>
      <c r="AS1242" s="258">
        <v>45534</v>
      </c>
      <c r="AT1242" s="8"/>
      <c r="AU1242" s="244"/>
      <c r="AV1242" s="249"/>
      <c r="AW1242" s="8"/>
      <c r="AX1242" s="249"/>
      <c r="AY1242" s="250"/>
    </row>
    <row r="1243" spans="1:51" ht="25.5" customHeight="1" x14ac:dyDescent="0.35">
      <c r="A1243" s="11"/>
      <c r="B1243" s="434" t="s">
        <v>16368</v>
      </c>
      <c r="C1243" s="3" t="s">
        <v>487</v>
      </c>
      <c r="D1243" s="10"/>
      <c r="E1243" s="10"/>
      <c r="F1243" s="9"/>
      <c r="G1243" s="9"/>
      <c r="H1243" s="9"/>
      <c r="I1243" s="9"/>
      <c r="J1243" s="7"/>
      <c r="K1243" s="7"/>
      <c r="L1243" s="10"/>
      <c r="M1243" s="270"/>
      <c r="N1243" s="243"/>
      <c r="O1243" s="243"/>
      <c r="P1243" s="243"/>
      <c r="Q1243" s="10"/>
      <c r="R1243" s="241"/>
      <c r="S1243" s="10"/>
      <c r="T1243" s="10"/>
      <c r="U1243" s="244"/>
      <c r="V1243" s="243"/>
      <c r="W1243" s="10"/>
      <c r="X1243" s="241"/>
      <c r="Y1243" s="255"/>
      <c r="Z1243" s="243"/>
      <c r="AA1243" s="10"/>
      <c r="AB1243" s="10"/>
      <c r="AC1243" s="10"/>
      <c r="AD1243" s="10"/>
      <c r="AE1243" s="243"/>
      <c r="AF1243" s="10"/>
      <c r="AG1243" s="10"/>
      <c r="AH1243" s="270"/>
      <c r="AI1243" s="243"/>
      <c r="AJ1243" s="241"/>
      <c r="AK1243" s="10"/>
      <c r="AL1243" s="241"/>
      <c r="AM1243" s="254"/>
      <c r="AN1243" s="7"/>
      <c r="AO1243" s="10"/>
      <c r="AP1243" s="10"/>
      <c r="AQ1243" s="254"/>
      <c r="AR1243" s="258">
        <v>45541</v>
      </c>
      <c r="AS1243" s="258">
        <v>45541</v>
      </c>
      <c r="AT1243" s="8"/>
      <c r="AU1243" s="244"/>
      <c r="AV1243" s="249"/>
      <c r="AW1243" s="8"/>
      <c r="AX1243" s="249"/>
      <c r="AY1243" s="250"/>
    </row>
    <row r="1244" spans="1:51" ht="25.5" customHeight="1" x14ac:dyDescent="0.35">
      <c r="A1244" s="330">
        <f t="shared" ref="A1244:A1249" si="1">ROW()-1</f>
        <v>1243</v>
      </c>
      <c r="B1244" s="293" t="s">
        <v>16439</v>
      </c>
      <c r="C1244" s="294" t="s">
        <v>740</v>
      </c>
      <c r="D1244" s="253"/>
      <c r="E1244" s="253" t="s">
        <v>91</v>
      </c>
      <c r="F1244" s="251">
        <v>44326</v>
      </c>
      <c r="G1244" s="251">
        <v>44385</v>
      </c>
      <c r="H1244" s="251">
        <v>44751</v>
      </c>
      <c r="I1244" s="251">
        <v>45846</v>
      </c>
      <c r="J1244" s="231" t="s">
        <v>2269</v>
      </c>
      <c r="K1244" s="231" t="s">
        <v>80</v>
      </c>
      <c r="L1244" s="253" t="s">
        <v>256</v>
      </c>
      <c r="M1244" s="242" t="s">
        <v>2207</v>
      </c>
      <c r="N1244" s="252" t="s">
        <v>2017</v>
      </c>
      <c r="O1244" s="252" t="s">
        <v>196</v>
      </c>
      <c r="P1244" s="252" t="s">
        <v>2333</v>
      </c>
      <c r="Q1244" s="253" t="s">
        <v>83</v>
      </c>
      <c r="R1244" s="293" t="s">
        <v>16764</v>
      </c>
      <c r="S1244" s="253" t="s">
        <v>2252</v>
      </c>
      <c r="T1244" s="253" t="s">
        <v>22</v>
      </c>
      <c r="U1244" s="295">
        <v>33051</v>
      </c>
      <c r="V1244" s="253" t="s">
        <v>1045</v>
      </c>
      <c r="W1244" s="253" t="s">
        <v>141</v>
      </c>
      <c r="X1244" s="293" t="s">
        <v>1936</v>
      </c>
      <c r="Y1244" s="374" t="s">
        <v>2334</v>
      </c>
      <c r="Z1244" s="252">
        <v>44621</v>
      </c>
      <c r="AA1244" s="253" t="s">
        <v>1937</v>
      </c>
      <c r="AB1244" s="253" t="s">
        <v>1956</v>
      </c>
      <c r="AC1244" s="253" t="s">
        <v>1939</v>
      </c>
      <c r="AD1244" s="253" t="s">
        <v>2010</v>
      </c>
      <c r="AE1244" s="252" t="s">
        <v>1948</v>
      </c>
      <c r="AF1244" s="253" t="s">
        <v>2335</v>
      </c>
      <c r="AG1244" s="253" t="s">
        <v>2336</v>
      </c>
      <c r="AH1244" s="242" t="s">
        <v>2337</v>
      </c>
      <c r="AI1244" s="252" t="s">
        <v>2338</v>
      </c>
      <c r="AJ1244" s="293" t="s">
        <v>2339</v>
      </c>
      <c r="AK1244" s="253" t="s">
        <v>2340</v>
      </c>
      <c r="AL1244" s="293" t="s">
        <v>2107</v>
      </c>
      <c r="AM1244" s="296" t="s">
        <v>741</v>
      </c>
      <c r="AN1244" s="321" t="s">
        <v>742</v>
      </c>
      <c r="AO1244" s="10" t="s">
        <v>2341</v>
      </c>
      <c r="AP1244" s="10"/>
      <c r="AQ1244" s="254" t="s">
        <v>2342</v>
      </c>
      <c r="AR1244" s="292">
        <v>45534</v>
      </c>
      <c r="AS1244" s="292">
        <v>45534</v>
      </c>
      <c r="AT1244" s="8" t="s">
        <v>16958</v>
      </c>
      <c r="AU1244" s="244">
        <v>45524</v>
      </c>
      <c r="AV1244" s="317" t="s">
        <v>8582</v>
      </c>
      <c r="AW1244" s="294" t="s">
        <v>3782</v>
      </c>
      <c r="AX1244" s="249" t="s">
        <v>15775</v>
      </c>
      <c r="AY1244" s="250" t="e">
        <f>[1]!Table5[[#This Row],[Employee Code]]</f>
        <v>#REF!</v>
      </c>
    </row>
    <row r="1245" spans="1:51" ht="25.5" customHeight="1" x14ac:dyDescent="0.35">
      <c r="A1245" s="330">
        <f t="shared" si="1"/>
        <v>1244</v>
      </c>
      <c r="B1245" s="293" t="s">
        <v>16527</v>
      </c>
      <c r="C1245" s="294" t="s">
        <v>1044</v>
      </c>
      <c r="D1245" s="253"/>
      <c r="E1245" s="253" t="s">
        <v>1045</v>
      </c>
      <c r="F1245" s="251">
        <v>44671</v>
      </c>
      <c r="G1245" s="251">
        <v>44730</v>
      </c>
      <c r="H1245" s="251">
        <v>45474</v>
      </c>
      <c r="I1245" s="251"/>
      <c r="J1245" s="231" t="s">
        <v>1932</v>
      </c>
      <c r="K1245" s="231" t="s">
        <v>80</v>
      </c>
      <c r="L1245" s="253" t="s">
        <v>195</v>
      </c>
      <c r="M1245" s="242" t="s">
        <v>2060</v>
      </c>
      <c r="N1245" s="252" t="s">
        <v>2050</v>
      </c>
      <c r="O1245" s="252" t="s">
        <v>196</v>
      </c>
      <c r="P1245" s="252" t="s">
        <v>2061</v>
      </c>
      <c r="Q1245" s="253" t="s">
        <v>83</v>
      </c>
      <c r="R1245" s="350" t="s">
        <v>16770</v>
      </c>
      <c r="S1245" s="253" t="s">
        <v>1944</v>
      </c>
      <c r="T1245" s="253" t="s">
        <v>53</v>
      </c>
      <c r="U1245" s="295">
        <v>33487</v>
      </c>
      <c r="V1245" s="253" t="s">
        <v>57</v>
      </c>
      <c r="W1245" s="253" t="s">
        <v>1382</v>
      </c>
      <c r="X1245" s="293" t="s">
        <v>1936</v>
      </c>
      <c r="Y1245" s="374" t="s">
        <v>2449</v>
      </c>
      <c r="Z1245" s="252">
        <v>44375</v>
      </c>
      <c r="AA1245" s="253" t="s">
        <v>1937</v>
      </c>
      <c r="AB1245" s="253" t="s">
        <v>1956</v>
      </c>
      <c r="AC1245" s="253" t="s">
        <v>1974</v>
      </c>
      <c r="AD1245" s="253" t="s">
        <v>2450</v>
      </c>
      <c r="AE1245" s="252" t="s">
        <v>2451</v>
      </c>
      <c r="AF1245" s="253" t="s">
        <v>2452</v>
      </c>
      <c r="AG1245" s="253" t="s">
        <v>2453</v>
      </c>
      <c r="AH1245" s="242" t="s">
        <v>2454</v>
      </c>
      <c r="AI1245" s="252" t="s">
        <v>2455</v>
      </c>
      <c r="AJ1245" s="293" t="s">
        <v>2456</v>
      </c>
      <c r="AK1245" s="253" t="s">
        <v>2457</v>
      </c>
      <c r="AL1245" s="293" t="s">
        <v>2005</v>
      </c>
      <c r="AM1245" s="296" t="s">
        <v>1046</v>
      </c>
      <c r="AN1245" s="321" t="s">
        <v>1047</v>
      </c>
      <c r="AO1245" s="10"/>
      <c r="AP1245" s="10"/>
      <c r="AQ1245" s="254" t="s">
        <v>2458</v>
      </c>
      <c r="AR1245" s="292">
        <v>45535</v>
      </c>
      <c r="AS1245" s="292">
        <v>45535</v>
      </c>
      <c r="AT1245" s="8" t="s">
        <v>16959</v>
      </c>
      <c r="AU1245" s="244">
        <v>45521</v>
      </c>
      <c r="AV1245" s="317" t="s">
        <v>8582</v>
      </c>
      <c r="AW1245" s="294" t="s">
        <v>3782</v>
      </c>
      <c r="AX1245" s="249"/>
      <c r="AY1245" s="250" t="e">
        <f>[1]!Table5[[#This Row],[Employee Code]]</f>
        <v>#REF!</v>
      </c>
    </row>
    <row r="1246" spans="1:51" ht="25.5" customHeight="1" x14ac:dyDescent="0.35">
      <c r="A1246" s="330">
        <f t="shared" si="1"/>
        <v>1245</v>
      </c>
      <c r="B1246" s="293" t="s">
        <v>16724</v>
      </c>
      <c r="C1246" s="8" t="s">
        <v>1734</v>
      </c>
      <c r="D1246" s="10"/>
      <c r="E1246" s="10" t="s">
        <v>1679</v>
      </c>
      <c r="F1246" s="9">
        <v>45366</v>
      </c>
      <c r="G1246" s="9">
        <v>45425</v>
      </c>
      <c r="H1246" s="251">
        <v>45426</v>
      </c>
      <c r="I1246" s="251">
        <v>45808</v>
      </c>
      <c r="J1246" s="9" t="s">
        <v>2085</v>
      </c>
      <c r="K1246" s="231" t="s">
        <v>80</v>
      </c>
      <c r="L1246" s="253" t="s">
        <v>195</v>
      </c>
      <c r="M1246" s="242" t="s">
        <v>2141</v>
      </c>
      <c r="N1246" s="252" t="s">
        <v>1990</v>
      </c>
      <c r="O1246" s="252" t="s">
        <v>196</v>
      </c>
      <c r="P1246" s="252" t="s">
        <v>2061</v>
      </c>
      <c r="Q1246" s="253" t="s">
        <v>83</v>
      </c>
      <c r="R1246" s="350" t="s">
        <v>16776</v>
      </c>
      <c r="S1246" s="351" t="s">
        <v>2234</v>
      </c>
      <c r="T1246" s="253" t="s">
        <v>53</v>
      </c>
      <c r="U1246" s="244">
        <v>33539</v>
      </c>
      <c r="V1246" s="10" t="s">
        <v>343</v>
      </c>
      <c r="W1246" s="10" t="s">
        <v>343</v>
      </c>
      <c r="X1246" s="241" t="s">
        <v>1936</v>
      </c>
      <c r="Y1246" s="375" t="s">
        <v>2719</v>
      </c>
      <c r="Z1246" s="243">
        <v>44817</v>
      </c>
      <c r="AA1246" s="243" t="s">
        <v>1937</v>
      </c>
      <c r="AB1246" s="10" t="s">
        <v>1938</v>
      </c>
      <c r="AC1246" s="10" t="s">
        <v>1939</v>
      </c>
      <c r="AD1246" s="10" t="s">
        <v>2062</v>
      </c>
      <c r="AE1246" s="243" t="s">
        <v>2190</v>
      </c>
      <c r="AF1246" s="358" t="s">
        <v>2720</v>
      </c>
      <c r="AG1246" s="358" t="s">
        <v>2721</v>
      </c>
      <c r="AH1246" s="242" t="s">
        <v>2720</v>
      </c>
      <c r="AI1246" s="243" t="s">
        <v>2721</v>
      </c>
      <c r="AJ1246" s="290" t="s">
        <v>2722</v>
      </c>
      <c r="AK1246" s="10" t="s">
        <v>2723</v>
      </c>
      <c r="AL1246" s="241" t="s">
        <v>1971</v>
      </c>
      <c r="AM1246" s="327" t="s">
        <v>1735</v>
      </c>
      <c r="AN1246" s="377" t="s">
        <v>1736</v>
      </c>
      <c r="AO1246" s="357" t="s">
        <v>2724</v>
      </c>
      <c r="AP1246" s="10"/>
      <c r="AQ1246" s="254" t="s">
        <v>2725</v>
      </c>
      <c r="AR1246" s="292">
        <v>45535</v>
      </c>
      <c r="AS1246" s="292">
        <v>45535</v>
      </c>
      <c r="AT1246" s="8" t="s">
        <v>16960</v>
      </c>
      <c r="AU1246" s="244">
        <v>45504</v>
      </c>
      <c r="AV1246" s="317" t="s">
        <v>8582</v>
      </c>
      <c r="AW1246" s="294" t="s">
        <v>3782</v>
      </c>
      <c r="AX1246" s="249" t="s">
        <v>15775</v>
      </c>
      <c r="AY1246" s="250" t="e">
        <f>[1]!Table5[[#This Row],[Employee Code]]</f>
        <v>#REF!</v>
      </c>
    </row>
    <row r="1247" spans="1:51" ht="25.5" customHeight="1" x14ac:dyDescent="0.35">
      <c r="A1247" s="11">
        <f t="shared" si="1"/>
        <v>1246</v>
      </c>
      <c r="B1247" s="241" t="s">
        <v>16760</v>
      </c>
      <c r="C1247" s="8" t="s">
        <v>1843</v>
      </c>
      <c r="D1247" s="10"/>
      <c r="E1247" s="10" t="s">
        <v>14</v>
      </c>
      <c r="F1247" s="9">
        <v>45483</v>
      </c>
      <c r="G1247" s="9">
        <v>45542</v>
      </c>
      <c r="H1247" s="251"/>
      <c r="I1247" s="275"/>
      <c r="J1247" s="9"/>
      <c r="K1247" s="7" t="s">
        <v>26</v>
      </c>
      <c r="L1247" s="10" t="s">
        <v>751</v>
      </c>
      <c r="M1247" s="242" t="s">
        <v>2757</v>
      </c>
      <c r="N1247" s="252" t="s">
        <v>1990</v>
      </c>
      <c r="O1247" s="252" t="s">
        <v>1844</v>
      </c>
      <c r="P1247" s="252" t="s">
        <v>2758</v>
      </c>
      <c r="Q1247" s="253" t="s">
        <v>21</v>
      </c>
      <c r="R1247" s="293" t="s">
        <v>16779</v>
      </c>
      <c r="S1247" s="351" t="s">
        <v>1944</v>
      </c>
      <c r="T1247" s="253" t="s">
        <v>22</v>
      </c>
      <c r="U1247" s="244">
        <v>34079</v>
      </c>
      <c r="V1247" s="10" t="s">
        <v>57</v>
      </c>
      <c r="W1247" s="10" t="s">
        <v>1382</v>
      </c>
      <c r="X1247" s="241" t="s">
        <v>1936</v>
      </c>
      <c r="Y1247" s="375" t="s">
        <v>16961</v>
      </c>
      <c r="Z1247" s="243">
        <v>44937</v>
      </c>
      <c r="AA1247" s="10" t="s">
        <v>1937</v>
      </c>
      <c r="AB1247" s="10" t="s">
        <v>1956</v>
      </c>
      <c r="AC1247" s="10" t="s">
        <v>1939</v>
      </c>
      <c r="AD1247" s="10" t="s">
        <v>2132</v>
      </c>
      <c r="AE1247" s="243" t="s">
        <v>2759</v>
      </c>
      <c r="AF1247" s="10" t="s">
        <v>2760</v>
      </c>
      <c r="AG1247" s="10" t="s">
        <v>2761</v>
      </c>
      <c r="AH1247" s="242" t="s">
        <v>2762</v>
      </c>
      <c r="AI1247" s="243" t="s">
        <v>2763</v>
      </c>
      <c r="AJ1247" s="290" t="s">
        <v>16780</v>
      </c>
      <c r="AK1247" s="241" t="s">
        <v>2764</v>
      </c>
      <c r="AL1247" s="241" t="s">
        <v>1958</v>
      </c>
      <c r="AM1247" s="254" t="s">
        <v>16962</v>
      </c>
      <c r="AN1247" s="368" t="s">
        <v>1845</v>
      </c>
      <c r="AO1247" s="361" t="s">
        <v>2765</v>
      </c>
      <c r="AP1247" s="10"/>
      <c r="AQ1247" s="254" t="s">
        <v>2766</v>
      </c>
      <c r="AR1247" s="292">
        <v>45532</v>
      </c>
      <c r="AS1247" s="292">
        <v>45532</v>
      </c>
      <c r="AT1247" s="8" t="s">
        <v>16208</v>
      </c>
      <c r="AU1247" s="254" t="s">
        <v>16963</v>
      </c>
      <c r="AV1247" s="247" t="s">
        <v>8638</v>
      </c>
      <c r="AW1247" s="248" t="s">
        <v>14214</v>
      </c>
      <c r="AX1247" s="249">
        <v>0</v>
      </c>
      <c r="AY1247" s="250" t="e">
        <f>[1]!Table5[[#This Row],[Employee Code]]</f>
        <v>#REF!</v>
      </c>
    </row>
    <row r="1248" spans="1:51" ht="25.5" customHeight="1" x14ac:dyDescent="0.35">
      <c r="A1248" s="11">
        <f t="shared" si="1"/>
        <v>1247</v>
      </c>
      <c r="B1248" s="241" t="s">
        <v>16781</v>
      </c>
      <c r="C1248" s="8" t="s">
        <v>16782</v>
      </c>
      <c r="D1248" s="10"/>
      <c r="E1248" s="10" t="s">
        <v>12454</v>
      </c>
      <c r="F1248" s="9">
        <v>45488</v>
      </c>
      <c r="G1248" s="9">
        <v>45547</v>
      </c>
      <c r="H1248" s="251"/>
      <c r="I1248" s="251"/>
      <c r="J1248" s="9"/>
      <c r="K1248" s="7" t="s">
        <v>80</v>
      </c>
      <c r="L1248" s="10" t="s">
        <v>81</v>
      </c>
      <c r="M1248" s="242" t="s">
        <v>2151</v>
      </c>
      <c r="N1248" s="243" t="s">
        <v>1972</v>
      </c>
      <c r="O1248" s="243" t="s">
        <v>196</v>
      </c>
      <c r="P1248" s="243" t="s">
        <v>2735</v>
      </c>
      <c r="Q1248" s="10" t="s">
        <v>83</v>
      </c>
      <c r="R1248" s="241" t="s">
        <v>16783</v>
      </c>
      <c r="S1248" s="259" t="s">
        <v>2234</v>
      </c>
      <c r="T1248" s="10" t="s">
        <v>53</v>
      </c>
      <c r="U1248" s="244">
        <v>28902</v>
      </c>
      <c r="V1248" s="10" t="s">
        <v>2007</v>
      </c>
      <c r="W1248" s="10" t="s">
        <v>2007</v>
      </c>
      <c r="X1248" s="241" t="s">
        <v>1936</v>
      </c>
      <c r="Y1248" s="375" t="s">
        <v>16964</v>
      </c>
      <c r="Z1248" s="243">
        <v>45223</v>
      </c>
      <c r="AA1248" s="10" t="s">
        <v>1937</v>
      </c>
      <c r="AB1248" s="10" t="s">
        <v>1938</v>
      </c>
      <c r="AC1248" s="10" t="s">
        <v>1939</v>
      </c>
      <c r="AD1248" s="10" t="s">
        <v>2072</v>
      </c>
      <c r="AE1248" s="243" t="s">
        <v>2190</v>
      </c>
      <c r="AF1248" s="10" t="s">
        <v>16784</v>
      </c>
      <c r="AG1248" s="10" t="s">
        <v>16785</v>
      </c>
      <c r="AH1248" s="270" t="s">
        <v>16786</v>
      </c>
      <c r="AI1248" s="243" t="s">
        <v>16787</v>
      </c>
      <c r="AJ1248" s="290" t="s">
        <v>16788</v>
      </c>
      <c r="AK1248" s="241" t="s">
        <v>16789</v>
      </c>
      <c r="AL1248" s="241" t="s">
        <v>1958</v>
      </c>
      <c r="AM1248" s="254" t="s">
        <v>16790</v>
      </c>
      <c r="AN1248" s="378" t="s">
        <v>16791</v>
      </c>
      <c r="AO1248" s="357" t="s">
        <v>16792</v>
      </c>
      <c r="AP1248" s="10"/>
      <c r="AQ1248" s="254" t="s">
        <v>16793</v>
      </c>
      <c r="AR1248" s="292">
        <v>45531</v>
      </c>
      <c r="AS1248" s="292">
        <v>45531</v>
      </c>
      <c r="AT1248" s="8" t="s">
        <v>16208</v>
      </c>
      <c r="AU1248" s="244">
        <v>45530</v>
      </c>
      <c r="AV1248" s="317" t="s">
        <v>8582</v>
      </c>
      <c r="AW1248" s="294" t="s">
        <v>3782</v>
      </c>
      <c r="AX1248" s="249" t="s">
        <v>16</v>
      </c>
      <c r="AY1248" s="250" t="e">
        <f>[1]!Table5[[#This Row],[Employee Code]]</f>
        <v>#REF!</v>
      </c>
    </row>
    <row r="1249" spans="1:51" ht="25.5" customHeight="1" x14ac:dyDescent="0.35">
      <c r="A1249" s="330">
        <f t="shared" si="1"/>
        <v>1248</v>
      </c>
      <c r="B1249" s="293" t="s">
        <v>16573</v>
      </c>
      <c r="C1249" s="294" t="s">
        <v>1209</v>
      </c>
      <c r="D1249" s="253"/>
      <c r="E1249" s="253" t="s">
        <v>255</v>
      </c>
      <c r="F1249" s="251">
        <v>44802</v>
      </c>
      <c r="G1249" s="251">
        <v>44861</v>
      </c>
      <c r="H1249" s="251">
        <v>45227</v>
      </c>
      <c r="I1249" s="251">
        <v>45596</v>
      </c>
      <c r="J1249" s="231" t="s">
        <v>2085</v>
      </c>
      <c r="K1249" s="231" t="s">
        <v>80</v>
      </c>
      <c r="L1249" s="253" t="s">
        <v>146</v>
      </c>
      <c r="M1249" s="242" t="s">
        <v>2316</v>
      </c>
      <c r="N1249" s="252" t="s">
        <v>1984</v>
      </c>
      <c r="O1249" s="252" t="s">
        <v>1210</v>
      </c>
      <c r="P1249" s="252" t="s">
        <v>2528</v>
      </c>
      <c r="Q1249" s="253" t="s">
        <v>148</v>
      </c>
      <c r="R1249" s="293" t="s">
        <v>16772</v>
      </c>
      <c r="S1249" s="253" t="s">
        <v>2003</v>
      </c>
      <c r="T1249" s="253" t="s">
        <v>53</v>
      </c>
      <c r="U1249" s="295">
        <v>34232</v>
      </c>
      <c r="V1249" s="243" t="s">
        <v>351</v>
      </c>
      <c r="W1249" s="253" t="s">
        <v>2521</v>
      </c>
      <c r="X1249" s="293" t="s">
        <v>1936</v>
      </c>
      <c r="Y1249" s="374" t="s">
        <v>2529</v>
      </c>
      <c r="Z1249" s="252">
        <v>44293</v>
      </c>
      <c r="AA1249" s="253" t="s">
        <v>1937</v>
      </c>
      <c r="AB1249" s="253" t="s">
        <v>1956</v>
      </c>
      <c r="AC1249" s="253" t="s">
        <v>1968</v>
      </c>
      <c r="AD1249" s="253" t="s">
        <v>2229</v>
      </c>
      <c r="AE1249" s="252" t="s">
        <v>1948</v>
      </c>
      <c r="AF1249" s="253" t="s">
        <v>2530</v>
      </c>
      <c r="AG1249" s="253" t="s">
        <v>2531</v>
      </c>
      <c r="AH1249" s="242" t="s">
        <v>2532</v>
      </c>
      <c r="AI1249" s="252" t="s">
        <v>2533</v>
      </c>
      <c r="AJ1249" s="293" t="s">
        <v>2534</v>
      </c>
      <c r="AK1249" s="253" t="s">
        <v>2535</v>
      </c>
      <c r="AL1249" s="293" t="s">
        <v>2005</v>
      </c>
      <c r="AM1249" s="296" t="s">
        <v>1211</v>
      </c>
      <c r="AN1249" s="321" t="s">
        <v>1212</v>
      </c>
      <c r="AO1249" s="10" t="s">
        <v>2536</v>
      </c>
      <c r="AP1249" s="10"/>
      <c r="AQ1249" s="254" t="s">
        <v>2537</v>
      </c>
      <c r="AR1249" s="292">
        <v>45539</v>
      </c>
      <c r="AS1249" s="292">
        <v>45539</v>
      </c>
      <c r="AT1249" s="8" t="s">
        <v>16965</v>
      </c>
      <c r="AU1249" s="244">
        <v>45509</v>
      </c>
      <c r="AV1249" s="317" t="s">
        <v>8582</v>
      </c>
      <c r="AW1249" s="294"/>
      <c r="AX1249" s="249"/>
      <c r="AY1249" s="250" t="e">
        <f>[1]!Table5[[#This Row],[Employee Code]]</f>
        <v>#REF!</v>
      </c>
    </row>
    <row r="1250" spans="1:51" s="3" customFormat="1" ht="25" customHeight="1" x14ac:dyDescent="0.35">
      <c r="A1250" s="11"/>
      <c r="B1250" s="381" t="s">
        <v>16520</v>
      </c>
      <c r="C1250" s="22" t="s">
        <v>1021</v>
      </c>
      <c r="E1250" s="21" t="s">
        <v>176</v>
      </c>
      <c r="F1250" s="35" t="e">
        <f>_xlfn.XLOOKUP(B1250,[2]Current!$B:$B,[2]Current!$F:$F)</f>
        <v>#N/A</v>
      </c>
      <c r="G1250" s="9"/>
      <c r="H1250" s="9"/>
      <c r="I1250" s="9"/>
      <c r="J1250" s="9"/>
      <c r="K1250" s="9"/>
      <c r="L1250" s="9"/>
      <c r="M1250" s="21" t="s">
        <v>2050</v>
      </c>
      <c r="N1250" s="21" t="s">
        <v>53</v>
      </c>
      <c r="O1250" s="21" t="s">
        <v>196</v>
      </c>
      <c r="P1250" s="21" t="s">
        <v>2438</v>
      </c>
      <c r="Q1250" s="34" t="s">
        <v>83</v>
      </c>
      <c r="T1250" s="380">
        <f>_xlfn.XLOOKUP(B1250,[3]Database!$B:$B,[3]Database!$AS:$AS)</f>
        <v>45561</v>
      </c>
      <c r="AR1250" s="292">
        <v>45561</v>
      </c>
      <c r="AS1250" s="292">
        <v>45561</v>
      </c>
    </row>
    <row r="1251" spans="1:51" s="3" customFormat="1" ht="25" customHeight="1" x14ac:dyDescent="0.35">
      <c r="A1251" s="11"/>
      <c r="B1251" s="381" t="s">
        <v>16557</v>
      </c>
      <c r="C1251" s="22" t="s">
        <v>1151</v>
      </c>
      <c r="E1251" s="21" t="s">
        <v>14</v>
      </c>
      <c r="F1251" s="35" t="e">
        <f>_xlfn.XLOOKUP(B1251,[2]Current!$B:$B,[2]Current!$F:$F)</f>
        <v>#N/A</v>
      </c>
      <c r="G1251" s="9"/>
      <c r="H1251" s="9"/>
      <c r="I1251" s="9"/>
      <c r="J1251" s="9"/>
      <c r="K1251" s="9"/>
      <c r="L1251" s="9"/>
      <c r="M1251" s="21" t="s">
        <v>1990</v>
      </c>
      <c r="N1251" s="21" t="s">
        <v>22</v>
      </c>
      <c r="O1251" s="21" t="s">
        <v>75</v>
      </c>
      <c r="P1251" s="21" t="s">
        <v>1991</v>
      </c>
      <c r="Q1251" s="34" t="s">
        <v>21</v>
      </c>
      <c r="T1251" s="380">
        <f>_xlfn.XLOOKUP(B1251,[3]Database!$B:$B,[3]Database!$AS:$AS)</f>
        <v>45565</v>
      </c>
      <c r="AR1251" s="292">
        <v>45565</v>
      </c>
      <c r="AS1251" s="292">
        <v>45565</v>
      </c>
    </row>
    <row r="1252" spans="1:51" s="3" customFormat="1" ht="25" customHeight="1" x14ac:dyDescent="0.35">
      <c r="A1252" s="11"/>
      <c r="B1252" s="381" t="s">
        <v>16589</v>
      </c>
      <c r="C1252" s="22" t="s">
        <v>1267</v>
      </c>
      <c r="E1252" s="21" t="s">
        <v>14</v>
      </c>
      <c r="F1252" s="35" t="e">
        <f>_xlfn.XLOOKUP(B1252,[2]Current!$B:$B,[2]Current!$F:$F)</f>
        <v>#N/A</v>
      </c>
      <c r="G1252" s="9"/>
      <c r="H1252" s="9"/>
      <c r="I1252" s="9"/>
      <c r="J1252" s="9"/>
      <c r="K1252" s="9"/>
      <c r="L1252" s="9"/>
      <c r="M1252" s="21" t="s">
        <v>1972</v>
      </c>
      <c r="N1252" s="21" t="s">
        <v>53</v>
      </c>
      <c r="O1252" s="21" t="s">
        <v>19990</v>
      </c>
      <c r="P1252" s="21" t="s">
        <v>19991</v>
      </c>
      <c r="Q1252" s="34" t="s">
        <v>21</v>
      </c>
      <c r="T1252" s="380">
        <f>_xlfn.XLOOKUP(B1252,[3]Database!$B:$B,[3]Database!$AS:$AS)</f>
        <v>45565</v>
      </c>
      <c r="AR1252" s="292">
        <v>45565</v>
      </c>
      <c r="AS1252" s="292">
        <v>45565</v>
      </c>
    </row>
    <row r="1253" spans="1:51" s="3" customFormat="1" ht="25" customHeight="1" x14ac:dyDescent="0.35">
      <c r="A1253" s="11"/>
      <c r="B1253" s="381" t="s">
        <v>16603</v>
      </c>
      <c r="C1253" s="22" t="s">
        <v>1312</v>
      </c>
      <c r="E1253" s="21" t="s">
        <v>14</v>
      </c>
      <c r="F1253" s="35" t="e">
        <f>_xlfn.XLOOKUP(B1253,[2]Current!$B:$B,[2]Current!$F:$F)</f>
        <v>#N/A</v>
      </c>
      <c r="G1253" s="9"/>
      <c r="H1253" s="9"/>
      <c r="I1253" s="9"/>
      <c r="J1253" s="9"/>
      <c r="K1253" s="9"/>
      <c r="L1253" s="9"/>
      <c r="M1253" s="21" t="s">
        <v>2050</v>
      </c>
      <c r="N1253" s="21" t="s">
        <v>53</v>
      </c>
      <c r="O1253" s="21" t="s">
        <v>20121</v>
      </c>
      <c r="P1253" s="21" t="s">
        <v>20122</v>
      </c>
      <c r="Q1253" s="34" t="s">
        <v>21</v>
      </c>
      <c r="T1253" s="380">
        <f>_xlfn.XLOOKUP(B1253,[3]Database!$B:$B,[3]Database!$AS:$AS)</f>
        <v>45557</v>
      </c>
      <c r="AR1253" s="292">
        <v>45555</v>
      </c>
      <c r="AS1253" s="292">
        <v>45557</v>
      </c>
    </row>
    <row r="1254" spans="1:51" s="3" customFormat="1" ht="25" customHeight="1" x14ac:dyDescent="0.35">
      <c r="A1254" s="11"/>
      <c r="B1254" s="381" t="s">
        <v>16650</v>
      </c>
      <c r="C1254" s="22" t="s">
        <v>1472</v>
      </c>
      <c r="E1254" s="21" t="s">
        <v>14</v>
      </c>
      <c r="F1254" s="35" t="e">
        <f>_xlfn.XLOOKUP(B1254,[2]Current!$B:$B,[2]Current!$F:$F)</f>
        <v>#N/A</v>
      </c>
      <c r="G1254" s="9"/>
      <c r="H1254" s="9"/>
      <c r="I1254" s="9"/>
      <c r="J1254" s="9"/>
      <c r="K1254" s="9"/>
      <c r="L1254" s="9"/>
      <c r="M1254" s="21" t="s">
        <v>2050</v>
      </c>
      <c r="N1254" s="21" t="s">
        <v>22</v>
      </c>
      <c r="O1254" s="21" t="s">
        <v>1473</v>
      </c>
      <c r="P1254" s="21" t="s">
        <v>2616</v>
      </c>
      <c r="Q1254" s="34" t="s">
        <v>21</v>
      </c>
      <c r="T1254" s="380">
        <f>_xlfn.XLOOKUP(B1254,[3]Database!$B:$B,[3]Database!$AS:$AS)</f>
        <v>45562</v>
      </c>
      <c r="AR1254" s="292">
        <v>45562</v>
      </c>
      <c r="AS1254" s="292">
        <v>45562</v>
      </c>
    </row>
    <row r="1255" spans="1:51" ht="25.5" customHeight="1" x14ac:dyDescent="0.35">
      <c r="A1255" s="11"/>
      <c r="B1255" s="241"/>
      <c r="C1255" s="8"/>
      <c r="D1255" s="10"/>
      <c r="E1255" s="10"/>
      <c r="F1255" s="9"/>
      <c r="G1255" s="9"/>
      <c r="H1255" s="9"/>
      <c r="I1255" s="9"/>
      <c r="J1255" s="9"/>
      <c r="K1255" s="9"/>
      <c r="L1255" s="9"/>
      <c r="M1255" s="270"/>
      <c r="N1255" s="243"/>
      <c r="O1255" s="243"/>
      <c r="P1255" s="243"/>
      <c r="Q1255" s="10"/>
      <c r="R1255" s="241"/>
      <c r="S1255" s="10"/>
      <c r="T1255" s="10"/>
      <c r="U1255" s="244"/>
      <c r="V1255" s="243"/>
      <c r="W1255" s="10"/>
      <c r="X1255" s="241"/>
      <c r="Y1255" s="255"/>
      <c r="Z1255" s="243"/>
      <c r="AA1255" s="10"/>
      <c r="AB1255" s="10"/>
      <c r="AC1255" s="10"/>
      <c r="AD1255" s="10"/>
      <c r="AE1255" s="243"/>
      <c r="AF1255" s="10"/>
      <c r="AG1255" s="10"/>
      <c r="AH1255" s="270"/>
      <c r="AI1255" s="243"/>
      <c r="AJ1255" s="241"/>
      <c r="AK1255" s="10"/>
      <c r="AL1255" s="241"/>
      <c r="AM1255" s="254"/>
      <c r="AN1255" s="7"/>
      <c r="AO1255" s="10"/>
      <c r="AP1255" s="10"/>
      <c r="AQ1255" s="254"/>
      <c r="AR1255" s="258"/>
      <c r="AS1255" s="258"/>
      <c r="AT1255" s="8"/>
      <c r="AU1255" s="244"/>
      <c r="AV1255" s="249"/>
      <c r="AW1255" s="8"/>
      <c r="AX1255" s="249"/>
      <c r="AY1255" s="250"/>
    </row>
    <row r="1258" spans="1:51" x14ac:dyDescent="0.35">
      <c r="A1258" s="488" t="s">
        <v>16991</v>
      </c>
      <c r="B1258" s="488"/>
      <c r="C1258" s="489"/>
    </row>
    <row r="1259" spans="1:51" x14ac:dyDescent="0.35">
      <c r="A1259" s="1">
        <v>12</v>
      </c>
      <c r="B1259" s="382" t="s">
        <v>3073</v>
      </c>
      <c r="C1259" s="3" t="s">
        <v>314</v>
      </c>
      <c r="D1259" s="12" t="s">
        <v>16850</v>
      </c>
      <c r="K1259" s="1" t="s">
        <v>80</v>
      </c>
      <c r="L1259" s="12" t="s">
        <v>81</v>
      </c>
      <c r="M1259" s="12" t="s">
        <v>196</v>
      </c>
      <c r="AS1259" s="383">
        <v>45522</v>
      </c>
      <c r="AT1259" s="3" t="s">
        <v>16993</v>
      </c>
    </row>
    <row r="1260" spans="1:51" x14ac:dyDescent="0.35">
      <c r="B1260" s="382" t="s">
        <v>16557</v>
      </c>
      <c r="C1260" s="3" t="s">
        <v>1151</v>
      </c>
      <c r="AS1260" s="383">
        <v>45565</v>
      </c>
      <c r="AT1260" s="3" t="s">
        <v>16993</v>
      </c>
    </row>
    <row r="1261" spans="1:51" x14ac:dyDescent="0.35">
      <c r="B1261" s="382" t="s">
        <v>16589</v>
      </c>
      <c r="C1261" s="3" t="s">
        <v>1267</v>
      </c>
      <c r="AS1261" s="383">
        <v>45565</v>
      </c>
      <c r="AT1261" s="3" t="s">
        <v>16993</v>
      </c>
    </row>
    <row r="1262" spans="1:51" x14ac:dyDescent="0.35">
      <c r="B1262" s="382" t="s">
        <v>16650</v>
      </c>
      <c r="C1262" s="3" t="s">
        <v>1472</v>
      </c>
      <c r="AS1262" s="383">
        <v>45562</v>
      </c>
      <c r="AT1262" s="3" t="s">
        <v>16993</v>
      </c>
    </row>
    <row r="1263" spans="1:51" x14ac:dyDescent="0.35">
      <c r="B1263" s="382" t="s">
        <v>16603</v>
      </c>
      <c r="C1263" s="3" t="s">
        <v>1312</v>
      </c>
      <c r="AS1263" s="383">
        <v>45557</v>
      </c>
      <c r="AT1263" s="3" t="s">
        <v>16993</v>
      </c>
    </row>
    <row r="1264" spans="1:51" x14ac:dyDescent="0.35">
      <c r="B1264" s="382" t="s">
        <v>16520</v>
      </c>
      <c r="C1264" s="3" t="s">
        <v>1021</v>
      </c>
      <c r="AS1264" s="383">
        <v>45561</v>
      </c>
      <c r="AT1264" s="3" t="s">
        <v>16993</v>
      </c>
    </row>
    <row r="1265" spans="2:46" x14ac:dyDescent="0.35">
      <c r="B1265" s="490" t="s">
        <v>16502</v>
      </c>
      <c r="C1265" s="488" t="s">
        <v>960</v>
      </c>
      <c r="D1265" s="489"/>
      <c r="E1265" s="488"/>
      <c r="F1265" s="491"/>
      <c r="G1265" s="491"/>
      <c r="H1265" s="491"/>
      <c r="I1265" s="491"/>
      <c r="J1265" s="491"/>
      <c r="K1265" s="491"/>
      <c r="L1265" s="489"/>
      <c r="M1265" s="489"/>
      <c r="N1265" s="489"/>
      <c r="O1265" s="489"/>
      <c r="P1265" s="489"/>
      <c r="Q1265" s="489"/>
      <c r="R1265" s="489"/>
      <c r="S1265" s="489"/>
      <c r="T1265" s="489"/>
      <c r="U1265" s="489"/>
      <c r="V1265" s="492"/>
      <c r="W1265" s="489"/>
      <c r="X1265" s="489"/>
      <c r="Y1265" s="489"/>
      <c r="Z1265" s="489"/>
      <c r="AA1265" s="492"/>
      <c r="AB1265" s="489"/>
      <c r="AC1265" s="489"/>
      <c r="AD1265" s="489"/>
      <c r="AE1265" s="489"/>
      <c r="AF1265" s="489"/>
      <c r="AG1265" s="489"/>
      <c r="AH1265" s="489"/>
      <c r="AI1265" s="489"/>
      <c r="AJ1265" s="489"/>
      <c r="AK1265" s="489"/>
      <c r="AL1265" s="489"/>
      <c r="AM1265" s="489"/>
      <c r="AN1265" s="489"/>
      <c r="AO1265" s="489"/>
      <c r="AP1265" s="489"/>
      <c r="AQ1265" s="489"/>
      <c r="AR1265" s="489"/>
      <c r="AS1265" s="489" t="s">
        <v>1865</v>
      </c>
      <c r="AT1265" s="3" t="s">
        <v>16992</v>
      </c>
    </row>
  </sheetData>
  <conditionalFormatting sqref="B1">
    <cfRule type="duplicateValues" dxfId="143" priority="135"/>
  </conditionalFormatting>
  <conditionalFormatting sqref="B1:B1249 B1255:B1048576">
    <cfRule type="duplicateValues" dxfId="142" priority="3"/>
  </conditionalFormatting>
  <conditionalFormatting sqref="B1105">
    <cfRule type="duplicateValues" dxfId="141" priority="148"/>
  </conditionalFormatting>
  <conditionalFormatting sqref="B1106">
    <cfRule type="duplicateValues" dxfId="140" priority="147"/>
  </conditionalFormatting>
  <conditionalFormatting sqref="B1107">
    <cfRule type="duplicateValues" dxfId="139" priority="146"/>
  </conditionalFormatting>
  <conditionalFormatting sqref="B1108:B1138">
    <cfRule type="duplicateValues" dxfId="138" priority="145"/>
  </conditionalFormatting>
  <conditionalFormatting sqref="B1139">
    <cfRule type="duplicateValues" dxfId="137" priority="144"/>
  </conditionalFormatting>
  <conditionalFormatting sqref="B1140">
    <cfRule type="duplicateValues" dxfId="136" priority="149"/>
  </conditionalFormatting>
  <conditionalFormatting sqref="B1141">
    <cfRule type="duplicateValues" dxfId="135" priority="143"/>
  </conditionalFormatting>
  <conditionalFormatting sqref="B1142:B1144">
    <cfRule type="duplicateValues" dxfId="134" priority="150"/>
  </conditionalFormatting>
  <conditionalFormatting sqref="B1145">
    <cfRule type="duplicateValues" dxfId="133" priority="142"/>
  </conditionalFormatting>
  <conditionalFormatting sqref="B1146:B1155">
    <cfRule type="duplicateValues" dxfId="132" priority="151"/>
  </conditionalFormatting>
  <conditionalFormatting sqref="B1156">
    <cfRule type="duplicateValues" dxfId="131" priority="141"/>
  </conditionalFormatting>
  <conditionalFormatting sqref="B1157">
    <cfRule type="duplicateValues" dxfId="130" priority="140"/>
  </conditionalFormatting>
  <conditionalFormatting sqref="B1158">
    <cfRule type="duplicateValues" dxfId="129" priority="139"/>
  </conditionalFormatting>
  <conditionalFormatting sqref="B1159">
    <cfRule type="duplicateValues" dxfId="128" priority="138"/>
  </conditionalFormatting>
  <conditionalFormatting sqref="B1160">
    <cfRule type="duplicateValues" dxfId="127" priority="137"/>
  </conditionalFormatting>
  <conditionalFormatting sqref="B1161:B1172">
    <cfRule type="duplicateValues" dxfId="126" priority="136"/>
  </conditionalFormatting>
  <conditionalFormatting sqref="B1173">
    <cfRule type="duplicateValues" dxfId="125" priority="134"/>
  </conditionalFormatting>
  <conditionalFormatting sqref="B1174">
    <cfRule type="duplicateValues" dxfId="124" priority="133"/>
  </conditionalFormatting>
  <conditionalFormatting sqref="B1175">
    <cfRule type="duplicateValues" dxfId="123" priority="132"/>
  </conditionalFormatting>
  <conditionalFormatting sqref="B1176">
    <cfRule type="duplicateValues" dxfId="122" priority="131"/>
  </conditionalFormatting>
  <conditionalFormatting sqref="B1177">
    <cfRule type="duplicateValues" dxfId="121" priority="130"/>
  </conditionalFormatting>
  <conditionalFormatting sqref="B1178">
    <cfRule type="duplicateValues" dxfId="120" priority="129"/>
  </conditionalFormatting>
  <conditionalFormatting sqref="B1179">
    <cfRule type="duplicateValues" dxfId="119" priority="128"/>
  </conditionalFormatting>
  <conditionalFormatting sqref="B1180">
    <cfRule type="duplicateValues" dxfId="118" priority="126"/>
  </conditionalFormatting>
  <conditionalFormatting sqref="B1181">
    <cfRule type="duplicateValues" dxfId="117" priority="125"/>
  </conditionalFormatting>
  <conditionalFormatting sqref="B1182">
    <cfRule type="duplicateValues" dxfId="116" priority="127"/>
  </conditionalFormatting>
  <conditionalFormatting sqref="B1183">
    <cfRule type="duplicateValues" dxfId="115" priority="124"/>
  </conditionalFormatting>
  <conditionalFormatting sqref="B1184">
    <cfRule type="duplicateValues" dxfId="114" priority="123"/>
  </conditionalFormatting>
  <conditionalFormatting sqref="B1185">
    <cfRule type="duplicateValues" dxfId="113" priority="122"/>
  </conditionalFormatting>
  <conditionalFormatting sqref="B1186">
    <cfRule type="duplicateValues" dxfId="112" priority="121"/>
  </conditionalFormatting>
  <conditionalFormatting sqref="B1187">
    <cfRule type="duplicateValues" dxfId="111" priority="119"/>
    <cfRule type="duplicateValues" dxfId="110" priority="120"/>
  </conditionalFormatting>
  <conditionalFormatting sqref="B1188">
    <cfRule type="duplicateValues" dxfId="109" priority="117"/>
    <cfRule type="duplicateValues" dxfId="108" priority="118"/>
  </conditionalFormatting>
  <conditionalFormatting sqref="B1189">
    <cfRule type="duplicateValues" dxfId="107" priority="115"/>
    <cfRule type="duplicateValues" dxfId="106" priority="116"/>
  </conditionalFormatting>
  <conditionalFormatting sqref="B1190">
    <cfRule type="duplicateValues" dxfId="105" priority="113"/>
    <cfRule type="duplicateValues" dxfId="104" priority="114"/>
  </conditionalFormatting>
  <conditionalFormatting sqref="B1191">
    <cfRule type="duplicateValues" dxfId="103" priority="111"/>
    <cfRule type="duplicateValues" dxfId="102" priority="112"/>
  </conditionalFormatting>
  <conditionalFormatting sqref="B1192">
    <cfRule type="duplicateValues" dxfId="101" priority="109"/>
    <cfRule type="duplicateValues" dxfId="100" priority="110"/>
  </conditionalFormatting>
  <conditionalFormatting sqref="B1193">
    <cfRule type="duplicateValues" dxfId="99" priority="107"/>
    <cfRule type="duplicateValues" dxfId="98" priority="108"/>
  </conditionalFormatting>
  <conditionalFormatting sqref="B1194">
    <cfRule type="duplicateValues" dxfId="97" priority="105"/>
    <cfRule type="duplicateValues" dxfId="96" priority="106"/>
  </conditionalFormatting>
  <conditionalFormatting sqref="B1195">
    <cfRule type="duplicateValues" dxfId="95" priority="103"/>
    <cfRule type="duplicateValues" dxfId="94" priority="104"/>
  </conditionalFormatting>
  <conditionalFormatting sqref="B1196">
    <cfRule type="duplicateValues" dxfId="93" priority="102"/>
  </conditionalFormatting>
  <conditionalFormatting sqref="B1197">
    <cfRule type="duplicateValues" dxfId="92" priority="100"/>
    <cfRule type="duplicateValues" dxfId="91" priority="101"/>
  </conditionalFormatting>
  <conditionalFormatting sqref="B1198">
    <cfRule type="duplicateValues" dxfId="90" priority="98"/>
    <cfRule type="duplicateValues" dxfId="89" priority="99"/>
  </conditionalFormatting>
  <conditionalFormatting sqref="B1199">
    <cfRule type="duplicateValues" dxfId="88" priority="96"/>
    <cfRule type="duplicateValues" dxfId="87" priority="97"/>
  </conditionalFormatting>
  <conditionalFormatting sqref="B1200">
    <cfRule type="duplicateValues" dxfId="86" priority="94"/>
    <cfRule type="duplicateValues" dxfId="85" priority="95"/>
  </conditionalFormatting>
  <conditionalFormatting sqref="B1201">
    <cfRule type="duplicateValues" dxfId="84" priority="92"/>
    <cfRule type="duplicateValues" dxfId="83" priority="93"/>
  </conditionalFormatting>
  <conditionalFormatting sqref="B1202">
    <cfRule type="duplicateValues" dxfId="82" priority="90"/>
    <cfRule type="duplicateValues" dxfId="81" priority="91"/>
  </conditionalFormatting>
  <conditionalFormatting sqref="B1203">
    <cfRule type="duplicateValues" dxfId="80" priority="88"/>
    <cfRule type="duplicateValues" dxfId="79" priority="89"/>
  </conditionalFormatting>
  <conditionalFormatting sqref="B1204:B1208 BA1205:BA1208 CZ1205:CZ1208 EY1205:EY1208 GX1205:GX1208 IW1205:IW1208 KV1205:KV1208 MU1205:MU1208 OT1205:OT1208 QS1205:QS1208 SR1205:SR1208 UQ1205:UQ1208 WP1205:WP1208 YO1205:YO1208 AAN1205:AAN1208 ACM1205:ACM1208 AEL1205:AEL1208 AGK1205:AGK1208 AIJ1205:AIJ1208 AKI1205:AKI1208 AMH1205:AMH1208 AOG1205:AOG1208 AQF1205:AQF1208 ASE1205:ASE1208 AUD1205:AUD1208 AWC1205:AWC1208 AYB1205:AYB1208 BAA1205:BAA1208 BBZ1205:BBZ1208 BDY1205:BDY1208 BFX1205:BFX1208 BHW1205:BHW1208 BJV1205:BJV1208 BLU1205:BLU1208 BNT1205:BNT1208 BPS1205:BPS1208 BRR1205:BRR1208 BTQ1205:BTQ1208 BVP1205:BVP1208 BXO1205:BXO1208 BZN1205:BZN1208 CBM1205:CBM1208 CDL1205:CDL1208 CFK1205:CFK1208 CHJ1205:CHJ1208 CJI1205:CJI1208 CLH1205:CLH1208 CNG1205:CNG1208 CPF1205:CPF1208 CRE1205:CRE1208 CTD1205:CTD1208 CVC1205:CVC1208 CXB1205:CXB1208 CZA1205:CZA1208 DAZ1205:DAZ1208 DCY1205:DCY1208 DEX1205:DEX1208 DGW1205:DGW1208 DIV1205:DIV1208 DKU1205:DKU1208 DMT1205:DMT1208 DOS1205:DOS1208 DQR1205:DQR1208 DSQ1205:DSQ1208 DUP1205:DUP1208 DWO1205:DWO1208 DYN1205:DYN1208 EAM1205:EAM1208 ECL1205:ECL1208 EEK1205:EEK1208 EGJ1205:EGJ1208 EII1205:EII1208 EKH1205:EKH1208 EMG1205:EMG1208 EOF1205:EOF1208 EQE1205:EQE1208 ESD1205:ESD1208 EUC1205:EUC1208 EWB1205:EWB1208 EYA1205:EYA1208 EZZ1205:EZZ1208 FBY1205:FBY1208 FDX1205:FDX1208 FFW1205:FFW1208 FHV1205:FHV1208 FJU1205:FJU1208 FLT1205:FLT1208 FNS1205:FNS1208 FPR1205:FPR1208 FRQ1205:FRQ1208 FTP1205:FTP1208 FVO1205:FVO1208 FXN1205:FXN1208 FZM1205:FZM1208 GBL1205:GBL1208 GDK1205:GDK1208 GFJ1205:GFJ1208 GHI1205:GHI1208 GJH1205:GJH1208 GLG1205:GLG1208 GNF1205:GNF1208 GPE1205:GPE1208 GRD1205:GRD1208 GTC1205:GTC1208 GVB1205:GVB1208 GXA1205:GXA1208 GYZ1205:GYZ1208 HAY1205:HAY1208 HCX1205:HCX1208 HEW1205:HEW1208 HGV1205:HGV1208 HIU1205:HIU1208 HKT1205:HKT1208 HMS1205:HMS1208 HOR1205:HOR1208 HQQ1205:HQQ1208 HSP1205:HSP1208 HUO1205:HUO1208 HWN1205:HWN1208 HYM1205:HYM1208 IAL1205:IAL1208 ICK1205:ICK1208 IEJ1205:IEJ1208 IGI1205:IGI1208 IIH1205:IIH1208 IKG1205:IKG1208 IMF1205:IMF1208 IOE1205:IOE1208 IQD1205:IQD1208 ISC1205:ISC1208 IUB1205:IUB1208 IWA1205:IWA1208 IXZ1205:IXZ1208 IZY1205:IZY1208 JBX1205:JBX1208 JDW1205:JDW1208 JFV1205:JFV1208 JHU1205:JHU1208 JJT1205:JJT1208 JLS1205:JLS1208 JNR1205:JNR1208 JPQ1205:JPQ1208 JRP1205:JRP1208 JTO1205:JTO1208 JVN1205:JVN1208 JXM1205:JXM1208 JZL1205:JZL1208 KBK1205:KBK1208 KDJ1205:KDJ1208 KFI1205:KFI1208 KHH1205:KHH1208 KJG1205:KJG1208 KLF1205:KLF1208 KNE1205:KNE1208 KPD1205:KPD1208 KRC1205:KRC1208 KTB1205:KTB1208 KVA1205:KVA1208 KWZ1205:KWZ1208 KYY1205:KYY1208 LAX1205:LAX1208 LCW1205:LCW1208 LEV1205:LEV1208 LGU1205:LGU1208 LIT1205:LIT1208 LKS1205:LKS1208 LMR1205:LMR1208 LOQ1205:LOQ1208 LQP1205:LQP1208 LSO1205:LSO1208 LUN1205:LUN1208 LWM1205:LWM1208 LYL1205:LYL1208 MAK1205:MAK1208 MCJ1205:MCJ1208 MEI1205:MEI1208 MGH1205:MGH1208 MIG1205:MIG1208 MKF1205:MKF1208 MME1205:MME1208 MOD1205:MOD1208 MQC1205:MQC1208 MSB1205:MSB1208 MUA1205:MUA1208 MVZ1205:MVZ1208 MXY1205:MXY1208 MZX1205:MZX1208 NBW1205:NBW1208 NDV1205:NDV1208 NFU1205:NFU1208 NHT1205:NHT1208 NJS1205:NJS1208 NLR1205:NLR1208 NNQ1205:NNQ1208 NPP1205:NPP1208 NRO1205:NRO1208 NTN1205:NTN1208 NVM1205:NVM1208 NXL1205:NXL1208 NZK1205:NZK1208 OBJ1205:OBJ1208 ODI1205:ODI1208 OFH1205:OFH1208 OHG1205:OHG1208 OJF1205:OJF1208 OLE1205:OLE1208 OND1205:OND1208 OPC1205:OPC1208 ORB1205:ORB1208 OTA1205:OTA1208 OUZ1205:OUZ1208 OWY1205:OWY1208 OYX1205:OYX1208 PAW1205:PAW1208 PCV1205:PCV1208 PEU1205:PEU1208 PGT1205:PGT1208 PIS1205:PIS1208 PKR1205:PKR1208 PMQ1205:PMQ1208 POP1205:POP1208 PQO1205:PQO1208 PSN1205:PSN1208 PUM1205:PUM1208 PWL1205:PWL1208 PYK1205:PYK1208 QAJ1205:QAJ1208 QCI1205:QCI1208 QEH1205:QEH1208 QGG1205:QGG1208 QIF1205:QIF1208 QKE1205:QKE1208 QMD1205:QMD1208 QOC1205:QOC1208 QQB1205:QQB1208 QSA1205:QSA1208 QTZ1205:QTZ1208 QVY1205:QVY1208 QXX1205:QXX1208 QZW1205:QZW1208 RBV1205:RBV1208 RDU1205:RDU1208 RFT1205:RFT1208 RHS1205:RHS1208 RJR1205:RJR1208 RLQ1205:RLQ1208 RNP1205:RNP1208 RPO1205:RPO1208 RRN1205:RRN1208 RTM1205:RTM1208 RVL1205:RVL1208 RXK1205:RXK1208 RZJ1205:RZJ1208 SBI1205:SBI1208 SDH1205:SDH1208 SFG1205:SFG1208 SHF1205:SHF1208 SJE1205:SJE1208 SLD1205:SLD1208 SNC1205:SNC1208 SPB1205:SPB1208 SRA1205:SRA1208 SSZ1205:SSZ1208 SUY1205:SUY1208 SWX1205:SWX1208 SYW1205:SYW1208 TAV1205:TAV1208 TCU1205:TCU1208 TET1205:TET1208 TGS1205:TGS1208 TIR1205:TIR1208 TKQ1205:TKQ1208 TMP1205:TMP1208 TOO1205:TOO1208 TQN1205:TQN1208 TSM1205:TSM1208 TUL1205:TUL1208 TWK1205:TWK1208 TYJ1205:TYJ1208 UAI1205:UAI1208 UCH1205:UCH1208 UEG1205:UEG1208 UGF1205:UGF1208 UIE1205:UIE1208 UKD1205:UKD1208 UMC1205:UMC1208 UOB1205:UOB1208 UQA1205:UQA1208 URZ1205:URZ1208 UTY1205:UTY1208 UVX1205:UVX1208 UXW1205:UXW1208 UZV1205:UZV1208 VBU1205:VBU1208 VDT1205:VDT1208 VFS1205:VFS1208 VHR1205:VHR1208 VJQ1205:VJQ1208 VLP1205:VLP1208 VNO1205:VNO1208 VPN1205:VPN1208 VRM1205:VRM1208 VTL1205:VTL1208 VVK1205:VVK1208 VXJ1205:VXJ1208 VZI1205:VZI1208 WBH1205:WBH1208 WDG1205:WDG1208 WFF1205:WFF1208 WHE1205:WHE1208 WJD1205:WJD1208 WLC1205:WLC1208 WNB1205:WNB1208 WPA1205:WPA1208 WQZ1205:WQZ1208 WSY1205:WSY1208 WUX1205:WUX1208 WWW1205:WWW1208 WYV1205:WYV1208 XAU1205:XAU1208 XCT1205:XCT1208 XES1205:XES1208">
    <cfRule type="duplicateValues" dxfId="78" priority="86"/>
    <cfRule type="duplicateValues" dxfId="77" priority="87"/>
  </conditionalFormatting>
  <conditionalFormatting sqref="B1209">
    <cfRule type="duplicateValues" dxfId="76" priority="84"/>
    <cfRule type="duplicateValues" dxfId="75" priority="85"/>
  </conditionalFormatting>
  <conditionalFormatting sqref="B1210">
    <cfRule type="duplicateValues" dxfId="74" priority="82"/>
    <cfRule type="duplicateValues" dxfId="73" priority="83"/>
  </conditionalFormatting>
  <conditionalFormatting sqref="B1211">
    <cfRule type="duplicateValues" dxfId="72" priority="80"/>
    <cfRule type="duplicateValues" dxfId="71" priority="81"/>
  </conditionalFormatting>
  <conditionalFormatting sqref="B1212">
    <cfRule type="duplicateValues" dxfId="70" priority="78"/>
    <cfRule type="duplicateValues" dxfId="69" priority="79"/>
  </conditionalFormatting>
  <conditionalFormatting sqref="B1213">
    <cfRule type="duplicateValues" dxfId="68" priority="76"/>
    <cfRule type="duplicateValues" dxfId="67" priority="77"/>
  </conditionalFormatting>
  <conditionalFormatting sqref="B1214">
    <cfRule type="duplicateValues" dxfId="66" priority="74"/>
    <cfRule type="duplicateValues" dxfId="65" priority="75"/>
  </conditionalFormatting>
  <conditionalFormatting sqref="B1215">
    <cfRule type="duplicateValues" dxfId="64" priority="72"/>
    <cfRule type="duplicateValues" dxfId="63" priority="73"/>
  </conditionalFormatting>
  <conditionalFormatting sqref="B1216">
    <cfRule type="duplicateValues" dxfId="62" priority="70"/>
    <cfRule type="duplicateValues" dxfId="61" priority="71"/>
  </conditionalFormatting>
  <conditionalFormatting sqref="B1217">
    <cfRule type="duplicateValues" dxfId="60" priority="68"/>
    <cfRule type="duplicateValues" dxfId="59" priority="69"/>
  </conditionalFormatting>
  <conditionalFormatting sqref="B1218">
    <cfRule type="duplicateValues" dxfId="58" priority="66"/>
    <cfRule type="duplicateValues" dxfId="57" priority="67"/>
  </conditionalFormatting>
  <conditionalFormatting sqref="B1219">
    <cfRule type="duplicateValues" dxfId="56" priority="64"/>
    <cfRule type="duplicateValues" dxfId="55" priority="65"/>
  </conditionalFormatting>
  <conditionalFormatting sqref="B1220">
    <cfRule type="duplicateValues" dxfId="54" priority="63"/>
  </conditionalFormatting>
  <conditionalFormatting sqref="B1221">
    <cfRule type="duplicateValues" dxfId="53" priority="61"/>
    <cfRule type="duplicateValues" dxfId="52" priority="62"/>
  </conditionalFormatting>
  <conditionalFormatting sqref="B1222">
    <cfRule type="duplicateValues" dxfId="51" priority="59"/>
    <cfRule type="duplicateValues" dxfId="50" priority="60"/>
  </conditionalFormatting>
  <conditionalFormatting sqref="B1223">
    <cfRule type="duplicateValues" dxfId="49" priority="57"/>
    <cfRule type="duplicateValues" dxfId="48" priority="58"/>
  </conditionalFormatting>
  <conditionalFormatting sqref="B1224">
    <cfRule type="duplicateValues" dxfId="47" priority="45"/>
    <cfRule type="duplicateValues" dxfId="46" priority="46"/>
  </conditionalFormatting>
  <conditionalFormatting sqref="B1225">
    <cfRule type="duplicateValues" dxfId="45" priority="53"/>
    <cfRule type="duplicateValues" dxfId="44" priority="54"/>
  </conditionalFormatting>
  <conditionalFormatting sqref="B1226">
    <cfRule type="duplicateValues" dxfId="43" priority="51"/>
    <cfRule type="duplicateValues" dxfId="42" priority="52"/>
  </conditionalFormatting>
  <conditionalFormatting sqref="B1227">
    <cfRule type="duplicateValues" dxfId="41" priority="55"/>
    <cfRule type="duplicateValues" dxfId="40" priority="56"/>
  </conditionalFormatting>
  <conditionalFormatting sqref="B1228">
    <cfRule type="duplicateValues" dxfId="39" priority="47"/>
    <cfRule type="duplicateValues" dxfId="38" priority="48"/>
  </conditionalFormatting>
  <conditionalFormatting sqref="B1229">
    <cfRule type="duplicateValues" dxfId="37" priority="49"/>
    <cfRule type="duplicateValues" dxfId="36" priority="50"/>
  </conditionalFormatting>
  <conditionalFormatting sqref="B1231:B1232">
    <cfRule type="duplicateValues" dxfId="35" priority="24"/>
    <cfRule type="duplicateValues" dxfId="34" priority="25"/>
  </conditionalFormatting>
  <conditionalFormatting sqref="B1234:B1243">
    <cfRule type="duplicateValues" dxfId="33" priority="23"/>
  </conditionalFormatting>
  <conditionalFormatting sqref="B1244:B1248">
    <cfRule type="duplicateValues" dxfId="32" priority="291"/>
    <cfRule type="duplicateValues" dxfId="31" priority="292"/>
  </conditionalFormatting>
  <conditionalFormatting sqref="B1244:B1249">
    <cfRule type="duplicateValues" dxfId="30" priority="294"/>
  </conditionalFormatting>
  <conditionalFormatting sqref="B1249">
    <cfRule type="duplicateValues" dxfId="29" priority="11"/>
    <cfRule type="duplicateValues" dxfId="28" priority="12"/>
  </conditionalFormatting>
  <conditionalFormatting sqref="B1250:B1254">
    <cfRule type="duplicateValues" dxfId="27" priority="1"/>
    <cfRule type="duplicateValues" dxfId="26" priority="2"/>
  </conditionalFormatting>
  <conditionalFormatting sqref="B1255 B1230 B1233:B1243">
    <cfRule type="duplicateValues" dxfId="25" priority="173"/>
    <cfRule type="duplicateValues" dxfId="24" priority="174"/>
  </conditionalFormatting>
  <conditionalFormatting sqref="B1255:B1048576 B1:B1243">
    <cfRule type="duplicateValues" dxfId="23" priority="26"/>
    <cfRule type="duplicateValues" dxfId="22" priority="29"/>
    <cfRule type="duplicateValues" dxfId="21" priority="30"/>
    <cfRule type="duplicateValues" dxfId="20" priority="37"/>
  </conditionalFormatting>
  <conditionalFormatting sqref="B1256:B1048576 B2:B1160">
    <cfRule type="duplicateValues" dxfId="19" priority="152"/>
  </conditionalFormatting>
  <conditionalFormatting sqref="AN1244:AN1248">
    <cfRule type="duplicateValues" dxfId="18" priority="293"/>
  </conditionalFormatting>
  <conditionalFormatting sqref="AN1249">
    <cfRule type="duplicateValues" dxfId="17" priority="10"/>
  </conditionalFormatting>
  <hyperlinks>
    <hyperlink ref="AN968" r:id="rId1" xr:uid="{862E39EC-843C-4949-8A35-F73A766D3EFF}"/>
    <hyperlink ref="AN970" r:id="rId2" xr:uid="{F1ACF95C-B95B-41A6-ACB4-E1539D50B6E0}"/>
    <hyperlink ref="AN977" r:id="rId3" xr:uid="{B06E26F2-174F-427F-9DF1-DDC73542E1C5}"/>
    <hyperlink ref="AN985" r:id="rId4" xr:uid="{5C30F479-446A-4B95-B48E-14F622F1DD46}"/>
    <hyperlink ref="AN987" r:id="rId5" xr:uid="{36D56A84-1062-436C-9226-5DC2F4897F68}"/>
    <hyperlink ref="AN988" r:id="rId6" xr:uid="{995587FF-5871-4489-A089-DADC5F50522E}"/>
    <hyperlink ref="AN986" r:id="rId7" xr:uid="{B25B29F1-CCD0-4E98-8070-69FCB0B75A3E}"/>
    <hyperlink ref="AN993" r:id="rId8" xr:uid="{00321480-DFFE-4569-9877-E4C417470228}"/>
    <hyperlink ref="AN1000" r:id="rId9" xr:uid="{DF0A3D1C-648F-4664-9A29-E249C04FFD15}"/>
    <hyperlink ref="AN1004" r:id="rId10" xr:uid="{2417372C-1C5D-482F-8DDC-7BD0F63D3C83}"/>
    <hyperlink ref="AN1008" r:id="rId11" xr:uid="{40A2B11D-1C77-47A7-9A3C-76E14712B7A2}"/>
    <hyperlink ref="AN1006" r:id="rId12" xr:uid="{ECCDAC7A-E439-422B-99BC-6DC29F063DD2}"/>
    <hyperlink ref="AN1011" r:id="rId13" xr:uid="{2CABE1FF-C731-446F-AD6B-1690FDD48E16}"/>
    <hyperlink ref="AO1012" r:id="rId14" xr:uid="{8A5D2E90-EEA7-4FD7-A919-C0BA41884AAC}"/>
    <hyperlink ref="AN1012" r:id="rId15" xr:uid="{BE0CFE11-F90C-42FD-A8A6-8105F2C5C0C8}"/>
    <hyperlink ref="AO1017" r:id="rId16" xr:uid="{7DDCA2B5-616F-45BB-9257-D6972ECAF3BF}"/>
    <hyperlink ref="AN1017" r:id="rId17" xr:uid="{B6CF8CA9-E114-4C46-ACAB-AE41AF33CE79}"/>
    <hyperlink ref="AN1028" r:id="rId18" xr:uid="{4FDDC928-4254-4074-BB03-165713BF7B6A}"/>
    <hyperlink ref="AO1031" r:id="rId19" xr:uid="{A0388AC8-D8EC-40F6-AECD-D129A83111AD}"/>
    <hyperlink ref="AN1031" r:id="rId20" xr:uid="{E6D60473-5572-4940-9EBB-B27979E9CD78}"/>
    <hyperlink ref="AN1037" r:id="rId21" xr:uid="{033CB387-BD96-483D-A3FE-9564D3A34807}"/>
    <hyperlink ref="AN1048" r:id="rId22" xr:uid="{F6A2D707-290D-41D5-8A64-FBA0D23CB545}"/>
    <hyperlink ref="AN1049" r:id="rId23" xr:uid="{547E8E0D-EEB3-435C-8E6F-0499E09E72E8}"/>
    <hyperlink ref="AN1051" r:id="rId24" xr:uid="{B8A6848C-75F5-4256-84E2-D06587289AA7}"/>
    <hyperlink ref="AN1054" r:id="rId25" xr:uid="{F21785C5-FD2A-4BF2-89B8-6B196C3B7B0E}"/>
    <hyperlink ref="AO1055" r:id="rId26" xr:uid="{6FCF0258-CF16-45D3-B9DE-CF8D97991459}"/>
    <hyperlink ref="AN1055" r:id="rId27" xr:uid="{29B4C9BA-5C80-4A27-8A8F-2CD9D8A099AA}"/>
    <hyperlink ref="AN1059" r:id="rId28" xr:uid="{248AB249-912C-44CD-A20B-5CACAEAB67EE}"/>
    <hyperlink ref="AN1062" r:id="rId29" xr:uid="{B06897A5-008E-42EF-A12D-9C5E012F9742}"/>
    <hyperlink ref="AO1062" r:id="rId30" xr:uid="{A991B839-88B1-43D1-8453-8C55AF57B975}"/>
    <hyperlink ref="AN1064" r:id="rId31" xr:uid="{C0477260-CD1C-458B-9BA6-C30DC3B3FD93}"/>
    <hyperlink ref="AN1067" r:id="rId32" xr:uid="{57A6971B-FB23-4737-9967-A48ACBAA0CB0}"/>
    <hyperlink ref="AN1068" r:id="rId33" xr:uid="{D82E9CAD-2BD9-49DB-B543-333F22DB714C}"/>
    <hyperlink ref="AO1069" r:id="rId34" xr:uid="{8192B351-007F-4AF4-8CFD-46C816CCEC1D}"/>
    <hyperlink ref="AN1069" r:id="rId35" xr:uid="{D1201F54-5BE6-403B-A343-1AB02299EDDD}"/>
    <hyperlink ref="AN1071" r:id="rId36" xr:uid="{2463B1E7-B76D-4A31-866E-824F5EFF1B2A}"/>
    <hyperlink ref="AO1074" r:id="rId37" xr:uid="{6AF6CAF3-2D08-44DD-A16A-9400C3B192EE}"/>
    <hyperlink ref="AN1074" r:id="rId38" xr:uid="{14DA87B3-A94A-4EE7-95C8-1BCC96871E6B}"/>
    <hyperlink ref="AN1075" r:id="rId39" xr:uid="{CA9BD5B0-CC46-4992-9DA3-0054A73A6BC1}"/>
    <hyperlink ref="AO1076" r:id="rId40" xr:uid="{88247C8B-0859-44BB-9C18-908B4A16C553}"/>
    <hyperlink ref="AN1076" r:id="rId41" xr:uid="{EC390A01-37CB-4ED0-BE66-1F9202E3A4ED}"/>
    <hyperlink ref="AO1077" r:id="rId42" xr:uid="{7669693E-173B-41CB-A74A-86540239EE7B}"/>
    <hyperlink ref="AN1077" r:id="rId43" xr:uid="{9CE03801-C6D5-41B6-B158-AD06B978568E}"/>
    <hyperlink ref="AN1078" r:id="rId44" xr:uid="{4FDF94E1-748F-44B0-9ECC-DA933F546D70}"/>
    <hyperlink ref="AO1078" r:id="rId45" xr:uid="{865A100A-9ADB-4326-B029-63D61D311B76}"/>
    <hyperlink ref="AO1079" r:id="rId46" xr:uid="{80E98155-6873-49B1-BAC6-ABCCF7890A85}"/>
    <hyperlink ref="AN1079" r:id="rId47" xr:uid="{586BAE10-FC31-45B9-877D-5A7E6F97C836}"/>
    <hyperlink ref="AO1084" r:id="rId48" xr:uid="{B5BED525-B13C-4B01-BBD6-4BDCE322874C}"/>
    <hyperlink ref="AN1091" r:id="rId49" xr:uid="{1ADEED27-9BB3-47F4-822E-B6D51A2ACD66}"/>
    <hyperlink ref="AO1091" r:id="rId50" xr:uid="{90231F0A-B9E4-4C96-95A0-F4F4F2400EBB}"/>
    <hyperlink ref="AN1093" r:id="rId51" xr:uid="{9A94B43F-F1A3-44FB-AA30-10F4CA0AFAA5}"/>
    <hyperlink ref="AN1096" r:id="rId52" xr:uid="{56787E9E-F0CB-4346-90D0-1F00F00B72BE}"/>
    <hyperlink ref="AN1099" r:id="rId53" xr:uid="{DA4CA224-9288-4D86-A9F8-2ED78FCF6561}"/>
    <hyperlink ref="AN1101" r:id="rId54" xr:uid="{354671FF-6094-4505-AA34-C4A1D5407926}"/>
    <hyperlink ref="AO1105" r:id="rId55" xr:uid="{4546D28F-E741-4DA3-8B25-544FA2B9B6A7}"/>
    <hyperlink ref="AN1105" r:id="rId56" xr:uid="{CFE9ECA8-6566-471F-85CF-AFC7827289B8}"/>
    <hyperlink ref="AN1127" r:id="rId57" xr:uid="{8D00178F-7340-42F6-A901-205CDB09BC11}"/>
    <hyperlink ref="AN1128" r:id="rId58" xr:uid="{04FB84AE-F10D-42F3-BAA5-CE4486806224}"/>
    <hyperlink ref="AN1129" r:id="rId59" xr:uid="{741DFC18-6F3F-467E-B8CE-0A04D619E932}"/>
    <hyperlink ref="AN1130" r:id="rId60" xr:uid="{C7BC08FF-4CC7-4C39-A81A-2508B7D1E969}"/>
    <hyperlink ref="AN1131" r:id="rId61" xr:uid="{8390E857-3A19-4F55-8366-C0FBFB0BBC60}"/>
    <hyperlink ref="AN1132" r:id="rId62" xr:uid="{C1EF42A1-1369-4E58-B049-67FCFBEA7CC9}"/>
    <hyperlink ref="AN1133" r:id="rId63" xr:uid="{C92C3D89-33D1-4A64-88A0-FA2E4F27FD11}"/>
    <hyperlink ref="AN1134" r:id="rId64" xr:uid="{A6A9B456-49DC-4E8B-9CD1-845069B62BFE}"/>
    <hyperlink ref="AO1135" r:id="rId65" xr:uid="{4F69DD53-1C88-4291-838F-DA78C8E39274}"/>
    <hyperlink ref="AN1135" r:id="rId66" xr:uid="{6005B1B2-4CD4-4246-90A3-F83CE15BF985}"/>
    <hyperlink ref="AN1136" r:id="rId67" xr:uid="{34541BA0-7236-4448-B6E7-6CD790397D16}"/>
    <hyperlink ref="AO1136" r:id="rId68" xr:uid="{A5464D82-E42D-4908-A689-AE520EC71ED3}"/>
    <hyperlink ref="AN1137" r:id="rId69" xr:uid="{840D5C24-B81D-4886-B5B7-2663CACA093A}"/>
    <hyperlink ref="AO1137" r:id="rId70" xr:uid="{BA6866C0-F918-47E2-960E-9691B3C4E1DD}"/>
    <hyperlink ref="AO1143" r:id="rId71" xr:uid="{9894B6FA-B3F3-4E3B-8EFE-03E0A8E57EAF}"/>
    <hyperlink ref="AN1143" r:id="rId72" xr:uid="{0818F903-3244-4C90-9391-C6E99E3616D8}"/>
    <hyperlink ref="AN1148" r:id="rId73" xr:uid="{3F6EF6B6-FA8B-412C-ACA5-AEFB8CDF51E0}"/>
    <hyperlink ref="AN1149" r:id="rId74" xr:uid="{F5313D9B-1AC6-40F4-AA6C-C028F3DCBD26}"/>
    <hyperlink ref="AN1157" r:id="rId75" xr:uid="{980CA63A-5593-4589-BC3C-667BF85FDAFF}"/>
    <hyperlink ref="AO1158" r:id="rId76" xr:uid="{DC7F14CA-6434-46A9-931F-882668CF36F7}"/>
    <hyperlink ref="AN1158" r:id="rId77" xr:uid="{D3283CF3-885C-485A-B398-B46B762A13C6}"/>
    <hyperlink ref="AO1160" r:id="rId78" xr:uid="{BF73F826-0863-4276-B9BB-DB573CEF5E99}"/>
    <hyperlink ref="AN1160" r:id="rId79" xr:uid="{6F8C5DC6-1065-4212-8156-03BFAFD17EA0}"/>
    <hyperlink ref="AN1161" r:id="rId80" xr:uid="{C5599686-17CF-40C8-BF61-C9FC94A180A5}"/>
    <hyperlink ref="AO1166" r:id="rId81" xr:uid="{6A4CC289-9D20-49A7-AE77-06C2BF9F03BE}"/>
    <hyperlink ref="AN1166" r:id="rId82" xr:uid="{CA775118-4E3E-4B61-A9AD-7261B0BBDFEC}"/>
    <hyperlink ref="AN1167" r:id="rId83" xr:uid="{C78D78FB-2FDF-4BCB-8B8E-FCA3F8F745E2}"/>
    <hyperlink ref="AN1169" r:id="rId84" xr:uid="{6CB581E6-7134-4614-B72F-62D0D1560C36}"/>
    <hyperlink ref="AO1169" r:id="rId85" xr:uid="{63AB3F5B-F85B-4D3E-A7E4-8026E9F1726C}"/>
    <hyperlink ref="AN1170" r:id="rId86" xr:uid="{82819144-2D33-4DAD-B837-9DBAAD38C8EE}"/>
    <hyperlink ref="AO1172" r:id="rId87" xr:uid="{CC1461EB-EB4C-47FC-9B37-EDD104506CDF}"/>
    <hyperlink ref="AN1172" r:id="rId88" xr:uid="{D608BC91-F51F-4D5D-8C87-77203A9AD059}"/>
    <hyperlink ref="AO1173" r:id="rId89" xr:uid="{3C801CB4-7F07-4B7E-B915-2C0522756771}"/>
    <hyperlink ref="AO1175" r:id="rId90" xr:uid="{D87B261B-8893-440F-ABB3-44EEC050EEAB}"/>
    <hyperlink ref="AN1175" r:id="rId91" xr:uid="{C88C8BEF-54EF-4E16-B9AD-59963AD87EC9}"/>
    <hyperlink ref="AO1177" r:id="rId92" xr:uid="{9335F0D8-0847-4D90-91D1-2AD07FE9BA5A}"/>
    <hyperlink ref="AN1178" r:id="rId93" xr:uid="{65A22E77-4A68-49B9-B317-C86DA3E7221B}"/>
    <hyperlink ref="AO1180" r:id="rId94" xr:uid="{09462A76-E70D-4DD2-9C3C-AB34304918D5}"/>
    <hyperlink ref="AN1180" r:id="rId95" xr:uid="{72DB0A71-6FFB-46C1-B531-61A0A0EDDB84}"/>
    <hyperlink ref="AN1189" r:id="rId96" display="mailto:thuyduong.nguyen1@hanwhalife.com.vn" xr:uid="{348AD3AC-F776-4E16-AA33-3AC595981C66}"/>
    <hyperlink ref="AO1189" r:id="rId97" display="mailto:thuyduong101296@gmail.com" xr:uid="{2744D286-19E2-4322-915D-89089566F52B}"/>
    <hyperlink ref="AN1191" r:id="rId98" display="mailto:hang.dau@hanwhalife.com.vn" xr:uid="{66E1CC07-4701-4A3B-86AA-27C658EAFFAD}"/>
    <hyperlink ref="AN1194" r:id="rId99" display="mailto:haidang.doan@hanwhalife.com.vn" xr:uid="{783E9123-E712-4CC6-B85B-9B56222265F7}"/>
    <hyperlink ref="AO1194" r:id="rId100" display="mailto:doanhaidangit@gmail.com" xr:uid="{47C94AE5-F41E-4C74-BDDD-F35786980D2C}"/>
    <hyperlink ref="AO1195" r:id="rId101" display="mailto:dieulyly.nguyen@gmail.com" xr:uid="{ED79A6A4-3DC6-47FF-B9A7-710B829640A7}"/>
    <hyperlink ref="AN1195" r:id="rId102" display="mailto:lyly.nguyen1@hanwhalife.com.vn" xr:uid="{9217A4EE-650E-4855-8F0C-BE078D092C39}"/>
    <hyperlink ref="AN1196" r:id="rId103" xr:uid="{9AFC3C9E-C2D1-444D-8F90-FFA87B51BE29}"/>
    <hyperlink ref="AO1196" r:id="rId104" xr:uid="{73328C54-A790-4BD7-8613-9F42D7EEC32F}"/>
    <hyperlink ref="AN1200" r:id="rId105" display="mailto:xuancuong.nguyen1@hanwhalife.com.vn" xr:uid="{6C40E2C9-4C45-4041-8917-9BFBDD23FA74}"/>
    <hyperlink ref="AO1200" r:id="rId106" display="mailto:nxcuong1976@gmail.com" xr:uid="{CC00D8E3-5E09-4D59-9C09-2D13940001A6}"/>
    <hyperlink ref="AN1202" r:id="rId107" display="mailto:ngocanh.huynh@hanwhalife.com.vn" xr:uid="{886D25D7-0577-4A01-947E-FC698E6DC73D}"/>
    <hyperlink ref="AO1202" r:id="rId108" display="mailto:httngocanh@gmail.com" xr:uid="{903F690D-9DCD-449E-B741-8A5CAD887D3E}"/>
    <hyperlink ref="AN1206" r:id="rId109" display="mailto:ngocsuong.ho@hanwhalife.com.vn" xr:uid="{12D5C354-B3A7-4D77-9341-91FD3BE06D47}"/>
    <hyperlink ref="AO1207" r:id="rId110" display="mailto:dinhth09@gmail.com" xr:uid="{D169C4EE-B713-43FB-B2A7-09C413B9EC56}"/>
    <hyperlink ref="AN1207" r:id="rId111" display="mailto:thaidinh.huynh@hanwhalife.com.vn" xr:uid="{8527AADA-F0AD-436F-BA76-D9F4B556975D}"/>
    <hyperlink ref="AN1209" r:id="rId112" display="mailto:quangkhanh.tran@hanwhalife.com.vn" xr:uid="{52A26406-1914-46AD-866E-D7282A942AF3}"/>
    <hyperlink ref="AN1210" r:id="rId113" display="mailto:quocthang.nguyen@hanwhalife.com.vn" xr:uid="{ED79A2E2-FAF1-4BE5-9AC8-190E1AAB52C4}"/>
    <hyperlink ref="AN1211" r:id="rId114" display="mailto:hoangoanh.nguyen@hanwhalife.com.vn" xr:uid="{8526B8E4-6A68-4F72-9931-7079EFDE9BE1}"/>
    <hyperlink ref="AO1212" r:id="rId115" display="mailto:duchuy8948@gmail.com" xr:uid="{B2ED8021-81ED-4419-B8C4-E36D0D74BBB4}"/>
    <hyperlink ref="AN1212" r:id="rId116" display="mailto:duchuy.vu@hanwhalife.com.vn" xr:uid="{74E297B0-CAB6-4249-8469-289D7C563ED7}"/>
    <hyperlink ref="U1216" r:id="rId117" display="javascript:;" xr:uid="{99547894-A319-4D35-8595-8CA3C1D01B52}"/>
    <hyperlink ref="AN1218" r:id="rId118" display="mailto:vancong.nguyen@hanwhalife.com.vn" xr:uid="{0FC762BE-66C0-423F-BCE4-B4EE09367BA8}"/>
    <hyperlink ref="AO1220" r:id="rId119" display="mailto:Quangvngoc.tfac@gmail.com" xr:uid="{81FDFB86-7313-4229-99B2-44B7D8CAC760}"/>
    <hyperlink ref="AN1227" r:id="rId120" display="mailto:thaison.bui1@hanwhalife.com.vn" xr:uid="{BC744CCE-DA08-456B-AF98-EAF707038AD0}"/>
    <hyperlink ref="AN1225" r:id="rId121" display="mailto:binhnguyen.le@hanwhalife.com.vn" xr:uid="{0EB3B28D-2E2B-40BB-9B2F-B92D0C54E935}"/>
    <hyperlink ref="AO1229" r:id="rId122" xr:uid="{96498E38-AF0B-42EB-950D-52ED7FDF293B}"/>
    <hyperlink ref="AN1228" r:id="rId123" display="mailto:kimchi.ly@hanwhalife.com.vn" xr:uid="{0CCEECC3-6751-4E1E-B835-5E1641BCAF92}"/>
    <hyperlink ref="AN1224" r:id="rId124" display="mailto:thehung.bui@hanwhalife.com.vn" xr:uid="{8EACC1F9-FAB3-41B0-8354-448210150FAB}"/>
    <hyperlink ref="AN1248" r:id="rId125" display="mailto:ngocquyen.vu@hanwhalife.com.vn" xr:uid="{493825C0-43D9-4C31-9AD8-AF870AC1139A}"/>
    <hyperlink ref="AO1247" r:id="rId126" display="mailto:luongtrananhphuong@gmail.com" xr:uid="{455C2770-4449-47CB-A3BA-B7703684F671}"/>
    <hyperlink ref="AO1246" r:id="rId127" display="mailto:phibmt07@gmail.com" xr:uid="{D583C05E-B986-480F-B18D-98107DB453E8}"/>
    <hyperlink ref="AN1246" r:id="rId128" display="mailto:xuanphi.huynh@hanwhalife.com.vn" xr:uid="{681EE959-C499-4E02-9670-A5A03B9776A3}"/>
  </hyperlinks>
  <pageMargins left="0.7" right="0.7" top="0.75" bottom="0.75" header="0.3" footer="0.3"/>
  <legacyDrawing r:id="rId129"/>
  <tableParts count="1">
    <tablePart r:id="rId13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6CFB-2D87-4E6B-97DE-2F74765FE57F}">
  <dimension ref="A1:N12"/>
  <sheetViews>
    <sheetView topLeftCell="A10" workbookViewId="0">
      <selection activeCell="B15" sqref="B15:B25"/>
    </sheetView>
  </sheetViews>
  <sheetFormatPr defaultColWidth="8.7265625" defaultRowHeight="14.5" x14ac:dyDescent="0.35"/>
  <cols>
    <col min="1" max="1" width="8.7265625" style="12"/>
    <col min="2" max="2" width="22.1796875" style="12" customWidth="1"/>
    <col min="3" max="3" width="17.453125" style="12" customWidth="1"/>
    <col min="4" max="4" width="17.1796875" style="12" customWidth="1"/>
    <col min="5" max="5" width="12.1796875" style="12" customWidth="1"/>
    <col min="6" max="6" width="11" style="12" customWidth="1"/>
    <col min="7" max="7" width="11.453125" style="12" customWidth="1"/>
    <col min="8" max="8" width="14.7265625" style="12" customWidth="1"/>
    <col min="9" max="10" width="8.7265625" style="12"/>
    <col min="11" max="11" width="16.81640625" style="12" customWidth="1"/>
    <col min="12" max="12" width="26.54296875" style="12" customWidth="1"/>
    <col min="13" max="13" width="17.1796875" style="12" customWidth="1"/>
    <col min="14" max="16384" width="8.7265625" style="12"/>
  </cols>
  <sheetData>
    <row r="1" spans="1:14" ht="43.5" x14ac:dyDescent="0.35">
      <c r="A1" s="437" t="s">
        <v>1898</v>
      </c>
      <c r="B1" s="438" t="s">
        <v>1</v>
      </c>
      <c r="C1" s="439" t="s">
        <v>2</v>
      </c>
      <c r="D1" s="440" t="s">
        <v>1901</v>
      </c>
      <c r="E1" s="440" t="s">
        <v>1902</v>
      </c>
      <c r="F1" s="440" t="s">
        <v>1904</v>
      </c>
      <c r="G1" s="440" t="s">
        <v>1905</v>
      </c>
      <c r="H1" s="438" t="s">
        <v>5</v>
      </c>
      <c r="I1" s="438" t="s">
        <v>6</v>
      </c>
      <c r="J1" s="440" t="s">
        <v>8</v>
      </c>
      <c r="K1" s="438" t="s">
        <v>10</v>
      </c>
      <c r="L1" s="438" t="s">
        <v>16950</v>
      </c>
      <c r="M1" s="441" t="s">
        <v>2767</v>
      </c>
      <c r="N1" s="442" t="s">
        <v>16951</v>
      </c>
    </row>
    <row r="2" spans="1:14" ht="25.5" customHeight="1" x14ac:dyDescent="0.35">
      <c r="A2" s="443">
        <v>1</v>
      </c>
      <c r="B2" s="444" t="s">
        <v>1857</v>
      </c>
      <c r="C2" s="445" t="s">
        <v>14</v>
      </c>
      <c r="D2" s="446">
        <v>43614</v>
      </c>
      <c r="E2" s="446"/>
      <c r="F2" s="446" t="s">
        <v>2771</v>
      </c>
      <c r="G2" s="446" t="s">
        <v>2771</v>
      </c>
      <c r="H2" s="446" t="s">
        <v>115</v>
      </c>
      <c r="I2" s="446" t="s">
        <v>1858</v>
      </c>
      <c r="J2" s="446" t="s">
        <v>2774</v>
      </c>
      <c r="K2" s="446" t="s">
        <v>16966</v>
      </c>
      <c r="L2" s="446" t="s">
        <v>2775</v>
      </c>
      <c r="M2" s="447"/>
      <c r="N2" s="448" t="s">
        <v>16947</v>
      </c>
    </row>
    <row r="3" spans="1:14" ht="25.5" customHeight="1" x14ac:dyDescent="0.35">
      <c r="A3" s="449">
        <v>2</v>
      </c>
      <c r="B3" s="450" t="s">
        <v>1859</v>
      </c>
      <c r="C3" s="451" t="s">
        <v>14</v>
      </c>
      <c r="D3" s="452">
        <v>44284</v>
      </c>
      <c r="E3" s="452"/>
      <c r="F3" s="452" t="s">
        <v>2771</v>
      </c>
      <c r="G3" s="452" t="s">
        <v>2771</v>
      </c>
      <c r="H3" s="452" t="s">
        <v>115</v>
      </c>
      <c r="I3" s="452" t="s">
        <v>1851</v>
      </c>
      <c r="J3" s="452" t="s">
        <v>2772</v>
      </c>
      <c r="K3" s="452" t="s">
        <v>16967</v>
      </c>
      <c r="L3" s="452" t="s">
        <v>2784</v>
      </c>
      <c r="M3" s="453"/>
      <c r="N3" s="454" t="s">
        <v>16947</v>
      </c>
    </row>
    <row r="4" spans="1:14" ht="25.5" customHeight="1" x14ac:dyDescent="0.35">
      <c r="A4" s="443">
        <v>3</v>
      </c>
      <c r="B4" s="444" t="s">
        <v>1860</v>
      </c>
      <c r="C4" s="455" t="s">
        <v>16952</v>
      </c>
      <c r="D4" s="446">
        <v>44701</v>
      </c>
      <c r="E4" s="446"/>
      <c r="F4" s="446" t="s">
        <v>2771</v>
      </c>
      <c r="G4" s="446" t="s">
        <v>2771</v>
      </c>
      <c r="H4" s="446" t="s">
        <v>115</v>
      </c>
      <c r="I4" s="446" t="s">
        <v>1851</v>
      </c>
      <c r="J4" s="446" t="s">
        <v>2772</v>
      </c>
      <c r="K4" s="446" t="s">
        <v>16968</v>
      </c>
      <c r="L4" s="446" t="s">
        <v>2791</v>
      </c>
      <c r="M4" s="447"/>
      <c r="N4" s="456" t="s">
        <v>16947</v>
      </c>
    </row>
    <row r="5" spans="1:14" ht="25.5" customHeight="1" x14ac:dyDescent="0.35">
      <c r="A5" s="449">
        <v>4</v>
      </c>
      <c r="B5" s="450" t="s">
        <v>1861</v>
      </c>
      <c r="C5" s="451" t="s">
        <v>14</v>
      </c>
      <c r="D5" s="452">
        <v>44760</v>
      </c>
      <c r="E5" s="452"/>
      <c r="F5" s="452" t="s">
        <v>2771</v>
      </c>
      <c r="G5" s="452" t="s">
        <v>2771</v>
      </c>
      <c r="H5" s="452" t="s">
        <v>115</v>
      </c>
      <c r="I5" s="452" t="s">
        <v>1851</v>
      </c>
      <c r="J5" s="452" t="s">
        <v>2772</v>
      </c>
      <c r="K5" s="452" t="s">
        <v>16969</v>
      </c>
      <c r="L5" s="452" t="s">
        <v>2792</v>
      </c>
      <c r="M5" s="453"/>
      <c r="N5" s="457" t="s">
        <v>16947</v>
      </c>
    </row>
    <row r="6" spans="1:14" ht="25.5" customHeight="1" x14ac:dyDescent="0.35">
      <c r="A6" s="443">
        <v>5</v>
      </c>
      <c r="B6" s="444" t="s">
        <v>1862</v>
      </c>
      <c r="C6" s="445" t="s">
        <v>14</v>
      </c>
      <c r="D6" s="446">
        <v>44760</v>
      </c>
      <c r="E6" s="446"/>
      <c r="F6" s="446" t="s">
        <v>2771</v>
      </c>
      <c r="G6" s="446" t="s">
        <v>2771</v>
      </c>
      <c r="H6" s="446" t="s">
        <v>115</v>
      </c>
      <c r="I6" s="446" t="s">
        <v>1851</v>
      </c>
      <c r="J6" s="446" t="s">
        <v>2772</v>
      </c>
      <c r="K6" s="446" t="s">
        <v>2793</v>
      </c>
      <c r="L6" s="446" t="s">
        <v>2794</v>
      </c>
      <c r="M6" s="447"/>
      <c r="N6" s="458" t="s">
        <v>16947</v>
      </c>
    </row>
    <row r="7" spans="1:14" ht="25.5" customHeight="1" x14ac:dyDescent="0.35">
      <c r="A7" s="449">
        <v>6</v>
      </c>
      <c r="B7" s="450" t="s">
        <v>1863</v>
      </c>
      <c r="C7" s="459" t="s">
        <v>16952</v>
      </c>
      <c r="D7" s="452">
        <v>44776</v>
      </c>
      <c r="E7" s="452"/>
      <c r="F7" s="452" t="s">
        <v>2771</v>
      </c>
      <c r="G7" s="452" t="s">
        <v>2771</v>
      </c>
      <c r="H7" s="452" t="s">
        <v>115</v>
      </c>
      <c r="I7" s="452" t="s">
        <v>1864</v>
      </c>
      <c r="J7" s="452" t="s">
        <v>2772</v>
      </c>
      <c r="K7" s="452" t="s">
        <v>16970</v>
      </c>
      <c r="L7" s="452" t="s">
        <v>2795</v>
      </c>
      <c r="M7" s="453"/>
      <c r="N7" s="454" t="s">
        <v>16947</v>
      </c>
    </row>
    <row r="8" spans="1:14" ht="25.5" customHeight="1" x14ac:dyDescent="0.35">
      <c r="A8" s="443">
        <v>7</v>
      </c>
      <c r="B8" s="444" t="s">
        <v>1850</v>
      </c>
      <c r="C8" s="445" t="s">
        <v>14</v>
      </c>
      <c r="D8" s="446">
        <v>45029</v>
      </c>
      <c r="E8" s="446"/>
      <c r="F8" s="446">
        <v>45819</v>
      </c>
      <c r="G8" s="446" t="s">
        <v>2811</v>
      </c>
      <c r="H8" s="446" t="s">
        <v>115</v>
      </c>
      <c r="I8" s="446" t="s">
        <v>1851</v>
      </c>
      <c r="J8" s="446" t="s">
        <v>2772</v>
      </c>
      <c r="K8" s="446" t="s">
        <v>16971</v>
      </c>
      <c r="L8" s="446" t="s">
        <v>2798</v>
      </c>
      <c r="M8" s="447"/>
      <c r="N8" s="456" t="s">
        <v>16947</v>
      </c>
    </row>
    <row r="9" spans="1:14" ht="25.5" customHeight="1" x14ac:dyDescent="0.35">
      <c r="A9" s="449">
        <v>8</v>
      </c>
      <c r="B9" s="450" t="s">
        <v>1852</v>
      </c>
      <c r="C9" s="451" t="s">
        <v>14</v>
      </c>
      <c r="D9" s="452">
        <v>45201</v>
      </c>
      <c r="E9" s="452"/>
      <c r="F9" s="452">
        <v>45626</v>
      </c>
      <c r="G9" s="452" t="s">
        <v>2811</v>
      </c>
      <c r="H9" s="452" t="s">
        <v>115</v>
      </c>
      <c r="I9" s="452" t="s">
        <v>1851</v>
      </c>
      <c r="J9" s="452" t="s">
        <v>2772</v>
      </c>
      <c r="K9" s="452" t="s">
        <v>16972</v>
      </c>
      <c r="L9" s="452" t="s">
        <v>2806</v>
      </c>
      <c r="M9" s="453"/>
      <c r="N9" s="460" t="s">
        <v>16947</v>
      </c>
    </row>
    <row r="10" spans="1:14" ht="25.5" customHeight="1" x14ac:dyDescent="0.35">
      <c r="A10" s="443">
        <v>9</v>
      </c>
      <c r="B10" s="444" t="s">
        <v>1853</v>
      </c>
      <c r="C10" s="445" t="s">
        <v>14</v>
      </c>
      <c r="D10" s="446">
        <v>45392</v>
      </c>
      <c r="E10" s="446">
        <v>45451</v>
      </c>
      <c r="F10" s="446">
        <v>45816</v>
      </c>
      <c r="G10" s="446" t="s">
        <v>2811</v>
      </c>
      <c r="H10" s="446" t="s">
        <v>115</v>
      </c>
      <c r="I10" s="446" t="s">
        <v>1851</v>
      </c>
      <c r="J10" s="446" t="s">
        <v>2772</v>
      </c>
      <c r="K10" s="446" t="s">
        <v>16973</v>
      </c>
      <c r="L10" s="446" t="s">
        <v>2815</v>
      </c>
      <c r="M10" s="447"/>
      <c r="N10" s="456" t="s">
        <v>16947</v>
      </c>
    </row>
    <row r="11" spans="1:14" ht="25.5" customHeight="1" x14ac:dyDescent="0.35">
      <c r="A11" s="449">
        <v>10</v>
      </c>
      <c r="B11" s="461" t="s">
        <v>1856</v>
      </c>
      <c r="C11" s="451" t="s">
        <v>14</v>
      </c>
      <c r="D11" s="462">
        <v>45462</v>
      </c>
      <c r="E11" s="462">
        <v>45521</v>
      </c>
      <c r="F11" s="462">
        <v>45886</v>
      </c>
      <c r="G11" s="462" t="s">
        <v>2811</v>
      </c>
      <c r="H11" s="452" t="s">
        <v>115</v>
      </c>
      <c r="I11" s="462" t="s">
        <v>1851</v>
      </c>
      <c r="J11" s="462" t="s">
        <v>2772</v>
      </c>
      <c r="K11" s="462" t="s">
        <v>2821</v>
      </c>
      <c r="L11" s="462" t="s">
        <v>2822</v>
      </c>
      <c r="M11" s="463"/>
      <c r="N11" s="464" t="s">
        <v>16947</v>
      </c>
    </row>
    <row r="12" spans="1:14" ht="25.5" customHeight="1" x14ac:dyDescent="0.35">
      <c r="A12" s="443">
        <v>11</v>
      </c>
      <c r="B12" s="465" t="s">
        <v>16953</v>
      </c>
      <c r="C12" s="466" t="s">
        <v>14</v>
      </c>
      <c r="D12" s="467">
        <v>45544</v>
      </c>
      <c r="E12" s="467">
        <v>45603</v>
      </c>
      <c r="F12" s="467">
        <v>45603</v>
      </c>
      <c r="G12" s="467" t="s">
        <v>2809</v>
      </c>
      <c r="H12" s="468" t="s">
        <v>115</v>
      </c>
      <c r="I12" s="468" t="s">
        <v>16954</v>
      </c>
      <c r="J12" s="467" t="s">
        <v>2772</v>
      </c>
      <c r="K12" s="468" t="s">
        <v>16974</v>
      </c>
      <c r="L12" s="467" t="s">
        <v>16955</v>
      </c>
      <c r="M12" s="470"/>
      <c r="N12" s="469" t="s">
        <v>16947</v>
      </c>
    </row>
  </sheetData>
  <dataValidations count="1">
    <dataValidation type="list" allowBlank="1" showInputMessage="1" showErrorMessage="1" sqref="N2:N12" xr:uid="{4A880A7E-E6D6-4920-ADEA-F1DAC7ACAE95}">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 operator="containsText" id="{3A95A07C-F086-4B16-9A2C-CA2CBBA4E685}">
            <xm:f>NOT(ISERROR(SEARCH("Active",N1)))</xm:f>
            <xm:f>"Active"</xm:f>
            <x14:dxf>
              <font>
                <b/>
                <i val="0"/>
                <color theme="4"/>
              </font>
              <fill>
                <patternFill patternType="solid">
                  <bgColor theme="0"/>
                </patternFill>
              </fill>
            </x14:dxf>
          </x14:cfRule>
          <x14:cfRule type="containsText" priority="2" stopIfTrue="1" operator="containsText" id="{499AFE9E-DDCB-41FA-9E26-DB4D68B88931}">
            <xm:f>NOT(ISERROR(SEARCH("Renew",N1)))</xm:f>
            <xm:f>"Renew"</xm:f>
            <x14:dxf>
              <font>
                <b/>
                <i val="0"/>
                <color theme="0"/>
              </font>
              <fill>
                <patternFill patternType="solid">
                  <bgColor rgb="FF7030A0"/>
                </patternFill>
              </fill>
            </x14:dxf>
          </x14:cfRule>
          <x14:cfRule type="containsText" priority="3" operator="containsText" id="{00C7C8F0-E8F2-4212-AC5B-519BAF795A1C}">
            <xm:f>NOT(ISERROR(SEARCH("Resign",N1)))</xm:f>
            <xm:f>"Resign"</xm:f>
            <x14:dxf>
              <font>
                <color theme="0"/>
              </font>
              <fill>
                <patternFill patternType="solid">
                  <bgColor rgb="FFFF0000"/>
                </patternFill>
              </fill>
            </x14:dxf>
          </x14:cfRule>
          <x14:cfRule type="containsText" priority="4" stopIfTrue="1" operator="containsText" id="{581722F9-93CC-4C4F-96F5-B26A03827D34}">
            <xm:f>NOT(ISERROR(SEARCH("Maternity",N1)))</xm:f>
            <xm:f>"Maternity"</xm:f>
            <x14:dxf>
              <font>
                <color theme="1"/>
              </font>
              <fill>
                <patternFill patternType="solid">
                  <bgColor theme="9" tint="0.59999389629810485"/>
                </patternFill>
              </fill>
            </x14:dxf>
          </x14:cfRule>
          <xm:sqref>N1:N12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2759D-A8CC-4E2D-BBC5-9323CD2E35B9}">
  <dimension ref="A1:Z26"/>
  <sheetViews>
    <sheetView topLeftCell="A13" workbookViewId="0">
      <selection activeCell="P24" sqref="P24:P26"/>
    </sheetView>
  </sheetViews>
  <sheetFormatPr defaultRowHeight="14.5" x14ac:dyDescent="0.35"/>
  <cols>
    <col min="2" max="2" width="20.1796875" customWidth="1"/>
    <col min="3" max="3" width="19" customWidth="1"/>
    <col min="4" max="4" width="13" customWidth="1"/>
    <col min="5" max="5" width="13.54296875" customWidth="1"/>
    <col min="6" max="6" width="17.7265625" customWidth="1"/>
    <col min="7" max="7" width="22.81640625" customWidth="1"/>
    <col min="8" max="8" width="10.81640625" customWidth="1"/>
    <col min="9" max="9" width="26.26953125" customWidth="1"/>
    <col min="10" max="10" width="15.7265625" customWidth="1"/>
    <col min="12" max="12" width="16.1796875" customWidth="1"/>
    <col min="13" max="13" width="35.7265625" customWidth="1"/>
  </cols>
  <sheetData>
    <row r="1" spans="1:15" s="12" customFormat="1" ht="18.649999999999999" customHeight="1" x14ac:dyDescent="0.35">
      <c r="A1" s="437" t="s">
        <v>1898</v>
      </c>
      <c r="B1" s="438" t="s">
        <v>1</v>
      </c>
      <c r="C1" s="439" t="s">
        <v>2</v>
      </c>
      <c r="D1" s="487" t="s">
        <v>3</v>
      </c>
      <c r="E1" s="440" t="s">
        <v>1901</v>
      </c>
      <c r="F1" s="440" t="s">
        <v>1902</v>
      </c>
      <c r="G1" s="440" t="s">
        <v>1904</v>
      </c>
      <c r="H1" s="440" t="s">
        <v>1905</v>
      </c>
      <c r="I1" s="438" t="s">
        <v>5</v>
      </c>
      <c r="J1" s="438" t="s">
        <v>6</v>
      </c>
      <c r="K1" s="440" t="s">
        <v>8</v>
      </c>
      <c r="L1" s="438" t="s">
        <v>10</v>
      </c>
      <c r="M1" s="438" t="s">
        <v>16950</v>
      </c>
      <c r="N1" s="441" t="s">
        <v>2767</v>
      </c>
      <c r="O1" s="442" t="s">
        <v>16951</v>
      </c>
    </row>
    <row r="2" spans="1:15" s="12" customFormat="1" ht="18.649999999999999" customHeight="1" x14ac:dyDescent="0.35">
      <c r="A2" s="443">
        <v>1</v>
      </c>
      <c r="B2" s="444" t="s">
        <v>2785</v>
      </c>
      <c r="C2" s="445" t="s">
        <v>16938</v>
      </c>
      <c r="D2" s="482" t="s">
        <v>33</v>
      </c>
      <c r="E2" s="446">
        <v>44348</v>
      </c>
      <c r="F2" s="446"/>
      <c r="G2" s="446" t="s">
        <v>2771</v>
      </c>
      <c r="H2" s="446" t="s">
        <v>2771</v>
      </c>
      <c r="I2" s="446" t="s">
        <v>81</v>
      </c>
      <c r="J2" s="446" t="s">
        <v>2781</v>
      </c>
      <c r="K2" s="446" t="s">
        <v>2772</v>
      </c>
      <c r="L2" s="446" t="s">
        <v>16975</v>
      </c>
      <c r="M2" s="446" t="s">
        <v>2786</v>
      </c>
      <c r="N2" s="447"/>
      <c r="O2" s="456" t="s">
        <v>16947</v>
      </c>
    </row>
    <row r="3" spans="1:15" s="12" customFormat="1" ht="18.649999999999999" customHeight="1" x14ac:dyDescent="0.35">
      <c r="A3" s="449">
        <v>2</v>
      </c>
      <c r="B3" s="450" t="s">
        <v>2789</v>
      </c>
      <c r="C3" s="451" t="s">
        <v>16939</v>
      </c>
      <c r="D3" s="483" t="s">
        <v>15</v>
      </c>
      <c r="E3" s="452">
        <v>44529</v>
      </c>
      <c r="F3" s="452"/>
      <c r="G3" s="452" t="s">
        <v>2771</v>
      </c>
      <c r="H3" s="452" t="s">
        <v>2771</v>
      </c>
      <c r="I3" s="452" t="s">
        <v>256</v>
      </c>
      <c r="J3" s="452" t="s">
        <v>2781</v>
      </c>
      <c r="K3" s="452" t="s">
        <v>2772</v>
      </c>
      <c r="L3" s="452" t="s">
        <v>16976</v>
      </c>
      <c r="M3" s="452" t="s">
        <v>2790</v>
      </c>
      <c r="N3" s="453"/>
      <c r="O3" s="460" t="s">
        <v>16947</v>
      </c>
    </row>
    <row r="4" spans="1:15" s="12" customFormat="1" ht="18.649999999999999" customHeight="1" x14ac:dyDescent="0.35">
      <c r="A4" s="443">
        <v>3</v>
      </c>
      <c r="B4" s="444" t="s">
        <v>2796</v>
      </c>
      <c r="C4" s="445" t="s">
        <v>16940</v>
      </c>
      <c r="D4" s="482" t="s">
        <v>58</v>
      </c>
      <c r="E4" s="446">
        <v>44886</v>
      </c>
      <c r="F4" s="446"/>
      <c r="G4" s="446">
        <v>45657</v>
      </c>
      <c r="H4" s="446" t="s">
        <v>2811</v>
      </c>
      <c r="I4" s="446" t="s">
        <v>195</v>
      </c>
      <c r="J4" s="446" t="s">
        <v>2781</v>
      </c>
      <c r="K4" s="446" t="s">
        <v>2772</v>
      </c>
      <c r="L4" s="446" t="s">
        <v>16977</v>
      </c>
      <c r="M4" s="446" t="s">
        <v>2797</v>
      </c>
      <c r="N4" s="447"/>
      <c r="O4" s="456" t="s">
        <v>16947</v>
      </c>
    </row>
    <row r="5" spans="1:15" s="12" customFormat="1" ht="18.649999999999999" customHeight="1" x14ac:dyDescent="0.35">
      <c r="A5" s="449">
        <v>4</v>
      </c>
      <c r="B5" s="450" t="s">
        <v>2594</v>
      </c>
      <c r="C5" s="451" t="s">
        <v>16941</v>
      </c>
      <c r="D5" s="483" t="s">
        <v>58</v>
      </c>
      <c r="E5" s="452">
        <v>45033</v>
      </c>
      <c r="F5" s="452"/>
      <c r="G5" s="452">
        <v>46188</v>
      </c>
      <c r="H5" s="452" t="s">
        <v>2811</v>
      </c>
      <c r="I5" s="452" t="s">
        <v>163</v>
      </c>
      <c r="J5" s="452" t="s">
        <v>2781</v>
      </c>
      <c r="K5" s="452" t="s">
        <v>2772</v>
      </c>
      <c r="L5" s="452" t="s">
        <v>16978</v>
      </c>
      <c r="M5" s="452" t="s">
        <v>2799</v>
      </c>
      <c r="N5" s="453"/>
      <c r="O5" s="460" t="s">
        <v>16947</v>
      </c>
    </row>
    <row r="6" spans="1:15" s="12" customFormat="1" ht="18.649999999999999" customHeight="1" x14ac:dyDescent="0.35">
      <c r="A6" s="443">
        <v>5</v>
      </c>
      <c r="B6" s="444" t="s">
        <v>2801</v>
      </c>
      <c r="C6" s="445" t="s">
        <v>16942</v>
      </c>
      <c r="D6" s="482" t="s">
        <v>58</v>
      </c>
      <c r="E6" s="446">
        <v>45054</v>
      </c>
      <c r="F6" s="446"/>
      <c r="G6" s="446">
        <v>45843</v>
      </c>
      <c r="H6" s="446" t="s">
        <v>2811</v>
      </c>
      <c r="I6" s="446" t="s">
        <v>163</v>
      </c>
      <c r="J6" s="446" t="s">
        <v>2781</v>
      </c>
      <c r="K6" s="446" t="s">
        <v>2772</v>
      </c>
      <c r="L6" s="446" t="s">
        <v>16979</v>
      </c>
      <c r="M6" s="446" t="s">
        <v>2802</v>
      </c>
      <c r="N6" s="447"/>
      <c r="O6" s="448" t="s">
        <v>16947</v>
      </c>
    </row>
    <row r="7" spans="1:15" s="12" customFormat="1" ht="18.649999999999999" customHeight="1" x14ac:dyDescent="0.35">
      <c r="A7" s="449">
        <v>6</v>
      </c>
      <c r="B7" s="461" t="s">
        <v>2803</v>
      </c>
      <c r="C7" s="471" t="s">
        <v>16943</v>
      </c>
      <c r="D7" s="484" t="s">
        <v>58</v>
      </c>
      <c r="E7" s="462">
        <v>45078</v>
      </c>
      <c r="F7" s="462"/>
      <c r="G7" s="462">
        <v>45869</v>
      </c>
      <c r="H7" s="462" t="s">
        <v>2811</v>
      </c>
      <c r="I7" s="462" t="s">
        <v>81</v>
      </c>
      <c r="J7" s="462" t="s">
        <v>2781</v>
      </c>
      <c r="K7" s="462" t="s">
        <v>2772</v>
      </c>
      <c r="L7" s="462" t="s">
        <v>16980</v>
      </c>
      <c r="M7" s="462" t="s">
        <v>2804</v>
      </c>
      <c r="N7" s="463"/>
      <c r="O7" s="464" t="s">
        <v>16947</v>
      </c>
    </row>
    <row r="8" spans="1:15" s="12" customFormat="1" ht="18.649999999999999" customHeight="1" x14ac:dyDescent="0.35">
      <c r="A8" s="443">
        <v>7</v>
      </c>
      <c r="B8" s="444" t="s">
        <v>1152</v>
      </c>
      <c r="C8" s="445" t="s">
        <v>16941</v>
      </c>
      <c r="D8" s="482" t="s">
        <v>58</v>
      </c>
      <c r="E8" s="446">
        <v>45323</v>
      </c>
      <c r="F8" s="446"/>
      <c r="G8" s="446">
        <v>45657</v>
      </c>
      <c r="H8" s="446" t="s">
        <v>2811</v>
      </c>
      <c r="I8" s="446" t="s">
        <v>163</v>
      </c>
      <c r="J8" s="446" t="s">
        <v>2781</v>
      </c>
      <c r="K8" s="446" t="s">
        <v>2772</v>
      </c>
      <c r="L8" s="446" t="s">
        <v>16981</v>
      </c>
      <c r="M8" s="446" t="s">
        <v>2807</v>
      </c>
      <c r="N8" s="447"/>
      <c r="O8" s="456" t="s">
        <v>16947</v>
      </c>
    </row>
    <row r="9" spans="1:15" s="12" customFormat="1" ht="18.649999999999999" customHeight="1" x14ac:dyDescent="0.35">
      <c r="A9" s="449">
        <v>8</v>
      </c>
      <c r="B9" s="472" t="s">
        <v>16935</v>
      </c>
      <c r="C9" s="459" t="s">
        <v>16944</v>
      </c>
      <c r="D9" s="485" t="s">
        <v>15</v>
      </c>
      <c r="E9" s="452">
        <v>45369</v>
      </c>
      <c r="F9" s="452"/>
      <c r="G9" s="452">
        <v>45733</v>
      </c>
      <c r="H9" s="452" t="s">
        <v>2811</v>
      </c>
      <c r="I9" s="473" t="s">
        <v>256</v>
      </c>
      <c r="J9" s="471" t="s">
        <v>2781</v>
      </c>
      <c r="K9" s="452" t="s">
        <v>2772</v>
      </c>
      <c r="L9" s="452" t="s">
        <v>16982</v>
      </c>
      <c r="M9" s="452" t="s">
        <v>16948</v>
      </c>
      <c r="N9" s="453"/>
      <c r="O9" s="460" t="s">
        <v>16947</v>
      </c>
    </row>
    <row r="10" spans="1:15" s="12" customFormat="1" ht="18.649999999999999" customHeight="1" x14ac:dyDescent="0.35">
      <c r="A10" s="443">
        <v>9</v>
      </c>
      <c r="B10" s="444" t="s">
        <v>2808</v>
      </c>
      <c r="C10" s="445" t="s">
        <v>16945</v>
      </c>
      <c r="D10" s="482" t="s">
        <v>58</v>
      </c>
      <c r="E10" s="446">
        <v>45387</v>
      </c>
      <c r="F10" s="446">
        <v>45446</v>
      </c>
      <c r="G10" s="446">
        <v>45811</v>
      </c>
      <c r="H10" s="446" t="s">
        <v>2811</v>
      </c>
      <c r="I10" s="446" t="s">
        <v>297</v>
      </c>
      <c r="J10" s="446" t="s">
        <v>2781</v>
      </c>
      <c r="K10" s="446" t="s">
        <v>2772</v>
      </c>
      <c r="L10" s="446" t="s">
        <v>16983</v>
      </c>
      <c r="M10" s="446" t="s">
        <v>2810</v>
      </c>
      <c r="N10" s="447"/>
      <c r="O10" s="456" t="s">
        <v>16947</v>
      </c>
    </row>
    <row r="11" spans="1:15" s="12" customFormat="1" ht="18.649999999999999" customHeight="1" x14ac:dyDescent="0.35">
      <c r="A11" s="449">
        <v>10</v>
      </c>
      <c r="B11" s="450" t="s">
        <v>2812</v>
      </c>
      <c r="C11" s="451" t="s">
        <v>2813</v>
      </c>
      <c r="D11" s="483" t="s">
        <v>58</v>
      </c>
      <c r="E11" s="452">
        <v>45391</v>
      </c>
      <c r="F11" s="452">
        <v>45450</v>
      </c>
      <c r="G11" s="452">
        <v>45815</v>
      </c>
      <c r="H11" s="452" t="s">
        <v>2811</v>
      </c>
      <c r="I11" s="452" t="s">
        <v>195</v>
      </c>
      <c r="J11" s="452" t="s">
        <v>2781</v>
      </c>
      <c r="K11" s="452" t="s">
        <v>2772</v>
      </c>
      <c r="L11" s="452" t="s">
        <v>16984</v>
      </c>
      <c r="M11" s="452" t="s">
        <v>2814</v>
      </c>
      <c r="N11" s="453"/>
      <c r="O11" s="454" t="s">
        <v>16947</v>
      </c>
    </row>
    <row r="12" spans="1:15" s="12" customFormat="1" ht="18.649999999999999" customHeight="1" x14ac:dyDescent="0.35">
      <c r="A12" s="443">
        <v>11</v>
      </c>
      <c r="B12" s="444" t="s">
        <v>2818</v>
      </c>
      <c r="C12" s="445" t="s">
        <v>16946</v>
      </c>
      <c r="D12" s="482" t="s">
        <v>58</v>
      </c>
      <c r="E12" s="446">
        <v>45427</v>
      </c>
      <c r="F12" s="446">
        <v>45486</v>
      </c>
      <c r="G12" s="446">
        <v>45851</v>
      </c>
      <c r="H12" s="446" t="s">
        <v>2811</v>
      </c>
      <c r="I12" s="446" t="s">
        <v>195</v>
      </c>
      <c r="J12" s="446" t="s">
        <v>2781</v>
      </c>
      <c r="K12" s="446" t="s">
        <v>2772</v>
      </c>
      <c r="L12" s="446" t="s">
        <v>16985</v>
      </c>
      <c r="M12" s="446" t="s">
        <v>2819</v>
      </c>
      <c r="N12" s="447"/>
      <c r="O12" s="456" t="s">
        <v>16947</v>
      </c>
    </row>
    <row r="13" spans="1:15" s="12" customFormat="1" ht="18.649999999999999" customHeight="1" x14ac:dyDescent="0.35">
      <c r="A13" s="449">
        <v>12</v>
      </c>
      <c r="B13" s="474" t="s">
        <v>16936</v>
      </c>
      <c r="C13" s="475" t="s">
        <v>32</v>
      </c>
      <c r="D13" s="486" t="s">
        <v>33</v>
      </c>
      <c r="E13" s="476">
        <v>45539</v>
      </c>
      <c r="F13" s="476">
        <v>45598</v>
      </c>
      <c r="G13" s="476">
        <v>45598</v>
      </c>
      <c r="H13" s="476" t="s">
        <v>2809</v>
      </c>
      <c r="I13" s="477" t="s">
        <v>81</v>
      </c>
      <c r="J13" s="477" t="s">
        <v>2781</v>
      </c>
      <c r="K13" s="476" t="s">
        <v>2772</v>
      </c>
      <c r="L13" s="478" t="s">
        <v>16986</v>
      </c>
      <c r="M13" s="479" t="s">
        <v>16949</v>
      </c>
      <c r="N13" s="481"/>
      <c r="O13" s="480" t="s">
        <v>16947</v>
      </c>
    </row>
    <row r="16" spans="1:15" x14ac:dyDescent="0.35">
      <c r="D16" t="s">
        <v>1892</v>
      </c>
      <c r="E16" t="s">
        <v>16933</v>
      </c>
      <c r="F16" t="s">
        <v>2823</v>
      </c>
    </row>
    <row r="17" spans="1:26" x14ac:dyDescent="0.35">
      <c r="B17" t="s">
        <v>16987</v>
      </c>
      <c r="C17" t="s">
        <v>16931</v>
      </c>
      <c r="D17">
        <v>2</v>
      </c>
      <c r="E17" s="436">
        <v>6000000</v>
      </c>
      <c r="F17" s="435">
        <f>E17*D17</f>
        <v>12000000</v>
      </c>
    </row>
    <row r="18" spans="1:26" x14ac:dyDescent="0.35">
      <c r="C18" t="s">
        <v>16932</v>
      </c>
      <c r="D18">
        <v>10</v>
      </c>
      <c r="E18" s="436">
        <v>1000000</v>
      </c>
      <c r="F18" s="435">
        <f>E18*D18</f>
        <v>10000000</v>
      </c>
    </row>
    <row r="19" spans="1:26" x14ac:dyDescent="0.35">
      <c r="C19" t="s">
        <v>1890</v>
      </c>
      <c r="E19" s="436"/>
      <c r="F19" s="435">
        <f>SUM(F17:F18)</f>
        <v>22000000</v>
      </c>
    </row>
    <row r="20" spans="1:26" x14ac:dyDescent="0.35">
      <c r="E20" s="436"/>
    </row>
    <row r="21" spans="1:26" x14ac:dyDescent="0.35">
      <c r="B21" t="s">
        <v>16988</v>
      </c>
      <c r="D21">
        <v>12</v>
      </c>
      <c r="E21" s="436"/>
    </row>
    <row r="24" spans="1:26" ht="22.5" customHeight="1" x14ac:dyDescent="0.35">
      <c r="A24" s="570">
        <v>143286</v>
      </c>
      <c r="B24" s="571" t="s">
        <v>2787</v>
      </c>
      <c r="C24" s="572"/>
      <c r="D24" s="573" t="s">
        <v>21883</v>
      </c>
      <c r="E24" s="574">
        <v>44410</v>
      </c>
      <c r="F24" s="574"/>
      <c r="G24" s="574"/>
      <c r="H24" s="574">
        <v>45565</v>
      </c>
      <c r="I24" s="573" t="s">
        <v>21884</v>
      </c>
      <c r="J24" s="573" t="s">
        <v>80</v>
      </c>
      <c r="K24" s="573" t="s">
        <v>163</v>
      </c>
      <c r="L24" s="573" t="s">
        <v>2138</v>
      </c>
      <c r="M24" s="575" t="s">
        <v>2781</v>
      </c>
      <c r="N24" s="573" t="s">
        <v>21885</v>
      </c>
      <c r="O24" s="573" t="s">
        <v>1849</v>
      </c>
      <c r="P24" s="573" t="s">
        <v>2772</v>
      </c>
      <c r="Q24" s="574">
        <v>34245</v>
      </c>
      <c r="R24" s="576" t="s">
        <v>21886</v>
      </c>
      <c r="S24" s="575" t="s">
        <v>21887</v>
      </c>
      <c r="T24" s="575" t="s">
        <v>21888</v>
      </c>
      <c r="U24" s="576" t="s">
        <v>21889</v>
      </c>
      <c r="V24" s="573" t="s">
        <v>21890</v>
      </c>
      <c r="W24" s="573" t="s">
        <v>21891</v>
      </c>
      <c r="X24" s="573" t="s">
        <v>21892</v>
      </c>
      <c r="Y24" s="573" t="s">
        <v>21893</v>
      </c>
      <c r="Z24" s="577" t="s">
        <v>21894</v>
      </c>
    </row>
    <row r="25" spans="1:26" ht="22.5" customHeight="1" x14ac:dyDescent="0.35">
      <c r="A25" s="576" t="s">
        <v>21895</v>
      </c>
      <c r="B25" s="571" t="s">
        <v>21896</v>
      </c>
      <c r="C25" s="572"/>
      <c r="D25" s="573" t="s">
        <v>16952</v>
      </c>
      <c r="E25" s="574">
        <v>45495</v>
      </c>
      <c r="F25" s="574">
        <v>45554</v>
      </c>
      <c r="G25" s="574"/>
      <c r="H25" s="574">
        <v>45554</v>
      </c>
      <c r="I25" s="573" t="s">
        <v>2809</v>
      </c>
      <c r="J25" s="573" t="s">
        <v>80</v>
      </c>
      <c r="K25" s="573" t="s">
        <v>256</v>
      </c>
      <c r="L25" s="573" t="s">
        <v>21501</v>
      </c>
      <c r="M25" s="575" t="s">
        <v>2781</v>
      </c>
      <c r="N25" s="573" t="s">
        <v>21897</v>
      </c>
      <c r="O25" s="573" t="s">
        <v>1849</v>
      </c>
      <c r="P25" s="573" t="s">
        <v>2772</v>
      </c>
      <c r="Q25" s="574">
        <v>33532</v>
      </c>
      <c r="R25" s="576" t="s">
        <v>21898</v>
      </c>
      <c r="S25" s="575" t="s">
        <v>21899</v>
      </c>
      <c r="T25" s="575" t="s">
        <v>21900</v>
      </c>
      <c r="U25" s="576" t="s">
        <v>21901</v>
      </c>
      <c r="V25" s="573" t="s">
        <v>21902</v>
      </c>
      <c r="W25" s="573" t="s">
        <v>21903</v>
      </c>
      <c r="X25" s="573" t="s">
        <v>21904</v>
      </c>
      <c r="Y25" s="573" t="s">
        <v>21893</v>
      </c>
      <c r="Z25" s="577"/>
    </row>
    <row r="26" spans="1:26" ht="22.5" customHeight="1" x14ac:dyDescent="0.35">
      <c r="A26" s="578" t="s">
        <v>21905</v>
      </c>
      <c r="B26" s="579" t="s">
        <v>21906</v>
      </c>
      <c r="C26" s="580"/>
      <c r="D26" s="581" t="s">
        <v>16952</v>
      </c>
      <c r="E26" s="582">
        <v>45505</v>
      </c>
      <c r="F26" s="582">
        <v>45564</v>
      </c>
      <c r="G26" s="582"/>
      <c r="H26" s="582">
        <v>45564</v>
      </c>
      <c r="I26" s="581" t="s">
        <v>2809</v>
      </c>
      <c r="J26" s="581" t="s">
        <v>80</v>
      </c>
      <c r="K26" s="581" t="s">
        <v>256</v>
      </c>
      <c r="L26" s="581" t="s">
        <v>2731</v>
      </c>
      <c r="M26" s="583" t="s">
        <v>2781</v>
      </c>
      <c r="N26" s="581" t="s">
        <v>21885</v>
      </c>
      <c r="O26" s="581" t="s">
        <v>1849</v>
      </c>
      <c r="P26" s="581" t="s">
        <v>2774</v>
      </c>
      <c r="Q26" s="582">
        <v>33935</v>
      </c>
      <c r="R26" s="578" t="s">
        <v>21907</v>
      </c>
      <c r="S26" s="583" t="s">
        <v>21908</v>
      </c>
      <c r="T26" s="583" t="s">
        <v>21909</v>
      </c>
      <c r="U26" s="578" t="s">
        <v>21910</v>
      </c>
      <c r="V26" s="581" t="s">
        <v>21911</v>
      </c>
      <c r="W26" s="581" t="s">
        <v>21912</v>
      </c>
      <c r="X26" s="581" t="s">
        <v>21913</v>
      </c>
      <c r="Y26" s="581" t="s">
        <v>21893</v>
      </c>
      <c r="Z26" s="584"/>
    </row>
  </sheetData>
  <conditionalFormatting sqref="A24:A26">
    <cfRule type="duplicateValues" dxfId="12" priority="313"/>
  </conditionalFormatting>
  <conditionalFormatting sqref="B24:B26">
    <cfRule type="duplicateValues" dxfId="11" priority="315"/>
  </conditionalFormatting>
  <dataValidations count="1">
    <dataValidation type="list" allowBlank="1" showInputMessage="1" showErrorMessage="1" sqref="O2:O13" xr:uid="{0A799E00-4996-4A42-BA17-2ACD0A21ACF9}">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3" operator="containsText" id="{2D6223DE-61D3-499F-94C3-1AC3F831ED30}">
            <xm:f>NOT(ISERROR(SEARCH("Active",O1)))</xm:f>
            <xm:f>"Active"</xm:f>
            <x14:dxf>
              <font>
                <b/>
                <i val="0"/>
                <color theme="4"/>
              </font>
              <fill>
                <patternFill patternType="solid">
                  <bgColor theme="0"/>
                </patternFill>
              </fill>
            </x14:dxf>
          </x14:cfRule>
          <x14:cfRule type="containsText" priority="4" stopIfTrue="1" operator="containsText" id="{DA219935-CED8-43C8-A5E0-2B648BC60BE1}">
            <xm:f>NOT(ISERROR(SEARCH("Renew",O1)))</xm:f>
            <xm:f>"Renew"</xm:f>
            <x14:dxf>
              <font>
                <b/>
                <i val="0"/>
                <color theme="0"/>
              </font>
              <fill>
                <patternFill patternType="solid">
                  <bgColor rgb="FF7030A0"/>
                </patternFill>
              </fill>
            </x14:dxf>
          </x14:cfRule>
          <x14:cfRule type="containsText" priority="5" operator="containsText" id="{D188E0DF-0FCE-4749-B40F-5CB1D0006B6D}">
            <xm:f>NOT(ISERROR(SEARCH("Resign",O1)))</xm:f>
            <xm:f>"Resign"</xm:f>
            <x14:dxf>
              <font>
                <color theme="0"/>
              </font>
              <fill>
                <patternFill patternType="solid">
                  <bgColor rgb="FFFF0000"/>
                </patternFill>
              </fill>
            </x14:dxf>
          </x14:cfRule>
          <x14:cfRule type="containsText" priority="6" stopIfTrue="1" operator="containsText" id="{F42DC458-33B6-4D29-A223-CE368231F1C0}">
            <xm:f>NOT(ISERROR(SEARCH("Maternity",O1)))</xm:f>
            <xm:f>"Maternity"</xm:f>
            <x14:dxf>
              <font>
                <color theme="1"/>
              </font>
              <fill>
                <patternFill patternType="solid">
                  <bgColor theme="9" tint="0.59999389629810485"/>
                </patternFill>
              </fill>
            </x14:dxf>
          </x14:cfRule>
          <xm:sqref>O1:O13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B0B4-BDDF-4F6E-98D6-E8777DA07731}">
  <dimension ref="A1:N55"/>
  <sheetViews>
    <sheetView topLeftCell="A14" zoomScale="85" zoomScaleNormal="85" workbookViewId="0">
      <selection activeCell="J4" sqref="J4"/>
    </sheetView>
  </sheetViews>
  <sheetFormatPr defaultRowHeight="14.5" x14ac:dyDescent="0.35"/>
  <cols>
    <col min="1" max="1" width="20.26953125" bestFit="1" customWidth="1"/>
    <col min="2" max="2" width="23.453125" bestFit="1" customWidth="1"/>
    <col min="3" max="3" width="14.1796875" bestFit="1" customWidth="1"/>
    <col min="4" max="4" width="24.1796875" customWidth="1"/>
    <col min="5" max="5" width="9.26953125" bestFit="1" customWidth="1"/>
    <col min="6" max="6" width="13.81640625" customWidth="1"/>
    <col min="7" max="7" width="13.1796875" bestFit="1" customWidth="1"/>
    <col min="8" max="8" width="23.453125" bestFit="1" customWidth="1"/>
    <col min="9" max="9" width="6.1796875" customWidth="1"/>
    <col min="10" max="10" width="13.1796875" bestFit="1" customWidth="1"/>
    <col min="11" max="11" width="14.453125" bestFit="1" customWidth="1"/>
    <col min="12" max="12" width="5.54296875" customWidth="1"/>
    <col min="13" max="13" width="8.1796875" bestFit="1" customWidth="1"/>
    <col min="14" max="14" width="7" bestFit="1" customWidth="1"/>
    <col min="15" max="15" width="5" customWidth="1"/>
    <col min="16" max="16" width="15.1796875" bestFit="1" customWidth="1"/>
    <col min="17" max="17" width="14.1796875" bestFit="1" customWidth="1"/>
    <col min="18" max="18" width="4" customWidth="1"/>
  </cols>
  <sheetData>
    <row r="1" spans="1:14" x14ac:dyDescent="0.35">
      <c r="A1" s="23" t="s">
        <v>1875</v>
      </c>
      <c r="B1" s="19"/>
      <c r="D1" s="23" t="s">
        <v>1876</v>
      </c>
      <c r="G1" s="23" t="s">
        <v>1877</v>
      </c>
      <c r="M1" s="17" t="s">
        <v>2</v>
      </c>
      <c r="N1" t="s">
        <v>1878</v>
      </c>
    </row>
    <row r="2" spans="1:14" x14ac:dyDescent="0.35">
      <c r="A2" s="17" t="s">
        <v>2</v>
      </c>
      <c r="B2" t="s">
        <v>1878</v>
      </c>
      <c r="G2" s="17" t="s">
        <v>2</v>
      </c>
      <c r="H2" t="s">
        <v>1879</v>
      </c>
      <c r="M2" s="17" t="s">
        <v>3</v>
      </c>
      <c r="N2" t="s">
        <v>1878</v>
      </c>
    </row>
    <row r="4" spans="1:14" x14ac:dyDescent="0.35">
      <c r="A4" s="17" t="s">
        <v>1880</v>
      </c>
      <c r="B4" s="2" t="s">
        <v>1881</v>
      </c>
      <c r="D4" s="26" t="s">
        <v>1882</v>
      </c>
      <c r="E4" s="27" t="s">
        <v>0</v>
      </c>
      <c r="G4" s="17" t="s">
        <v>1880</v>
      </c>
      <c r="H4" s="2" t="s">
        <v>1881</v>
      </c>
      <c r="J4" s="17" t="s">
        <v>1880</v>
      </c>
      <c r="K4" t="s">
        <v>1883</v>
      </c>
    </row>
    <row r="5" spans="1:14" x14ac:dyDescent="0.35">
      <c r="A5" s="20" t="s">
        <v>1846</v>
      </c>
      <c r="B5">
        <v>2</v>
      </c>
      <c r="D5" s="24" t="s">
        <v>1884</v>
      </c>
      <c r="E5" s="25" t="e">
        <f>GETPIVOTDATA("Type of employee",$A$4,"Type of employee","Full-time Back Office")+GETPIVOTDATA("Type of employee",$A$4,"Type of employee","Korean expat")</f>
        <v>#REF!</v>
      </c>
      <c r="G5" s="20" t="s">
        <v>16989</v>
      </c>
      <c r="H5">
        <v>172</v>
      </c>
      <c r="J5" s="20" t="s">
        <v>58</v>
      </c>
      <c r="K5">
        <v>30</v>
      </c>
    </row>
    <row r="6" spans="1:14" x14ac:dyDescent="0.35">
      <c r="A6" s="20" t="s">
        <v>16930</v>
      </c>
      <c r="B6">
        <v>5</v>
      </c>
      <c r="D6" s="24" t="s">
        <v>1885</v>
      </c>
      <c r="E6" s="25" t="e">
        <f>GETPIVOTDATA("Type of employee",$A$4,"Type of employee","Full-time Sales Agency")+GETPIVOTDATA("Type of employee",$A$4,"Type of employee","Full-time Sales Partnership")+GETPIVOTDATA("Type of employee",$A$4,"Type of employee","Full-time Sales Group")+GETPIVOTDATA("Type of employee",$A$4,"Type of employee","Forecast Sales Agency")</f>
        <v>#REF!</v>
      </c>
      <c r="G6" s="20" t="s">
        <v>1887</v>
      </c>
      <c r="H6">
        <v>172</v>
      </c>
      <c r="J6" s="20" t="s">
        <v>33</v>
      </c>
      <c r="K6">
        <v>110</v>
      </c>
    </row>
    <row r="7" spans="1:14" x14ac:dyDescent="0.35">
      <c r="A7" s="20" t="s">
        <v>16989</v>
      </c>
      <c r="B7">
        <v>512</v>
      </c>
      <c r="D7" s="24" t="s">
        <v>1886</v>
      </c>
      <c r="E7" s="25" t="e">
        <f>GETPIVOTDATA("Type of employee",$A$4,"Type of employee","Full-time Trainer")</f>
        <v>#REF!</v>
      </c>
      <c r="J7" s="20" t="s">
        <v>15</v>
      </c>
      <c r="K7">
        <v>49</v>
      </c>
    </row>
    <row r="8" spans="1:14" x14ac:dyDescent="0.35">
      <c r="A8" s="20" t="s">
        <v>16956</v>
      </c>
      <c r="B8">
        <v>11</v>
      </c>
      <c r="D8" s="24" t="s">
        <v>1888</v>
      </c>
      <c r="E8" s="25" t="e">
        <f>GETPIVOTDATA("Type of employee",$A$4,"Type of employee","Outsource")+GETPIVOTDATA("Type of employee",$A$4,"Type of employee","Forecast - Outsource")</f>
        <v>#REF!</v>
      </c>
      <c r="J8" s="20" t="s">
        <v>16929</v>
      </c>
      <c r="K8">
        <v>384</v>
      </c>
    </row>
    <row r="9" spans="1:14" x14ac:dyDescent="0.35">
      <c r="A9" s="20" t="s">
        <v>16990</v>
      </c>
      <c r="B9">
        <v>43</v>
      </c>
      <c r="D9" s="24" t="s">
        <v>1889</v>
      </c>
      <c r="E9" s="25">
        <f>GETPIVOTDATA("Type of employee",$A$4,"Type of employee","Temporary")</f>
        <v>2</v>
      </c>
      <c r="J9" s="20" t="s">
        <v>1887</v>
      </c>
      <c r="K9">
        <v>573</v>
      </c>
    </row>
    <row r="10" spans="1:14" x14ac:dyDescent="0.35">
      <c r="A10" s="20" t="s">
        <v>1887</v>
      </c>
      <c r="B10">
        <v>573</v>
      </c>
      <c r="D10" s="31" t="s">
        <v>1890</v>
      </c>
      <c r="E10" s="32" t="e">
        <f>SUM(E5:E9)</f>
        <v>#REF!</v>
      </c>
    </row>
    <row r="13" spans="1:14" x14ac:dyDescent="0.35">
      <c r="D13" s="28" t="s">
        <v>1891</v>
      </c>
      <c r="E13" s="29" t="s">
        <v>1892</v>
      </c>
      <c r="F13" s="30" t="s">
        <v>1893</v>
      </c>
    </row>
    <row r="14" spans="1:14" x14ac:dyDescent="0.35">
      <c r="D14" s="24" t="s">
        <v>16934</v>
      </c>
      <c r="E14">
        <f>33+4</f>
        <v>37</v>
      </c>
      <c r="F14" s="25">
        <f>E14</f>
        <v>37</v>
      </c>
    </row>
    <row r="15" spans="1:14" x14ac:dyDescent="0.35">
      <c r="D15" s="24" t="s">
        <v>1894</v>
      </c>
      <c r="E15">
        <v>229</v>
      </c>
      <c r="F15" s="25">
        <f>E15/2</f>
        <v>114.5</v>
      </c>
    </row>
    <row r="16" spans="1:14" x14ac:dyDescent="0.35">
      <c r="D16" s="24" t="s">
        <v>1895</v>
      </c>
      <c r="E16">
        <v>202</v>
      </c>
      <c r="F16" s="25">
        <v>102</v>
      </c>
    </row>
    <row r="17" spans="1:6" x14ac:dyDescent="0.35">
      <c r="D17" s="24" t="s">
        <v>1896</v>
      </c>
      <c r="E17">
        <v>40</v>
      </c>
      <c r="F17" s="25">
        <f>E17/2</f>
        <v>20</v>
      </c>
    </row>
    <row r="18" spans="1:6" x14ac:dyDescent="0.35">
      <c r="D18" s="31" t="s">
        <v>1890</v>
      </c>
      <c r="E18" s="33">
        <f>SUM(E14:E17)</f>
        <v>508</v>
      </c>
      <c r="F18" s="32">
        <f>SUM(F14:F17)</f>
        <v>273.5</v>
      </c>
    </row>
    <row r="23" spans="1:6" x14ac:dyDescent="0.35">
      <c r="A23" s="23" t="s">
        <v>12</v>
      </c>
      <c r="B23" s="19"/>
      <c r="D23" s="23" t="s">
        <v>12</v>
      </c>
      <c r="E23" s="23"/>
      <c r="F23" s="23" t="s">
        <v>2824</v>
      </c>
    </row>
    <row r="24" spans="1:6" x14ac:dyDescent="0.35">
      <c r="A24" s="17" t="s">
        <v>2</v>
      </c>
      <c r="B24" t="s">
        <v>1878</v>
      </c>
      <c r="D24" s="15" t="s">
        <v>3011</v>
      </c>
      <c r="E24" s="15">
        <f>GETPIVOTDATA("Sales Conference",$A$26)</f>
        <v>0</v>
      </c>
      <c r="F24" s="15"/>
    </row>
    <row r="25" spans="1:6" x14ac:dyDescent="0.35">
      <c r="D25" s="15" t="s">
        <v>3012</v>
      </c>
      <c r="E25" s="15">
        <v>5</v>
      </c>
      <c r="F25" s="15" t="s">
        <v>3013</v>
      </c>
    </row>
    <row r="26" spans="1:6" x14ac:dyDescent="0.35">
      <c r="A26" s="17" t="s">
        <v>1880</v>
      </c>
      <c r="B26" s="2" t="s">
        <v>1897</v>
      </c>
      <c r="D26" s="151" t="s">
        <v>1890</v>
      </c>
      <c r="E26" s="151">
        <f>SUM(E24:E25)</f>
        <v>5</v>
      </c>
      <c r="F26" s="15"/>
    </row>
    <row r="27" spans="1:6" x14ac:dyDescent="0.35">
      <c r="A27" s="20" t="s">
        <v>1887</v>
      </c>
    </row>
    <row r="36" spans="10:14" x14ac:dyDescent="0.35">
      <c r="J36" s="23" t="s">
        <v>3016</v>
      </c>
      <c r="K36" s="19"/>
      <c r="M36" s="23" t="s">
        <v>3016</v>
      </c>
      <c r="N36" s="19"/>
    </row>
    <row r="38" spans="10:14" ht="38.5" customHeight="1" x14ac:dyDescent="0.35">
      <c r="J38" s="17" t="s">
        <v>12</v>
      </c>
      <c r="K38" t="s">
        <v>45</v>
      </c>
      <c r="M38" s="17" t="s">
        <v>12</v>
      </c>
      <c r="N38" t="s">
        <v>45</v>
      </c>
    </row>
    <row r="40" spans="10:14" ht="43.5" x14ac:dyDescent="0.35">
      <c r="J40" s="17" t="s">
        <v>1880</v>
      </c>
      <c r="K40" s="2" t="s">
        <v>1883</v>
      </c>
      <c r="M40" s="17" t="s">
        <v>1880</v>
      </c>
      <c r="N40" s="2" t="s">
        <v>1883</v>
      </c>
    </row>
    <row r="41" spans="10:14" x14ac:dyDescent="0.35">
      <c r="J41" s="20" t="s">
        <v>58</v>
      </c>
      <c r="K41">
        <v>11</v>
      </c>
      <c r="M41" s="20" t="s">
        <v>58</v>
      </c>
      <c r="N41">
        <v>11</v>
      </c>
    </row>
    <row r="42" spans="10:14" x14ac:dyDescent="0.35">
      <c r="J42" s="20" t="s">
        <v>33</v>
      </c>
      <c r="K42">
        <v>29</v>
      </c>
      <c r="M42" s="20" t="s">
        <v>33</v>
      </c>
      <c r="N42">
        <v>29</v>
      </c>
    </row>
    <row r="43" spans="10:14" x14ac:dyDescent="0.35">
      <c r="J43" s="20" t="s">
        <v>15</v>
      </c>
      <c r="K43">
        <v>4</v>
      </c>
      <c r="M43" s="20" t="s">
        <v>15</v>
      </c>
      <c r="N43">
        <v>4</v>
      </c>
    </row>
    <row r="44" spans="10:14" x14ac:dyDescent="0.35">
      <c r="J44" s="20" t="s">
        <v>16929</v>
      </c>
      <c r="K44">
        <v>62</v>
      </c>
      <c r="M44" s="20" t="s">
        <v>16929</v>
      </c>
      <c r="N44">
        <v>62</v>
      </c>
    </row>
    <row r="45" spans="10:14" x14ac:dyDescent="0.35">
      <c r="J45" s="20" t="s">
        <v>1887</v>
      </c>
      <c r="K45">
        <v>106</v>
      </c>
      <c r="M45" s="20" t="s">
        <v>1887</v>
      </c>
      <c r="N45">
        <v>106</v>
      </c>
    </row>
    <row r="46" spans="10:14" x14ac:dyDescent="0.35">
      <c r="J46" s="23" t="s">
        <v>3014</v>
      </c>
      <c r="K46" s="19"/>
      <c r="M46" s="23" t="s">
        <v>3014</v>
      </c>
      <c r="N46" s="19"/>
    </row>
    <row r="48" spans="10:14" x14ac:dyDescent="0.35">
      <c r="J48" s="17" t="s">
        <v>12</v>
      </c>
      <c r="K48" t="s">
        <v>3015</v>
      </c>
      <c r="M48" s="17" t="s">
        <v>12</v>
      </c>
      <c r="N48" t="s">
        <v>3015</v>
      </c>
    </row>
    <row r="50" spans="10:14" ht="43.5" x14ac:dyDescent="0.35">
      <c r="J50" s="17" t="s">
        <v>1880</v>
      </c>
      <c r="K50" s="2" t="s">
        <v>1883</v>
      </c>
      <c r="M50" s="17" t="s">
        <v>1880</v>
      </c>
      <c r="N50" s="2" t="s">
        <v>1883</v>
      </c>
    </row>
    <row r="51" spans="10:14" x14ac:dyDescent="0.35">
      <c r="J51" s="20" t="s">
        <v>58</v>
      </c>
      <c r="K51">
        <v>19</v>
      </c>
      <c r="M51" s="20" t="s">
        <v>58</v>
      </c>
      <c r="N51">
        <v>19</v>
      </c>
    </row>
    <row r="52" spans="10:14" x14ac:dyDescent="0.35">
      <c r="J52" s="20" t="s">
        <v>33</v>
      </c>
      <c r="K52">
        <v>81</v>
      </c>
      <c r="M52" s="20" t="s">
        <v>33</v>
      </c>
      <c r="N52">
        <v>81</v>
      </c>
    </row>
    <row r="53" spans="10:14" x14ac:dyDescent="0.35">
      <c r="J53" s="20" t="s">
        <v>15</v>
      </c>
      <c r="K53">
        <v>45</v>
      </c>
      <c r="M53" s="20" t="s">
        <v>15</v>
      </c>
      <c r="N53">
        <v>45</v>
      </c>
    </row>
    <row r="54" spans="10:14" x14ac:dyDescent="0.35">
      <c r="J54" s="20" t="s">
        <v>16929</v>
      </c>
      <c r="K54">
        <v>321</v>
      </c>
      <c r="M54" s="20" t="s">
        <v>16929</v>
      </c>
      <c r="N54">
        <v>321</v>
      </c>
    </row>
    <row r="55" spans="10:14" x14ac:dyDescent="0.35">
      <c r="J55" s="20" t="s">
        <v>1887</v>
      </c>
      <c r="K55">
        <v>466</v>
      </c>
      <c r="M55" s="20" t="s">
        <v>1887</v>
      </c>
      <c r="N55">
        <v>466</v>
      </c>
    </row>
  </sheetData>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4E33-2C3F-4E53-8EA0-E7F3FB0802A5}">
  <dimension ref="A1:AV2650"/>
  <sheetViews>
    <sheetView topLeftCell="A511" workbookViewId="0">
      <selection activeCell="C527" sqref="C527"/>
    </sheetView>
  </sheetViews>
  <sheetFormatPr defaultColWidth="9.26953125" defaultRowHeight="12.5" x14ac:dyDescent="0.35"/>
  <cols>
    <col min="1" max="1" width="6.54296875" style="121" customWidth="1"/>
    <col min="2" max="2" width="11.26953125" style="568" customWidth="1"/>
    <col min="3" max="3" width="27.26953125" style="256" customWidth="1"/>
    <col min="4" max="4" width="37.7265625" style="256" customWidth="1"/>
    <col min="5" max="5" width="12.7265625" style="121" customWidth="1"/>
    <col min="6" max="6" width="12.7265625" style="564" customWidth="1"/>
    <col min="7" max="7" width="17.26953125" style="564" customWidth="1"/>
    <col min="8" max="10" width="13.453125" style="564" customWidth="1"/>
    <col min="11" max="11" width="17.26953125" style="256" customWidth="1"/>
    <col min="12" max="12" width="28.7265625" style="256" customWidth="1"/>
    <col min="13" max="13" width="41" style="256" customWidth="1"/>
    <col min="14" max="14" width="17.26953125" style="565" customWidth="1"/>
    <col min="15" max="15" width="31.453125" style="256" customWidth="1"/>
    <col min="16" max="16" width="42.26953125" style="256" customWidth="1"/>
    <col min="17" max="17" width="19.453125" style="121" customWidth="1"/>
    <col min="18" max="18" width="19.7265625" style="121" customWidth="1"/>
    <col min="19" max="19" width="18" style="566" customWidth="1"/>
    <col min="20" max="20" width="14.453125" style="121" customWidth="1"/>
    <col min="21" max="21" width="15.54296875" style="564" customWidth="1"/>
    <col min="22" max="22" width="14.54296875" style="121" customWidth="1"/>
    <col min="23" max="24" width="15.7265625" style="121" customWidth="1"/>
    <col min="25" max="25" width="19.26953125" style="568" customWidth="1"/>
    <col min="26" max="26" width="15.453125" style="564" customWidth="1"/>
    <col min="27" max="27" width="15.7265625" style="121" customWidth="1"/>
    <col min="28" max="28" width="13.7265625" style="121" customWidth="1"/>
    <col min="29" max="29" width="30.7265625" style="121" customWidth="1"/>
    <col min="30" max="30" width="23" style="121" customWidth="1"/>
    <col min="31" max="31" width="36.54296875" style="121" customWidth="1"/>
    <col min="32" max="32" width="35.453125" style="121" customWidth="1"/>
    <col min="33" max="33" width="40.453125" style="121" customWidth="1"/>
    <col min="34" max="34" width="38.54296875" style="121" customWidth="1"/>
    <col min="35" max="35" width="18.26953125" style="121" customWidth="1"/>
    <col min="36" max="36" width="17.7265625" style="568" customWidth="1"/>
    <col min="37" max="37" width="22.453125" style="121" customWidth="1"/>
    <col min="38" max="38" width="14.26953125" style="121" customWidth="1"/>
    <col min="39" max="39" width="24.26953125" style="568" customWidth="1"/>
    <col min="40" max="40" width="28" style="11" customWidth="1"/>
    <col min="41" max="41" width="27.453125" style="11" customWidth="1"/>
    <col min="42" max="42" width="20.26953125" style="256" customWidth="1"/>
    <col min="43" max="43" width="14.453125" style="121" customWidth="1"/>
    <col min="44" max="44" width="14.54296875" style="121" customWidth="1"/>
    <col min="45" max="45" width="9.26953125" style="121"/>
    <col min="46" max="46" width="16.81640625" style="121" customWidth="1"/>
    <col min="47" max="16384" width="9.26953125" style="121"/>
  </cols>
  <sheetData>
    <row r="1" spans="1:48" s="494" customFormat="1" ht="33" customHeight="1" x14ac:dyDescent="0.35">
      <c r="A1" s="494" t="s">
        <v>1898</v>
      </c>
      <c r="B1" s="234" t="s">
        <v>1899</v>
      </c>
      <c r="C1" s="495" t="s">
        <v>1</v>
      </c>
      <c r="D1" s="494" t="s">
        <v>1900</v>
      </c>
      <c r="E1" s="494" t="s">
        <v>2</v>
      </c>
      <c r="F1" s="496" t="s">
        <v>1901</v>
      </c>
      <c r="G1" s="496" t="s">
        <v>1902</v>
      </c>
      <c r="H1" s="497" t="s">
        <v>1903</v>
      </c>
      <c r="I1" s="496" t="s">
        <v>1904</v>
      </c>
      <c r="J1" s="494" t="s">
        <v>1905</v>
      </c>
      <c r="K1" s="494" t="s">
        <v>4</v>
      </c>
      <c r="L1" s="494" t="s">
        <v>5</v>
      </c>
      <c r="M1" s="494" t="s">
        <v>1906</v>
      </c>
      <c r="N1" s="494" t="s">
        <v>1907</v>
      </c>
      <c r="O1" s="494" t="s">
        <v>6</v>
      </c>
      <c r="P1" s="494" t="s">
        <v>1908</v>
      </c>
      <c r="Q1" s="494" t="s">
        <v>1909</v>
      </c>
      <c r="R1" s="234" t="s">
        <v>1910</v>
      </c>
      <c r="S1" s="494" t="s">
        <v>1911</v>
      </c>
      <c r="T1" s="494" t="s">
        <v>8</v>
      </c>
      <c r="U1" s="496" t="s">
        <v>9</v>
      </c>
      <c r="V1" s="494" t="s">
        <v>1912</v>
      </c>
      <c r="W1" s="494" t="s">
        <v>1913</v>
      </c>
      <c r="X1" s="494" t="s">
        <v>1914</v>
      </c>
      <c r="Y1" s="234" t="s">
        <v>17002</v>
      </c>
      <c r="Z1" s="496" t="s">
        <v>1915</v>
      </c>
      <c r="AA1" s="494" t="s">
        <v>1916</v>
      </c>
      <c r="AB1" s="494" t="s">
        <v>1917</v>
      </c>
      <c r="AC1" s="494" t="s">
        <v>1918</v>
      </c>
      <c r="AD1" s="494" t="s">
        <v>1919</v>
      </c>
      <c r="AE1" s="494" t="s">
        <v>1920</v>
      </c>
      <c r="AF1" s="494" t="s">
        <v>1921</v>
      </c>
      <c r="AG1" s="494" t="s">
        <v>1922</v>
      </c>
      <c r="AH1" s="494" t="s">
        <v>1923</v>
      </c>
      <c r="AI1" s="494" t="s">
        <v>1924</v>
      </c>
      <c r="AJ1" s="234" t="s">
        <v>1925</v>
      </c>
      <c r="AK1" s="494" t="s">
        <v>1926</v>
      </c>
      <c r="AL1" s="494" t="s">
        <v>1927</v>
      </c>
      <c r="AM1" s="234" t="s">
        <v>10</v>
      </c>
      <c r="AN1" s="237" t="s">
        <v>11</v>
      </c>
      <c r="AO1" s="237" t="s">
        <v>1928</v>
      </c>
      <c r="AP1" s="494" t="s">
        <v>1929</v>
      </c>
      <c r="AQ1" s="494" t="s">
        <v>1930</v>
      </c>
      <c r="AR1" s="494" t="s">
        <v>1931</v>
      </c>
      <c r="AS1" s="494" t="s">
        <v>17003</v>
      </c>
      <c r="AT1" s="494" t="s">
        <v>17004</v>
      </c>
      <c r="AU1" s="494" t="s">
        <v>17005</v>
      </c>
      <c r="AV1" s="494" t="s">
        <v>17006</v>
      </c>
    </row>
    <row r="2" spans="1:48" s="4" customFormat="1" ht="25" customHeight="1" x14ac:dyDescent="0.35">
      <c r="A2" s="365">
        <f t="shared" ref="A2:A65" si="0">ROW()-1</f>
        <v>1</v>
      </c>
      <c r="B2" s="338" t="s">
        <v>16257</v>
      </c>
      <c r="C2" s="335" t="s">
        <v>13</v>
      </c>
      <c r="D2" s="329"/>
      <c r="E2" s="329" t="s">
        <v>14</v>
      </c>
      <c r="F2" s="336">
        <v>39755</v>
      </c>
      <c r="G2" s="336">
        <v>39815</v>
      </c>
      <c r="H2" s="336">
        <v>40181</v>
      </c>
      <c r="I2" s="498"/>
      <c r="J2" s="329" t="s">
        <v>1932</v>
      </c>
      <c r="K2" s="337" t="s">
        <v>18</v>
      </c>
      <c r="L2" s="337" t="s">
        <v>19</v>
      </c>
      <c r="M2" s="499" t="s">
        <v>17007</v>
      </c>
      <c r="N2" s="337" t="s">
        <v>1933</v>
      </c>
      <c r="O2" s="337" t="s">
        <v>20</v>
      </c>
      <c r="P2" s="337" t="s">
        <v>1934</v>
      </c>
      <c r="Q2" s="329" t="s">
        <v>21</v>
      </c>
      <c r="R2" s="338" t="s">
        <v>17008</v>
      </c>
      <c r="S2" s="329" t="s">
        <v>1935</v>
      </c>
      <c r="T2" s="329" t="s">
        <v>22</v>
      </c>
      <c r="U2" s="336">
        <v>28422</v>
      </c>
      <c r="V2" s="329" t="s">
        <v>255</v>
      </c>
      <c r="W2" s="329" t="s">
        <v>255</v>
      </c>
      <c r="X2" s="329" t="s">
        <v>1936</v>
      </c>
      <c r="Y2" s="338" t="s">
        <v>17009</v>
      </c>
      <c r="Z2" s="336">
        <v>44574</v>
      </c>
      <c r="AA2" s="329" t="s">
        <v>1937</v>
      </c>
      <c r="AB2" s="329" t="s">
        <v>1938</v>
      </c>
      <c r="AC2" s="339" t="s">
        <v>1939</v>
      </c>
      <c r="AD2" s="329" t="s">
        <v>17010</v>
      </c>
      <c r="AE2" s="329" t="s">
        <v>1940</v>
      </c>
      <c r="AF2" s="329" t="s">
        <v>17011</v>
      </c>
      <c r="AG2" s="329" t="s">
        <v>17012</v>
      </c>
      <c r="AH2" s="329" t="s">
        <v>17013</v>
      </c>
      <c r="AI2" s="329" t="s">
        <v>17014</v>
      </c>
      <c r="AJ2" s="338" t="s">
        <v>17015</v>
      </c>
      <c r="AK2" s="329" t="s">
        <v>17016</v>
      </c>
      <c r="AL2" s="329" t="s">
        <v>1941</v>
      </c>
      <c r="AM2" s="500" t="s">
        <v>23</v>
      </c>
      <c r="AN2" s="325" t="s">
        <v>24</v>
      </c>
      <c r="AO2" s="7" t="s">
        <v>17017</v>
      </c>
      <c r="AQ2" s="6" t="s">
        <v>17018</v>
      </c>
      <c r="AR2" s="501" t="str">
        <f>Table2[[#This Row],[Employee Code]]</f>
        <v>10800025</v>
      </c>
      <c r="AS2" s="4" t="s">
        <v>16</v>
      </c>
      <c r="AT2" s="4" t="s">
        <v>14</v>
      </c>
    </row>
    <row r="3" spans="1:48" s="4" customFormat="1" ht="25" customHeight="1" x14ac:dyDescent="0.35">
      <c r="A3" s="365">
        <f t="shared" si="0"/>
        <v>2</v>
      </c>
      <c r="B3" s="338" t="s">
        <v>16258</v>
      </c>
      <c r="C3" s="335" t="s">
        <v>25</v>
      </c>
      <c r="D3" s="329" t="s">
        <v>17019</v>
      </c>
      <c r="E3" s="329" t="s">
        <v>14</v>
      </c>
      <c r="F3" s="336">
        <v>39818</v>
      </c>
      <c r="G3" s="336">
        <v>39876</v>
      </c>
      <c r="H3" s="336">
        <v>40183</v>
      </c>
      <c r="I3" s="498"/>
      <c r="J3" s="329" t="s">
        <v>1932</v>
      </c>
      <c r="K3" s="337" t="s">
        <v>26</v>
      </c>
      <c r="L3" s="337" t="s">
        <v>27</v>
      </c>
      <c r="M3" s="499" t="s">
        <v>27</v>
      </c>
      <c r="N3" s="337" t="s">
        <v>1942</v>
      </c>
      <c r="O3" s="337" t="s">
        <v>28</v>
      </c>
      <c r="P3" s="337" t="s">
        <v>1943</v>
      </c>
      <c r="Q3" s="329" t="s">
        <v>21</v>
      </c>
      <c r="R3" s="338" t="s">
        <v>17020</v>
      </c>
      <c r="S3" s="329" t="s">
        <v>1944</v>
      </c>
      <c r="T3" s="329" t="s">
        <v>22</v>
      </c>
      <c r="U3" s="336">
        <v>26127</v>
      </c>
      <c r="V3" s="329" t="s">
        <v>1945</v>
      </c>
      <c r="W3" s="329" t="s">
        <v>1382</v>
      </c>
      <c r="X3" s="329" t="s">
        <v>1936</v>
      </c>
      <c r="Y3" s="338" t="s">
        <v>17021</v>
      </c>
      <c r="Z3" s="336">
        <v>44419</v>
      </c>
      <c r="AA3" s="329" t="s">
        <v>1937</v>
      </c>
      <c r="AB3" s="329" t="s">
        <v>1946</v>
      </c>
      <c r="AC3" s="339" t="s">
        <v>1939</v>
      </c>
      <c r="AD3" s="329" t="s">
        <v>1947</v>
      </c>
      <c r="AE3" s="329" t="s">
        <v>1948</v>
      </c>
      <c r="AF3" s="329" t="s">
        <v>17022</v>
      </c>
      <c r="AG3" s="329" t="s">
        <v>17023</v>
      </c>
      <c r="AH3" s="329" t="s">
        <v>17024</v>
      </c>
      <c r="AI3" s="329" t="s">
        <v>17025</v>
      </c>
      <c r="AJ3" s="338" t="s">
        <v>17026</v>
      </c>
      <c r="AK3" s="329" t="s">
        <v>1949</v>
      </c>
      <c r="AL3" s="329" t="s">
        <v>1950</v>
      </c>
      <c r="AM3" s="500" t="s">
        <v>29</v>
      </c>
      <c r="AN3" s="325" t="s">
        <v>30</v>
      </c>
      <c r="AO3" s="7" t="s">
        <v>17027</v>
      </c>
      <c r="AQ3" s="6" t="s">
        <v>17028</v>
      </c>
      <c r="AR3" s="501" t="str">
        <f>Table2[[#This Row],[Employee Code]]</f>
        <v>10900044</v>
      </c>
      <c r="AS3" s="4" t="s">
        <v>16</v>
      </c>
      <c r="AT3" s="4" t="s">
        <v>14</v>
      </c>
    </row>
    <row r="4" spans="1:48" s="4" customFormat="1" ht="25" customHeight="1" x14ac:dyDescent="0.35">
      <c r="A4" s="365">
        <f t="shared" si="0"/>
        <v>3</v>
      </c>
      <c r="B4" s="338" t="s">
        <v>16259</v>
      </c>
      <c r="C4" s="335" t="s">
        <v>31</v>
      </c>
      <c r="D4" s="329"/>
      <c r="E4" s="329" t="s">
        <v>32</v>
      </c>
      <c r="F4" s="336">
        <v>39904</v>
      </c>
      <c r="G4" s="336">
        <v>39964</v>
      </c>
      <c r="H4" s="336">
        <v>40269</v>
      </c>
      <c r="I4" s="336"/>
      <c r="J4" s="329" t="s">
        <v>1932</v>
      </c>
      <c r="K4" s="337" t="s">
        <v>34</v>
      </c>
      <c r="L4" s="337" t="s">
        <v>35</v>
      </c>
      <c r="M4" s="337" t="s">
        <v>35</v>
      </c>
      <c r="N4" s="337" t="s">
        <v>1933</v>
      </c>
      <c r="O4" s="337" t="s">
        <v>36</v>
      </c>
      <c r="P4" s="337" t="s">
        <v>1951</v>
      </c>
      <c r="Q4" s="329" t="s">
        <v>21</v>
      </c>
      <c r="R4" s="338" t="s">
        <v>17029</v>
      </c>
      <c r="S4" s="329" t="s">
        <v>1935</v>
      </c>
      <c r="T4" s="329" t="s">
        <v>22</v>
      </c>
      <c r="U4" s="336">
        <v>30137</v>
      </c>
      <c r="V4" s="329" t="s">
        <v>79</v>
      </c>
      <c r="W4" s="329" t="s">
        <v>501</v>
      </c>
      <c r="X4" s="329" t="s">
        <v>1936</v>
      </c>
      <c r="Y4" s="338" t="s">
        <v>17030</v>
      </c>
      <c r="Z4" s="336">
        <v>44870</v>
      </c>
      <c r="AA4" s="329" t="s">
        <v>1937</v>
      </c>
      <c r="AB4" s="329" t="s">
        <v>1938</v>
      </c>
      <c r="AC4" s="339" t="s">
        <v>1939</v>
      </c>
      <c r="AD4" s="329" t="s">
        <v>1952</v>
      </c>
      <c r="AE4" s="329" t="s">
        <v>17031</v>
      </c>
      <c r="AF4" s="329" t="s">
        <v>17032</v>
      </c>
      <c r="AG4" s="329" t="s">
        <v>17033</v>
      </c>
      <c r="AH4" s="329" t="s">
        <v>17032</v>
      </c>
      <c r="AI4" s="329" t="s">
        <v>17033</v>
      </c>
      <c r="AJ4" s="338" t="s">
        <v>17034</v>
      </c>
      <c r="AK4" s="329" t="s">
        <v>17035</v>
      </c>
      <c r="AL4" s="329" t="s">
        <v>1953</v>
      </c>
      <c r="AM4" s="500" t="s">
        <v>37</v>
      </c>
      <c r="AN4" s="325" t="s">
        <v>38</v>
      </c>
      <c r="AO4" s="7" t="s">
        <v>17036</v>
      </c>
      <c r="AQ4" s="6" t="s">
        <v>17037</v>
      </c>
      <c r="AR4" s="501" t="str">
        <f>Table2[[#This Row],[Employee Code]]</f>
        <v>10900057</v>
      </c>
      <c r="AS4" s="4" t="s">
        <v>16</v>
      </c>
      <c r="AT4" s="4" t="s">
        <v>17038</v>
      </c>
    </row>
    <row r="5" spans="1:48" s="4" customFormat="1" ht="25" customHeight="1" x14ac:dyDescent="0.35">
      <c r="A5" s="365">
        <f t="shared" si="0"/>
        <v>4</v>
      </c>
      <c r="B5" s="338" t="s">
        <v>16260</v>
      </c>
      <c r="C5" s="335" t="s">
        <v>39</v>
      </c>
      <c r="D5" s="329"/>
      <c r="E5" s="329" t="s">
        <v>14</v>
      </c>
      <c r="F5" s="336">
        <v>39904</v>
      </c>
      <c r="G5" s="336">
        <v>39964</v>
      </c>
      <c r="H5" s="336">
        <v>40269</v>
      </c>
      <c r="I5" s="336"/>
      <c r="J5" s="329" t="s">
        <v>1932</v>
      </c>
      <c r="K5" s="337" t="s">
        <v>40</v>
      </c>
      <c r="L5" s="337" t="s">
        <v>41</v>
      </c>
      <c r="M5" s="337" t="s">
        <v>1954</v>
      </c>
      <c r="N5" s="337" t="s">
        <v>1942</v>
      </c>
      <c r="O5" s="337" t="s">
        <v>42</v>
      </c>
      <c r="P5" s="337" t="s">
        <v>1955</v>
      </c>
      <c r="Q5" s="329" t="s">
        <v>21</v>
      </c>
      <c r="R5" s="338" t="s">
        <v>17039</v>
      </c>
      <c r="S5" s="329" t="s">
        <v>1935</v>
      </c>
      <c r="T5" s="329" t="s">
        <v>22</v>
      </c>
      <c r="U5" s="336">
        <v>30638</v>
      </c>
      <c r="V5" s="329" t="s">
        <v>176</v>
      </c>
      <c r="W5" s="329" t="s">
        <v>176</v>
      </c>
      <c r="X5" s="329" t="s">
        <v>1936</v>
      </c>
      <c r="Y5" s="338" t="s">
        <v>17040</v>
      </c>
      <c r="Z5" s="336">
        <v>44551</v>
      </c>
      <c r="AA5" s="329" t="s">
        <v>1937</v>
      </c>
      <c r="AB5" s="329" t="s">
        <v>1956</v>
      </c>
      <c r="AC5" s="339" t="s">
        <v>1939</v>
      </c>
      <c r="AD5" s="329" t="s">
        <v>1957</v>
      </c>
      <c r="AE5" s="329" t="s">
        <v>1948</v>
      </c>
      <c r="AF5" s="329" t="s">
        <v>17041</v>
      </c>
      <c r="AG5" s="329" t="s">
        <v>17042</v>
      </c>
      <c r="AH5" s="329" t="s">
        <v>17041</v>
      </c>
      <c r="AI5" s="329" t="s">
        <v>17042</v>
      </c>
      <c r="AJ5" s="338" t="s">
        <v>17043</v>
      </c>
      <c r="AK5" s="329" t="s">
        <v>17044</v>
      </c>
      <c r="AL5" s="329" t="s">
        <v>1958</v>
      </c>
      <c r="AM5" s="500" t="s">
        <v>43</v>
      </c>
      <c r="AN5" s="325" t="s">
        <v>44</v>
      </c>
      <c r="AO5" s="7" t="s">
        <v>17045</v>
      </c>
      <c r="AQ5" s="6" t="s">
        <v>17046</v>
      </c>
      <c r="AR5" s="501" t="str">
        <f>Table2[[#This Row],[Employee Code]]</f>
        <v>10900059</v>
      </c>
      <c r="AS5" s="4" t="s">
        <v>16</v>
      </c>
      <c r="AT5" s="4" t="s">
        <v>14</v>
      </c>
    </row>
    <row r="6" spans="1:48" s="4" customFormat="1" ht="25" customHeight="1" x14ac:dyDescent="0.35">
      <c r="A6" s="365">
        <f t="shared" si="0"/>
        <v>5</v>
      </c>
      <c r="B6" s="338" t="s">
        <v>16261</v>
      </c>
      <c r="C6" s="335" t="s">
        <v>46</v>
      </c>
      <c r="D6" s="329"/>
      <c r="E6" s="329" t="s">
        <v>14</v>
      </c>
      <c r="F6" s="336">
        <v>39996</v>
      </c>
      <c r="G6" s="336">
        <v>40057</v>
      </c>
      <c r="H6" s="336">
        <v>40361</v>
      </c>
      <c r="I6" s="336"/>
      <c r="J6" s="329" t="s">
        <v>1932</v>
      </c>
      <c r="K6" s="337" t="s">
        <v>40</v>
      </c>
      <c r="L6" s="337" t="s">
        <v>47</v>
      </c>
      <c r="M6" s="337" t="s">
        <v>17047</v>
      </c>
      <c r="N6" s="337" t="s">
        <v>1942</v>
      </c>
      <c r="O6" s="337" t="s">
        <v>48</v>
      </c>
      <c r="P6" s="337" t="s">
        <v>1959</v>
      </c>
      <c r="Q6" s="329" t="s">
        <v>21</v>
      </c>
      <c r="R6" s="338" t="s">
        <v>17048</v>
      </c>
      <c r="S6" s="329" t="s">
        <v>1944</v>
      </c>
      <c r="T6" s="329" t="s">
        <v>22</v>
      </c>
      <c r="U6" s="336">
        <v>28108</v>
      </c>
      <c r="V6" s="329" t="s">
        <v>1960</v>
      </c>
      <c r="W6" s="329" t="s">
        <v>145</v>
      </c>
      <c r="X6" s="329" t="s">
        <v>1936</v>
      </c>
      <c r="Y6" s="338" t="s">
        <v>17049</v>
      </c>
      <c r="Z6" s="336">
        <v>44522</v>
      </c>
      <c r="AA6" s="329" t="s">
        <v>1937</v>
      </c>
      <c r="AB6" s="329" t="s">
        <v>1961</v>
      </c>
      <c r="AC6" s="339" t="s">
        <v>1939</v>
      </c>
      <c r="AD6" s="329" t="s">
        <v>1947</v>
      </c>
      <c r="AE6" s="329" t="s">
        <v>1962</v>
      </c>
      <c r="AF6" s="329" t="s">
        <v>17050</v>
      </c>
      <c r="AG6" s="329" t="s">
        <v>17051</v>
      </c>
      <c r="AH6" s="329" t="s">
        <v>17052</v>
      </c>
      <c r="AI6" s="329" t="s">
        <v>17053</v>
      </c>
      <c r="AJ6" s="338" t="s">
        <v>17054</v>
      </c>
      <c r="AK6" s="329" t="s">
        <v>17055</v>
      </c>
      <c r="AL6" s="329" t="s">
        <v>1963</v>
      </c>
      <c r="AM6" s="500" t="s">
        <v>49</v>
      </c>
      <c r="AN6" s="325" t="s">
        <v>50</v>
      </c>
      <c r="AO6" s="7" t="s">
        <v>17056</v>
      </c>
      <c r="AQ6" s="6" t="s">
        <v>17057</v>
      </c>
      <c r="AR6" s="501" t="str">
        <f>Table2[[#This Row],[Employee Code]]</f>
        <v>10900073</v>
      </c>
      <c r="AS6" s="4" t="s">
        <v>16</v>
      </c>
      <c r="AT6" s="4" t="s">
        <v>14</v>
      </c>
    </row>
    <row r="7" spans="1:48" s="4" customFormat="1" ht="25" customHeight="1" x14ac:dyDescent="0.35">
      <c r="A7" s="365">
        <f t="shared" si="0"/>
        <v>6</v>
      </c>
      <c r="B7" s="338" t="s">
        <v>16262</v>
      </c>
      <c r="C7" s="335" t="s">
        <v>51</v>
      </c>
      <c r="D7" s="329"/>
      <c r="E7" s="329" t="s">
        <v>32</v>
      </c>
      <c r="F7" s="336">
        <v>40127</v>
      </c>
      <c r="G7" s="336">
        <v>40187</v>
      </c>
      <c r="H7" s="336">
        <v>40492</v>
      </c>
      <c r="I7" s="336"/>
      <c r="J7" s="329" t="s">
        <v>1932</v>
      </c>
      <c r="K7" s="337" t="s">
        <v>26</v>
      </c>
      <c r="L7" s="337" t="s">
        <v>26</v>
      </c>
      <c r="M7" s="337" t="s">
        <v>17058</v>
      </c>
      <c r="N7" s="337" t="s">
        <v>1964</v>
      </c>
      <c r="O7" s="337" t="s">
        <v>52</v>
      </c>
      <c r="P7" s="337" t="s">
        <v>1965</v>
      </c>
      <c r="Q7" s="329" t="s">
        <v>21</v>
      </c>
      <c r="R7" s="338" t="s">
        <v>17059</v>
      </c>
      <c r="S7" s="329" t="s">
        <v>1966</v>
      </c>
      <c r="T7" s="329" t="s">
        <v>53</v>
      </c>
      <c r="U7" s="336">
        <v>27827</v>
      </c>
      <c r="V7" s="329" t="s">
        <v>1967</v>
      </c>
      <c r="W7" s="329" t="s">
        <v>317</v>
      </c>
      <c r="X7" s="329" t="s">
        <v>1936</v>
      </c>
      <c r="Y7" s="338" t="s">
        <v>17060</v>
      </c>
      <c r="Z7" s="336">
        <v>42094</v>
      </c>
      <c r="AA7" s="329" t="s">
        <v>16</v>
      </c>
      <c r="AB7" s="329" t="s">
        <v>1938</v>
      </c>
      <c r="AC7" s="339" t="s">
        <v>1968</v>
      </c>
      <c r="AD7" s="329" t="s">
        <v>1969</v>
      </c>
      <c r="AE7" s="329" t="s">
        <v>1970</v>
      </c>
      <c r="AF7" s="329" t="s">
        <v>17061</v>
      </c>
      <c r="AG7" s="329" t="s">
        <v>17062</v>
      </c>
      <c r="AH7" s="329" t="s">
        <v>17063</v>
      </c>
      <c r="AI7" s="329" t="s">
        <v>17064</v>
      </c>
      <c r="AJ7" s="338" t="s">
        <v>17065</v>
      </c>
      <c r="AK7" s="329" t="s">
        <v>17066</v>
      </c>
      <c r="AL7" s="329" t="s">
        <v>1971</v>
      </c>
      <c r="AM7" s="500" t="s">
        <v>54</v>
      </c>
      <c r="AN7" s="325" t="s">
        <v>55</v>
      </c>
      <c r="AO7" s="7"/>
      <c r="AQ7" s="6" t="s">
        <v>17067</v>
      </c>
      <c r="AR7" s="501" t="str">
        <f>Table2[[#This Row],[Employee Code]]</f>
        <v>10900082</v>
      </c>
      <c r="AS7" s="4" t="s">
        <v>16</v>
      </c>
      <c r="AT7" s="4" t="s">
        <v>17038</v>
      </c>
    </row>
    <row r="8" spans="1:48" s="4" customFormat="1" ht="25" customHeight="1" x14ac:dyDescent="0.35">
      <c r="A8" s="365">
        <f t="shared" si="0"/>
        <v>7</v>
      </c>
      <c r="B8" s="338" t="s">
        <v>16263</v>
      </c>
      <c r="C8" s="335" t="s">
        <v>56</v>
      </c>
      <c r="D8" s="329"/>
      <c r="E8" s="329" t="s">
        <v>57</v>
      </c>
      <c r="F8" s="336">
        <v>40148</v>
      </c>
      <c r="G8" s="336">
        <v>40209</v>
      </c>
      <c r="H8" s="336">
        <v>40513</v>
      </c>
      <c r="I8" s="498"/>
      <c r="J8" s="329" t="s">
        <v>1932</v>
      </c>
      <c r="K8" s="337" t="s">
        <v>34</v>
      </c>
      <c r="L8" s="337" t="s">
        <v>35</v>
      </c>
      <c r="M8" s="499" t="s">
        <v>35</v>
      </c>
      <c r="N8" s="337" t="s">
        <v>1972</v>
      </c>
      <c r="O8" s="337" t="s">
        <v>60</v>
      </c>
      <c r="P8" s="337" t="s">
        <v>1973</v>
      </c>
      <c r="Q8" s="329" t="s">
        <v>21</v>
      </c>
      <c r="R8" s="338" t="s">
        <v>17068</v>
      </c>
      <c r="S8" s="329" t="s">
        <v>1944</v>
      </c>
      <c r="T8" s="329" t="s">
        <v>22</v>
      </c>
      <c r="U8" s="336">
        <v>31120</v>
      </c>
      <c r="V8" s="329" t="s">
        <v>334</v>
      </c>
      <c r="W8" s="329" t="s">
        <v>334</v>
      </c>
      <c r="X8" s="329" t="s">
        <v>1936</v>
      </c>
      <c r="Y8" s="338" t="s">
        <v>17069</v>
      </c>
      <c r="Z8" s="336">
        <v>45013</v>
      </c>
      <c r="AA8" s="329" t="s">
        <v>1937</v>
      </c>
      <c r="AB8" s="329" t="s">
        <v>1938</v>
      </c>
      <c r="AC8" s="339" t="s">
        <v>1974</v>
      </c>
      <c r="AD8" s="329" t="s">
        <v>1975</v>
      </c>
      <c r="AE8" s="329" t="s">
        <v>1976</v>
      </c>
      <c r="AF8" s="329" t="s">
        <v>17070</v>
      </c>
      <c r="AG8" s="329" t="s">
        <v>17071</v>
      </c>
      <c r="AH8" s="329" t="s">
        <v>17072</v>
      </c>
      <c r="AI8" s="329" t="s">
        <v>17073</v>
      </c>
      <c r="AJ8" s="338" t="s">
        <v>17074</v>
      </c>
      <c r="AK8" s="329" t="s">
        <v>1977</v>
      </c>
      <c r="AL8" s="329" t="s">
        <v>1941</v>
      </c>
      <c r="AM8" s="500" t="s">
        <v>61</v>
      </c>
      <c r="AN8" s="325" t="s">
        <v>62</v>
      </c>
      <c r="AO8" s="7" t="s">
        <v>17075</v>
      </c>
      <c r="AQ8" s="6" t="s">
        <v>17076</v>
      </c>
      <c r="AR8" s="501" t="str">
        <f>Table2[[#This Row],[Employee Code]]</f>
        <v>10900083</v>
      </c>
      <c r="AS8" s="4" t="s">
        <v>16</v>
      </c>
      <c r="AT8" s="4" t="s">
        <v>17038</v>
      </c>
    </row>
    <row r="9" spans="1:48" s="4" customFormat="1" ht="25" customHeight="1" x14ac:dyDescent="0.35">
      <c r="A9" s="365">
        <f t="shared" si="0"/>
        <v>8</v>
      </c>
      <c r="B9" s="338" t="s">
        <v>16264</v>
      </c>
      <c r="C9" s="335" t="s">
        <v>63</v>
      </c>
      <c r="D9" s="329"/>
      <c r="E9" s="329" t="s">
        <v>14</v>
      </c>
      <c r="F9" s="336">
        <v>40189</v>
      </c>
      <c r="G9" s="336"/>
      <c r="H9" s="336">
        <v>45192</v>
      </c>
      <c r="I9" s="498">
        <v>45862</v>
      </c>
      <c r="J9" s="329" t="s">
        <v>1978</v>
      </c>
      <c r="K9" s="337" t="s">
        <v>64</v>
      </c>
      <c r="L9" s="337" t="s">
        <v>64</v>
      </c>
      <c r="M9" s="499" t="s">
        <v>17077</v>
      </c>
      <c r="N9" s="337" t="s">
        <v>1979</v>
      </c>
      <c r="O9" s="337" t="s">
        <v>65</v>
      </c>
      <c r="P9" s="337" t="s">
        <v>1980</v>
      </c>
      <c r="Q9" s="329" t="s">
        <v>21</v>
      </c>
      <c r="R9" s="338"/>
      <c r="S9" s="329"/>
      <c r="T9" s="329" t="s">
        <v>53</v>
      </c>
      <c r="U9" s="336">
        <v>23953</v>
      </c>
      <c r="V9" s="329" t="s">
        <v>1981</v>
      </c>
      <c r="W9" s="329" t="s">
        <v>1981</v>
      </c>
      <c r="X9" s="329" t="s">
        <v>17078</v>
      </c>
      <c r="Y9" s="338" t="s">
        <v>17079</v>
      </c>
      <c r="Z9" s="336">
        <v>44221</v>
      </c>
      <c r="AA9" s="329" t="s">
        <v>17078</v>
      </c>
      <c r="AB9" s="329" t="s">
        <v>1938</v>
      </c>
      <c r="AC9" s="339" t="s">
        <v>1968</v>
      </c>
      <c r="AD9" s="329" t="s">
        <v>17080</v>
      </c>
      <c r="AE9" s="329" t="s">
        <v>1982</v>
      </c>
      <c r="AF9" s="329" t="s">
        <v>17081</v>
      </c>
      <c r="AG9" s="329" t="s">
        <v>17082</v>
      </c>
      <c r="AH9" s="329" t="s">
        <v>17081</v>
      </c>
      <c r="AI9" s="329" t="s">
        <v>17082</v>
      </c>
      <c r="AJ9" s="338"/>
      <c r="AK9" s="329" t="s">
        <v>17083</v>
      </c>
      <c r="AL9" s="329" t="s">
        <v>1971</v>
      </c>
      <c r="AM9" s="500" t="s">
        <v>66</v>
      </c>
      <c r="AN9" s="325" t="s">
        <v>67</v>
      </c>
      <c r="AO9" s="7"/>
      <c r="AQ9" s="6" t="s">
        <v>63</v>
      </c>
      <c r="AR9" s="501" t="str">
        <f>Table2[[#This Row],[Employee Code]]</f>
        <v>11000092</v>
      </c>
      <c r="AS9" s="4" t="s">
        <v>16</v>
      </c>
      <c r="AT9" s="4" t="s">
        <v>14</v>
      </c>
    </row>
    <row r="10" spans="1:48" s="4" customFormat="1" ht="25" customHeight="1" x14ac:dyDescent="0.35">
      <c r="A10" s="365">
        <f t="shared" si="0"/>
        <v>9</v>
      </c>
      <c r="B10" s="338" t="s">
        <v>16265</v>
      </c>
      <c r="C10" s="335" t="s">
        <v>68</v>
      </c>
      <c r="D10" s="329"/>
      <c r="E10" s="329" t="s">
        <v>14</v>
      </c>
      <c r="F10" s="336">
        <v>40238</v>
      </c>
      <c r="G10" s="336">
        <v>40298</v>
      </c>
      <c r="H10" s="336">
        <v>40603</v>
      </c>
      <c r="I10" s="498"/>
      <c r="J10" s="329" t="s">
        <v>1932</v>
      </c>
      <c r="K10" s="337" t="s">
        <v>69</v>
      </c>
      <c r="L10" s="337" t="s">
        <v>70</v>
      </c>
      <c r="M10" s="499" t="s">
        <v>1983</v>
      </c>
      <c r="N10" s="337" t="s">
        <v>1984</v>
      </c>
      <c r="O10" s="337" t="s">
        <v>71</v>
      </c>
      <c r="P10" s="337" t="s">
        <v>1985</v>
      </c>
      <c r="Q10" s="329" t="s">
        <v>21</v>
      </c>
      <c r="R10" s="338" t="s">
        <v>17084</v>
      </c>
      <c r="S10" s="329" t="s">
        <v>1986</v>
      </c>
      <c r="T10" s="329" t="s">
        <v>53</v>
      </c>
      <c r="U10" s="336">
        <v>29746</v>
      </c>
      <c r="V10" s="329" t="s">
        <v>747</v>
      </c>
      <c r="W10" s="329" t="s">
        <v>747</v>
      </c>
      <c r="X10" s="329" t="s">
        <v>1936</v>
      </c>
      <c r="Y10" s="338" t="s">
        <v>17085</v>
      </c>
      <c r="Z10" s="336">
        <v>42956</v>
      </c>
      <c r="AA10" s="329" t="s">
        <v>255</v>
      </c>
      <c r="AB10" s="329" t="s">
        <v>1938</v>
      </c>
      <c r="AC10" s="339" t="s">
        <v>1939</v>
      </c>
      <c r="AD10" s="329" t="s">
        <v>1987</v>
      </c>
      <c r="AE10" s="329" t="s">
        <v>1988</v>
      </c>
      <c r="AF10" s="329" t="s">
        <v>17086</v>
      </c>
      <c r="AG10" s="329" t="s">
        <v>17087</v>
      </c>
      <c r="AH10" s="329" t="s">
        <v>17086</v>
      </c>
      <c r="AI10" s="329" t="s">
        <v>17087</v>
      </c>
      <c r="AJ10" s="338" t="s">
        <v>17088</v>
      </c>
      <c r="AK10" s="329" t="s">
        <v>17089</v>
      </c>
      <c r="AL10" s="329" t="s">
        <v>1958</v>
      </c>
      <c r="AM10" s="500" t="s">
        <v>72</v>
      </c>
      <c r="AN10" s="325" t="s">
        <v>73</v>
      </c>
      <c r="AO10" s="7"/>
      <c r="AQ10" s="6" t="s">
        <v>17090</v>
      </c>
      <c r="AR10" s="501" t="str">
        <f>Table2[[#This Row],[Employee Code]]</f>
        <v>11000095</v>
      </c>
      <c r="AS10" s="4" t="s">
        <v>16</v>
      </c>
      <c r="AT10" s="4" t="s">
        <v>14</v>
      </c>
    </row>
    <row r="11" spans="1:48" s="4" customFormat="1" ht="25" customHeight="1" x14ac:dyDescent="0.35">
      <c r="A11" s="365">
        <f t="shared" si="0"/>
        <v>10</v>
      </c>
      <c r="B11" s="338" t="s">
        <v>16266</v>
      </c>
      <c r="C11" s="335" t="s">
        <v>74</v>
      </c>
      <c r="D11" s="329"/>
      <c r="E11" s="329" t="s">
        <v>14</v>
      </c>
      <c r="F11" s="336">
        <v>40315</v>
      </c>
      <c r="G11" s="336">
        <v>40375</v>
      </c>
      <c r="H11" s="336">
        <v>40680</v>
      </c>
      <c r="I11" s="498"/>
      <c r="J11" s="329" t="s">
        <v>1932</v>
      </c>
      <c r="K11" s="337" t="s">
        <v>34</v>
      </c>
      <c r="L11" s="337" t="s">
        <v>35</v>
      </c>
      <c r="M11" s="499" t="s">
        <v>1989</v>
      </c>
      <c r="N11" s="337" t="s">
        <v>1990</v>
      </c>
      <c r="O11" s="337" t="s">
        <v>75</v>
      </c>
      <c r="P11" s="337" t="s">
        <v>1991</v>
      </c>
      <c r="Q11" s="329" t="s">
        <v>21</v>
      </c>
      <c r="R11" s="338" t="s">
        <v>17091</v>
      </c>
      <c r="S11" s="329" t="s">
        <v>1944</v>
      </c>
      <c r="T11" s="329" t="s">
        <v>22</v>
      </c>
      <c r="U11" s="336">
        <v>31942</v>
      </c>
      <c r="V11" s="329" t="s">
        <v>255</v>
      </c>
      <c r="W11" s="329" t="s">
        <v>255</v>
      </c>
      <c r="X11" s="329" t="s">
        <v>1936</v>
      </c>
      <c r="Y11" s="338" t="s">
        <v>17092</v>
      </c>
      <c r="Z11" s="336">
        <v>44311</v>
      </c>
      <c r="AA11" s="329" t="s">
        <v>1937</v>
      </c>
      <c r="AB11" s="329" t="s">
        <v>1938</v>
      </c>
      <c r="AC11" s="339" t="s">
        <v>1939</v>
      </c>
      <c r="AD11" s="329" t="s">
        <v>1992</v>
      </c>
      <c r="AE11" s="329" t="s">
        <v>1962</v>
      </c>
      <c r="AF11" s="329" t="s">
        <v>17093</v>
      </c>
      <c r="AG11" s="329" t="s">
        <v>17094</v>
      </c>
      <c r="AH11" s="329" t="s">
        <v>17093</v>
      </c>
      <c r="AI11" s="329" t="s">
        <v>17094</v>
      </c>
      <c r="AJ11" s="338" t="s">
        <v>17095</v>
      </c>
      <c r="AK11" s="329" t="s">
        <v>17096</v>
      </c>
      <c r="AL11" s="329" t="s">
        <v>1993</v>
      </c>
      <c r="AM11" s="500" t="s">
        <v>76</v>
      </c>
      <c r="AN11" s="325" t="s">
        <v>77</v>
      </c>
      <c r="AO11" s="7" t="s">
        <v>17097</v>
      </c>
      <c r="AQ11" s="6" t="s">
        <v>17098</v>
      </c>
      <c r="AR11" s="501" t="str">
        <f>Table2[[#This Row],[Employee Code]]</f>
        <v>11000107</v>
      </c>
      <c r="AS11" s="4" t="s">
        <v>16</v>
      </c>
      <c r="AT11" s="4" t="s">
        <v>14</v>
      </c>
    </row>
    <row r="12" spans="1:48" s="4" customFormat="1" ht="25" customHeight="1" x14ac:dyDescent="0.35">
      <c r="A12" s="365">
        <f t="shared" si="0"/>
        <v>11</v>
      </c>
      <c r="B12" s="338" t="s">
        <v>16267</v>
      </c>
      <c r="C12" s="335" t="s">
        <v>78</v>
      </c>
      <c r="D12" s="329"/>
      <c r="E12" s="329" t="s">
        <v>79</v>
      </c>
      <c r="F12" s="336">
        <v>40374</v>
      </c>
      <c r="G12" s="336">
        <v>40434</v>
      </c>
      <c r="H12" s="336">
        <v>40739</v>
      </c>
      <c r="I12" s="498"/>
      <c r="J12" s="329" t="s">
        <v>1932</v>
      </c>
      <c r="K12" s="337" t="s">
        <v>80</v>
      </c>
      <c r="L12" s="337" t="s">
        <v>81</v>
      </c>
      <c r="M12" s="499" t="s">
        <v>1994</v>
      </c>
      <c r="N12" s="337" t="s">
        <v>1995</v>
      </c>
      <c r="O12" s="337" t="s">
        <v>82</v>
      </c>
      <c r="P12" s="337" t="s">
        <v>1996</v>
      </c>
      <c r="Q12" s="329" t="s">
        <v>83</v>
      </c>
      <c r="R12" s="338" t="s">
        <v>17099</v>
      </c>
      <c r="S12" s="329" t="s">
        <v>1944</v>
      </c>
      <c r="T12" s="329" t="s">
        <v>53</v>
      </c>
      <c r="U12" s="336">
        <v>25987</v>
      </c>
      <c r="V12" s="329" t="s">
        <v>1997</v>
      </c>
      <c r="W12" s="329" t="s">
        <v>79</v>
      </c>
      <c r="X12" s="329" t="s">
        <v>1936</v>
      </c>
      <c r="Y12" s="338" t="s">
        <v>17100</v>
      </c>
      <c r="Z12" s="336">
        <v>44474</v>
      </c>
      <c r="AA12" s="329" t="s">
        <v>1937</v>
      </c>
      <c r="AB12" s="329" t="s">
        <v>1938</v>
      </c>
      <c r="AC12" s="339" t="s">
        <v>1939</v>
      </c>
      <c r="AD12" s="329" t="s">
        <v>17101</v>
      </c>
      <c r="AE12" s="329" t="s">
        <v>1998</v>
      </c>
      <c r="AF12" s="329" t="s">
        <v>17102</v>
      </c>
      <c r="AG12" s="329" t="s">
        <v>17103</v>
      </c>
      <c r="AH12" s="329" t="s">
        <v>17102</v>
      </c>
      <c r="AI12" s="329" t="s">
        <v>17103</v>
      </c>
      <c r="AJ12" s="338" t="s">
        <v>17104</v>
      </c>
      <c r="AK12" s="329" t="s">
        <v>17105</v>
      </c>
      <c r="AL12" s="329" t="s">
        <v>1971</v>
      </c>
      <c r="AM12" s="500" t="s">
        <v>84</v>
      </c>
      <c r="AN12" s="325" t="s">
        <v>85</v>
      </c>
      <c r="AO12" s="7" t="s">
        <v>17106</v>
      </c>
      <c r="AQ12" s="6" t="s">
        <v>17107</v>
      </c>
      <c r="AR12" s="501" t="str">
        <f>Table2[[#This Row],[Employee Code]]</f>
        <v>11000113</v>
      </c>
      <c r="AS12" s="4" t="s">
        <v>17108</v>
      </c>
      <c r="AT12" s="4" t="s">
        <v>17038</v>
      </c>
    </row>
    <row r="13" spans="1:48" s="4" customFormat="1" ht="25" customHeight="1" x14ac:dyDescent="0.35">
      <c r="A13" s="365">
        <f t="shared" si="0"/>
        <v>12</v>
      </c>
      <c r="B13" s="338" t="s">
        <v>16268</v>
      </c>
      <c r="C13" s="335" t="s">
        <v>86</v>
      </c>
      <c r="D13" s="329"/>
      <c r="E13" s="329" t="s">
        <v>14</v>
      </c>
      <c r="F13" s="336">
        <v>40422</v>
      </c>
      <c r="G13" s="336">
        <v>40482</v>
      </c>
      <c r="H13" s="336">
        <v>40483</v>
      </c>
      <c r="I13" s="498"/>
      <c r="J13" s="329" t="s">
        <v>1932</v>
      </c>
      <c r="K13" s="337" t="s">
        <v>18</v>
      </c>
      <c r="L13" s="337" t="s">
        <v>18</v>
      </c>
      <c r="M13" s="499" t="s">
        <v>18</v>
      </c>
      <c r="N13" s="337" t="s">
        <v>1979</v>
      </c>
      <c r="O13" s="337" t="s">
        <v>87</v>
      </c>
      <c r="P13" s="337" t="s">
        <v>1999</v>
      </c>
      <c r="Q13" s="329" t="s">
        <v>21</v>
      </c>
      <c r="R13" s="338" t="s">
        <v>17109</v>
      </c>
      <c r="S13" s="329" t="s">
        <v>1944</v>
      </c>
      <c r="T13" s="329" t="s">
        <v>53</v>
      </c>
      <c r="U13" s="336">
        <v>25536</v>
      </c>
      <c r="V13" s="329" t="s">
        <v>255</v>
      </c>
      <c r="W13" s="329" t="s">
        <v>1382</v>
      </c>
      <c r="X13" s="329" t="s">
        <v>1936</v>
      </c>
      <c r="Y13" s="338" t="s">
        <v>17110</v>
      </c>
      <c r="Z13" s="336">
        <v>44552</v>
      </c>
      <c r="AA13" s="329" t="s">
        <v>1937</v>
      </c>
      <c r="AB13" s="329" t="s">
        <v>1938</v>
      </c>
      <c r="AC13" s="339" t="s">
        <v>17111</v>
      </c>
      <c r="AD13" s="329" t="s">
        <v>17112</v>
      </c>
      <c r="AE13" s="329" t="s">
        <v>1948</v>
      </c>
      <c r="AF13" s="329" t="s">
        <v>17113</v>
      </c>
      <c r="AG13" s="329" t="s">
        <v>17114</v>
      </c>
      <c r="AH13" s="329" t="s">
        <v>17115</v>
      </c>
      <c r="AI13" s="329" t="s">
        <v>17116</v>
      </c>
      <c r="AJ13" s="338" t="s">
        <v>138</v>
      </c>
      <c r="AK13" s="329" t="s">
        <v>136</v>
      </c>
      <c r="AL13" s="329" t="s">
        <v>1971</v>
      </c>
      <c r="AM13" s="500" t="s">
        <v>88</v>
      </c>
      <c r="AN13" s="325" t="s">
        <v>89</v>
      </c>
      <c r="AO13" s="7" t="s">
        <v>17117</v>
      </c>
      <c r="AQ13" s="6" t="s">
        <v>17118</v>
      </c>
      <c r="AR13" s="501" t="str">
        <f>Table2[[#This Row],[Employee Code]]</f>
        <v>11000121</v>
      </c>
      <c r="AS13" s="4" t="s">
        <v>16</v>
      </c>
      <c r="AT13" s="4" t="s">
        <v>14</v>
      </c>
    </row>
    <row r="14" spans="1:48" s="4" customFormat="1" ht="25" customHeight="1" x14ac:dyDescent="0.35">
      <c r="A14" s="365">
        <f t="shared" si="0"/>
        <v>13</v>
      </c>
      <c r="B14" s="338" t="s">
        <v>16269</v>
      </c>
      <c r="C14" s="335" t="s">
        <v>90</v>
      </c>
      <c r="D14" s="329"/>
      <c r="E14" s="329" t="s">
        <v>91</v>
      </c>
      <c r="F14" s="336">
        <v>40427</v>
      </c>
      <c r="G14" s="336">
        <v>40487</v>
      </c>
      <c r="H14" s="336">
        <v>40792</v>
      </c>
      <c r="I14" s="498"/>
      <c r="J14" s="329" t="s">
        <v>1932</v>
      </c>
      <c r="K14" s="337" t="s">
        <v>34</v>
      </c>
      <c r="L14" s="337" t="s">
        <v>35</v>
      </c>
      <c r="M14" s="499" t="s">
        <v>35</v>
      </c>
      <c r="N14" s="337" t="s">
        <v>1990</v>
      </c>
      <c r="O14" s="337" t="s">
        <v>92</v>
      </c>
      <c r="P14" s="337" t="s">
        <v>2000</v>
      </c>
      <c r="Q14" s="329" t="s">
        <v>21</v>
      </c>
      <c r="R14" s="338" t="s">
        <v>17119</v>
      </c>
      <c r="S14" s="329" t="s">
        <v>1944</v>
      </c>
      <c r="T14" s="329" t="s">
        <v>22</v>
      </c>
      <c r="U14" s="336">
        <v>31171</v>
      </c>
      <c r="V14" s="329" t="s">
        <v>91</v>
      </c>
      <c r="W14" s="329" t="s">
        <v>91</v>
      </c>
      <c r="X14" s="329" t="s">
        <v>1936</v>
      </c>
      <c r="Y14" s="338" t="s">
        <v>17120</v>
      </c>
      <c r="Z14" s="336">
        <v>44692</v>
      </c>
      <c r="AA14" s="329" t="s">
        <v>1937</v>
      </c>
      <c r="AB14" s="329" t="s">
        <v>1956</v>
      </c>
      <c r="AC14" s="339" t="s">
        <v>1939</v>
      </c>
      <c r="AD14" s="329" t="s">
        <v>1947</v>
      </c>
      <c r="AE14" s="329" t="s">
        <v>1948</v>
      </c>
      <c r="AF14" s="329" t="s">
        <v>17121</v>
      </c>
      <c r="AG14" s="329" t="s">
        <v>17122</v>
      </c>
      <c r="AH14" s="329" t="s">
        <v>17123</v>
      </c>
      <c r="AI14" s="329" t="s">
        <v>17124</v>
      </c>
      <c r="AJ14" s="338" t="s">
        <v>17125</v>
      </c>
      <c r="AK14" s="329" t="s">
        <v>17126</v>
      </c>
      <c r="AL14" s="329" t="s">
        <v>1950</v>
      </c>
      <c r="AM14" s="500" t="s">
        <v>93</v>
      </c>
      <c r="AN14" s="325" t="s">
        <v>94</v>
      </c>
      <c r="AO14" s="7" t="s">
        <v>17127</v>
      </c>
      <c r="AQ14" s="6" t="s">
        <v>17128</v>
      </c>
      <c r="AR14" s="501" t="str">
        <f>Table2[[#This Row],[Employee Code]]</f>
        <v>11000122</v>
      </c>
      <c r="AS14" s="4" t="s">
        <v>16</v>
      </c>
      <c r="AT14" s="4" t="s">
        <v>17038</v>
      </c>
    </row>
    <row r="15" spans="1:48" s="4" customFormat="1" ht="25" customHeight="1" x14ac:dyDescent="0.35">
      <c r="A15" s="365">
        <f t="shared" si="0"/>
        <v>14</v>
      </c>
      <c r="B15" s="338" t="s">
        <v>16270</v>
      </c>
      <c r="C15" s="335" t="s">
        <v>95</v>
      </c>
      <c r="D15" s="329"/>
      <c r="E15" s="329" t="s">
        <v>14</v>
      </c>
      <c r="F15" s="336">
        <v>40455</v>
      </c>
      <c r="G15" s="336">
        <v>40515</v>
      </c>
      <c r="H15" s="336">
        <v>40820</v>
      </c>
      <c r="I15" s="498"/>
      <c r="J15" s="329" t="s">
        <v>1932</v>
      </c>
      <c r="K15" s="337" t="s">
        <v>64</v>
      </c>
      <c r="L15" s="337" t="s">
        <v>96</v>
      </c>
      <c r="M15" s="499" t="s">
        <v>2001</v>
      </c>
      <c r="N15" s="337" t="s">
        <v>1990</v>
      </c>
      <c r="O15" s="337" t="s">
        <v>97</v>
      </c>
      <c r="P15" s="337" t="s">
        <v>2002</v>
      </c>
      <c r="Q15" s="329" t="s">
        <v>21</v>
      </c>
      <c r="R15" s="338" t="s">
        <v>17129</v>
      </c>
      <c r="S15" s="329" t="s">
        <v>2003</v>
      </c>
      <c r="T15" s="329" t="s">
        <v>53</v>
      </c>
      <c r="U15" s="336">
        <v>31141</v>
      </c>
      <c r="V15" s="329" t="s">
        <v>124</v>
      </c>
      <c r="W15" s="329" t="s">
        <v>124</v>
      </c>
      <c r="X15" s="329" t="s">
        <v>1936</v>
      </c>
      <c r="Y15" s="338" t="s">
        <v>17130</v>
      </c>
      <c r="Z15" s="336">
        <v>44776</v>
      </c>
      <c r="AA15" s="329" t="s">
        <v>1937</v>
      </c>
      <c r="AB15" s="329" t="s">
        <v>1938</v>
      </c>
      <c r="AC15" s="339" t="s">
        <v>1968</v>
      </c>
      <c r="AD15" s="329" t="s">
        <v>17131</v>
      </c>
      <c r="AE15" s="329" t="s">
        <v>96</v>
      </c>
      <c r="AF15" s="329" t="s">
        <v>17132</v>
      </c>
      <c r="AG15" s="329" t="s">
        <v>17133</v>
      </c>
      <c r="AH15" s="329" t="s">
        <v>17134</v>
      </c>
      <c r="AI15" s="329" t="s">
        <v>17135</v>
      </c>
      <c r="AJ15" s="338" t="s">
        <v>17136</v>
      </c>
      <c r="AK15" s="329" t="s">
        <v>17137</v>
      </c>
      <c r="AL15" s="329" t="s">
        <v>1971</v>
      </c>
      <c r="AM15" s="500" t="s">
        <v>98</v>
      </c>
      <c r="AN15" s="325" t="s">
        <v>99</v>
      </c>
      <c r="AO15" s="7" t="s">
        <v>17138</v>
      </c>
      <c r="AQ15" s="6" t="s">
        <v>17139</v>
      </c>
      <c r="AR15" s="501" t="str">
        <f>Table2[[#This Row],[Employee Code]]</f>
        <v>11000130</v>
      </c>
      <c r="AS15" s="4" t="s">
        <v>16</v>
      </c>
      <c r="AT15" s="4" t="s">
        <v>14</v>
      </c>
    </row>
    <row r="16" spans="1:48" s="4" customFormat="1" ht="25" customHeight="1" x14ac:dyDescent="0.35">
      <c r="A16" s="365">
        <f t="shared" si="0"/>
        <v>15</v>
      </c>
      <c r="B16" s="338" t="s">
        <v>16271</v>
      </c>
      <c r="C16" s="335" t="s">
        <v>100</v>
      </c>
      <c r="D16" s="329"/>
      <c r="E16" s="329" t="s">
        <v>101</v>
      </c>
      <c r="F16" s="336">
        <v>40478</v>
      </c>
      <c r="G16" s="336">
        <v>40538</v>
      </c>
      <c r="H16" s="336">
        <v>40843</v>
      </c>
      <c r="I16" s="498"/>
      <c r="J16" s="329" t="s">
        <v>1932</v>
      </c>
      <c r="K16" s="337" t="s">
        <v>34</v>
      </c>
      <c r="L16" s="337" t="s">
        <v>35</v>
      </c>
      <c r="M16" s="499" t="s">
        <v>35</v>
      </c>
      <c r="N16" s="337" t="s">
        <v>1990</v>
      </c>
      <c r="O16" s="337" t="s">
        <v>92</v>
      </c>
      <c r="P16" s="337" t="s">
        <v>2000</v>
      </c>
      <c r="Q16" s="329" t="s">
        <v>21</v>
      </c>
      <c r="R16" s="338" t="s">
        <v>17140</v>
      </c>
      <c r="S16" s="329" t="s">
        <v>1944</v>
      </c>
      <c r="T16" s="329" t="s">
        <v>22</v>
      </c>
      <c r="U16" s="336">
        <v>30359</v>
      </c>
      <c r="V16" s="329" t="s">
        <v>1679</v>
      </c>
      <c r="W16" s="329" t="s">
        <v>501</v>
      </c>
      <c r="X16" s="329" t="s">
        <v>1936</v>
      </c>
      <c r="Y16" s="338" t="s">
        <v>17141</v>
      </c>
      <c r="Z16" s="336">
        <v>44205</v>
      </c>
      <c r="AA16" s="329" t="s">
        <v>1937</v>
      </c>
      <c r="AB16" s="329" t="s">
        <v>1956</v>
      </c>
      <c r="AC16" s="339" t="s">
        <v>1939</v>
      </c>
      <c r="AD16" s="329" t="s">
        <v>2004</v>
      </c>
      <c r="AE16" s="329" t="s">
        <v>1976</v>
      </c>
      <c r="AF16" s="329" t="s">
        <v>17142</v>
      </c>
      <c r="AG16" s="329" t="s">
        <v>17143</v>
      </c>
      <c r="AH16" s="329" t="s">
        <v>17144</v>
      </c>
      <c r="AI16" s="329" t="s">
        <v>17145</v>
      </c>
      <c r="AJ16" s="338" t="s">
        <v>17146</v>
      </c>
      <c r="AK16" s="329" t="s">
        <v>17147</v>
      </c>
      <c r="AL16" s="329" t="s">
        <v>2005</v>
      </c>
      <c r="AM16" s="500" t="s">
        <v>102</v>
      </c>
      <c r="AN16" s="325" t="s">
        <v>103</v>
      </c>
      <c r="AO16" s="7" t="s">
        <v>17148</v>
      </c>
      <c r="AQ16" s="6" t="s">
        <v>17149</v>
      </c>
      <c r="AR16" s="501" t="str">
        <f>Table2[[#This Row],[Employee Code]]</f>
        <v>11000134</v>
      </c>
      <c r="AS16" s="4" t="s">
        <v>16</v>
      </c>
      <c r="AT16" s="4" t="s">
        <v>17038</v>
      </c>
    </row>
    <row r="17" spans="1:46" s="4" customFormat="1" ht="25" customHeight="1" x14ac:dyDescent="0.35">
      <c r="A17" s="365">
        <f t="shared" si="0"/>
        <v>16</v>
      </c>
      <c r="B17" s="338" t="s">
        <v>16272</v>
      </c>
      <c r="C17" s="335" t="s">
        <v>104</v>
      </c>
      <c r="D17" s="329"/>
      <c r="E17" s="329" t="s">
        <v>14</v>
      </c>
      <c r="F17" s="336">
        <v>40658</v>
      </c>
      <c r="G17" s="336">
        <v>40718</v>
      </c>
      <c r="H17" s="336">
        <v>40719</v>
      </c>
      <c r="I17" s="498"/>
      <c r="J17" s="329" t="s">
        <v>1932</v>
      </c>
      <c r="K17" s="337" t="s">
        <v>69</v>
      </c>
      <c r="L17" s="337" t="s">
        <v>70</v>
      </c>
      <c r="M17" s="499" t="s">
        <v>1983</v>
      </c>
      <c r="N17" s="337" t="s">
        <v>1942</v>
      </c>
      <c r="O17" s="337" t="s">
        <v>105</v>
      </c>
      <c r="P17" s="337" t="s">
        <v>2006</v>
      </c>
      <c r="Q17" s="329" t="s">
        <v>21</v>
      </c>
      <c r="R17" s="338" t="s">
        <v>17150</v>
      </c>
      <c r="S17" s="329" t="s">
        <v>1944</v>
      </c>
      <c r="T17" s="329" t="s">
        <v>53</v>
      </c>
      <c r="U17" s="336">
        <v>26737</v>
      </c>
      <c r="V17" s="329" t="s">
        <v>255</v>
      </c>
      <c r="W17" s="329" t="s">
        <v>2007</v>
      </c>
      <c r="X17" s="329" t="s">
        <v>1936</v>
      </c>
      <c r="Y17" s="338" t="s">
        <v>17151</v>
      </c>
      <c r="Z17" s="336">
        <v>45073</v>
      </c>
      <c r="AA17" s="329" t="s">
        <v>1937</v>
      </c>
      <c r="AB17" s="329" t="s">
        <v>1938</v>
      </c>
      <c r="AC17" s="339" t="s">
        <v>1939</v>
      </c>
      <c r="AD17" s="329" t="s">
        <v>1947</v>
      </c>
      <c r="AE17" s="329" t="s">
        <v>1962</v>
      </c>
      <c r="AF17" s="329" t="s">
        <v>17152</v>
      </c>
      <c r="AG17" s="329" t="s">
        <v>17153</v>
      </c>
      <c r="AH17" s="329" t="s">
        <v>17152</v>
      </c>
      <c r="AI17" s="329" t="s">
        <v>17153</v>
      </c>
      <c r="AJ17" s="338" t="s">
        <v>17154</v>
      </c>
      <c r="AK17" s="329" t="s">
        <v>17155</v>
      </c>
      <c r="AL17" s="329" t="s">
        <v>1971</v>
      </c>
      <c r="AM17" s="500" t="s">
        <v>106</v>
      </c>
      <c r="AN17" s="325" t="s">
        <v>107</v>
      </c>
      <c r="AO17" s="7" t="s">
        <v>17156</v>
      </c>
      <c r="AQ17" s="6" t="s">
        <v>17157</v>
      </c>
      <c r="AR17" s="501" t="str">
        <f>Table2[[#This Row],[Employee Code]]</f>
        <v>11100162</v>
      </c>
      <c r="AS17" s="4" t="s">
        <v>16</v>
      </c>
      <c r="AT17" s="4" t="s">
        <v>14</v>
      </c>
    </row>
    <row r="18" spans="1:46" s="4" customFormat="1" ht="25" customHeight="1" x14ac:dyDescent="0.35">
      <c r="A18" s="365">
        <f t="shared" si="0"/>
        <v>17</v>
      </c>
      <c r="B18" s="338" t="s">
        <v>16273</v>
      </c>
      <c r="C18" s="335" t="s">
        <v>108</v>
      </c>
      <c r="D18" s="329"/>
      <c r="E18" s="329" t="s">
        <v>14</v>
      </c>
      <c r="F18" s="336">
        <v>40725</v>
      </c>
      <c r="G18" s="336">
        <v>40785</v>
      </c>
      <c r="H18" s="336">
        <v>41090</v>
      </c>
      <c r="I18" s="498"/>
      <c r="J18" s="329" t="s">
        <v>1932</v>
      </c>
      <c r="K18" s="337" t="s">
        <v>109</v>
      </c>
      <c r="L18" s="337" t="s">
        <v>110</v>
      </c>
      <c r="M18" s="499" t="s">
        <v>110</v>
      </c>
      <c r="N18" s="337" t="s">
        <v>1942</v>
      </c>
      <c r="O18" s="337" t="s">
        <v>111</v>
      </c>
      <c r="P18" s="337" t="s">
        <v>2008</v>
      </c>
      <c r="Q18" s="329" t="s">
        <v>21</v>
      </c>
      <c r="R18" s="338" t="s">
        <v>17158</v>
      </c>
      <c r="S18" s="329" t="s">
        <v>1935</v>
      </c>
      <c r="T18" s="329" t="s">
        <v>22</v>
      </c>
      <c r="U18" s="336">
        <v>27673</v>
      </c>
      <c r="V18" s="329" t="s">
        <v>1658</v>
      </c>
      <c r="W18" s="329" t="s">
        <v>1658</v>
      </c>
      <c r="X18" s="329" t="s">
        <v>1936</v>
      </c>
      <c r="Y18" s="338" t="s">
        <v>17159</v>
      </c>
      <c r="Z18" s="336">
        <v>42843</v>
      </c>
      <c r="AA18" s="329" t="s">
        <v>2009</v>
      </c>
      <c r="AB18" s="329" t="s">
        <v>1961</v>
      </c>
      <c r="AC18" s="339" t="s">
        <v>1939</v>
      </c>
      <c r="AD18" s="329" t="s">
        <v>2010</v>
      </c>
      <c r="AE18" s="329" t="s">
        <v>2011</v>
      </c>
      <c r="AF18" s="329" t="s">
        <v>17160</v>
      </c>
      <c r="AG18" s="329" t="s">
        <v>17161</v>
      </c>
      <c r="AH18" s="329" t="s">
        <v>17160</v>
      </c>
      <c r="AI18" s="329" t="s">
        <v>17161</v>
      </c>
      <c r="AJ18" s="338" t="s">
        <v>17162</v>
      </c>
      <c r="AK18" s="329" t="s">
        <v>226</v>
      </c>
      <c r="AL18" s="329" t="s">
        <v>1941</v>
      </c>
      <c r="AM18" s="500" t="s">
        <v>112</v>
      </c>
      <c r="AN18" s="325" t="s">
        <v>113</v>
      </c>
      <c r="AO18" s="7"/>
      <c r="AQ18" s="6" t="s">
        <v>17163</v>
      </c>
      <c r="AR18" s="501" t="str">
        <f>Table2[[#This Row],[Employee Code]]</f>
        <v>11100174</v>
      </c>
      <c r="AS18" s="4" t="s">
        <v>16</v>
      </c>
      <c r="AT18" s="4" t="s">
        <v>14</v>
      </c>
    </row>
    <row r="19" spans="1:46" s="4" customFormat="1" ht="25" customHeight="1" x14ac:dyDescent="0.35">
      <c r="A19" s="365">
        <f t="shared" si="0"/>
        <v>18</v>
      </c>
      <c r="B19" s="338" t="s">
        <v>16274</v>
      </c>
      <c r="C19" s="335" t="s">
        <v>114</v>
      </c>
      <c r="D19" s="329"/>
      <c r="E19" s="329" t="s">
        <v>14</v>
      </c>
      <c r="F19" s="336">
        <v>40730</v>
      </c>
      <c r="G19" s="336">
        <v>40790</v>
      </c>
      <c r="H19" s="336">
        <v>41095</v>
      </c>
      <c r="I19" s="498"/>
      <c r="J19" s="329" t="s">
        <v>1932</v>
      </c>
      <c r="K19" s="337" t="s">
        <v>34</v>
      </c>
      <c r="L19" s="337" t="s">
        <v>115</v>
      </c>
      <c r="M19" s="499" t="s">
        <v>115</v>
      </c>
      <c r="N19" s="337" t="s">
        <v>1942</v>
      </c>
      <c r="O19" s="337" t="s">
        <v>116</v>
      </c>
      <c r="P19" s="337" t="s">
        <v>2012</v>
      </c>
      <c r="Q19" s="329" t="s">
        <v>21</v>
      </c>
      <c r="R19" s="338" t="s">
        <v>17164</v>
      </c>
      <c r="S19" s="329" t="s">
        <v>1944</v>
      </c>
      <c r="T19" s="329" t="s">
        <v>53</v>
      </c>
      <c r="U19" s="336">
        <v>28192</v>
      </c>
      <c r="V19" s="329" t="s">
        <v>176</v>
      </c>
      <c r="W19" s="329" t="s">
        <v>176</v>
      </c>
      <c r="X19" s="329" t="s">
        <v>1936</v>
      </c>
      <c r="Y19" s="338" t="s">
        <v>17165</v>
      </c>
      <c r="Z19" s="336">
        <v>44635</v>
      </c>
      <c r="AA19" s="329" t="s">
        <v>1937</v>
      </c>
      <c r="AB19" s="329" t="s">
        <v>1938</v>
      </c>
      <c r="AC19" s="339" t="s">
        <v>1939</v>
      </c>
      <c r="AD19" s="329" t="s">
        <v>1969</v>
      </c>
      <c r="AE19" s="329" t="s">
        <v>1948</v>
      </c>
      <c r="AF19" s="329" t="s">
        <v>17166</v>
      </c>
      <c r="AG19" s="329" t="s">
        <v>17167</v>
      </c>
      <c r="AH19" s="329" t="s">
        <v>17168</v>
      </c>
      <c r="AI19" s="329" t="s">
        <v>17169</v>
      </c>
      <c r="AJ19" s="338" t="s">
        <v>17170</v>
      </c>
      <c r="AK19" s="329" t="s">
        <v>17171</v>
      </c>
      <c r="AL19" s="329" t="s">
        <v>1971</v>
      </c>
      <c r="AM19" s="500" t="s">
        <v>117</v>
      </c>
      <c r="AN19" s="325" t="s">
        <v>118</v>
      </c>
      <c r="AO19" s="7" t="s">
        <v>17172</v>
      </c>
      <c r="AQ19" s="6" t="s">
        <v>17173</v>
      </c>
      <c r="AR19" s="501" t="str">
        <f>Table2[[#This Row],[Employee Code]]</f>
        <v>11100177</v>
      </c>
      <c r="AS19" s="4" t="s">
        <v>16</v>
      </c>
      <c r="AT19" s="4" t="s">
        <v>14</v>
      </c>
    </row>
    <row r="20" spans="1:46" s="4" customFormat="1" ht="25" customHeight="1" x14ac:dyDescent="0.35">
      <c r="A20" s="365">
        <f t="shared" si="0"/>
        <v>19</v>
      </c>
      <c r="B20" s="338" t="s">
        <v>16275</v>
      </c>
      <c r="C20" s="335" t="s">
        <v>119</v>
      </c>
      <c r="D20" s="329"/>
      <c r="E20" s="329" t="s">
        <v>14</v>
      </c>
      <c r="F20" s="336">
        <v>40816</v>
      </c>
      <c r="G20" s="336">
        <v>40876</v>
      </c>
      <c r="H20" s="336">
        <v>41243</v>
      </c>
      <c r="I20" s="498"/>
      <c r="J20" s="329" t="s">
        <v>1932</v>
      </c>
      <c r="K20" s="337" t="s">
        <v>34</v>
      </c>
      <c r="L20" s="337" t="s">
        <v>35</v>
      </c>
      <c r="M20" s="499" t="s">
        <v>2013</v>
      </c>
      <c r="N20" s="337" t="s">
        <v>1933</v>
      </c>
      <c r="O20" s="337" t="s">
        <v>120</v>
      </c>
      <c r="P20" s="337" t="s">
        <v>2014</v>
      </c>
      <c r="Q20" s="329" t="s">
        <v>21</v>
      </c>
      <c r="R20" s="338" t="s">
        <v>17174</v>
      </c>
      <c r="S20" s="329" t="s">
        <v>1935</v>
      </c>
      <c r="T20" s="329" t="s">
        <v>22</v>
      </c>
      <c r="U20" s="336">
        <v>28336</v>
      </c>
      <c r="V20" s="329" t="s">
        <v>255</v>
      </c>
      <c r="W20" s="329" t="s">
        <v>2015</v>
      </c>
      <c r="X20" s="329" t="s">
        <v>1936</v>
      </c>
      <c r="Y20" s="338" t="s">
        <v>17175</v>
      </c>
      <c r="Z20" s="336">
        <v>45232</v>
      </c>
      <c r="AA20" s="329" t="s">
        <v>1937</v>
      </c>
      <c r="AB20" s="329" t="s">
        <v>1946</v>
      </c>
      <c r="AC20" s="339" t="s">
        <v>1939</v>
      </c>
      <c r="AD20" s="329" t="s">
        <v>2016</v>
      </c>
      <c r="AE20" s="329" t="s">
        <v>1962</v>
      </c>
      <c r="AF20" s="329" t="s">
        <v>17176</v>
      </c>
      <c r="AG20" s="329" t="s">
        <v>17177</v>
      </c>
      <c r="AH20" s="329" t="s">
        <v>17178</v>
      </c>
      <c r="AI20" s="329" t="s">
        <v>17179</v>
      </c>
      <c r="AJ20" s="338" t="s">
        <v>17180</v>
      </c>
      <c r="AK20" s="329" t="s">
        <v>17181</v>
      </c>
      <c r="AL20" s="329" t="s">
        <v>1953</v>
      </c>
      <c r="AM20" s="500" t="s">
        <v>121</v>
      </c>
      <c r="AN20" s="325" t="s">
        <v>122</v>
      </c>
      <c r="AO20" s="7" t="s">
        <v>17182</v>
      </c>
      <c r="AQ20" s="6" t="s">
        <v>17183</v>
      </c>
      <c r="AR20" s="501" t="str">
        <f>Table2[[#This Row],[Employee Code]]</f>
        <v>11100200</v>
      </c>
      <c r="AS20" s="4" t="s">
        <v>16</v>
      </c>
      <c r="AT20" s="4" t="s">
        <v>14</v>
      </c>
    </row>
    <row r="21" spans="1:46" s="4" customFormat="1" ht="25" customHeight="1" x14ac:dyDescent="0.35">
      <c r="A21" s="365">
        <f t="shared" si="0"/>
        <v>20</v>
      </c>
      <c r="B21" s="338" t="s">
        <v>16276</v>
      </c>
      <c r="C21" s="335" t="s">
        <v>123</v>
      </c>
      <c r="D21" s="329"/>
      <c r="E21" s="329" t="s">
        <v>124</v>
      </c>
      <c r="F21" s="336">
        <v>40896</v>
      </c>
      <c r="G21" s="336">
        <v>40956</v>
      </c>
      <c r="H21" s="336">
        <v>41323</v>
      </c>
      <c r="I21" s="498"/>
      <c r="J21" s="329" t="s">
        <v>1932</v>
      </c>
      <c r="K21" s="337" t="s">
        <v>34</v>
      </c>
      <c r="L21" s="337" t="s">
        <v>35</v>
      </c>
      <c r="M21" s="499" t="s">
        <v>35</v>
      </c>
      <c r="N21" s="337" t="s">
        <v>2017</v>
      </c>
      <c r="O21" s="337" t="s">
        <v>125</v>
      </c>
      <c r="P21" s="337" t="s">
        <v>2018</v>
      </c>
      <c r="Q21" s="329" t="s">
        <v>21</v>
      </c>
      <c r="R21" s="338" t="s">
        <v>17184</v>
      </c>
      <c r="S21" s="329" t="s">
        <v>1944</v>
      </c>
      <c r="T21" s="329" t="s">
        <v>22</v>
      </c>
      <c r="U21" s="336">
        <v>30969</v>
      </c>
      <c r="V21" s="329" t="s">
        <v>2019</v>
      </c>
      <c r="W21" s="329" t="s">
        <v>343</v>
      </c>
      <c r="X21" s="329" t="s">
        <v>1936</v>
      </c>
      <c r="Y21" s="338" t="s">
        <v>17185</v>
      </c>
      <c r="Z21" s="336">
        <v>44474</v>
      </c>
      <c r="AA21" s="329" t="s">
        <v>1937</v>
      </c>
      <c r="AB21" s="329" t="s">
        <v>1938</v>
      </c>
      <c r="AC21" s="339" t="s">
        <v>1974</v>
      </c>
      <c r="AD21" s="329" t="s">
        <v>17186</v>
      </c>
      <c r="AE21" s="329" t="s">
        <v>17187</v>
      </c>
      <c r="AF21" s="329" t="s">
        <v>17188</v>
      </c>
      <c r="AG21" s="329" t="s">
        <v>17189</v>
      </c>
      <c r="AH21" s="329" t="s">
        <v>17190</v>
      </c>
      <c r="AI21" s="329" t="s">
        <v>17191</v>
      </c>
      <c r="AJ21" s="338" t="s">
        <v>17192</v>
      </c>
      <c r="AK21" s="329" t="s">
        <v>17193</v>
      </c>
      <c r="AL21" s="329" t="s">
        <v>1941</v>
      </c>
      <c r="AM21" s="500" t="s">
        <v>126</v>
      </c>
      <c r="AN21" s="325" t="s">
        <v>127</v>
      </c>
      <c r="AO21" s="7" t="s">
        <v>17194</v>
      </c>
      <c r="AQ21" s="6" t="s">
        <v>17195</v>
      </c>
      <c r="AR21" s="501" t="str">
        <f>Table2[[#This Row],[Employee Code]]</f>
        <v>11100213</v>
      </c>
      <c r="AS21" s="4" t="s">
        <v>16</v>
      </c>
      <c r="AT21" s="4" t="s">
        <v>17038</v>
      </c>
    </row>
    <row r="22" spans="1:46" s="4" customFormat="1" ht="25" customHeight="1" x14ac:dyDescent="0.35">
      <c r="A22" s="365">
        <f t="shared" si="0"/>
        <v>21</v>
      </c>
      <c r="B22" s="338" t="s">
        <v>16277</v>
      </c>
      <c r="C22" s="335" t="s">
        <v>128</v>
      </c>
      <c r="D22" s="329"/>
      <c r="E22" s="329" t="s">
        <v>129</v>
      </c>
      <c r="F22" s="336">
        <v>40911</v>
      </c>
      <c r="G22" s="336">
        <v>40971</v>
      </c>
      <c r="H22" s="336">
        <v>41338</v>
      </c>
      <c r="I22" s="498"/>
      <c r="J22" s="329" t="s">
        <v>1932</v>
      </c>
      <c r="K22" s="337" t="s">
        <v>34</v>
      </c>
      <c r="L22" s="337" t="s">
        <v>35</v>
      </c>
      <c r="M22" s="499" t="s">
        <v>35</v>
      </c>
      <c r="N22" s="337" t="s">
        <v>1972</v>
      </c>
      <c r="O22" s="337" t="s">
        <v>60</v>
      </c>
      <c r="P22" s="337" t="s">
        <v>2020</v>
      </c>
      <c r="Q22" s="329" t="s">
        <v>21</v>
      </c>
      <c r="R22" s="338" t="s">
        <v>17196</v>
      </c>
      <c r="S22" s="329" t="s">
        <v>1944</v>
      </c>
      <c r="T22" s="329" t="s">
        <v>53</v>
      </c>
      <c r="U22" s="336">
        <v>25112</v>
      </c>
      <c r="V22" s="329" t="s">
        <v>79</v>
      </c>
      <c r="W22" s="329" t="s">
        <v>129</v>
      </c>
      <c r="X22" s="329" t="s">
        <v>1936</v>
      </c>
      <c r="Y22" s="338" t="s">
        <v>17197</v>
      </c>
      <c r="Z22" s="336">
        <v>44522</v>
      </c>
      <c r="AA22" s="329" t="s">
        <v>1937</v>
      </c>
      <c r="AB22" s="329" t="s">
        <v>1938</v>
      </c>
      <c r="AC22" s="339" t="s">
        <v>1939</v>
      </c>
      <c r="AD22" s="329" t="s">
        <v>2010</v>
      </c>
      <c r="AE22" s="329" t="s">
        <v>2021</v>
      </c>
      <c r="AF22" s="329" t="s">
        <v>17198</v>
      </c>
      <c r="AG22" s="329" t="s">
        <v>17199</v>
      </c>
      <c r="AH22" s="329" t="s">
        <v>17200</v>
      </c>
      <c r="AI22" s="329" t="s">
        <v>17201</v>
      </c>
      <c r="AJ22" s="338" t="s">
        <v>17202</v>
      </c>
      <c r="AK22" s="329" t="s">
        <v>17203</v>
      </c>
      <c r="AL22" s="329" t="s">
        <v>1971</v>
      </c>
      <c r="AM22" s="500" t="s">
        <v>130</v>
      </c>
      <c r="AN22" s="325" t="s">
        <v>131</v>
      </c>
      <c r="AO22" s="7" t="s">
        <v>17204</v>
      </c>
      <c r="AQ22" s="6" t="s">
        <v>17205</v>
      </c>
      <c r="AR22" s="501" t="str">
        <f>Table2[[#This Row],[Employee Code]]</f>
        <v>11200216</v>
      </c>
      <c r="AS22" s="4" t="s">
        <v>16</v>
      </c>
      <c r="AT22" s="4" t="s">
        <v>17038</v>
      </c>
    </row>
    <row r="23" spans="1:46" s="4" customFormat="1" ht="25" customHeight="1" x14ac:dyDescent="0.35">
      <c r="A23" s="365">
        <f t="shared" si="0"/>
        <v>22</v>
      </c>
      <c r="B23" s="338" t="s">
        <v>16278</v>
      </c>
      <c r="C23" s="335" t="s">
        <v>132</v>
      </c>
      <c r="D23" s="329"/>
      <c r="E23" s="329" t="s">
        <v>14</v>
      </c>
      <c r="F23" s="336">
        <v>41044</v>
      </c>
      <c r="G23" s="336">
        <v>41104</v>
      </c>
      <c r="H23" s="336">
        <v>41470</v>
      </c>
      <c r="I23" s="498"/>
      <c r="J23" s="329" t="s">
        <v>1932</v>
      </c>
      <c r="K23" s="337" t="s">
        <v>69</v>
      </c>
      <c r="L23" s="337" t="s">
        <v>70</v>
      </c>
      <c r="M23" s="499" t="s">
        <v>1983</v>
      </c>
      <c r="N23" s="337" t="s">
        <v>2017</v>
      </c>
      <c r="O23" s="337" t="s">
        <v>133</v>
      </c>
      <c r="P23" s="337" t="s">
        <v>2022</v>
      </c>
      <c r="Q23" s="329" t="s">
        <v>21</v>
      </c>
      <c r="R23" s="338" t="s">
        <v>17206</v>
      </c>
      <c r="S23" s="329" t="s">
        <v>2023</v>
      </c>
      <c r="T23" s="329" t="s">
        <v>53</v>
      </c>
      <c r="U23" s="336">
        <v>32035</v>
      </c>
      <c r="V23" s="329" t="s">
        <v>255</v>
      </c>
      <c r="W23" s="329" t="s">
        <v>2024</v>
      </c>
      <c r="X23" s="329" t="s">
        <v>1936</v>
      </c>
      <c r="Y23" s="338" t="s">
        <v>17207</v>
      </c>
      <c r="Z23" s="336">
        <v>44660</v>
      </c>
      <c r="AA23" s="329" t="s">
        <v>1937</v>
      </c>
      <c r="AB23" s="329" t="s">
        <v>1938</v>
      </c>
      <c r="AC23" s="339" t="s">
        <v>1974</v>
      </c>
      <c r="AD23" s="329" t="s">
        <v>17208</v>
      </c>
      <c r="AE23" s="329" t="s">
        <v>1988</v>
      </c>
      <c r="AF23" s="329" t="s">
        <v>17209</v>
      </c>
      <c r="AG23" s="329" t="s">
        <v>17210</v>
      </c>
      <c r="AH23" s="329" t="s">
        <v>17209</v>
      </c>
      <c r="AI23" s="329" t="s">
        <v>17210</v>
      </c>
      <c r="AJ23" s="338" t="s">
        <v>2025</v>
      </c>
      <c r="AK23" s="329" t="s">
        <v>2026</v>
      </c>
      <c r="AL23" s="329" t="s">
        <v>1971</v>
      </c>
      <c r="AM23" s="500" t="s">
        <v>134</v>
      </c>
      <c r="AN23" s="325" t="s">
        <v>135</v>
      </c>
      <c r="AO23" s="7" t="s">
        <v>17211</v>
      </c>
      <c r="AQ23" s="6" t="s">
        <v>17212</v>
      </c>
      <c r="AR23" s="501" t="str">
        <f>Table2[[#This Row],[Employee Code]]</f>
        <v>11200236</v>
      </c>
      <c r="AS23" s="4" t="s">
        <v>16</v>
      </c>
      <c r="AT23" s="4" t="s">
        <v>14</v>
      </c>
    </row>
    <row r="24" spans="1:46" s="4" customFormat="1" ht="25" customHeight="1" x14ac:dyDescent="0.35">
      <c r="A24" s="365">
        <f t="shared" si="0"/>
        <v>23</v>
      </c>
      <c r="B24" s="338" t="s">
        <v>16279</v>
      </c>
      <c r="C24" s="335" t="s">
        <v>136</v>
      </c>
      <c r="D24" s="329"/>
      <c r="E24" s="329" t="s">
        <v>14</v>
      </c>
      <c r="F24" s="336">
        <v>41080</v>
      </c>
      <c r="G24" s="336">
        <v>41140</v>
      </c>
      <c r="H24" s="336">
        <v>41506</v>
      </c>
      <c r="I24" s="498"/>
      <c r="J24" s="329" t="s">
        <v>1932</v>
      </c>
      <c r="K24" s="337" t="s">
        <v>40</v>
      </c>
      <c r="L24" s="337" t="s">
        <v>47</v>
      </c>
      <c r="M24" s="499" t="s">
        <v>2027</v>
      </c>
      <c r="N24" s="337" t="s">
        <v>1990</v>
      </c>
      <c r="O24" s="337" t="s">
        <v>137</v>
      </c>
      <c r="P24" s="337" t="s">
        <v>2028</v>
      </c>
      <c r="Q24" s="329" t="s">
        <v>21</v>
      </c>
      <c r="R24" s="338" t="s">
        <v>17213</v>
      </c>
      <c r="S24" s="329" t="s">
        <v>2029</v>
      </c>
      <c r="T24" s="329" t="s">
        <v>22</v>
      </c>
      <c r="U24" s="336">
        <v>32821</v>
      </c>
      <c r="V24" s="329" t="s">
        <v>255</v>
      </c>
      <c r="W24" s="329" t="s">
        <v>162</v>
      </c>
      <c r="X24" s="329" t="s">
        <v>1936</v>
      </c>
      <c r="Y24" s="338" t="s">
        <v>17214</v>
      </c>
      <c r="Z24" s="336">
        <v>44820</v>
      </c>
      <c r="AA24" s="329" t="s">
        <v>1937</v>
      </c>
      <c r="AB24" s="329" t="s">
        <v>1938</v>
      </c>
      <c r="AC24" s="339" t="s">
        <v>1974</v>
      </c>
      <c r="AD24" s="329" t="s">
        <v>2030</v>
      </c>
      <c r="AE24" s="329" t="s">
        <v>1948</v>
      </c>
      <c r="AF24" s="329" t="s">
        <v>17215</v>
      </c>
      <c r="AG24" s="329" t="s">
        <v>17216</v>
      </c>
      <c r="AH24" s="329" t="s">
        <v>17217</v>
      </c>
      <c r="AI24" s="329" t="s">
        <v>17218</v>
      </c>
      <c r="AJ24" s="338" t="s">
        <v>88</v>
      </c>
      <c r="AK24" s="329" t="s">
        <v>86</v>
      </c>
      <c r="AL24" s="329" t="s">
        <v>1941</v>
      </c>
      <c r="AM24" s="500" t="s">
        <v>138</v>
      </c>
      <c r="AN24" s="325" t="s">
        <v>139</v>
      </c>
      <c r="AO24" s="7" t="s">
        <v>17219</v>
      </c>
      <c r="AQ24" s="6" t="s">
        <v>17220</v>
      </c>
      <c r="AR24" s="501" t="str">
        <f>Table2[[#This Row],[Employee Code]]</f>
        <v>11200242</v>
      </c>
      <c r="AS24" s="4" t="s">
        <v>16</v>
      </c>
      <c r="AT24" s="4" t="s">
        <v>14</v>
      </c>
    </row>
    <row r="25" spans="1:46" s="4" customFormat="1" ht="25" customHeight="1" x14ac:dyDescent="0.35">
      <c r="A25" s="365">
        <f t="shared" si="0"/>
        <v>24</v>
      </c>
      <c r="B25" s="338" t="s">
        <v>16280</v>
      </c>
      <c r="C25" s="335" t="s">
        <v>140</v>
      </c>
      <c r="D25" s="329"/>
      <c r="E25" s="329" t="s">
        <v>141</v>
      </c>
      <c r="F25" s="336">
        <v>41148</v>
      </c>
      <c r="G25" s="336">
        <v>41208</v>
      </c>
      <c r="H25" s="336">
        <v>41574</v>
      </c>
      <c r="I25" s="498"/>
      <c r="J25" s="329" t="s">
        <v>1932</v>
      </c>
      <c r="K25" s="337" t="s">
        <v>34</v>
      </c>
      <c r="L25" s="337" t="s">
        <v>35</v>
      </c>
      <c r="M25" s="499" t="s">
        <v>35</v>
      </c>
      <c r="N25" s="337" t="s">
        <v>1990</v>
      </c>
      <c r="O25" s="337" t="s">
        <v>92</v>
      </c>
      <c r="P25" s="337" t="s">
        <v>2000</v>
      </c>
      <c r="Q25" s="329" t="s">
        <v>21</v>
      </c>
      <c r="R25" s="338" t="s">
        <v>17221</v>
      </c>
      <c r="S25" s="329" t="s">
        <v>17222</v>
      </c>
      <c r="T25" s="329" t="s">
        <v>22</v>
      </c>
      <c r="U25" s="336">
        <v>32999</v>
      </c>
      <c r="V25" s="329" t="s">
        <v>141</v>
      </c>
      <c r="W25" s="329" t="s">
        <v>141</v>
      </c>
      <c r="X25" s="329" t="s">
        <v>1936</v>
      </c>
      <c r="Y25" s="338" t="s">
        <v>17223</v>
      </c>
      <c r="Z25" s="336">
        <v>44816</v>
      </c>
      <c r="AA25" s="329" t="s">
        <v>1937</v>
      </c>
      <c r="AB25" s="329" t="s">
        <v>1938</v>
      </c>
      <c r="AC25" s="339" t="s">
        <v>1939</v>
      </c>
      <c r="AD25" s="329" t="s">
        <v>2031</v>
      </c>
      <c r="AE25" s="329" t="s">
        <v>1948</v>
      </c>
      <c r="AF25" s="329" t="s">
        <v>17224</v>
      </c>
      <c r="AG25" s="329" t="s">
        <v>17225</v>
      </c>
      <c r="AH25" s="329" t="s">
        <v>17224</v>
      </c>
      <c r="AI25" s="329" t="s">
        <v>17226</v>
      </c>
      <c r="AJ25" s="338" t="s">
        <v>17227</v>
      </c>
      <c r="AK25" s="329" t="s">
        <v>17228</v>
      </c>
      <c r="AL25" s="329" t="s">
        <v>1941</v>
      </c>
      <c r="AM25" s="500" t="s">
        <v>142</v>
      </c>
      <c r="AN25" s="325" t="s">
        <v>143</v>
      </c>
      <c r="AO25" s="7" t="s">
        <v>17229</v>
      </c>
      <c r="AQ25" s="6" t="s">
        <v>17230</v>
      </c>
      <c r="AR25" s="501" t="str">
        <f>Table2[[#This Row],[Employee Code]]</f>
        <v>11200260</v>
      </c>
      <c r="AS25" s="4" t="s">
        <v>16</v>
      </c>
      <c r="AT25" s="4" t="s">
        <v>17038</v>
      </c>
    </row>
    <row r="26" spans="1:46" s="4" customFormat="1" ht="25" customHeight="1" x14ac:dyDescent="0.35">
      <c r="A26" s="365">
        <f t="shared" si="0"/>
        <v>25</v>
      </c>
      <c r="B26" s="338" t="s">
        <v>16281</v>
      </c>
      <c r="C26" s="335" t="s">
        <v>144</v>
      </c>
      <c r="D26" s="329"/>
      <c r="E26" s="329" t="s">
        <v>145</v>
      </c>
      <c r="F26" s="336">
        <v>41166</v>
      </c>
      <c r="G26" s="336">
        <v>41226</v>
      </c>
      <c r="H26" s="336">
        <v>41592</v>
      </c>
      <c r="I26" s="498"/>
      <c r="J26" s="329" t="s">
        <v>1932</v>
      </c>
      <c r="K26" s="337" t="s">
        <v>80</v>
      </c>
      <c r="L26" s="337" t="s">
        <v>146</v>
      </c>
      <c r="M26" s="499" t="s">
        <v>2032</v>
      </c>
      <c r="N26" s="337" t="s">
        <v>1964</v>
      </c>
      <c r="O26" s="337" t="s">
        <v>147</v>
      </c>
      <c r="P26" s="337" t="s">
        <v>2033</v>
      </c>
      <c r="Q26" s="329" t="s">
        <v>148</v>
      </c>
      <c r="R26" s="338" t="s">
        <v>17231</v>
      </c>
      <c r="S26" s="329" t="s">
        <v>1944</v>
      </c>
      <c r="T26" s="329" t="s">
        <v>53</v>
      </c>
      <c r="U26" s="336">
        <v>28424</v>
      </c>
      <c r="V26" s="329" t="s">
        <v>2007</v>
      </c>
      <c r="W26" s="329" t="s">
        <v>2007</v>
      </c>
      <c r="X26" s="329" t="s">
        <v>1936</v>
      </c>
      <c r="Y26" s="338" t="s">
        <v>17232</v>
      </c>
      <c r="Z26" s="336">
        <v>44955</v>
      </c>
      <c r="AA26" s="329" t="s">
        <v>1937</v>
      </c>
      <c r="AB26" s="329" t="s">
        <v>1938</v>
      </c>
      <c r="AC26" s="339" t="s">
        <v>1939</v>
      </c>
      <c r="AD26" s="329" t="s">
        <v>2034</v>
      </c>
      <c r="AE26" s="329" t="s">
        <v>1962</v>
      </c>
      <c r="AF26" s="329" t="s">
        <v>17233</v>
      </c>
      <c r="AG26" s="329" t="s">
        <v>17234</v>
      </c>
      <c r="AH26" s="329" t="s">
        <v>17235</v>
      </c>
      <c r="AI26" s="329" t="s">
        <v>17236</v>
      </c>
      <c r="AJ26" s="338" t="s">
        <v>17237</v>
      </c>
      <c r="AK26" s="329" t="s">
        <v>17238</v>
      </c>
      <c r="AL26" s="329" t="s">
        <v>1971</v>
      </c>
      <c r="AM26" s="500" t="s">
        <v>149</v>
      </c>
      <c r="AN26" s="325" t="s">
        <v>150</v>
      </c>
      <c r="AO26" s="7" t="s">
        <v>17239</v>
      </c>
      <c r="AQ26" s="6" t="s">
        <v>17240</v>
      </c>
      <c r="AR26" s="501" t="str">
        <f>Table2[[#This Row],[Employee Code]]</f>
        <v>11200262</v>
      </c>
      <c r="AS26" s="4" t="s">
        <v>16</v>
      </c>
      <c r="AT26" s="4" t="s">
        <v>17038</v>
      </c>
    </row>
    <row r="27" spans="1:46" s="4" customFormat="1" ht="25" customHeight="1" x14ac:dyDescent="0.35">
      <c r="A27" s="365">
        <f t="shared" si="0"/>
        <v>26</v>
      </c>
      <c r="B27" s="338" t="s">
        <v>16282</v>
      </c>
      <c r="C27" s="335" t="s">
        <v>151</v>
      </c>
      <c r="D27" s="329"/>
      <c r="E27" s="329" t="s">
        <v>14</v>
      </c>
      <c r="F27" s="336">
        <v>41169</v>
      </c>
      <c r="G27" s="336">
        <v>41229</v>
      </c>
      <c r="H27" s="336">
        <v>41595</v>
      </c>
      <c r="I27" s="498"/>
      <c r="J27" s="329" t="s">
        <v>1932</v>
      </c>
      <c r="K27" s="337" t="s">
        <v>40</v>
      </c>
      <c r="L27" s="337" t="s">
        <v>47</v>
      </c>
      <c r="M27" s="499" t="s">
        <v>17047</v>
      </c>
      <c r="N27" s="337" t="s">
        <v>2017</v>
      </c>
      <c r="O27" s="337" t="s">
        <v>152</v>
      </c>
      <c r="P27" s="337" t="s">
        <v>2035</v>
      </c>
      <c r="Q27" s="329" t="s">
        <v>21</v>
      </c>
      <c r="R27" s="338" t="s">
        <v>17241</v>
      </c>
      <c r="S27" s="329" t="s">
        <v>1944</v>
      </c>
      <c r="T27" s="329" t="s">
        <v>53</v>
      </c>
      <c r="U27" s="336">
        <v>32416</v>
      </c>
      <c r="V27" s="329" t="s">
        <v>57</v>
      </c>
      <c r="W27" s="329" t="s">
        <v>1382</v>
      </c>
      <c r="X27" s="329" t="s">
        <v>1936</v>
      </c>
      <c r="Y27" s="338" t="s">
        <v>17242</v>
      </c>
      <c r="Z27" s="336">
        <v>44889</v>
      </c>
      <c r="AA27" s="329" t="s">
        <v>1937</v>
      </c>
      <c r="AB27" s="329" t="s">
        <v>1938</v>
      </c>
      <c r="AC27" s="339" t="s">
        <v>1939</v>
      </c>
      <c r="AD27" s="329" t="s">
        <v>2036</v>
      </c>
      <c r="AE27" s="329" t="s">
        <v>17243</v>
      </c>
      <c r="AF27" s="329" t="s">
        <v>17244</v>
      </c>
      <c r="AG27" s="329" t="s">
        <v>17245</v>
      </c>
      <c r="AH27" s="329" t="s">
        <v>17246</v>
      </c>
      <c r="AI27" s="329" t="s">
        <v>17247</v>
      </c>
      <c r="AJ27" s="338" t="s">
        <v>17248</v>
      </c>
      <c r="AK27" s="329" t="s">
        <v>17249</v>
      </c>
      <c r="AL27" s="329" t="s">
        <v>1971</v>
      </c>
      <c r="AM27" s="500" t="s">
        <v>153</v>
      </c>
      <c r="AN27" s="325" t="s">
        <v>154</v>
      </c>
      <c r="AO27" s="7" t="s">
        <v>17250</v>
      </c>
      <c r="AQ27" s="6" t="s">
        <v>17251</v>
      </c>
      <c r="AR27" s="501" t="str">
        <f>Table2[[#This Row],[Employee Code]]</f>
        <v>11200263</v>
      </c>
      <c r="AS27" s="4" t="s">
        <v>16</v>
      </c>
      <c r="AT27" s="4" t="s">
        <v>14</v>
      </c>
    </row>
    <row r="28" spans="1:46" s="4" customFormat="1" ht="25" customHeight="1" x14ac:dyDescent="0.35">
      <c r="A28" s="365">
        <f t="shared" si="0"/>
        <v>27</v>
      </c>
      <c r="B28" s="338" t="s">
        <v>16283</v>
      </c>
      <c r="C28" s="335" t="s">
        <v>155</v>
      </c>
      <c r="D28" s="329"/>
      <c r="E28" s="329" t="s">
        <v>141</v>
      </c>
      <c r="F28" s="336">
        <v>41176</v>
      </c>
      <c r="G28" s="336">
        <v>41236</v>
      </c>
      <c r="H28" s="336">
        <v>41602</v>
      </c>
      <c r="I28" s="498"/>
      <c r="J28" s="329" t="s">
        <v>1932</v>
      </c>
      <c r="K28" s="337" t="s">
        <v>34</v>
      </c>
      <c r="L28" s="337" t="s">
        <v>35</v>
      </c>
      <c r="M28" s="499" t="s">
        <v>35</v>
      </c>
      <c r="N28" s="337" t="s">
        <v>1972</v>
      </c>
      <c r="O28" s="337" t="s">
        <v>60</v>
      </c>
      <c r="P28" s="337" t="s">
        <v>2020</v>
      </c>
      <c r="Q28" s="329" t="s">
        <v>21</v>
      </c>
      <c r="R28" s="338" t="s">
        <v>17252</v>
      </c>
      <c r="S28" s="329" t="s">
        <v>17222</v>
      </c>
      <c r="T28" s="329" t="s">
        <v>22</v>
      </c>
      <c r="U28" s="336">
        <v>27177</v>
      </c>
      <c r="V28" s="329" t="s">
        <v>141</v>
      </c>
      <c r="W28" s="329" t="s">
        <v>141</v>
      </c>
      <c r="X28" s="329" t="s">
        <v>1936</v>
      </c>
      <c r="Y28" s="338" t="s">
        <v>17253</v>
      </c>
      <c r="Z28" s="336">
        <v>44418</v>
      </c>
      <c r="AA28" s="329" t="s">
        <v>1937</v>
      </c>
      <c r="AB28" s="329" t="s">
        <v>1938</v>
      </c>
      <c r="AC28" s="339" t="s">
        <v>1939</v>
      </c>
      <c r="AD28" s="329" t="s">
        <v>2037</v>
      </c>
      <c r="AE28" s="329" t="s">
        <v>1962</v>
      </c>
      <c r="AF28" s="329" t="s">
        <v>17254</v>
      </c>
      <c r="AG28" s="329" t="s">
        <v>17255</v>
      </c>
      <c r="AH28" s="329" t="s">
        <v>17254</v>
      </c>
      <c r="AI28" s="329" t="s">
        <v>17255</v>
      </c>
      <c r="AJ28" s="338" t="s">
        <v>17256</v>
      </c>
      <c r="AK28" s="329" t="s">
        <v>17257</v>
      </c>
      <c r="AL28" s="329" t="s">
        <v>1941</v>
      </c>
      <c r="AM28" s="500" t="s">
        <v>156</v>
      </c>
      <c r="AN28" s="325" t="s">
        <v>157</v>
      </c>
      <c r="AO28" s="7" t="s">
        <v>17258</v>
      </c>
      <c r="AQ28" s="6" t="s">
        <v>17259</v>
      </c>
      <c r="AR28" s="501" t="str">
        <f>Table2[[#This Row],[Employee Code]]</f>
        <v>11200265</v>
      </c>
      <c r="AS28" s="4" t="s">
        <v>16</v>
      </c>
      <c r="AT28" s="4" t="s">
        <v>17038</v>
      </c>
    </row>
    <row r="29" spans="1:46" s="4" customFormat="1" ht="25" customHeight="1" x14ac:dyDescent="0.35">
      <c r="A29" s="365">
        <f t="shared" si="0"/>
        <v>28</v>
      </c>
      <c r="B29" s="338" t="s">
        <v>16284</v>
      </c>
      <c r="C29" s="335" t="s">
        <v>158</v>
      </c>
      <c r="D29" s="329"/>
      <c r="E29" s="329" t="s">
        <v>14</v>
      </c>
      <c r="F29" s="336">
        <v>41540</v>
      </c>
      <c r="G29" s="336">
        <v>41600</v>
      </c>
      <c r="H29" s="336">
        <v>42331</v>
      </c>
      <c r="I29" s="498"/>
      <c r="J29" s="329" t="s">
        <v>1932</v>
      </c>
      <c r="K29" s="337" t="s">
        <v>40</v>
      </c>
      <c r="L29" s="337" t="s">
        <v>47</v>
      </c>
      <c r="M29" s="499" t="s">
        <v>17047</v>
      </c>
      <c r="N29" s="337" t="s">
        <v>2017</v>
      </c>
      <c r="O29" s="337" t="s">
        <v>152</v>
      </c>
      <c r="P29" s="337" t="s">
        <v>2035</v>
      </c>
      <c r="Q29" s="329" t="s">
        <v>21</v>
      </c>
      <c r="R29" s="338" t="s">
        <v>17260</v>
      </c>
      <c r="S29" s="329" t="s">
        <v>1986</v>
      </c>
      <c r="T29" s="329" t="s">
        <v>53</v>
      </c>
      <c r="U29" s="336">
        <v>32494</v>
      </c>
      <c r="V29" s="329" t="s">
        <v>351</v>
      </c>
      <c r="W29" s="329" t="s">
        <v>501</v>
      </c>
      <c r="X29" s="329" t="s">
        <v>1936</v>
      </c>
      <c r="Y29" s="338" t="s">
        <v>17261</v>
      </c>
      <c r="Z29" s="336">
        <v>44417</v>
      </c>
      <c r="AA29" s="329" t="s">
        <v>1937</v>
      </c>
      <c r="AB29" s="329" t="s">
        <v>1938</v>
      </c>
      <c r="AC29" s="339" t="s">
        <v>1939</v>
      </c>
      <c r="AD29" s="329" t="s">
        <v>2030</v>
      </c>
      <c r="AE29" s="329" t="s">
        <v>17262</v>
      </c>
      <c r="AF29" s="329" t="s">
        <v>17263</v>
      </c>
      <c r="AG29" s="329" t="s">
        <v>17264</v>
      </c>
      <c r="AH29" s="329" t="s">
        <v>17265</v>
      </c>
      <c r="AI29" s="329" t="s">
        <v>17266</v>
      </c>
      <c r="AJ29" s="338" t="s">
        <v>17267</v>
      </c>
      <c r="AK29" s="329" t="s">
        <v>17268</v>
      </c>
      <c r="AL29" s="329" t="s">
        <v>2005</v>
      </c>
      <c r="AM29" s="500" t="s">
        <v>159</v>
      </c>
      <c r="AN29" s="325" t="s">
        <v>160</v>
      </c>
      <c r="AO29" s="7" t="s">
        <v>17269</v>
      </c>
      <c r="AQ29" s="6" t="s">
        <v>17270</v>
      </c>
      <c r="AR29" s="501" t="str">
        <f>Table2[[#This Row],[Employee Code]]</f>
        <v>11300328</v>
      </c>
      <c r="AS29" s="4" t="s">
        <v>16</v>
      </c>
      <c r="AT29" s="4" t="s">
        <v>14</v>
      </c>
    </row>
    <row r="30" spans="1:46" s="4" customFormat="1" ht="25" customHeight="1" x14ac:dyDescent="0.35">
      <c r="A30" s="365">
        <f t="shared" si="0"/>
        <v>29</v>
      </c>
      <c r="B30" s="338" t="s">
        <v>16285</v>
      </c>
      <c r="C30" s="335" t="s">
        <v>161</v>
      </c>
      <c r="D30" s="329"/>
      <c r="E30" s="329" t="s">
        <v>162</v>
      </c>
      <c r="F30" s="336">
        <v>41596</v>
      </c>
      <c r="G30" s="336">
        <v>41656</v>
      </c>
      <c r="H30" s="336">
        <v>43118</v>
      </c>
      <c r="I30" s="498"/>
      <c r="J30" s="329" t="s">
        <v>1932</v>
      </c>
      <c r="K30" s="337" t="s">
        <v>80</v>
      </c>
      <c r="L30" s="337" t="s">
        <v>81</v>
      </c>
      <c r="M30" s="499" t="s">
        <v>2038</v>
      </c>
      <c r="N30" s="337" t="s">
        <v>1933</v>
      </c>
      <c r="O30" s="337" t="s">
        <v>164</v>
      </c>
      <c r="P30" s="337" t="s">
        <v>2039</v>
      </c>
      <c r="Q30" s="329" t="s">
        <v>83</v>
      </c>
      <c r="R30" s="338" t="s">
        <v>17271</v>
      </c>
      <c r="S30" s="329" t="s">
        <v>1944</v>
      </c>
      <c r="T30" s="329" t="s">
        <v>53</v>
      </c>
      <c r="U30" s="336">
        <v>31345</v>
      </c>
      <c r="V30" s="329" t="s">
        <v>544</v>
      </c>
      <c r="W30" s="329" t="s">
        <v>544</v>
      </c>
      <c r="X30" s="329" t="s">
        <v>1936</v>
      </c>
      <c r="Y30" s="338" t="s">
        <v>17272</v>
      </c>
      <c r="Z30" s="336">
        <v>44380</v>
      </c>
      <c r="AA30" s="329" t="s">
        <v>1937</v>
      </c>
      <c r="AB30" s="329" t="s">
        <v>1938</v>
      </c>
      <c r="AC30" s="339" t="s">
        <v>1939</v>
      </c>
      <c r="AD30" s="329" t="s">
        <v>2040</v>
      </c>
      <c r="AE30" s="329" t="s">
        <v>2041</v>
      </c>
      <c r="AF30" s="329" t="s">
        <v>17273</v>
      </c>
      <c r="AG30" s="329" t="s">
        <v>17274</v>
      </c>
      <c r="AH30" s="329" t="s">
        <v>17275</v>
      </c>
      <c r="AI30" s="329" t="s">
        <v>17276</v>
      </c>
      <c r="AJ30" s="338" t="s">
        <v>17277</v>
      </c>
      <c r="AK30" s="329" t="s">
        <v>1283</v>
      </c>
      <c r="AL30" s="329" t="s">
        <v>1971</v>
      </c>
      <c r="AM30" s="500" t="s">
        <v>165</v>
      </c>
      <c r="AN30" s="325" t="s">
        <v>166</v>
      </c>
      <c r="AO30" s="7" t="s">
        <v>17278</v>
      </c>
      <c r="AQ30" s="6" t="s">
        <v>17279</v>
      </c>
      <c r="AR30" s="501" t="str">
        <f>Table2[[#This Row],[Employee Code]]</f>
        <v>11300337</v>
      </c>
      <c r="AS30" s="4" t="s">
        <v>17280</v>
      </c>
      <c r="AT30" s="4" t="s">
        <v>17038</v>
      </c>
    </row>
    <row r="31" spans="1:46" s="4" customFormat="1" ht="25" customHeight="1" x14ac:dyDescent="0.35">
      <c r="A31" s="365">
        <f t="shared" si="0"/>
        <v>30</v>
      </c>
      <c r="B31" s="338" t="s">
        <v>16286</v>
      </c>
      <c r="C31" s="335" t="s">
        <v>167</v>
      </c>
      <c r="D31" s="329"/>
      <c r="E31" s="329" t="s">
        <v>14</v>
      </c>
      <c r="F31" s="336">
        <v>41876</v>
      </c>
      <c r="G31" s="336">
        <v>41936</v>
      </c>
      <c r="H31" s="336">
        <v>42668</v>
      </c>
      <c r="I31" s="498"/>
      <c r="J31" s="329" t="s">
        <v>1932</v>
      </c>
      <c r="K31" s="337" t="s">
        <v>34</v>
      </c>
      <c r="L31" s="337" t="s">
        <v>115</v>
      </c>
      <c r="M31" s="499" t="s">
        <v>2042</v>
      </c>
      <c r="N31" s="337" t="s">
        <v>1984</v>
      </c>
      <c r="O31" s="337" t="s">
        <v>168</v>
      </c>
      <c r="P31" s="337" t="s">
        <v>2043</v>
      </c>
      <c r="Q31" s="329" t="s">
        <v>21</v>
      </c>
      <c r="R31" s="338" t="s">
        <v>17281</v>
      </c>
      <c r="S31" s="329" t="s">
        <v>1944</v>
      </c>
      <c r="T31" s="329" t="s">
        <v>22</v>
      </c>
      <c r="U31" s="336">
        <v>30978</v>
      </c>
      <c r="V31" s="329" t="s">
        <v>351</v>
      </c>
      <c r="W31" s="329" t="s">
        <v>255</v>
      </c>
      <c r="X31" s="329" t="s">
        <v>1936</v>
      </c>
      <c r="Y31" s="338" t="s">
        <v>17282</v>
      </c>
      <c r="Z31" s="336">
        <v>44557</v>
      </c>
      <c r="AA31" s="329" t="s">
        <v>1937</v>
      </c>
      <c r="AB31" s="329" t="s">
        <v>1956</v>
      </c>
      <c r="AC31" s="339" t="s">
        <v>1974</v>
      </c>
      <c r="AD31" s="329" t="s">
        <v>2044</v>
      </c>
      <c r="AE31" s="329" t="s">
        <v>2041</v>
      </c>
      <c r="AF31" s="329" t="s">
        <v>17283</v>
      </c>
      <c r="AG31" s="329" t="s">
        <v>17284</v>
      </c>
      <c r="AH31" s="329" t="s">
        <v>17285</v>
      </c>
      <c r="AI31" s="329" t="s">
        <v>17286</v>
      </c>
      <c r="AJ31" s="338" t="s">
        <v>17287</v>
      </c>
      <c r="AK31" s="329" t="s">
        <v>17288</v>
      </c>
      <c r="AL31" s="329" t="s">
        <v>1958</v>
      </c>
      <c r="AM31" s="500" t="s">
        <v>169</v>
      </c>
      <c r="AN31" s="325" t="s">
        <v>170</v>
      </c>
      <c r="AO31" s="7" t="s">
        <v>17289</v>
      </c>
      <c r="AQ31" s="6" t="s">
        <v>17290</v>
      </c>
      <c r="AR31" s="501" t="str">
        <f>Table2[[#This Row],[Employee Code]]</f>
        <v>11400369</v>
      </c>
      <c r="AS31" s="4" t="s">
        <v>16</v>
      </c>
      <c r="AT31" s="4" t="s">
        <v>14</v>
      </c>
    </row>
    <row r="32" spans="1:46" s="4" customFormat="1" ht="25" customHeight="1" x14ac:dyDescent="0.35">
      <c r="A32" s="365">
        <f t="shared" si="0"/>
        <v>31</v>
      </c>
      <c r="B32" s="338" t="s">
        <v>16287</v>
      </c>
      <c r="C32" s="335" t="s">
        <v>171</v>
      </c>
      <c r="D32" s="329" t="s">
        <v>17291</v>
      </c>
      <c r="E32" s="329" t="s">
        <v>124</v>
      </c>
      <c r="F32" s="336">
        <v>41885</v>
      </c>
      <c r="G32" s="336">
        <v>41945</v>
      </c>
      <c r="H32" s="336">
        <v>42311</v>
      </c>
      <c r="I32" s="498"/>
      <c r="J32" s="329" t="s">
        <v>1932</v>
      </c>
      <c r="K32" s="337" t="s">
        <v>80</v>
      </c>
      <c r="L32" s="337" t="s">
        <v>146</v>
      </c>
      <c r="M32" s="499" t="s">
        <v>2032</v>
      </c>
      <c r="N32" s="337" t="s">
        <v>1972</v>
      </c>
      <c r="O32" s="337" t="s">
        <v>172</v>
      </c>
      <c r="P32" s="337" t="s">
        <v>2045</v>
      </c>
      <c r="Q32" s="329" t="s">
        <v>148</v>
      </c>
      <c r="R32" s="338" t="s">
        <v>17292</v>
      </c>
      <c r="S32" s="329" t="s">
        <v>1944</v>
      </c>
      <c r="T32" s="329" t="s">
        <v>53</v>
      </c>
      <c r="U32" s="336">
        <v>30156</v>
      </c>
      <c r="V32" s="329" t="s">
        <v>2019</v>
      </c>
      <c r="W32" s="329" t="s">
        <v>2007</v>
      </c>
      <c r="X32" s="329" t="s">
        <v>1936</v>
      </c>
      <c r="Y32" s="338" t="s">
        <v>17293</v>
      </c>
      <c r="Z32" s="336">
        <v>44320</v>
      </c>
      <c r="AA32" s="329" t="s">
        <v>1937</v>
      </c>
      <c r="AB32" s="329" t="s">
        <v>1938</v>
      </c>
      <c r="AC32" s="339" t="s">
        <v>1939</v>
      </c>
      <c r="AD32" s="329" t="s">
        <v>2010</v>
      </c>
      <c r="AE32" s="329" t="s">
        <v>1948</v>
      </c>
      <c r="AF32" s="329" t="s">
        <v>17294</v>
      </c>
      <c r="AG32" s="329" t="s">
        <v>17295</v>
      </c>
      <c r="AH32" s="329" t="s">
        <v>17296</v>
      </c>
      <c r="AI32" s="329" t="s">
        <v>17297</v>
      </c>
      <c r="AJ32" s="338" t="s">
        <v>2046</v>
      </c>
      <c r="AK32" s="329" t="s">
        <v>2047</v>
      </c>
      <c r="AL32" s="329" t="s">
        <v>1971</v>
      </c>
      <c r="AM32" s="500" t="s">
        <v>173</v>
      </c>
      <c r="AN32" s="325" t="s">
        <v>174</v>
      </c>
      <c r="AO32" s="7" t="s">
        <v>17298</v>
      </c>
      <c r="AQ32" s="6" t="s">
        <v>17299</v>
      </c>
      <c r="AR32" s="501" t="str">
        <f>Table2[[#This Row],[Employee Code]]</f>
        <v>11400370</v>
      </c>
      <c r="AS32" s="4" t="s">
        <v>16</v>
      </c>
      <c r="AT32" s="4" t="s">
        <v>17038</v>
      </c>
    </row>
    <row r="33" spans="1:46" s="4" customFormat="1" ht="25" customHeight="1" x14ac:dyDescent="0.35">
      <c r="A33" s="365">
        <f t="shared" si="0"/>
        <v>32</v>
      </c>
      <c r="B33" s="338" t="s">
        <v>16288</v>
      </c>
      <c r="C33" s="335" t="s">
        <v>175</v>
      </c>
      <c r="D33" s="329"/>
      <c r="E33" s="329" t="s">
        <v>176</v>
      </c>
      <c r="F33" s="336">
        <v>41885</v>
      </c>
      <c r="G33" s="336">
        <v>41945</v>
      </c>
      <c r="H33" s="336">
        <v>42311</v>
      </c>
      <c r="I33" s="498"/>
      <c r="J33" s="329" t="s">
        <v>1932</v>
      </c>
      <c r="K33" s="337" t="s">
        <v>34</v>
      </c>
      <c r="L33" s="337" t="s">
        <v>35</v>
      </c>
      <c r="M33" s="499" t="s">
        <v>35</v>
      </c>
      <c r="N33" s="337" t="s">
        <v>2017</v>
      </c>
      <c r="O33" s="337" t="s">
        <v>125</v>
      </c>
      <c r="P33" s="337" t="s">
        <v>2018</v>
      </c>
      <c r="Q33" s="329" t="s">
        <v>21</v>
      </c>
      <c r="R33" s="338" t="s">
        <v>17300</v>
      </c>
      <c r="S33" s="329" t="s">
        <v>1944</v>
      </c>
      <c r="T33" s="329" t="s">
        <v>22</v>
      </c>
      <c r="U33" s="336">
        <v>33684</v>
      </c>
      <c r="V33" s="329" t="s">
        <v>2048</v>
      </c>
      <c r="W33" s="329" t="s">
        <v>2048</v>
      </c>
      <c r="X33" s="329" t="s">
        <v>1936</v>
      </c>
      <c r="Y33" s="338" t="s">
        <v>17301</v>
      </c>
      <c r="Z33" s="336">
        <v>45023</v>
      </c>
      <c r="AA33" s="329" t="s">
        <v>1937</v>
      </c>
      <c r="AB33" s="329" t="s">
        <v>1956</v>
      </c>
      <c r="AC33" s="339" t="s">
        <v>1939</v>
      </c>
      <c r="AD33" s="329" t="s">
        <v>2049</v>
      </c>
      <c r="AE33" s="329" t="s">
        <v>1948</v>
      </c>
      <c r="AF33" s="329" t="s">
        <v>17302</v>
      </c>
      <c r="AG33" s="329" t="s">
        <v>17303</v>
      </c>
      <c r="AH33" s="329" t="s">
        <v>17304</v>
      </c>
      <c r="AI33" s="329" t="s">
        <v>17305</v>
      </c>
      <c r="AJ33" s="338" t="s">
        <v>17306</v>
      </c>
      <c r="AK33" s="329" t="s">
        <v>17307</v>
      </c>
      <c r="AL33" s="329" t="s">
        <v>1993</v>
      </c>
      <c r="AM33" s="500" t="s">
        <v>177</v>
      </c>
      <c r="AN33" s="325" t="s">
        <v>178</v>
      </c>
      <c r="AO33" s="7" t="s">
        <v>17308</v>
      </c>
      <c r="AQ33" s="6" t="s">
        <v>17309</v>
      </c>
      <c r="AR33" s="501" t="str">
        <f>Table2[[#This Row],[Employee Code]]</f>
        <v>11400374</v>
      </c>
      <c r="AS33" s="4" t="s">
        <v>16</v>
      </c>
      <c r="AT33" s="4" t="s">
        <v>17038</v>
      </c>
    </row>
    <row r="34" spans="1:46" s="4" customFormat="1" ht="25" customHeight="1" x14ac:dyDescent="0.35">
      <c r="A34" s="365">
        <f t="shared" si="0"/>
        <v>33</v>
      </c>
      <c r="B34" s="338" t="s">
        <v>16289</v>
      </c>
      <c r="C34" s="335" t="s">
        <v>179</v>
      </c>
      <c r="D34" s="329"/>
      <c r="E34" s="329" t="s">
        <v>14</v>
      </c>
      <c r="F34" s="336">
        <v>41935</v>
      </c>
      <c r="G34" s="336">
        <v>42026</v>
      </c>
      <c r="H34" s="336">
        <v>42392</v>
      </c>
      <c r="I34" s="498"/>
      <c r="J34" s="329" t="s">
        <v>1932</v>
      </c>
      <c r="K34" s="337" t="s">
        <v>40</v>
      </c>
      <c r="L34" s="337" t="s">
        <v>47</v>
      </c>
      <c r="M34" s="499" t="s">
        <v>17047</v>
      </c>
      <c r="N34" s="337" t="s">
        <v>2050</v>
      </c>
      <c r="O34" s="337" t="s">
        <v>180</v>
      </c>
      <c r="P34" s="337" t="s">
        <v>2051</v>
      </c>
      <c r="Q34" s="329" t="s">
        <v>21</v>
      </c>
      <c r="R34" s="338" t="s">
        <v>17310</v>
      </c>
      <c r="S34" s="329" t="s">
        <v>1935</v>
      </c>
      <c r="T34" s="329" t="s">
        <v>22</v>
      </c>
      <c r="U34" s="336">
        <v>34318</v>
      </c>
      <c r="V34" s="329" t="s">
        <v>255</v>
      </c>
      <c r="W34" s="329" t="s">
        <v>255</v>
      </c>
      <c r="X34" s="329" t="s">
        <v>1936</v>
      </c>
      <c r="Y34" s="338" t="s">
        <v>17311</v>
      </c>
      <c r="Z34" s="336">
        <v>44299</v>
      </c>
      <c r="AA34" s="329" t="s">
        <v>1937</v>
      </c>
      <c r="AB34" s="329" t="s">
        <v>1938</v>
      </c>
      <c r="AC34" s="339" t="s">
        <v>1939</v>
      </c>
      <c r="AD34" s="329" t="s">
        <v>1992</v>
      </c>
      <c r="AE34" s="329" t="s">
        <v>1962</v>
      </c>
      <c r="AF34" s="329" t="s">
        <v>17312</v>
      </c>
      <c r="AG34" s="329" t="s">
        <v>17313</v>
      </c>
      <c r="AH34" s="329" t="s">
        <v>17314</v>
      </c>
      <c r="AI34" s="329" t="s">
        <v>17315</v>
      </c>
      <c r="AJ34" s="338" t="s">
        <v>17316</v>
      </c>
      <c r="AK34" s="329" t="s">
        <v>17317</v>
      </c>
      <c r="AL34" s="329" t="s">
        <v>1941</v>
      </c>
      <c r="AM34" s="500" t="s">
        <v>181</v>
      </c>
      <c r="AN34" s="325" t="s">
        <v>182</v>
      </c>
      <c r="AO34" s="7" t="s">
        <v>17318</v>
      </c>
      <c r="AQ34" s="6" t="s">
        <v>17319</v>
      </c>
      <c r="AR34" s="501" t="str">
        <f>Table2[[#This Row],[Employee Code]]</f>
        <v>11400394</v>
      </c>
      <c r="AS34" s="4" t="s">
        <v>16</v>
      </c>
      <c r="AT34" s="4" t="s">
        <v>14</v>
      </c>
    </row>
    <row r="35" spans="1:46" s="4" customFormat="1" ht="25" customHeight="1" x14ac:dyDescent="0.35">
      <c r="A35" s="4">
        <f t="shared" si="0"/>
        <v>34</v>
      </c>
      <c r="B35" s="501" t="s">
        <v>16290</v>
      </c>
      <c r="C35" s="5" t="s">
        <v>183</v>
      </c>
      <c r="E35" s="4" t="s">
        <v>141</v>
      </c>
      <c r="F35" s="502">
        <v>41949</v>
      </c>
      <c r="G35" s="502">
        <v>42009</v>
      </c>
      <c r="H35" s="502">
        <v>43471</v>
      </c>
      <c r="I35" s="502"/>
      <c r="J35" s="4" t="s">
        <v>1932</v>
      </c>
      <c r="K35" s="6" t="s">
        <v>80</v>
      </c>
      <c r="L35" s="6" t="s">
        <v>163</v>
      </c>
      <c r="M35" s="503" t="s">
        <v>2052</v>
      </c>
      <c r="N35" s="6" t="s">
        <v>1942</v>
      </c>
      <c r="O35" s="6" t="s">
        <v>164</v>
      </c>
      <c r="P35" s="6" t="s">
        <v>2053</v>
      </c>
      <c r="Q35" s="4" t="s">
        <v>83</v>
      </c>
      <c r="R35" s="501" t="s">
        <v>17320</v>
      </c>
      <c r="S35" s="4" t="s">
        <v>1944</v>
      </c>
      <c r="T35" s="4" t="s">
        <v>53</v>
      </c>
      <c r="U35" s="502">
        <v>30717</v>
      </c>
      <c r="V35" s="4" t="s">
        <v>334</v>
      </c>
      <c r="W35" s="4" t="s">
        <v>334</v>
      </c>
      <c r="X35" s="4" t="s">
        <v>1936</v>
      </c>
      <c r="Y35" s="501" t="s">
        <v>17321</v>
      </c>
      <c r="Z35" s="502">
        <v>41374</v>
      </c>
      <c r="AA35" s="4" t="s">
        <v>334</v>
      </c>
      <c r="AB35" s="4" t="s">
        <v>1938</v>
      </c>
      <c r="AC35" s="504" t="s">
        <v>1939</v>
      </c>
      <c r="AD35" s="4" t="s">
        <v>17322</v>
      </c>
      <c r="AE35" s="4" t="s">
        <v>17323</v>
      </c>
      <c r="AF35" s="4" t="s">
        <v>17324</v>
      </c>
      <c r="AG35" s="4" t="s">
        <v>17325</v>
      </c>
      <c r="AH35" s="4" t="s">
        <v>17324</v>
      </c>
      <c r="AI35" s="4" t="s">
        <v>17325</v>
      </c>
      <c r="AJ35" s="501" t="s">
        <v>17326</v>
      </c>
      <c r="AK35" s="4" t="s">
        <v>17327</v>
      </c>
      <c r="AL35" s="4" t="s">
        <v>1971</v>
      </c>
      <c r="AM35" s="501" t="s">
        <v>184</v>
      </c>
      <c r="AN35" s="7" t="s">
        <v>185</v>
      </c>
      <c r="AO35" s="7"/>
      <c r="AQ35" s="6" t="s">
        <v>17328</v>
      </c>
      <c r="AR35" s="501" t="str">
        <f>Table2[[#This Row],[Employee Code]]</f>
        <v>11400397</v>
      </c>
      <c r="AS35" s="4" t="s">
        <v>17280</v>
      </c>
      <c r="AT35" s="4" t="s">
        <v>17038</v>
      </c>
    </row>
    <row r="36" spans="1:46" s="4" customFormat="1" ht="25" customHeight="1" x14ac:dyDescent="0.35">
      <c r="A36" s="365">
        <f t="shared" si="0"/>
        <v>35</v>
      </c>
      <c r="B36" s="338" t="s">
        <v>16291</v>
      </c>
      <c r="C36" s="335" t="s">
        <v>186</v>
      </c>
      <c r="D36" s="329"/>
      <c r="E36" s="329" t="s">
        <v>14</v>
      </c>
      <c r="F36" s="336">
        <v>41960</v>
      </c>
      <c r="G36" s="336">
        <v>42020</v>
      </c>
      <c r="H36" s="336">
        <v>42386</v>
      </c>
      <c r="I36" s="498"/>
      <c r="J36" s="329" t="s">
        <v>1932</v>
      </c>
      <c r="K36" s="337" t="s">
        <v>26</v>
      </c>
      <c r="L36" s="337" t="s">
        <v>16878</v>
      </c>
      <c r="M36" s="337" t="s">
        <v>16878</v>
      </c>
      <c r="N36" s="337" t="s">
        <v>1984</v>
      </c>
      <c r="O36" s="337" t="s">
        <v>16880</v>
      </c>
      <c r="P36" s="337" t="s">
        <v>16881</v>
      </c>
      <c r="Q36" s="329" t="s">
        <v>21</v>
      </c>
      <c r="R36" s="338" t="s">
        <v>17329</v>
      </c>
      <c r="S36" s="329" t="s">
        <v>1935</v>
      </c>
      <c r="T36" s="329" t="s">
        <v>22</v>
      </c>
      <c r="U36" s="336">
        <v>31342</v>
      </c>
      <c r="V36" s="329" t="s">
        <v>2055</v>
      </c>
      <c r="W36" s="329" t="s">
        <v>747</v>
      </c>
      <c r="X36" s="329" t="s">
        <v>1936</v>
      </c>
      <c r="Y36" s="338" t="s">
        <v>17330</v>
      </c>
      <c r="Z36" s="336">
        <v>44776</v>
      </c>
      <c r="AA36" s="329" t="s">
        <v>1937</v>
      </c>
      <c r="AB36" s="329" t="s">
        <v>1956</v>
      </c>
      <c r="AC36" s="339" t="s">
        <v>1939</v>
      </c>
      <c r="AD36" s="329" t="s">
        <v>1992</v>
      </c>
      <c r="AE36" s="329" t="s">
        <v>2056</v>
      </c>
      <c r="AF36" s="329" t="s">
        <v>17331</v>
      </c>
      <c r="AG36" s="329" t="s">
        <v>17332</v>
      </c>
      <c r="AH36" s="329" t="s">
        <v>17333</v>
      </c>
      <c r="AI36" s="329" t="s">
        <v>17334</v>
      </c>
      <c r="AJ36" s="338" t="s">
        <v>17335</v>
      </c>
      <c r="AK36" s="329" t="s">
        <v>17336</v>
      </c>
      <c r="AL36" s="329" t="s">
        <v>1963</v>
      </c>
      <c r="AM36" s="500" t="s">
        <v>188</v>
      </c>
      <c r="AN36" s="325" t="s">
        <v>189</v>
      </c>
      <c r="AO36" s="7" t="s">
        <v>17337</v>
      </c>
      <c r="AQ36" s="6" t="s">
        <v>17338</v>
      </c>
      <c r="AR36" s="501" t="str">
        <f>Table2[[#This Row],[Employee Code]]</f>
        <v>11400398</v>
      </c>
      <c r="AS36" s="4" t="s">
        <v>16</v>
      </c>
      <c r="AT36" s="4" t="s">
        <v>14</v>
      </c>
    </row>
    <row r="37" spans="1:46" s="4" customFormat="1" ht="25" customHeight="1" x14ac:dyDescent="0.35">
      <c r="A37" s="365">
        <f t="shared" si="0"/>
        <v>36</v>
      </c>
      <c r="B37" s="338" t="s">
        <v>16292</v>
      </c>
      <c r="C37" s="335" t="s">
        <v>190</v>
      </c>
      <c r="D37" s="329"/>
      <c r="E37" s="329" t="s">
        <v>79</v>
      </c>
      <c r="F37" s="336">
        <v>41961</v>
      </c>
      <c r="G37" s="336">
        <v>42021</v>
      </c>
      <c r="H37" s="336">
        <v>42753</v>
      </c>
      <c r="I37" s="498"/>
      <c r="J37" s="329" t="s">
        <v>1932</v>
      </c>
      <c r="K37" s="337" t="s">
        <v>80</v>
      </c>
      <c r="L37" s="337" t="s">
        <v>146</v>
      </c>
      <c r="M37" s="499" t="s">
        <v>17339</v>
      </c>
      <c r="N37" s="337" t="s">
        <v>1933</v>
      </c>
      <c r="O37" s="337" t="s">
        <v>191</v>
      </c>
      <c r="P37" s="337" t="s">
        <v>2057</v>
      </c>
      <c r="Q37" s="329" t="s">
        <v>148</v>
      </c>
      <c r="R37" s="338" t="s">
        <v>17340</v>
      </c>
      <c r="S37" s="329" t="s">
        <v>1944</v>
      </c>
      <c r="T37" s="329" t="s">
        <v>22</v>
      </c>
      <c r="U37" s="336">
        <v>28840</v>
      </c>
      <c r="V37" s="329" t="s">
        <v>79</v>
      </c>
      <c r="W37" s="329" t="s">
        <v>2058</v>
      </c>
      <c r="X37" s="329" t="s">
        <v>1936</v>
      </c>
      <c r="Y37" s="338" t="s">
        <v>17341</v>
      </c>
      <c r="Z37" s="336">
        <v>43839</v>
      </c>
      <c r="AA37" s="329" t="s">
        <v>79</v>
      </c>
      <c r="AB37" s="329" t="s">
        <v>1946</v>
      </c>
      <c r="AC37" s="339" t="s">
        <v>1939</v>
      </c>
      <c r="AD37" s="329" t="s">
        <v>2040</v>
      </c>
      <c r="AE37" s="329" t="s">
        <v>1948</v>
      </c>
      <c r="AF37" s="329" t="s">
        <v>17342</v>
      </c>
      <c r="AG37" s="329" t="s">
        <v>17343</v>
      </c>
      <c r="AH37" s="329" t="s">
        <v>17344</v>
      </c>
      <c r="AI37" s="329" t="s">
        <v>17345</v>
      </c>
      <c r="AJ37" s="338" t="s">
        <v>17346</v>
      </c>
      <c r="AK37" s="329" t="s">
        <v>17347</v>
      </c>
      <c r="AL37" s="329" t="s">
        <v>2059</v>
      </c>
      <c r="AM37" s="500" t="s">
        <v>192</v>
      </c>
      <c r="AN37" s="325" t="s">
        <v>193</v>
      </c>
      <c r="AO37" s="7"/>
      <c r="AQ37" s="6" t="s">
        <v>17348</v>
      </c>
      <c r="AR37" s="501" t="str">
        <f>Table2[[#This Row],[Employee Code]]</f>
        <v>11400399</v>
      </c>
      <c r="AS37" s="4" t="s">
        <v>16</v>
      </c>
      <c r="AT37" s="4" t="s">
        <v>17038</v>
      </c>
    </row>
    <row r="38" spans="1:46" s="4" customFormat="1" ht="25" customHeight="1" x14ac:dyDescent="0.35">
      <c r="A38" s="365">
        <f t="shared" si="0"/>
        <v>37</v>
      </c>
      <c r="B38" s="338" t="s">
        <v>16293</v>
      </c>
      <c r="C38" s="335" t="s">
        <v>194</v>
      </c>
      <c r="D38" s="329"/>
      <c r="E38" s="329" t="s">
        <v>57</v>
      </c>
      <c r="F38" s="336">
        <v>41968</v>
      </c>
      <c r="G38" s="336">
        <v>42028</v>
      </c>
      <c r="H38" s="336">
        <v>42394</v>
      </c>
      <c r="I38" s="498"/>
      <c r="J38" s="329" t="s">
        <v>1932</v>
      </c>
      <c r="K38" s="337" t="s">
        <v>80</v>
      </c>
      <c r="L38" s="337" t="s">
        <v>195</v>
      </c>
      <c r="M38" s="499" t="s">
        <v>2060</v>
      </c>
      <c r="N38" s="337" t="s">
        <v>1984</v>
      </c>
      <c r="O38" s="337" t="s">
        <v>196</v>
      </c>
      <c r="P38" s="337" t="s">
        <v>2061</v>
      </c>
      <c r="Q38" s="329" t="s">
        <v>83</v>
      </c>
      <c r="R38" s="338" t="s">
        <v>17349</v>
      </c>
      <c r="S38" s="329" t="s">
        <v>1944</v>
      </c>
      <c r="T38" s="329" t="s">
        <v>53</v>
      </c>
      <c r="U38" s="336">
        <v>28587</v>
      </c>
      <c r="V38" s="329" t="s">
        <v>79</v>
      </c>
      <c r="W38" s="329" t="s">
        <v>79</v>
      </c>
      <c r="X38" s="329" t="s">
        <v>1936</v>
      </c>
      <c r="Y38" s="338" t="s">
        <v>17350</v>
      </c>
      <c r="Z38" s="336">
        <v>44903</v>
      </c>
      <c r="AA38" s="329" t="s">
        <v>1937</v>
      </c>
      <c r="AB38" s="329" t="s">
        <v>1938</v>
      </c>
      <c r="AC38" s="339" t="s">
        <v>1939</v>
      </c>
      <c r="AD38" s="329" t="s">
        <v>2062</v>
      </c>
      <c r="AE38" s="329" t="s">
        <v>17351</v>
      </c>
      <c r="AF38" s="329" t="s">
        <v>17352</v>
      </c>
      <c r="AG38" s="329" t="s">
        <v>17353</v>
      </c>
      <c r="AH38" s="329" t="s">
        <v>17352</v>
      </c>
      <c r="AI38" s="329" t="s">
        <v>17353</v>
      </c>
      <c r="AJ38" s="338" t="s">
        <v>17354</v>
      </c>
      <c r="AK38" s="329" t="s">
        <v>17355</v>
      </c>
      <c r="AL38" s="329" t="s">
        <v>1971</v>
      </c>
      <c r="AM38" s="500" t="s">
        <v>197</v>
      </c>
      <c r="AN38" s="325" t="s">
        <v>198</v>
      </c>
      <c r="AO38" s="7" t="s">
        <v>17356</v>
      </c>
      <c r="AQ38" s="6" t="s">
        <v>17357</v>
      </c>
      <c r="AR38" s="501" t="str">
        <f>Table2[[#This Row],[Employee Code]]</f>
        <v>11400401</v>
      </c>
      <c r="AS38" s="4" t="s">
        <v>17358</v>
      </c>
      <c r="AT38" s="4" t="s">
        <v>17038</v>
      </c>
    </row>
    <row r="39" spans="1:46" s="4" customFormat="1" ht="25" customHeight="1" x14ac:dyDescent="0.35">
      <c r="A39" s="365">
        <f t="shared" si="0"/>
        <v>38</v>
      </c>
      <c r="B39" s="338" t="s">
        <v>16294</v>
      </c>
      <c r="C39" s="335" t="s">
        <v>199</v>
      </c>
      <c r="D39" s="329"/>
      <c r="E39" s="329" t="s">
        <v>14</v>
      </c>
      <c r="F39" s="336">
        <v>41988</v>
      </c>
      <c r="G39" s="336">
        <v>42048</v>
      </c>
      <c r="H39" s="336">
        <v>42414</v>
      </c>
      <c r="I39" s="336"/>
      <c r="J39" s="329" t="s">
        <v>1932</v>
      </c>
      <c r="K39" s="337" t="s">
        <v>69</v>
      </c>
      <c r="L39" s="337" t="s">
        <v>70</v>
      </c>
      <c r="M39" s="337" t="s">
        <v>1983</v>
      </c>
      <c r="N39" s="337" t="s">
        <v>1990</v>
      </c>
      <c r="O39" s="337" t="s">
        <v>200</v>
      </c>
      <c r="P39" s="337" t="s">
        <v>2063</v>
      </c>
      <c r="Q39" s="329" t="s">
        <v>21</v>
      </c>
      <c r="R39" s="338" t="s">
        <v>17359</v>
      </c>
      <c r="S39" s="329" t="s">
        <v>1935</v>
      </c>
      <c r="T39" s="329" t="s">
        <v>53</v>
      </c>
      <c r="U39" s="336">
        <v>31357</v>
      </c>
      <c r="V39" s="329" t="s">
        <v>2064</v>
      </c>
      <c r="W39" s="329" t="s">
        <v>2064</v>
      </c>
      <c r="X39" s="329" t="s">
        <v>1936</v>
      </c>
      <c r="Y39" s="338" t="s">
        <v>17360</v>
      </c>
      <c r="Z39" s="336">
        <v>44581</v>
      </c>
      <c r="AA39" s="329" t="s">
        <v>1937</v>
      </c>
      <c r="AB39" s="329" t="s">
        <v>1938</v>
      </c>
      <c r="AC39" s="339" t="s">
        <v>1939</v>
      </c>
      <c r="AD39" s="329" t="s">
        <v>2065</v>
      </c>
      <c r="AE39" s="329" t="s">
        <v>17361</v>
      </c>
      <c r="AF39" s="329" t="s">
        <v>17362</v>
      </c>
      <c r="AG39" s="329" t="s">
        <v>17363</v>
      </c>
      <c r="AH39" s="329" t="s">
        <v>17364</v>
      </c>
      <c r="AI39" s="329" t="s">
        <v>17363</v>
      </c>
      <c r="AJ39" s="338" t="s">
        <v>17365</v>
      </c>
      <c r="AK39" s="329" t="s">
        <v>17366</v>
      </c>
      <c r="AL39" s="329" t="s">
        <v>1971</v>
      </c>
      <c r="AM39" s="500" t="s">
        <v>201</v>
      </c>
      <c r="AN39" s="325" t="s">
        <v>202</v>
      </c>
      <c r="AO39" s="7" t="s">
        <v>17367</v>
      </c>
      <c r="AQ39" s="6" t="s">
        <v>17368</v>
      </c>
      <c r="AR39" s="501" t="str">
        <f>Table2[[#This Row],[Employee Code]]</f>
        <v>11400407</v>
      </c>
      <c r="AS39" s="4" t="s">
        <v>16</v>
      </c>
      <c r="AT39" s="4" t="s">
        <v>14</v>
      </c>
    </row>
    <row r="40" spans="1:46" s="4" customFormat="1" ht="25" customHeight="1" x14ac:dyDescent="0.35">
      <c r="A40" s="365">
        <f t="shared" si="0"/>
        <v>39</v>
      </c>
      <c r="B40" s="338" t="s">
        <v>16295</v>
      </c>
      <c r="C40" s="335" t="s">
        <v>203</v>
      </c>
      <c r="D40" s="329"/>
      <c r="E40" s="329" t="s">
        <v>14</v>
      </c>
      <c r="F40" s="336">
        <v>41995</v>
      </c>
      <c r="G40" s="336">
        <v>42055</v>
      </c>
      <c r="H40" s="336">
        <v>42421</v>
      </c>
      <c r="I40" s="336"/>
      <c r="J40" s="329" t="s">
        <v>1932</v>
      </c>
      <c r="K40" s="337" t="s">
        <v>34</v>
      </c>
      <c r="L40" s="337" t="s">
        <v>115</v>
      </c>
      <c r="M40" s="337" t="s">
        <v>2042</v>
      </c>
      <c r="N40" s="337" t="s">
        <v>1990</v>
      </c>
      <c r="O40" s="337" t="s">
        <v>204</v>
      </c>
      <c r="P40" s="337" t="s">
        <v>2066</v>
      </c>
      <c r="Q40" s="329" t="s">
        <v>21</v>
      </c>
      <c r="R40" s="338" t="s">
        <v>17369</v>
      </c>
      <c r="S40" s="329" t="s">
        <v>1935</v>
      </c>
      <c r="T40" s="329" t="s">
        <v>22</v>
      </c>
      <c r="U40" s="336">
        <v>30244</v>
      </c>
      <c r="V40" s="329" t="s">
        <v>2067</v>
      </c>
      <c r="W40" s="329" t="s">
        <v>2067</v>
      </c>
      <c r="X40" s="329" t="s">
        <v>1936</v>
      </c>
      <c r="Y40" s="338" t="s">
        <v>17370</v>
      </c>
      <c r="Z40" s="336">
        <v>44552</v>
      </c>
      <c r="AA40" s="329" t="s">
        <v>1937</v>
      </c>
      <c r="AB40" s="329" t="s">
        <v>1961</v>
      </c>
      <c r="AC40" s="339" t="s">
        <v>1939</v>
      </c>
      <c r="AD40" s="329" t="s">
        <v>17371</v>
      </c>
      <c r="AE40" s="329" t="s">
        <v>2068</v>
      </c>
      <c r="AF40" s="329" t="s">
        <v>17372</v>
      </c>
      <c r="AG40" s="329" t="s">
        <v>17373</v>
      </c>
      <c r="AH40" s="329" t="s">
        <v>17374</v>
      </c>
      <c r="AI40" s="329" t="s">
        <v>17375</v>
      </c>
      <c r="AJ40" s="338" t="s">
        <v>17376</v>
      </c>
      <c r="AK40" s="329" t="s">
        <v>17377</v>
      </c>
      <c r="AL40" s="329" t="s">
        <v>1958</v>
      </c>
      <c r="AM40" s="500" t="s">
        <v>205</v>
      </c>
      <c r="AN40" s="325" t="s">
        <v>206</v>
      </c>
      <c r="AO40" s="7" t="s">
        <v>206</v>
      </c>
      <c r="AQ40" s="6" t="s">
        <v>17378</v>
      </c>
      <c r="AR40" s="501" t="str">
        <f>Table2[[#This Row],[Employee Code]]</f>
        <v>11400410</v>
      </c>
      <c r="AS40" s="4" t="s">
        <v>16</v>
      </c>
      <c r="AT40" s="4" t="s">
        <v>14</v>
      </c>
    </row>
    <row r="41" spans="1:46" s="4" customFormat="1" ht="25" customHeight="1" x14ac:dyDescent="0.35">
      <c r="A41" s="365">
        <f t="shared" si="0"/>
        <v>40</v>
      </c>
      <c r="B41" s="338" t="s">
        <v>16296</v>
      </c>
      <c r="C41" s="335" t="s">
        <v>207</v>
      </c>
      <c r="D41" s="329"/>
      <c r="E41" s="329" t="s">
        <v>176</v>
      </c>
      <c r="F41" s="336">
        <v>42009</v>
      </c>
      <c r="G41" s="336">
        <v>42069</v>
      </c>
      <c r="H41" s="336">
        <v>42436</v>
      </c>
      <c r="I41" s="336"/>
      <c r="J41" s="329" t="s">
        <v>1932</v>
      </c>
      <c r="K41" s="337" t="s">
        <v>34</v>
      </c>
      <c r="L41" s="337" t="s">
        <v>35</v>
      </c>
      <c r="M41" s="337" t="s">
        <v>35</v>
      </c>
      <c r="N41" s="337" t="s">
        <v>1990</v>
      </c>
      <c r="O41" s="337" t="s">
        <v>92</v>
      </c>
      <c r="P41" s="337" t="s">
        <v>2000</v>
      </c>
      <c r="Q41" s="329" t="s">
        <v>21</v>
      </c>
      <c r="R41" s="338" t="s">
        <v>17379</v>
      </c>
      <c r="S41" s="329" t="s">
        <v>1944</v>
      </c>
      <c r="T41" s="329" t="s">
        <v>22</v>
      </c>
      <c r="U41" s="336">
        <v>32085</v>
      </c>
      <c r="V41" s="329" t="s">
        <v>176</v>
      </c>
      <c r="W41" s="329" t="s">
        <v>176</v>
      </c>
      <c r="X41" s="329" t="s">
        <v>1936</v>
      </c>
      <c r="Y41" s="338" t="s">
        <v>17380</v>
      </c>
      <c r="Z41" s="336">
        <v>44419</v>
      </c>
      <c r="AA41" s="329" t="s">
        <v>1937</v>
      </c>
      <c r="AB41" s="329" t="s">
        <v>1938</v>
      </c>
      <c r="AC41" s="339" t="s">
        <v>1974</v>
      </c>
      <c r="AD41" s="329" t="s">
        <v>17381</v>
      </c>
      <c r="AE41" s="329" t="s">
        <v>1962</v>
      </c>
      <c r="AF41" s="329" t="s">
        <v>17382</v>
      </c>
      <c r="AG41" s="329" t="s">
        <v>17383</v>
      </c>
      <c r="AH41" s="329" t="s">
        <v>17384</v>
      </c>
      <c r="AI41" s="329" t="s">
        <v>17385</v>
      </c>
      <c r="AJ41" s="338" t="s">
        <v>17386</v>
      </c>
      <c r="AK41" s="329" t="s">
        <v>17387</v>
      </c>
      <c r="AL41" s="329" t="s">
        <v>1941</v>
      </c>
      <c r="AM41" s="500" t="s">
        <v>208</v>
      </c>
      <c r="AN41" s="325" t="s">
        <v>209</v>
      </c>
      <c r="AO41" s="7" t="s">
        <v>17388</v>
      </c>
      <c r="AQ41" s="6" t="s">
        <v>17389</v>
      </c>
      <c r="AR41" s="501" t="str">
        <f>Table2[[#This Row],[Employee Code]]</f>
        <v>11400413</v>
      </c>
      <c r="AS41" s="4" t="s">
        <v>16</v>
      </c>
      <c r="AT41" s="4" t="s">
        <v>17038</v>
      </c>
    </row>
    <row r="42" spans="1:46" s="4" customFormat="1" ht="25" customHeight="1" x14ac:dyDescent="0.35">
      <c r="A42" s="365">
        <f t="shared" si="0"/>
        <v>41</v>
      </c>
      <c r="B42" s="338" t="s">
        <v>16297</v>
      </c>
      <c r="C42" s="335" t="s">
        <v>210</v>
      </c>
      <c r="D42" s="329"/>
      <c r="E42" s="329" t="s">
        <v>14</v>
      </c>
      <c r="F42" s="336">
        <v>42166</v>
      </c>
      <c r="G42" s="336">
        <v>42226</v>
      </c>
      <c r="H42" s="336">
        <v>42593</v>
      </c>
      <c r="I42" s="336"/>
      <c r="J42" s="329" t="s">
        <v>1932</v>
      </c>
      <c r="K42" s="337" t="s">
        <v>34</v>
      </c>
      <c r="L42" s="337" t="s">
        <v>115</v>
      </c>
      <c r="M42" s="337" t="s">
        <v>2042</v>
      </c>
      <c r="N42" s="337" t="s">
        <v>1990</v>
      </c>
      <c r="O42" s="337" t="s">
        <v>204</v>
      </c>
      <c r="P42" s="337" t="s">
        <v>2066</v>
      </c>
      <c r="Q42" s="329" t="s">
        <v>21</v>
      </c>
      <c r="R42" s="338" t="s">
        <v>17390</v>
      </c>
      <c r="S42" s="329" t="s">
        <v>1944</v>
      </c>
      <c r="T42" s="329" t="s">
        <v>22</v>
      </c>
      <c r="U42" s="336">
        <v>29335</v>
      </c>
      <c r="V42" s="329" t="s">
        <v>1725</v>
      </c>
      <c r="W42" s="329" t="s">
        <v>1725</v>
      </c>
      <c r="X42" s="329" t="s">
        <v>1936</v>
      </c>
      <c r="Y42" s="338" t="s">
        <v>17391</v>
      </c>
      <c r="Z42" s="336">
        <v>44551</v>
      </c>
      <c r="AA42" s="329" t="s">
        <v>1937</v>
      </c>
      <c r="AB42" s="329" t="s">
        <v>1938</v>
      </c>
      <c r="AC42" s="339" t="s">
        <v>1974</v>
      </c>
      <c r="AD42" s="329" t="s">
        <v>17392</v>
      </c>
      <c r="AE42" s="329" t="s">
        <v>2069</v>
      </c>
      <c r="AF42" s="329" t="s">
        <v>17393</v>
      </c>
      <c r="AG42" s="329" t="s">
        <v>17394</v>
      </c>
      <c r="AH42" s="329" t="s">
        <v>17395</v>
      </c>
      <c r="AI42" s="329" t="s">
        <v>17396</v>
      </c>
      <c r="AJ42" s="338" t="s">
        <v>17397</v>
      </c>
      <c r="AK42" s="329" t="s">
        <v>17398</v>
      </c>
      <c r="AL42" s="329" t="s">
        <v>1941</v>
      </c>
      <c r="AM42" s="500" t="s">
        <v>211</v>
      </c>
      <c r="AN42" s="325" t="s">
        <v>212</v>
      </c>
      <c r="AO42" s="7" t="s">
        <v>17399</v>
      </c>
      <c r="AQ42" s="6" t="s">
        <v>17400</v>
      </c>
      <c r="AR42" s="501" t="str">
        <f>Table2[[#This Row],[Employee Code]]</f>
        <v>11500436</v>
      </c>
      <c r="AS42" s="4" t="s">
        <v>16</v>
      </c>
      <c r="AT42" s="4" t="s">
        <v>14</v>
      </c>
    </row>
    <row r="43" spans="1:46" s="4" customFormat="1" ht="25" customHeight="1" x14ac:dyDescent="0.35">
      <c r="A43" s="365">
        <f t="shared" si="0"/>
        <v>42</v>
      </c>
      <c r="B43" s="338" t="s">
        <v>16298</v>
      </c>
      <c r="C43" s="335" t="s">
        <v>213</v>
      </c>
      <c r="D43" s="329"/>
      <c r="E43" s="329" t="s">
        <v>32</v>
      </c>
      <c r="F43" s="336">
        <v>42188</v>
      </c>
      <c r="G43" s="336">
        <v>42248</v>
      </c>
      <c r="H43" s="336">
        <v>42615</v>
      </c>
      <c r="I43" s="336"/>
      <c r="J43" s="329" t="s">
        <v>1932</v>
      </c>
      <c r="K43" s="337" t="s">
        <v>34</v>
      </c>
      <c r="L43" s="337" t="s">
        <v>115</v>
      </c>
      <c r="M43" s="337" t="s">
        <v>2070</v>
      </c>
      <c r="N43" s="337" t="s">
        <v>1933</v>
      </c>
      <c r="O43" s="337" t="s">
        <v>214</v>
      </c>
      <c r="P43" s="337" t="s">
        <v>2071</v>
      </c>
      <c r="Q43" s="329" t="s">
        <v>21</v>
      </c>
      <c r="R43" s="338" t="s">
        <v>17401</v>
      </c>
      <c r="S43" s="329" t="s">
        <v>1944</v>
      </c>
      <c r="T43" s="329" t="s">
        <v>53</v>
      </c>
      <c r="U43" s="336">
        <v>29659</v>
      </c>
      <c r="V43" s="329" t="s">
        <v>1866</v>
      </c>
      <c r="W43" s="329" t="s">
        <v>1866</v>
      </c>
      <c r="X43" s="329" t="s">
        <v>1936</v>
      </c>
      <c r="Y43" s="338" t="s">
        <v>17402</v>
      </c>
      <c r="Z43" s="336">
        <v>44305</v>
      </c>
      <c r="AA43" s="329" t="s">
        <v>1937</v>
      </c>
      <c r="AB43" s="329" t="s">
        <v>1938</v>
      </c>
      <c r="AC43" s="339" t="s">
        <v>1939</v>
      </c>
      <c r="AD43" s="329" t="s">
        <v>2072</v>
      </c>
      <c r="AE43" s="329" t="s">
        <v>2073</v>
      </c>
      <c r="AF43" s="329" t="s">
        <v>17403</v>
      </c>
      <c r="AG43" s="329" t="s">
        <v>17404</v>
      </c>
      <c r="AH43" s="329" t="s">
        <v>17403</v>
      </c>
      <c r="AI43" s="329" t="s">
        <v>17404</v>
      </c>
      <c r="AJ43" s="338" t="s">
        <v>17405</v>
      </c>
      <c r="AK43" s="329" t="s">
        <v>17406</v>
      </c>
      <c r="AL43" s="329" t="s">
        <v>1971</v>
      </c>
      <c r="AM43" s="500" t="s">
        <v>215</v>
      </c>
      <c r="AN43" s="325" t="s">
        <v>216</v>
      </c>
      <c r="AO43" s="7" t="s">
        <v>17407</v>
      </c>
      <c r="AQ43" s="6" t="s">
        <v>17408</v>
      </c>
      <c r="AR43" s="501" t="str">
        <f>Table2[[#This Row],[Employee Code]]</f>
        <v>11500438</v>
      </c>
      <c r="AS43" s="4" t="s">
        <v>16</v>
      </c>
      <c r="AT43" s="4" t="s">
        <v>17038</v>
      </c>
    </row>
    <row r="44" spans="1:46" s="4" customFormat="1" ht="25" customHeight="1" x14ac:dyDescent="0.35">
      <c r="A44" s="365">
        <f t="shared" si="0"/>
        <v>43</v>
      </c>
      <c r="B44" s="338" t="s">
        <v>16299</v>
      </c>
      <c r="C44" s="335" t="s">
        <v>217</v>
      </c>
      <c r="D44" s="329"/>
      <c r="E44" s="329" t="s">
        <v>14</v>
      </c>
      <c r="F44" s="336">
        <v>42373</v>
      </c>
      <c r="G44" s="336">
        <v>42433</v>
      </c>
      <c r="H44" s="336">
        <v>42434</v>
      </c>
      <c r="I44" s="336"/>
      <c r="J44" s="329" t="s">
        <v>1932</v>
      </c>
      <c r="K44" s="337" t="s">
        <v>18</v>
      </c>
      <c r="L44" s="337" t="s">
        <v>218</v>
      </c>
      <c r="M44" s="337" t="s">
        <v>218</v>
      </c>
      <c r="N44" s="337" t="s">
        <v>1942</v>
      </c>
      <c r="O44" s="337" t="s">
        <v>219</v>
      </c>
      <c r="P44" s="337" t="s">
        <v>2074</v>
      </c>
      <c r="Q44" s="329" t="s">
        <v>21</v>
      </c>
      <c r="R44" s="338" t="s">
        <v>17409</v>
      </c>
      <c r="S44" s="329" t="s">
        <v>1944</v>
      </c>
      <c r="T44" s="329" t="s">
        <v>53</v>
      </c>
      <c r="U44" s="336">
        <v>30522</v>
      </c>
      <c r="V44" s="329" t="s">
        <v>1658</v>
      </c>
      <c r="W44" s="329" t="s">
        <v>1658</v>
      </c>
      <c r="X44" s="329" t="s">
        <v>1936</v>
      </c>
      <c r="Y44" s="338" t="s">
        <v>17410</v>
      </c>
      <c r="Z44" s="336">
        <v>44937</v>
      </c>
      <c r="AA44" s="329" t="s">
        <v>1937</v>
      </c>
      <c r="AB44" s="329" t="s">
        <v>1938</v>
      </c>
      <c r="AC44" s="339" t="s">
        <v>1968</v>
      </c>
      <c r="AD44" s="329" t="s">
        <v>17411</v>
      </c>
      <c r="AE44" s="329" t="s">
        <v>17412</v>
      </c>
      <c r="AF44" s="329" t="s">
        <v>17413</v>
      </c>
      <c r="AG44" s="329" t="s">
        <v>17414</v>
      </c>
      <c r="AH44" s="329" t="s">
        <v>17413</v>
      </c>
      <c r="AI44" s="329" t="s">
        <v>17414</v>
      </c>
      <c r="AJ44" s="338" t="s">
        <v>17415</v>
      </c>
      <c r="AK44" s="329" t="s">
        <v>17416</v>
      </c>
      <c r="AL44" s="329" t="s">
        <v>1971</v>
      </c>
      <c r="AM44" s="500" t="s">
        <v>220</v>
      </c>
      <c r="AN44" s="325" t="s">
        <v>221</v>
      </c>
      <c r="AO44" s="7" t="s">
        <v>17417</v>
      </c>
      <c r="AQ44" s="6" t="s">
        <v>17418</v>
      </c>
      <c r="AR44" s="501" t="str">
        <f>Table2[[#This Row],[Employee Code]]</f>
        <v>11500465</v>
      </c>
      <c r="AS44" s="4" t="s">
        <v>16</v>
      </c>
      <c r="AT44" s="4" t="s">
        <v>14</v>
      </c>
    </row>
    <row r="45" spans="1:46" s="4" customFormat="1" ht="25" customHeight="1" x14ac:dyDescent="0.35">
      <c r="A45" s="365">
        <f t="shared" si="0"/>
        <v>44</v>
      </c>
      <c r="B45" s="338" t="s">
        <v>16300</v>
      </c>
      <c r="C45" s="335" t="s">
        <v>222</v>
      </c>
      <c r="D45" s="329"/>
      <c r="E45" s="329" t="s">
        <v>32</v>
      </c>
      <c r="F45" s="336">
        <v>42387</v>
      </c>
      <c r="G45" s="336"/>
      <c r="H45" s="336">
        <v>42753</v>
      </c>
      <c r="I45" s="336"/>
      <c r="J45" s="329" t="s">
        <v>1932</v>
      </c>
      <c r="K45" s="337" t="s">
        <v>69</v>
      </c>
      <c r="L45" s="337" t="s">
        <v>70</v>
      </c>
      <c r="M45" s="337" t="s">
        <v>1983</v>
      </c>
      <c r="N45" s="337" t="s">
        <v>2017</v>
      </c>
      <c r="O45" s="337" t="s">
        <v>223</v>
      </c>
      <c r="P45" s="337" t="s">
        <v>2075</v>
      </c>
      <c r="Q45" s="329" t="s">
        <v>21</v>
      </c>
      <c r="R45" s="338" t="s">
        <v>17419</v>
      </c>
      <c r="S45" s="329" t="s">
        <v>1935</v>
      </c>
      <c r="T45" s="329" t="s">
        <v>53</v>
      </c>
      <c r="U45" s="336">
        <v>30741</v>
      </c>
      <c r="V45" s="9" t="s">
        <v>293</v>
      </c>
      <c r="W45" s="329" t="s">
        <v>293</v>
      </c>
      <c r="X45" s="329" t="s">
        <v>1936</v>
      </c>
      <c r="Y45" s="338" t="s">
        <v>17420</v>
      </c>
      <c r="Z45" s="336">
        <v>42300</v>
      </c>
      <c r="AA45" s="329" t="s">
        <v>2076</v>
      </c>
      <c r="AB45" s="329" t="s">
        <v>1938</v>
      </c>
      <c r="AC45" s="339" t="s">
        <v>1939</v>
      </c>
      <c r="AD45" s="329" t="s">
        <v>2077</v>
      </c>
      <c r="AE45" s="329" t="s">
        <v>1988</v>
      </c>
      <c r="AF45" s="329" t="s">
        <v>17421</v>
      </c>
      <c r="AG45" s="329" t="s">
        <v>17422</v>
      </c>
      <c r="AH45" s="329" t="s">
        <v>17423</v>
      </c>
      <c r="AI45" s="329" t="s">
        <v>17424</v>
      </c>
      <c r="AJ45" s="338" t="s">
        <v>17425</v>
      </c>
      <c r="AK45" s="329" t="s">
        <v>17426</v>
      </c>
      <c r="AL45" s="329" t="s">
        <v>1971</v>
      </c>
      <c r="AM45" s="500" t="s">
        <v>224</v>
      </c>
      <c r="AN45" s="325" t="s">
        <v>225</v>
      </c>
      <c r="AO45" s="7"/>
      <c r="AQ45" s="6" t="s">
        <v>17427</v>
      </c>
      <c r="AR45" s="501" t="str">
        <f>Table2[[#This Row],[Employee Code]]</f>
        <v>11500470</v>
      </c>
      <c r="AS45" s="4" t="s">
        <v>16</v>
      </c>
      <c r="AT45" s="4" t="s">
        <v>17038</v>
      </c>
    </row>
    <row r="46" spans="1:46" s="4" customFormat="1" ht="25" customHeight="1" x14ac:dyDescent="0.35">
      <c r="A46" s="365">
        <f t="shared" si="0"/>
        <v>45</v>
      </c>
      <c r="B46" s="338" t="s">
        <v>16301</v>
      </c>
      <c r="C46" s="335" t="s">
        <v>226</v>
      </c>
      <c r="D46" s="329"/>
      <c r="E46" s="329" t="s">
        <v>14</v>
      </c>
      <c r="F46" s="336">
        <v>42422</v>
      </c>
      <c r="G46" s="336">
        <v>42481</v>
      </c>
      <c r="H46" s="336">
        <v>42847</v>
      </c>
      <c r="I46" s="336"/>
      <c r="J46" s="329" t="s">
        <v>1932</v>
      </c>
      <c r="K46" s="337" t="s">
        <v>40</v>
      </c>
      <c r="L46" s="337" t="s">
        <v>47</v>
      </c>
      <c r="M46" s="337" t="s">
        <v>17047</v>
      </c>
      <c r="N46" s="337" t="s">
        <v>2017</v>
      </c>
      <c r="O46" s="337" t="s">
        <v>227</v>
      </c>
      <c r="P46" s="337" t="s">
        <v>2078</v>
      </c>
      <c r="Q46" s="329" t="s">
        <v>21</v>
      </c>
      <c r="R46" s="338" t="s">
        <v>17428</v>
      </c>
      <c r="S46" s="329" t="s">
        <v>2079</v>
      </c>
      <c r="T46" s="329" t="s">
        <v>53</v>
      </c>
      <c r="U46" s="336">
        <v>32842</v>
      </c>
      <c r="V46" s="329" t="s">
        <v>255</v>
      </c>
      <c r="W46" s="329" t="s">
        <v>255</v>
      </c>
      <c r="X46" s="329" t="s">
        <v>1936</v>
      </c>
      <c r="Y46" s="338" t="s">
        <v>17429</v>
      </c>
      <c r="Z46" s="336">
        <v>44552</v>
      </c>
      <c r="AA46" s="329" t="s">
        <v>1937</v>
      </c>
      <c r="AB46" s="329" t="s">
        <v>1956</v>
      </c>
      <c r="AC46" s="339" t="s">
        <v>1939</v>
      </c>
      <c r="AD46" s="329" t="s">
        <v>1992</v>
      </c>
      <c r="AE46" s="329" t="s">
        <v>2080</v>
      </c>
      <c r="AF46" s="329" t="s">
        <v>17430</v>
      </c>
      <c r="AG46" s="329" t="s">
        <v>17431</v>
      </c>
      <c r="AH46" s="329" t="s">
        <v>17432</v>
      </c>
      <c r="AI46" s="329" t="s">
        <v>17433</v>
      </c>
      <c r="AJ46" s="338" t="s">
        <v>17434</v>
      </c>
      <c r="AK46" s="329" t="s">
        <v>2081</v>
      </c>
      <c r="AL46" s="329" t="s">
        <v>2005</v>
      </c>
      <c r="AM46" s="500" t="s">
        <v>228</v>
      </c>
      <c r="AN46" s="325" t="s">
        <v>229</v>
      </c>
      <c r="AO46" s="7" t="s">
        <v>17435</v>
      </c>
      <c r="AQ46" s="6" t="s">
        <v>2082</v>
      </c>
      <c r="AR46" s="501" t="str">
        <f>Table2[[#This Row],[Employee Code]]</f>
        <v>11600474</v>
      </c>
      <c r="AS46" s="4" t="s">
        <v>16</v>
      </c>
      <c r="AT46" s="4" t="s">
        <v>14</v>
      </c>
    </row>
    <row r="47" spans="1:46" s="4" customFormat="1" ht="25" customHeight="1" x14ac:dyDescent="0.35">
      <c r="A47" s="365">
        <f t="shared" si="0"/>
        <v>46</v>
      </c>
      <c r="B47" s="338" t="s">
        <v>16302</v>
      </c>
      <c r="C47" s="335" t="s">
        <v>230</v>
      </c>
      <c r="D47" s="329"/>
      <c r="E47" s="329" t="s">
        <v>162</v>
      </c>
      <c r="F47" s="336">
        <v>42430</v>
      </c>
      <c r="G47" s="336">
        <v>42490</v>
      </c>
      <c r="H47" s="336">
        <v>42856</v>
      </c>
      <c r="I47" s="336"/>
      <c r="J47" s="329" t="s">
        <v>1932</v>
      </c>
      <c r="K47" s="337" t="s">
        <v>34</v>
      </c>
      <c r="L47" s="337" t="s">
        <v>35</v>
      </c>
      <c r="M47" s="337" t="s">
        <v>35</v>
      </c>
      <c r="N47" s="337" t="s">
        <v>1990</v>
      </c>
      <c r="O47" s="337" t="s">
        <v>92</v>
      </c>
      <c r="P47" s="337" t="s">
        <v>2000</v>
      </c>
      <c r="Q47" s="329" t="s">
        <v>21</v>
      </c>
      <c r="R47" s="338" t="s">
        <v>17436</v>
      </c>
      <c r="S47" s="329" t="s">
        <v>1944</v>
      </c>
      <c r="T47" s="329" t="s">
        <v>22</v>
      </c>
      <c r="U47" s="336">
        <v>30787</v>
      </c>
      <c r="V47" s="329" t="s">
        <v>317</v>
      </c>
      <c r="W47" s="329"/>
      <c r="X47" s="329" t="s">
        <v>1936</v>
      </c>
      <c r="Y47" s="338" t="s">
        <v>17437</v>
      </c>
      <c r="Z47" s="336">
        <v>44805</v>
      </c>
      <c r="AA47" s="329" t="s">
        <v>1937</v>
      </c>
      <c r="AB47" s="329" t="s">
        <v>1938</v>
      </c>
      <c r="AC47" s="339" t="s">
        <v>1939</v>
      </c>
      <c r="AD47" s="329" t="s">
        <v>17438</v>
      </c>
      <c r="AE47" s="329" t="s">
        <v>17439</v>
      </c>
      <c r="AF47" s="329" t="s">
        <v>17440</v>
      </c>
      <c r="AG47" s="329" t="s">
        <v>17441</v>
      </c>
      <c r="AH47" s="329" t="s">
        <v>17440</v>
      </c>
      <c r="AI47" s="329" t="s">
        <v>17441</v>
      </c>
      <c r="AJ47" s="338" t="s">
        <v>17442</v>
      </c>
      <c r="AK47" s="329" t="s">
        <v>17443</v>
      </c>
      <c r="AL47" s="329" t="s">
        <v>1941</v>
      </c>
      <c r="AM47" s="500" t="s">
        <v>231</v>
      </c>
      <c r="AN47" s="325" t="s">
        <v>232</v>
      </c>
      <c r="AO47" s="7" t="s">
        <v>17444</v>
      </c>
      <c r="AQ47" s="6" t="s">
        <v>17445</v>
      </c>
      <c r="AR47" s="501" t="str">
        <f>Table2[[#This Row],[Employee Code]]</f>
        <v>11600476</v>
      </c>
      <c r="AS47" s="4" t="s">
        <v>16</v>
      </c>
      <c r="AT47" s="4" t="s">
        <v>17038</v>
      </c>
    </row>
    <row r="48" spans="1:46" s="4" customFormat="1" ht="25" customHeight="1" x14ac:dyDescent="0.35">
      <c r="A48" s="365">
        <f t="shared" si="0"/>
        <v>47</v>
      </c>
      <c r="B48" s="338" t="s">
        <v>16303</v>
      </c>
      <c r="C48" s="335" t="s">
        <v>233</v>
      </c>
      <c r="D48" s="329"/>
      <c r="E48" s="329" t="s">
        <v>14</v>
      </c>
      <c r="F48" s="336">
        <v>42464</v>
      </c>
      <c r="G48" s="336">
        <v>42524</v>
      </c>
      <c r="H48" s="336">
        <v>42890</v>
      </c>
      <c r="I48" s="336"/>
      <c r="J48" s="329" t="s">
        <v>1932</v>
      </c>
      <c r="K48" s="337" t="s">
        <v>18</v>
      </c>
      <c r="L48" s="337" t="s">
        <v>218</v>
      </c>
      <c r="M48" s="337" t="s">
        <v>2083</v>
      </c>
      <c r="N48" s="337" t="s">
        <v>1972</v>
      </c>
      <c r="O48" s="337" t="s">
        <v>234</v>
      </c>
      <c r="P48" s="337" t="s">
        <v>2084</v>
      </c>
      <c r="Q48" s="329" t="s">
        <v>21</v>
      </c>
      <c r="R48" s="338" t="s">
        <v>17446</v>
      </c>
      <c r="S48" s="329" t="s">
        <v>1944</v>
      </c>
      <c r="T48" s="329" t="s">
        <v>22</v>
      </c>
      <c r="U48" s="336">
        <v>32501</v>
      </c>
      <c r="V48" s="329" t="s">
        <v>124</v>
      </c>
      <c r="W48" s="329" t="s">
        <v>1153</v>
      </c>
      <c r="X48" s="329" t="s">
        <v>1936</v>
      </c>
      <c r="Y48" s="338" t="s">
        <v>17447</v>
      </c>
      <c r="Z48" s="336">
        <v>44522</v>
      </c>
      <c r="AA48" s="329" t="s">
        <v>1937</v>
      </c>
      <c r="AB48" s="329" t="s">
        <v>1946</v>
      </c>
      <c r="AC48" s="339" t="s">
        <v>1939</v>
      </c>
      <c r="AD48" s="329" t="s">
        <v>1952</v>
      </c>
      <c r="AE48" s="329" t="s">
        <v>1962</v>
      </c>
      <c r="AF48" s="329" t="s">
        <v>17448</v>
      </c>
      <c r="AG48" s="329" t="s">
        <v>17449</v>
      </c>
      <c r="AH48" s="329" t="s">
        <v>17450</v>
      </c>
      <c r="AI48" s="329" t="s">
        <v>17451</v>
      </c>
      <c r="AJ48" s="338" t="s">
        <v>17452</v>
      </c>
      <c r="AK48" s="329" t="s">
        <v>17453</v>
      </c>
      <c r="AL48" s="329" t="s">
        <v>1958</v>
      </c>
      <c r="AM48" s="500" t="s">
        <v>235</v>
      </c>
      <c r="AN48" s="325" t="s">
        <v>236</v>
      </c>
      <c r="AO48" s="7" t="s">
        <v>17454</v>
      </c>
      <c r="AQ48" s="6" t="s">
        <v>17455</v>
      </c>
      <c r="AR48" s="501" t="str">
        <f>Table2[[#This Row],[Employee Code]]</f>
        <v>11600483</v>
      </c>
      <c r="AS48" s="4" t="s">
        <v>16</v>
      </c>
      <c r="AT48" s="4" t="s">
        <v>14</v>
      </c>
    </row>
    <row r="49" spans="1:46" s="4" customFormat="1" ht="25" customHeight="1" x14ac:dyDescent="0.35">
      <c r="A49" s="365">
        <f t="shared" si="0"/>
        <v>48</v>
      </c>
      <c r="B49" s="338" t="s">
        <v>16304</v>
      </c>
      <c r="C49" s="335" t="s">
        <v>237</v>
      </c>
      <c r="D49" s="329"/>
      <c r="E49" s="329" t="s">
        <v>14</v>
      </c>
      <c r="F49" s="336">
        <v>42491</v>
      </c>
      <c r="G49" s="336">
        <v>42551</v>
      </c>
      <c r="H49" s="336">
        <v>45252</v>
      </c>
      <c r="I49" s="336">
        <v>45617</v>
      </c>
      <c r="J49" s="336" t="s">
        <v>2085</v>
      </c>
      <c r="K49" s="337" t="s">
        <v>109</v>
      </c>
      <c r="L49" s="337" t="s">
        <v>238</v>
      </c>
      <c r="M49" s="337" t="s">
        <v>238</v>
      </c>
      <c r="N49" s="337" t="s">
        <v>2086</v>
      </c>
      <c r="O49" s="337" t="s">
        <v>239</v>
      </c>
      <c r="P49" s="337" t="s">
        <v>2087</v>
      </c>
      <c r="Q49" s="329" t="s">
        <v>21</v>
      </c>
      <c r="R49" s="338" t="s">
        <v>17456</v>
      </c>
      <c r="S49" s="329" t="s">
        <v>17457</v>
      </c>
      <c r="T49" s="329" t="s">
        <v>22</v>
      </c>
      <c r="U49" s="336">
        <v>24798</v>
      </c>
      <c r="V49" s="329" t="s">
        <v>255</v>
      </c>
      <c r="W49" s="329" t="s">
        <v>2088</v>
      </c>
      <c r="X49" s="329" t="s">
        <v>1936</v>
      </c>
      <c r="Y49" s="338" t="s">
        <v>17458</v>
      </c>
      <c r="Z49" s="336">
        <v>44474</v>
      </c>
      <c r="AA49" s="329" t="s">
        <v>1937</v>
      </c>
      <c r="AB49" s="329" t="s">
        <v>1946</v>
      </c>
      <c r="AC49" s="339" t="s">
        <v>1939</v>
      </c>
      <c r="AD49" s="329" t="s">
        <v>17459</v>
      </c>
      <c r="AE49" s="329" t="s">
        <v>2041</v>
      </c>
      <c r="AF49" s="329" t="s">
        <v>17460</v>
      </c>
      <c r="AG49" s="329" t="s">
        <v>17461</v>
      </c>
      <c r="AH49" s="329" t="s">
        <v>17462</v>
      </c>
      <c r="AI49" s="329" t="s">
        <v>17463</v>
      </c>
      <c r="AJ49" s="338" t="s">
        <v>17464</v>
      </c>
      <c r="AK49" s="329" t="s">
        <v>17465</v>
      </c>
      <c r="AL49" s="329" t="s">
        <v>1941</v>
      </c>
      <c r="AM49" s="500" t="s">
        <v>240</v>
      </c>
      <c r="AN49" s="325" t="s">
        <v>241</v>
      </c>
      <c r="AO49" s="7" t="s">
        <v>17466</v>
      </c>
      <c r="AQ49" s="6" t="s">
        <v>17467</v>
      </c>
      <c r="AR49" s="501" t="str">
        <f>Table2[[#This Row],[Employee Code]]</f>
        <v>11600485</v>
      </c>
      <c r="AS49" s="4" t="s">
        <v>16</v>
      </c>
      <c r="AT49" s="4" t="s">
        <v>14</v>
      </c>
    </row>
    <row r="50" spans="1:46" s="4" customFormat="1" ht="25" customHeight="1" x14ac:dyDescent="0.35">
      <c r="A50" s="365">
        <f t="shared" si="0"/>
        <v>49</v>
      </c>
      <c r="B50" s="338" t="s">
        <v>16305</v>
      </c>
      <c r="C50" s="335" t="s">
        <v>242</v>
      </c>
      <c r="D50" s="329"/>
      <c r="E50" s="329" t="s">
        <v>145</v>
      </c>
      <c r="F50" s="336">
        <v>42494</v>
      </c>
      <c r="G50" s="336">
        <v>42554</v>
      </c>
      <c r="H50" s="336">
        <v>42920</v>
      </c>
      <c r="I50" s="336"/>
      <c r="J50" s="329" t="s">
        <v>1932</v>
      </c>
      <c r="K50" s="337" t="s">
        <v>34</v>
      </c>
      <c r="L50" s="337" t="s">
        <v>35</v>
      </c>
      <c r="M50" s="337" t="s">
        <v>35</v>
      </c>
      <c r="N50" s="337" t="s">
        <v>1984</v>
      </c>
      <c r="O50" s="337" t="s">
        <v>243</v>
      </c>
      <c r="P50" s="337" t="s">
        <v>2089</v>
      </c>
      <c r="Q50" s="329" t="s">
        <v>21</v>
      </c>
      <c r="R50" s="338" t="s">
        <v>17468</v>
      </c>
      <c r="S50" s="329" t="s">
        <v>1944</v>
      </c>
      <c r="T50" s="329" t="s">
        <v>22</v>
      </c>
      <c r="U50" s="336">
        <v>28652</v>
      </c>
      <c r="V50" s="329" t="s">
        <v>145</v>
      </c>
      <c r="W50" s="329" t="s">
        <v>145</v>
      </c>
      <c r="X50" s="329" t="s">
        <v>1936</v>
      </c>
      <c r="Y50" s="338" t="s">
        <v>17469</v>
      </c>
      <c r="Z50" s="336">
        <v>44805</v>
      </c>
      <c r="AA50" s="329" t="s">
        <v>1937</v>
      </c>
      <c r="AB50" s="329" t="s">
        <v>1938</v>
      </c>
      <c r="AC50" s="339" t="s">
        <v>1939</v>
      </c>
      <c r="AD50" s="329" t="s">
        <v>2090</v>
      </c>
      <c r="AE50" s="329" t="s">
        <v>1962</v>
      </c>
      <c r="AF50" s="329" t="s">
        <v>17470</v>
      </c>
      <c r="AG50" s="329" t="s">
        <v>17471</v>
      </c>
      <c r="AH50" s="329" t="s">
        <v>17470</v>
      </c>
      <c r="AI50" s="329" t="s">
        <v>17471</v>
      </c>
      <c r="AJ50" s="338" t="s">
        <v>17472</v>
      </c>
      <c r="AK50" s="329" t="s">
        <v>17473</v>
      </c>
      <c r="AL50" s="329" t="s">
        <v>1953</v>
      </c>
      <c r="AM50" s="500" t="s">
        <v>244</v>
      </c>
      <c r="AN50" s="325" t="s">
        <v>245</v>
      </c>
      <c r="AO50" s="7" t="s">
        <v>17474</v>
      </c>
      <c r="AQ50" s="6" t="s">
        <v>17475</v>
      </c>
      <c r="AR50" s="501" t="str">
        <f>Table2[[#This Row],[Employee Code]]</f>
        <v>11600489</v>
      </c>
      <c r="AS50" s="4" t="s">
        <v>16</v>
      </c>
      <c r="AT50" s="4" t="s">
        <v>17038</v>
      </c>
    </row>
    <row r="51" spans="1:46" s="4" customFormat="1" ht="25" customHeight="1" x14ac:dyDescent="0.35">
      <c r="A51" s="365">
        <f t="shared" si="0"/>
        <v>50</v>
      </c>
      <c r="B51" s="338" t="s">
        <v>16306</v>
      </c>
      <c r="C51" s="335" t="s">
        <v>246</v>
      </c>
      <c r="D51" s="329"/>
      <c r="E51" s="329" t="s">
        <v>32</v>
      </c>
      <c r="F51" s="336">
        <v>42514</v>
      </c>
      <c r="G51" s="336">
        <v>42574</v>
      </c>
      <c r="H51" s="336">
        <v>42940</v>
      </c>
      <c r="I51" s="336"/>
      <c r="J51" s="329" t="s">
        <v>1932</v>
      </c>
      <c r="K51" s="337" t="s">
        <v>34</v>
      </c>
      <c r="L51" s="337" t="s">
        <v>115</v>
      </c>
      <c r="M51" s="337" t="s">
        <v>2070</v>
      </c>
      <c r="N51" s="337" t="s">
        <v>2050</v>
      </c>
      <c r="O51" s="337" t="s">
        <v>247</v>
      </c>
      <c r="P51" s="337" t="s">
        <v>2091</v>
      </c>
      <c r="Q51" s="329" t="s">
        <v>21</v>
      </c>
      <c r="R51" s="338" t="s">
        <v>17476</v>
      </c>
      <c r="S51" s="329" t="s">
        <v>1935</v>
      </c>
      <c r="T51" s="329" t="s">
        <v>22</v>
      </c>
      <c r="U51" s="336">
        <v>32116</v>
      </c>
      <c r="V51" s="329" t="s">
        <v>79</v>
      </c>
      <c r="W51" s="329" t="s">
        <v>501</v>
      </c>
      <c r="X51" s="329" t="s">
        <v>1936</v>
      </c>
      <c r="Y51" s="338" t="s">
        <v>17477</v>
      </c>
      <c r="Z51" s="336">
        <v>44201</v>
      </c>
      <c r="AA51" s="329" t="s">
        <v>1937</v>
      </c>
      <c r="AB51" s="329" t="s">
        <v>1938</v>
      </c>
      <c r="AC51" s="339" t="s">
        <v>1974</v>
      </c>
      <c r="AD51" s="329" t="s">
        <v>2092</v>
      </c>
      <c r="AE51" s="329" t="s">
        <v>2041</v>
      </c>
      <c r="AF51" s="329" t="s">
        <v>17478</v>
      </c>
      <c r="AG51" s="329" t="s">
        <v>17479</v>
      </c>
      <c r="AH51" s="329" t="s">
        <v>17480</v>
      </c>
      <c r="AI51" s="329" t="s">
        <v>17481</v>
      </c>
      <c r="AJ51" s="338" t="s">
        <v>17482</v>
      </c>
      <c r="AK51" s="329" t="s">
        <v>17483</v>
      </c>
      <c r="AL51" s="329" t="s">
        <v>1941</v>
      </c>
      <c r="AM51" s="500" t="s">
        <v>248</v>
      </c>
      <c r="AN51" s="325" t="s">
        <v>249</v>
      </c>
      <c r="AO51" s="7" t="s">
        <v>17484</v>
      </c>
      <c r="AQ51" s="6" t="s">
        <v>17485</v>
      </c>
      <c r="AR51" s="501" t="str">
        <f>Table2[[#This Row],[Employee Code]]</f>
        <v>11600497</v>
      </c>
      <c r="AS51" s="4" t="s">
        <v>16</v>
      </c>
      <c r="AT51" s="4" t="s">
        <v>17038</v>
      </c>
    </row>
    <row r="52" spans="1:46" s="4" customFormat="1" ht="25" customHeight="1" x14ac:dyDescent="0.35">
      <c r="A52" s="365">
        <f t="shared" si="0"/>
        <v>51</v>
      </c>
      <c r="B52" s="338" t="s">
        <v>16307</v>
      </c>
      <c r="C52" s="335" t="s">
        <v>250</v>
      </c>
      <c r="D52" s="329"/>
      <c r="E52" s="329" t="s">
        <v>14</v>
      </c>
      <c r="F52" s="336">
        <v>42541</v>
      </c>
      <c r="G52" s="336">
        <v>42601</v>
      </c>
      <c r="H52" s="336">
        <v>42967</v>
      </c>
      <c r="I52" s="336"/>
      <c r="J52" s="329" t="s">
        <v>1932</v>
      </c>
      <c r="K52" s="337" t="s">
        <v>34</v>
      </c>
      <c r="L52" s="337" t="s">
        <v>115</v>
      </c>
      <c r="M52" s="337" t="s">
        <v>2070</v>
      </c>
      <c r="N52" s="337" t="s">
        <v>2017</v>
      </c>
      <c r="O52" s="337" t="s">
        <v>251</v>
      </c>
      <c r="P52" s="337" t="s">
        <v>2093</v>
      </c>
      <c r="Q52" s="329" t="s">
        <v>21</v>
      </c>
      <c r="R52" s="338" t="s">
        <v>17486</v>
      </c>
      <c r="S52" s="329" t="s">
        <v>1966</v>
      </c>
      <c r="T52" s="329" t="s">
        <v>22</v>
      </c>
      <c r="U52" s="336">
        <v>34164</v>
      </c>
      <c r="V52" s="9" t="s">
        <v>707</v>
      </c>
      <c r="W52" s="329" t="s">
        <v>747</v>
      </c>
      <c r="X52" s="329" t="s">
        <v>1936</v>
      </c>
      <c r="Y52" s="338" t="s">
        <v>17487</v>
      </c>
      <c r="Z52" s="336">
        <v>44611</v>
      </c>
      <c r="AA52" s="329" t="s">
        <v>1937</v>
      </c>
      <c r="AB52" s="329" t="s">
        <v>1938</v>
      </c>
      <c r="AC52" s="339" t="s">
        <v>1974</v>
      </c>
      <c r="AD52" s="329" t="s">
        <v>2094</v>
      </c>
      <c r="AE52" s="329" t="s">
        <v>2095</v>
      </c>
      <c r="AF52" s="329" t="s">
        <v>17488</v>
      </c>
      <c r="AG52" s="329" t="s">
        <v>17489</v>
      </c>
      <c r="AH52" s="329" t="s">
        <v>17490</v>
      </c>
      <c r="AI52" s="329" t="s">
        <v>17491</v>
      </c>
      <c r="AJ52" s="338" t="s">
        <v>17492</v>
      </c>
      <c r="AK52" s="329" t="s">
        <v>17493</v>
      </c>
      <c r="AL52" s="329" t="s">
        <v>1941</v>
      </c>
      <c r="AM52" s="500" t="s">
        <v>252</v>
      </c>
      <c r="AN52" s="325" t="s">
        <v>253</v>
      </c>
      <c r="AO52" s="7" t="s">
        <v>17494</v>
      </c>
      <c r="AQ52" s="6" t="s">
        <v>17495</v>
      </c>
      <c r="AR52" s="501" t="str">
        <f>Table2[[#This Row],[Employee Code]]</f>
        <v>11600505</v>
      </c>
      <c r="AS52" s="4" t="s">
        <v>16</v>
      </c>
      <c r="AT52" s="4" t="s">
        <v>14</v>
      </c>
    </row>
    <row r="53" spans="1:46" s="4" customFormat="1" ht="25" customHeight="1" x14ac:dyDescent="0.35">
      <c r="A53" s="365">
        <f t="shared" si="0"/>
        <v>52</v>
      </c>
      <c r="B53" s="338" t="s">
        <v>16308</v>
      </c>
      <c r="C53" s="335" t="s">
        <v>254</v>
      </c>
      <c r="D53" s="329" t="s">
        <v>17496</v>
      </c>
      <c r="E53" s="329" t="s">
        <v>255</v>
      </c>
      <c r="F53" s="336">
        <v>42583</v>
      </c>
      <c r="G53" s="336">
        <v>42643</v>
      </c>
      <c r="H53" s="336">
        <v>42644</v>
      </c>
      <c r="I53" s="336"/>
      <c r="J53" s="329" t="s">
        <v>1932</v>
      </c>
      <c r="K53" s="337" t="s">
        <v>80</v>
      </c>
      <c r="L53" s="337" t="s">
        <v>256</v>
      </c>
      <c r="M53" s="337" t="s">
        <v>17497</v>
      </c>
      <c r="N53" s="337" t="s">
        <v>2097</v>
      </c>
      <c r="O53" s="337" t="s">
        <v>164</v>
      </c>
      <c r="P53" s="337" t="s">
        <v>2053</v>
      </c>
      <c r="Q53" s="329" t="s">
        <v>83</v>
      </c>
      <c r="R53" s="338" t="s">
        <v>17498</v>
      </c>
      <c r="S53" s="329" t="s">
        <v>1944</v>
      </c>
      <c r="T53" s="329" t="s">
        <v>53</v>
      </c>
      <c r="U53" s="336">
        <v>26792</v>
      </c>
      <c r="V53" s="329" t="s">
        <v>101</v>
      </c>
      <c r="W53" s="329" t="s">
        <v>101</v>
      </c>
      <c r="X53" s="329" t="s">
        <v>1936</v>
      </c>
      <c r="Y53" s="338" t="s">
        <v>17499</v>
      </c>
      <c r="Z53" s="336">
        <v>42975</v>
      </c>
      <c r="AA53" s="329" t="s">
        <v>16</v>
      </c>
      <c r="AB53" s="329" t="s">
        <v>1938</v>
      </c>
      <c r="AC53" s="339" t="s">
        <v>1939</v>
      </c>
      <c r="AD53" s="329" t="s">
        <v>2098</v>
      </c>
      <c r="AE53" s="329" t="s">
        <v>1948</v>
      </c>
      <c r="AF53" s="329" t="s">
        <v>17500</v>
      </c>
      <c r="AG53" s="329" t="s">
        <v>17501</v>
      </c>
      <c r="AH53" s="329" t="s">
        <v>17502</v>
      </c>
      <c r="AI53" s="329" t="s">
        <v>17503</v>
      </c>
      <c r="AJ53" s="338" t="s">
        <v>17504</v>
      </c>
      <c r="AK53" s="329" t="s">
        <v>17505</v>
      </c>
      <c r="AL53" s="329" t="s">
        <v>1971</v>
      </c>
      <c r="AM53" s="505" t="s">
        <v>257</v>
      </c>
      <c r="AN53" s="506" t="s">
        <v>258</v>
      </c>
      <c r="AO53" s="7"/>
      <c r="AQ53" s="6" t="s">
        <v>17506</v>
      </c>
      <c r="AR53" s="501" t="str">
        <f>Table2[[#This Row],[Employee Code]]</f>
        <v>11600516</v>
      </c>
      <c r="AS53" s="4" t="s">
        <v>16</v>
      </c>
      <c r="AT53" s="4" t="s">
        <v>17038</v>
      </c>
    </row>
    <row r="54" spans="1:46" s="4" customFormat="1" ht="25" customHeight="1" x14ac:dyDescent="0.35">
      <c r="A54" s="365">
        <f t="shared" si="0"/>
        <v>53</v>
      </c>
      <c r="B54" s="338" t="s">
        <v>16309</v>
      </c>
      <c r="C54" s="335" t="s">
        <v>259</v>
      </c>
      <c r="D54" s="329"/>
      <c r="E54" s="329" t="s">
        <v>57</v>
      </c>
      <c r="F54" s="336">
        <v>42583</v>
      </c>
      <c r="G54" s="336">
        <v>42643</v>
      </c>
      <c r="H54" s="336">
        <v>43009</v>
      </c>
      <c r="I54" s="336"/>
      <c r="J54" s="329" t="s">
        <v>1932</v>
      </c>
      <c r="K54" s="337" t="s">
        <v>80</v>
      </c>
      <c r="L54" s="337" t="s">
        <v>146</v>
      </c>
      <c r="M54" s="337" t="s">
        <v>2032</v>
      </c>
      <c r="N54" s="337" t="s">
        <v>1972</v>
      </c>
      <c r="O54" s="337" t="s">
        <v>172</v>
      </c>
      <c r="P54" s="337" t="s">
        <v>2045</v>
      </c>
      <c r="Q54" s="329" t="s">
        <v>148</v>
      </c>
      <c r="R54" s="338" t="s">
        <v>17507</v>
      </c>
      <c r="S54" s="329" t="s">
        <v>1944</v>
      </c>
      <c r="T54" s="329" t="s">
        <v>53</v>
      </c>
      <c r="U54" s="336">
        <v>30834</v>
      </c>
      <c r="V54" s="329" t="s">
        <v>2099</v>
      </c>
      <c r="W54" s="329" t="s">
        <v>1153</v>
      </c>
      <c r="X54" s="329" t="s">
        <v>1936</v>
      </c>
      <c r="Y54" s="338" t="s">
        <v>17508</v>
      </c>
      <c r="Z54" s="336">
        <v>44751</v>
      </c>
      <c r="AA54" s="329" t="s">
        <v>2009</v>
      </c>
      <c r="AB54" s="329" t="s">
        <v>1938</v>
      </c>
      <c r="AC54" s="339" t="s">
        <v>1939</v>
      </c>
      <c r="AD54" s="329" t="s">
        <v>1957</v>
      </c>
      <c r="AE54" s="329" t="s">
        <v>17509</v>
      </c>
      <c r="AF54" s="329" t="s">
        <v>17510</v>
      </c>
      <c r="AG54" s="329" t="s">
        <v>17511</v>
      </c>
      <c r="AH54" s="329" t="s">
        <v>17512</v>
      </c>
      <c r="AI54" s="329" t="s">
        <v>17511</v>
      </c>
      <c r="AJ54" s="338" t="s">
        <v>17513</v>
      </c>
      <c r="AK54" s="329" t="s">
        <v>17514</v>
      </c>
      <c r="AL54" s="329" t="s">
        <v>1971</v>
      </c>
      <c r="AM54" s="500" t="s">
        <v>260</v>
      </c>
      <c r="AN54" s="325" t="s">
        <v>261</v>
      </c>
      <c r="AO54" s="7" t="s">
        <v>17515</v>
      </c>
      <c r="AQ54" s="6" t="s">
        <v>17516</v>
      </c>
      <c r="AR54" s="501" t="str">
        <f>Table2[[#This Row],[Employee Code]]</f>
        <v>11600521</v>
      </c>
      <c r="AS54" s="4" t="s">
        <v>16</v>
      </c>
      <c r="AT54" s="4" t="s">
        <v>17038</v>
      </c>
    </row>
    <row r="55" spans="1:46" s="4" customFormat="1" ht="25" customHeight="1" x14ac:dyDescent="0.35">
      <c r="A55" s="365">
        <f t="shared" si="0"/>
        <v>54</v>
      </c>
      <c r="B55" s="338" t="s">
        <v>16310</v>
      </c>
      <c r="C55" s="335" t="s">
        <v>262</v>
      </c>
      <c r="D55" s="329"/>
      <c r="E55" s="329" t="s">
        <v>14</v>
      </c>
      <c r="F55" s="336">
        <v>42625</v>
      </c>
      <c r="G55" s="336">
        <v>42685</v>
      </c>
      <c r="H55" s="336">
        <v>43051</v>
      </c>
      <c r="I55" s="336"/>
      <c r="J55" s="329" t="s">
        <v>1932</v>
      </c>
      <c r="K55" s="337" t="s">
        <v>34</v>
      </c>
      <c r="L55" s="337" t="s">
        <v>115</v>
      </c>
      <c r="M55" s="337" t="s">
        <v>2042</v>
      </c>
      <c r="N55" s="337" t="s">
        <v>2017</v>
      </c>
      <c r="O55" s="337" t="s">
        <v>263</v>
      </c>
      <c r="P55" s="337" t="s">
        <v>2100</v>
      </c>
      <c r="Q55" s="329" t="s">
        <v>21</v>
      </c>
      <c r="R55" s="338" t="s">
        <v>17517</v>
      </c>
      <c r="S55" s="329" t="s">
        <v>1935</v>
      </c>
      <c r="T55" s="329" t="s">
        <v>53</v>
      </c>
      <c r="U55" s="336">
        <v>32832</v>
      </c>
      <c r="V55" s="329" t="s">
        <v>1658</v>
      </c>
      <c r="W55" s="329" t="s">
        <v>1658</v>
      </c>
      <c r="X55" s="329" t="s">
        <v>1936</v>
      </c>
      <c r="Y55" s="338" t="s">
        <v>17518</v>
      </c>
      <c r="Z55" s="336">
        <v>44573</v>
      </c>
      <c r="AA55" s="329" t="s">
        <v>1937</v>
      </c>
      <c r="AB55" s="329" t="s">
        <v>1938</v>
      </c>
      <c r="AC55" s="339" t="s">
        <v>2101</v>
      </c>
      <c r="AD55" s="329" t="s">
        <v>2094</v>
      </c>
      <c r="AE55" s="329"/>
      <c r="AF55" s="329" t="s">
        <v>17519</v>
      </c>
      <c r="AG55" s="329" t="s">
        <v>17520</v>
      </c>
      <c r="AH55" s="329" t="s">
        <v>17521</v>
      </c>
      <c r="AI55" s="329" t="s">
        <v>17522</v>
      </c>
      <c r="AJ55" s="338" t="s">
        <v>17523</v>
      </c>
      <c r="AK55" s="329" t="s">
        <v>2102</v>
      </c>
      <c r="AL55" s="329" t="s">
        <v>1971</v>
      </c>
      <c r="AM55" s="500" t="s">
        <v>264</v>
      </c>
      <c r="AN55" s="325" t="s">
        <v>265</v>
      </c>
      <c r="AO55" s="7" t="s">
        <v>17524</v>
      </c>
      <c r="AQ55" s="6" t="s">
        <v>17525</v>
      </c>
      <c r="AR55" s="501" t="str">
        <f>Table2[[#This Row],[Employee Code]]</f>
        <v>11600533</v>
      </c>
      <c r="AS55" s="4" t="s">
        <v>16</v>
      </c>
      <c r="AT55" s="4" t="s">
        <v>14</v>
      </c>
    </row>
    <row r="56" spans="1:46" s="4" customFormat="1" ht="25" customHeight="1" x14ac:dyDescent="0.35">
      <c r="A56" s="365">
        <f t="shared" si="0"/>
        <v>55</v>
      </c>
      <c r="B56" s="338" t="s">
        <v>16311</v>
      </c>
      <c r="C56" s="335" t="s">
        <v>266</v>
      </c>
      <c r="D56" s="329"/>
      <c r="E56" s="329" t="s">
        <v>14</v>
      </c>
      <c r="F56" s="336">
        <v>42639</v>
      </c>
      <c r="G56" s="336">
        <v>42699</v>
      </c>
      <c r="H56" s="336">
        <v>42700</v>
      </c>
      <c r="I56" s="336"/>
      <c r="J56" s="329" t="s">
        <v>1932</v>
      </c>
      <c r="K56" s="337" t="s">
        <v>18</v>
      </c>
      <c r="L56" s="337" t="s">
        <v>19</v>
      </c>
      <c r="M56" s="337" t="s">
        <v>17526</v>
      </c>
      <c r="N56" s="337" t="s">
        <v>1984</v>
      </c>
      <c r="O56" s="337" t="s">
        <v>267</v>
      </c>
      <c r="P56" s="337" t="s">
        <v>2103</v>
      </c>
      <c r="Q56" s="329" t="s">
        <v>21</v>
      </c>
      <c r="R56" s="338" t="s">
        <v>17527</v>
      </c>
      <c r="S56" s="329" t="s">
        <v>1944</v>
      </c>
      <c r="T56" s="329" t="s">
        <v>53</v>
      </c>
      <c r="U56" s="336">
        <v>27044</v>
      </c>
      <c r="V56" s="329" t="s">
        <v>255</v>
      </c>
      <c r="W56" s="329" t="s">
        <v>1382</v>
      </c>
      <c r="X56" s="329" t="s">
        <v>1936</v>
      </c>
      <c r="Y56" s="338" t="s">
        <v>17528</v>
      </c>
      <c r="Z56" s="336">
        <v>44903</v>
      </c>
      <c r="AA56" s="329" t="s">
        <v>1937</v>
      </c>
      <c r="AB56" s="329" t="s">
        <v>1946</v>
      </c>
      <c r="AC56" s="339" t="s">
        <v>1939</v>
      </c>
      <c r="AD56" s="329" t="s">
        <v>2010</v>
      </c>
      <c r="AE56" s="329" t="s">
        <v>2104</v>
      </c>
      <c r="AF56" s="329" t="s">
        <v>17529</v>
      </c>
      <c r="AG56" s="329" t="s">
        <v>17530</v>
      </c>
      <c r="AH56" s="329" t="s">
        <v>17529</v>
      </c>
      <c r="AI56" s="329" t="s">
        <v>17530</v>
      </c>
      <c r="AJ56" s="338" t="s">
        <v>17531</v>
      </c>
      <c r="AK56" s="329" t="s">
        <v>17532</v>
      </c>
      <c r="AL56" s="329" t="s">
        <v>1958</v>
      </c>
      <c r="AM56" s="500" t="s">
        <v>268</v>
      </c>
      <c r="AN56" s="325" t="s">
        <v>269</v>
      </c>
      <c r="AO56" s="7" t="s">
        <v>17533</v>
      </c>
      <c r="AQ56" s="6" t="s">
        <v>17534</v>
      </c>
      <c r="AR56" s="501" t="str">
        <f>Table2[[#This Row],[Employee Code]]</f>
        <v>11600535</v>
      </c>
      <c r="AS56" s="4" t="s">
        <v>16</v>
      </c>
      <c r="AT56" s="4" t="s">
        <v>14</v>
      </c>
    </row>
    <row r="57" spans="1:46" s="4" customFormat="1" ht="25" customHeight="1" x14ac:dyDescent="0.35">
      <c r="A57" s="365">
        <f t="shared" si="0"/>
        <v>56</v>
      </c>
      <c r="B57" s="338" t="s">
        <v>16312</v>
      </c>
      <c r="C57" s="335" t="s">
        <v>270</v>
      </c>
      <c r="D57" s="329"/>
      <c r="E57" s="329" t="s">
        <v>57</v>
      </c>
      <c r="F57" s="336">
        <v>42646</v>
      </c>
      <c r="G57" s="336">
        <v>42705</v>
      </c>
      <c r="H57" s="336">
        <v>43071</v>
      </c>
      <c r="I57" s="336"/>
      <c r="J57" s="329" t="s">
        <v>1932</v>
      </c>
      <c r="K57" s="337" t="s">
        <v>34</v>
      </c>
      <c r="L57" s="337" t="s">
        <v>35</v>
      </c>
      <c r="M57" s="337" t="s">
        <v>35</v>
      </c>
      <c r="N57" s="337" t="s">
        <v>2050</v>
      </c>
      <c r="O57" s="337" t="s">
        <v>271</v>
      </c>
      <c r="P57" s="337" t="s">
        <v>2105</v>
      </c>
      <c r="Q57" s="329" t="s">
        <v>21</v>
      </c>
      <c r="R57" s="338" t="s">
        <v>17535</v>
      </c>
      <c r="S57" s="329" t="s">
        <v>1944</v>
      </c>
      <c r="T57" s="329" t="s">
        <v>22</v>
      </c>
      <c r="U57" s="336">
        <v>32418</v>
      </c>
      <c r="V57" s="329" t="s">
        <v>57</v>
      </c>
      <c r="W57" s="329" t="s">
        <v>334</v>
      </c>
      <c r="X57" s="329" t="s">
        <v>1936</v>
      </c>
      <c r="Y57" s="338" t="s">
        <v>17536</v>
      </c>
      <c r="Z57" s="336">
        <v>44280</v>
      </c>
      <c r="AA57" s="329" t="s">
        <v>1937</v>
      </c>
      <c r="AB57" s="329" t="s">
        <v>1938</v>
      </c>
      <c r="AC57" s="339" t="s">
        <v>1939</v>
      </c>
      <c r="AD57" s="329" t="s">
        <v>2090</v>
      </c>
      <c r="AE57" s="329" t="s">
        <v>2041</v>
      </c>
      <c r="AF57" s="329" t="s">
        <v>17537</v>
      </c>
      <c r="AG57" s="329" t="s">
        <v>17538</v>
      </c>
      <c r="AH57" s="329" t="s">
        <v>17537</v>
      </c>
      <c r="AI57" s="329" t="s">
        <v>17538</v>
      </c>
      <c r="AJ57" s="338" t="s">
        <v>17539</v>
      </c>
      <c r="AK57" s="329" t="s">
        <v>2106</v>
      </c>
      <c r="AL57" s="329" t="s">
        <v>2107</v>
      </c>
      <c r="AM57" s="500" t="s">
        <v>272</v>
      </c>
      <c r="AN57" s="325" t="s">
        <v>273</v>
      </c>
      <c r="AO57" s="7" t="s">
        <v>17540</v>
      </c>
      <c r="AQ57" s="6" t="s">
        <v>17541</v>
      </c>
      <c r="AR57" s="501" t="str">
        <f>Table2[[#This Row],[Employee Code]]</f>
        <v>11600537</v>
      </c>
      <c r="AS57" s="4" t="s">
        <v>16</v>
      </c>
      <c r="AT57" s="4" t="s">
        <v>17038</v>
      </c>
    </row>
    <row r="58" spans="1:46" s="4" customFormat="1" ht="25" customHeight="1" x14ac:dyDescent="0.35">
      <c r="A58" s="365">
        <f t="shared" si="0"/>
        <v>57</v>
      </c>
      <c r="B58" s="338" t="s">
        <v>16313</v>
      </c>
      <c r="C58" s="335" t="s">
        <v>274</v>
      </c>
      <c r="D58" s="329"/>
      <c r="E58" s="329" t="s">
        <v>14</v>
      </c>
      <c r="F58" s="336">
        <v>42646</v>
      </c>
      <c r="G58" s="336">
        <v>42705</v>
      </c>
      <c r="H58" s="336">
        <v>43071</v>
      </c>
      <c r="I58" s="336"/>
      <c r="J58" s="329" t="s">
        <v>1932</v>
      </c>
      <c r="K58" s="337" t="s">
        <v>40</v>
      </c>
      <c r="L58" s="337" t="s">
        <v>47</v>
      </c>
      <c r="M58" s="337" t="s">
        <v>2027</v>
      </c>
      <c r="N58" s="337" t="s">
        <v>2050</v>
      </c>
      <c r="O58" s="337" t="s">
        <v>275</v>
      </c>
      <c r="P58" s="337" t="s">
        <v>2108</v>
      </c>
      <c r="Q58" s="329" t="s">
        <v>21</v>
      </c>
      <c r="R58" s="338" t="s">
        <v>17542</v>
      </c>
      <c r="S58" s="329" t="s">
        <v>1944</v>
      </c>
      <c r="T58" s="329" t="s">
        <v>22</v>
      </c>
      <c r="U58" s="336">
        <v>31792</v>
      </c>
      <c r="V58" s="329" t="s">
        <v>255</v>
      </c>
      <c r="W58" s="329" t="s">
        <v>2109</v>
      </c>
      <c r="X58" s="329" t="s">
        <v>1936</v>
      </c>
      <c r="Y58" s="338" t="s">
        <v>17543</v>
      </c>
      <c r="Z58" s="336">
        <v>44326</v>
      </c>
      <c r="AA58" s="329" t="s">
        <v>1937</v>
      </c>
      <c r="AB58" s="329" t="s">
        <v>1956</v>
      </c>
      <c r="AC58" s="339" t="s">
        <v>1939</v>
      </c>
      <c r="AD58" s="329" t="s">
        <v>2110</v>
      </c>
      <c r="AE58" s="329" t="s">
        <v>1948</v>
      </c>
      <c r="AF58" s="329" t="s">
        <v>17544</v>
      </c>
      <c r="AG58" s="329" t="s">
        <v>17545</v>
      </c>
      <c r="AH58" s="329" t="s">
        <v>17544</v>
      </c>
      <c r="AI58" s="329" t="s">
        <v>17546</v>
      </c>
      <c r="AJ58" s="338" t="s">
        <v>17547</v>
      </c>
      <c r="AK58" s="329" t="s">
        <v>17548</v>
      </c>
      <c r="AL58" s="329" t="s">
        <v>2111</v>
      </c>
      <c r="AM58" s="500" t="s">
        <v>276</v>
      </c>
      <c r="AN58" s="325" t="s">
        <v>277</v>
      </c>
      <c r="AO58" s="7" t="s">
        <v>17549</v>
      </c>
      <c r="AQ58" s="6" t="s">
        <v>17550</v>
      </c>
      <c r="AR58" s="501" t="str">
        <f>Table2[[#This Row],[Employee Code]]</f>
        <v>11600539</v>
      </c>
      <c r="AS58" s="4" t="s">
        <v>16</v>
      </c>
      <c r="AT58" s="4" t="s">
        <v>14</v>
      </c>
    </row>
    <row r="59" spans="1:46" s="4" customFormat="1" ht="25" customHeight="1" x14ac:dyDescent="0.35">
      <c r="A59" s="365">
        <f t="shared" si="0"/>
        <v>58</v>
      </c>
      <c r="B59" s="338" t="s">
        <v>16314</v>
      </c>
      <c r="C59" s="335" t="s">
        <v>278</v>
      </c>
      <c r="D59" s="329"/>
      <c r="E59" s="329" t="s">
        <v>14</v>
      </c>
      <c r="F59" s="336">
        <v>42786</v>
      </c>
      <c r="G59" s="336">
        <v>42845</v>
      </c>
      <c r="H59" s="336">
        <v>43211</v>
      </c>
      <c r="I59" s="336"/>
      <c r="J59" s="329" t="s">
        <v>1932</v>
      </c>
      <c r="K59" s="337" t="s">
        <v>109</v>
      </c>
      <c r="L59" s="337" t="s">
        <v>110</v>
      </c>
      <c r="M59" s="337" t="s">
        <v>2112</v>
      </c>
      <c r="N59" s="337" t="s">
        <v>1972</v>
      </c>
      <c r="O59" s="337" t="s">
        <v>279</v>
      </c>
      <c r="P59" s="337" t="s">
        <v>2113</v>
      </c>
      <c r="Q59" s="329" t="s">
        <v>21</v>
      </c>
      <c r="R59" s="338" t="s">
        <v>17551</v>
      </c>
      <c r="S59" s="329" t="s">
        <v>1935</v>
      </c>
      <c r="T59" s="329" t="s">
        <v>22</v>
      </c>
      <c r="U59" s="336">
        <v>29555</v>
      </c>
      <c r="V59" s="329" t="s">
        <v>2114</v>
      </c>
      <c r="W59" s="329" t="s">
        <v>2114</v>
      </c>
      <c r="X59" s="329" t="s">
        <v>1936</v>
      </c>
      <c r="Y59" s="338" t="s">
        <v>17552</v>
      </c>
      <c r="Z59" s="336">
        <v>44326</v>
      </c>
      <c r="AA59" s="329" t="s">
        <v>1937</v>
      </c>
      <c r="AB59" s="329" t="s">
        <v>1938</v>
      </c>
      <c r="AC59" s="339" t="s">
        <v>1939</v>
      </c>
      <c r="AD59" s="329" t="s">
        <v>2115</v>
      </c>
      <c r="AE59" s="329" t="s">
        <v>1940</v>
      </c>
      <c r="AF59" s="329" t="s">
        <v>17553</v>
      </c>
      <c r="AG59" s="329" t="s">
        <v>17554</v>
      </c>
      <c r="AH59" s="329" t="s">
        <v>17555</v>
      </c>
      <c r="AI59" s="329" t="s">
        <v>17554</v>
      </c>
      <c r="AJ59" s="338" t="s">
        <v>17556</v>
      </c>
      <c r="AK59" s="329" t="s">
        <v>17557</v>
      </c>
      <c r="AL59" s="329" t="s">
        <v>1941</v>
      </c>
      <c r="AM59" s="500" t="s">
        <v>280</v>
      </c>
      <c r="AN59" s="325" t="s">
        <v>281</v>
      </c>
      <c r="AO59" s="7" t="s">
        <v>17558</v>
      </c>
      <c r="AQ59" s="6" t="s">
        <v>17559</v>
      </c>
      <c r="AR59" s="501" t="str">
        <f>Table2[[#This Row],[Employee Code]]</f>
        <v>11700561</v>
      </c>
      <c r="AS59" s="4" t="s">
        <v>16</v>
      </c>
      <c r="AT59" s="4" t="s">
        <v>14</v>
      </c>
    </row>
    <row r="60" spans="1:46" s="4" customFormat="1" ht="25" customHeight="1" x14ac:dyDescent="0.35">
      <c r="A60" s="365">
        <f t="shared" si="0"/>
        <v>59</v>
      </c>
      <c r="B60" s="338" t="s">
        <v>16315</v>
      </c>
      <c r="C60" s="335" t="s">
        <v>282</v>
      </c>
      <c r="D60" s="329"/>
      <c r="E60" s="329" t="s">
        <v>14</v>
      </c>
      <c r="F60" s="336">
        <v>42836</v>
      </c>
      <c r="G60" s="336">
        <v>42895</v>
      </c>
      <c r="H60" s="336">
        <v>43261</v>
      </c>
      <c r="I60" s="336"/>
      <c r="J60" s="329" t="s">
        <v>1932</v>
      </c>
      <c r="K60" s="337" t="s">
        <v>18</v>
      </c>
      <c r="L60" s="337" t="s">
        <v>283</v>
      </c>
      <c r="M60" s="337" t="s">
        <v>2116</v>
      </c>
      <c r="N60" s="337" t="s">
        <v>1972</v>
      </c>
      <c r="O60" s="337" t="s">
        <v>284</v>
      </c>
      <c r="P60" s="337" t="s">
        <v>2117</v>
      </c>
      <c r="Q60" s="329" t="s">
        <v>285</v>
      </c>
      <c r="R60" s="338" t="s">
        <v>17560</v>
      </c>
      <c r="S60" s="329" t="s">
        <v>1935</v>
      </c>
      <c r="T60" s="329" t="s">
        <v>22</v>
      </c>
      <c r="U60" s="336">
        <v>30688</v>
      </c>
      <c r="V60" s="9" t="s">
        <v>707</v>
      </c>
      <c r="W60" s="329" t="s">
        <v>707</v>
      </c>
      <c r="X60" s="329" t="s">
        <v>1936</v>
      </c>
      <c r="Y60" s="338" t="s">
        <v>17561</v>
      </c>
      <c r="Z60" s="336">
        <v>44326</v>
      </c>
      <c r="AA60" s="329" t="s">
        <v>1937</v>
      </c>
      <c r="AB60" s="329" t="s">
        <v>1938</v>
      </c>
      <c r="AC60" s="339" t="s">
        <v>1974</v>
      </c>
      <c r="AD60" s="329" t="s">
        <v>17562</v>
      </c>
      <c r="AE60" s="329" t="s">
        <v>1948</v>
      </c>
      <c r="AF60" s="329" t="s">
        <v>17563</v>
      </c>
      <c r="AG60" s="329" t="s">
        <v>17564</v>
      </c>
      <c r="AH60" s="329" t="s">
        <v>17565</v>
      </c>
      <c r="AI60" s="329" t="s">
        <v>17566</v>
      </c>
      <c r="AJ60" s="338" t="s">
        <v>17567</v>
      </c>
      <c r="AK60" s="329" t="s">
        <v>17568</v>
      </c>
      <c r="AL60" s="329" t="s">
        <v>1958</v>
      </c>
      <c r="AM60" s="500" t="s">
        <v>286</v>
      </c>
      <c r="AN60" s="325" t="s">
        <v>287</v>
      </c>
      <c r="AO60" s="7" t="s">
        <v>17569</v>
      </c>
      <c r="AQ60" s="6" t="s">
        <v>17570</v>
      </c>
      <c r="AR60" s="501" t="str">
        <f>Table2[[#This Row],[Employee Code]]</f>
        <v>11700569</v>
      </c>
      <c r="AS60" s="4" t="s">
        <v>16</v>
      </c>
      <c r="AT60" s="4" t="s">
        <v>14</v>
      </c>
    </row>
    <row r="61" spans="1:46" s="4" customFormat="1" ht="25" customHeight="1" x14ac:dyDescent="0.35">
      <c r="A61" s="365">
        <f t="shared" si="0"/>
        <v>60</v>
      </c>
      <c r="B61" s="338" t="s">
        <v>16316</v>
      </c>
      <c r="C61" s="335" t="s">
        <v>288</v>
      </c>
      <c r="D61" s="329"/>
      <c r="E61" s="329" t="s">
        <v>14</v>
      </c>
      <c r="F61" s="336">
        <v>42877</v>
      </c>
      <c r="G61" s="336">
        <v>42936</v>
      </c>
      <c r="H61" s="336">
        <v>43302</v>
      </c>
      <c r="I61" s="336"/>
      <c r="J61" s="329" t="s">
        <v>1932</v>
      </c>
      <c r="K61" s="337" t="s">
        <v>34</v>
      </c>
      <c r="L61" s="337" t="s">
        <v>115</v>
      </c>
      <c r="M61" s="337" t="s">
        <v>2118</v>
      </c>
      <c r="N61" s="337" t="s">
        <v>1984</v>
      </c>
      <c r="O61" s="337" t="s">
        <v>289</v>
      </c>
      <c r="P61" s="337" t="s">
        <v>2119</v>
      </c>
      <c r="Q61" s="329" t="s">
        <v>21</v>
      </c>
      <c r="R61" s="338" t="s">
        <v>17571</v>
      </c>
      <c r="S61" s="329" t="s">
        <v>1935</v>
      </c>
      <c r="T61" s="329" t="s">
        <v>53</v>
      </c>
      <c r="U61" s="336">
        <v>32989</v>
      </c>
      <c r="V61" s="9" t="s">
        <v>707</v>
      </c>
      <c r="W61" s="329" t="s">
        <v>707</v>
      </c>
      <c r="X61" s="329" t="s">
        <v>1936</v>
      </c>
      <c r="Y61" s="338" t="s">
        <v>17572</v>
      </c>
      <c r="Z61" s="336">
        <v>45036</v>
      </c>
      <c r="AA61" s="329" t="s">
        <v>1937</v>
      </c>
      <c r="AB61" s="329" t="s">
        <v>1956</v>
      </c>
      <c r="AC61" s="339" t="s">
        <v>1939</v>
      </c>
      <c r="AD61" s="329" t="s">
        <v>2120</v>
      </c>
      <c r="AE61" s="329" t="s">
        <v>2121</v>
      </c>
      <c r="AF61" s="329" t="s">
        <v>17573</v>
      </c>
      <c r="AG61" s="329" t="s">
        <v>17574</v>
      </c>
      <c r="AH61" s="329" t="s">
        <v>17575</v>
      </c>
      <c r="AI61" s="329" t="s">
        <v>17576</v>
      </c>
      <c r="AJ61" s="338" t="s">
        <v>17577</v>
      </c>
      <c r="AK61" s="329" t="s">
        <v>17578</v>
      </c>
      <c r="AL61" s="329" t="s">
        <v>2107</v>
      </c>
      <c r="AM61" s="500" t="s">
        <v>290</v>
      </c>
      <c r="AN61" s="325" t="s">
        <v>291</v>
      </c>
      <c r="AO61" s="7" t="s">
        <v>17579</v>
      </c>
      <c r="AQ61" s="6" t="s">
        <v>17580</v>
      </c>
      <c r="AR61" s="501" t="str">
        <f>Table2[[#This Row],[Employee Code]]</f>
        <v>11700576</v>
      </c>
      <c r="AS61" s="4" t="s">
        <v>16</v>
      </c>
      <c r="AT61" s="4" t="s">
        <v>14</v>
      </c>
    </row>
    <row r="62" spans="1:46" s="4" customFormat="1" ht="25" customHeight="1" x14ac:dyDescent="0.35">
      <c r="A62" s="365">
        <f t="shared" si="0"/>
        <v>61</v>
      </c>
      <c r="B62" s="338" t="s">
        <v>16317</v>
      </c>
      <c r="C62" s="335" t="s">
        <v>292</v>
      </c>
      <c r="D62" s="329"/>
      <c r="E62" s="329" t="s">
        <v>293</v>
      </c>
      <c r="F62" s="336">
        <v>42898</v>
      </c>
      <c r="G62" s="336">
        <v>42957</v>
      </c>
      <c r="H62" s="336">
        <v>43323</v>
      </c>
      <c r="I62" s="336"/>
      <c r="J62" s="329" t="s">
        <v>1932</v>
      </c>
      <c r="K62" s="337" t="s">
        <v>80</v>
      </c>
      <c r="L62" s="337" t="s">
        <v>146</v>
      </c>
      <c r="M62" s="499" t="s">
        <v>17339</v>
      </c>
      <c r="N62" s="337" t="s">
        <v>1972</v>
      </c>
      <c r="O62" s="337" t="s">
        <v>172</v>
      </c>
      <c r="P62" s="337" t="s">
        <v>2045</v>
      </c>
      <c r="Q62" s="329" t="s">
        <v>148</v>
      </c>
      <c r="R62" s="338" t="s">
        <v>17581</v>
      </c>
      <c r="S62" s="329" t="s">
        <v>1944</v>
      </c>
      <c r="T62" s="329" t="s">
        <v>22</v>
      </c>
      <c r="U62" s="336">
        <v>28062</v>
      </c>
      <c r="V62" s="9" t="s">
        <v>293</v>
      </c>
      <c r="W62" s="329" t="s">
        <v>527</v>
      </c>
      <c r="X62" s="329" t="s">
        <v>1936</v>
      </c>
      <c r="Y62" s="338" t="s">
        <v>17582</v>
      </c>
      <c r="Z62" s="336">
        <v>44606</v>
      </c>
      <c r="AA62" s="329" t="s">
        <v>1937</v>
      </c>
      <c r="AB62" s="329" t="s">
        <v>1938</v>
      </c>
      <c r="AC62" s="339" t="s">
        <v>1939</v>
      </c>
      <c r="AD62" s="329" t="s">
        <v>17583</v>
      </c>
      <c r="AE62" s="329" t="s">
        <v>2041</v>
      </c>
      <c r="AF62" s="329" t="s">
        <v>17584</v>
      </c>
      <c r="AG62" s="329" t="s">
        <v>17585</v>
      </c>
      <c r="AH62" s="329" t="s">
        <v>17586</v>
      </c>
      <c r="AI62" s="329" t="s">
        <v>17587</v>
      </c>
      <c r="AJ62" s="338" t="s">
        <v>17588</v>
      </c>
      <c r="AK62" s="329" t="s">
        <v>17589</v>
      </c>
      <c r="AL62" s="329" t="s">
        <v>1941</v>
      </c>
      <c r="AM62" s="500" t="s">
        <v>294</v>
      </c>
      <c r="AN62" s="325" t="s">
        <v>295</v>
      </c>
      <c r="AO62" s="7" t="s">
        <v>17590</v>
      </c>
      <c r="AQ62" s="6" t="s">
        <v>17591</v>
      </c>
      <c r="AR62" s="501" t="str">
        <f>Table2[[#This Row],[Employee Code]]</f>
        <v>11700583</v>
      </c>
      <c r="AS62" s="4" t="s">
        <v>16</v>
      </c>
      <c r="AT62" s="4" t="s">
        <v>17038</v>
      </c>
    </row>
    <row r="63" spans="1:46" s="4" customFormat="1" ht="25" customHeight="1" x14ac:dyDescent="0.35">
      <c r="A63" s="365">
        <f t="shared" si="0"/>
        <v>62</v>
      </c>
      <c r="B63" s="338" t="s">
        <v>16318</v>
      </c>
      <c r="C63" s="335" t="s">
        <v>296</v>
      </c>
      <c r="D63" s="329"/>
      <c r="E63" s="329" t="s">
        <v>176</v>
      </c>
      <c r="F63" s="336">
        <v>42942</v>
      </c>
      <c r="G63" s="336">
        <v>43001</v>
      </c>
      <c r="H63" s="336">
        <v>43367</v>
      </c>
      <c r="I63" s="336"/>
      <c r="J63" s="329" t="s">
        <v>1932</v>
      </c>
      <c r="K63" s="337" t="s">
        <v>80</v>
      </c>
      <c r="L63" s="337" t="s">
        <v>297</v>
      </c>
      <c r="M63" s="337" t="s">
        <v>2122</v>
      </c>
      <c r="N63" s="337" t="s">
        <v>1972</v>
      </c>
      <c r="O63" s="337" t="s">
        <v>196</v>
      </c>
      <c r="P63" s="337" t="s">
        <v>2061</v>
      </c>
      <c r="Q63" s="329" t="s">
        <v>83</v>
      </c>
      <c r="R63" s="338" t="s">
        <v>17592</v>
      </c>
      <c r="S63" s="329" t="s">
        <v>1944</v>
      </c>
      <c r="T63" s="329" t="s">
        <v>53</v>
      </c>
      <c r="U63" s="336">
        <v>32947</v>
      </c>
      <c r="V63" s="329" t="s">
        <v>176</v>
      </c>
      <c r="W63" s="329" t="s">
        <v>2048</v>
      </c>
      <c r="X63" s="329" t="s">
        <v>1936</v>
      </c>
      <c r="Y63" s="338" t="s">
        <v>17593</v>
      </c>
      <c r="Z63" s="336">
        <v>44467</v>
      </c>
      <c r="AA63" s="329" t="s">
        <v>1937</v>
      </c>
      <c r="AB63" s="329" t="s">
        <v>1938</v>
      </c>
      <c r="AC63" s="339" t="s">
        <v>1939</v>
      </c>
      <c r="AD63" s="329" t="s">
        <v>17594</v>
      </c>
      <c r="AE63" s="329" t="s">
        <v>1948</v>
      </c>
      <c r="AF63" s="329" t="s">
        <v>17595</v>
      </c>
      <c r="AG63" s="329" t="s">
        <v>17596</v>
      </c>
      <c r="AH63" s="329" t="s">
        <v>17597</v>
      </c>
      <c r="AI63" s="329" t="s">
        <v>17596</v>
      </c>
      <c r="AJ63" s="338" t="s">
        <v>17598</v>
      </c>
      <c r="AK63" s="329" t="s">
        <v>17599</v>
      </c>
      <c r="AL63" s="329" t="s">
        <v>1971</v>
      </c>
      <c r="AM63" s="500" t="s">
        <v>298</v>
      </c>
      <c r="AN63" s="325" t="s">
        <v>299</v>
      </c>
      <c r="AO63" s="7" t="s">
        <v>17600</v>
      </c>
      <c r="AQ63" s="6" t="s">
        <v>17601</v>
      </c>
      <c r="AR63" s="501" t="str">
        <f>Table2[[#This Row],[Employee Code]]</f>
        <v>11700595</v>
      </c>
      <c r="AS63" s="4" t="s">
        <v>17358</v>
      </c>
      <c r="AT63" s="4" t="s">
        <v>17038</v>
      </c>
    </row>
    <row r="64" spans="1:46" s="4" customFormat="1" ht="25" customHeight="1" x14ac:dyDescent="0.35">
      <c r="A64" s="365">
        <f t="shared" si="0"/>
        <v>63</v>
      </c>
      <c r="B64" s="338" t="s">
        <v>16319</v>
      </c>
      <c r="C64" s="335" t="s">
        <v>300</v>
      </c>
      <c r="D64" s="329"/>
      <c r="E64" s="329" t="s">
        <v>124</v>
      </c>
      <c r="F64" s="336">
        <v>42954</v>
      </c>
      <c r="G64" s="336">
        <v>43013</v>
      </c>
      <c r="H64" s="336">
        <v>43379</v>
      </c>
      <c r="I64" s="336"/>
      <c r="J64" s="329" t="s">
        <v>1932</v>
      </c>
      <c r="K64" s="337" t="s">
        <v>34</v>
      </c>
      <c r="L64" s="337" t="s">
        <v>35</v>
      </c>
      <c r="M64" s="337" t="s">
        <v>35</v>
      </c>
      <c r="N64" s="337" t="s">
        <v>2050</v>
      </c>
      <c r="O64" s="337" t="s">
        <v>271</v>
      </c>
      <c r="P64" s="337" t="s">
        <v>2105</v>
      </c>
      <c r="Q64" s="329" t="s">
        <v>21</v>
      </c>
      <c r="R64" s="338" t="s">
        <v>17602</v>
      </c>
      <c r="S64" s="329" t="s">
        <v>1944</v>
      </c>
      <c r="T64" s="329" t="s">
        <v>22</v>
      </c>
      <c r="U64" s="336">
        <v>31435</v>
      </c>
      <c r="V64" s="329" t="s">
        <v>79</v>
      </c>
      <c r="W64" s="329" t="s">
        <v>79</v>
      </c>
      <c r="X64" s="329" t="s">
        <v>1936</v>
      </c>
      <c r="Y64" s="338" t="s">
        <v>17603</v>
      </c>
      <c r="Z64" s="336">
        <v>44833</v>
      </c>
      <c r="AA64" s="329" t="s">
        <v>1937</v>
      </c>
      <c r="AB64" s="329" t="s">
        <v>1938</v>
      </c>
      <c r="AC64" s="339" t="s">
        <v>1939</v>
      </c>
      <c r="AD64" s="329" t="s">
        <v>2123</v>
      </c>
      <c r="AE64" s="329" t="s">
        <v>2041</v>
      </c>
      <c r="AF64" s="329" t="s">
        <v>17604</v>
      </c>
      <c r="AG64" s="329" t="s">
        <v>17605</v>
      </c>
      <c r="AH64" s="329" t="s">
        <v>17606</v>
      </c>
      <c r="AI64" s="329" t="s">
        <v>17607</v>
      </c>
      <c r="AJ64" s="338" t="s">
        <v>17608</v>
      </c>
      <c r="AK64" s="329" t="s">
        <v>17609</v>
      </c>
      <c r="AL64" s="329" t="s">
        <v>1941</v>
      </c>
      <c r="AM64" s="500" t="s">
        <v>301</v>
      </c>
      <c r="AN64" s="325" t="s">
        <v>302</v>
      </c>
      <c r="AO64" s="7" t="s">
        <v>17610</v>
      </c>
      <c r="AQ64" s="6" t="s">
        <v>17611</v>
      </c>
      <c r="AR64" s="501" t="str">
        <f>Table2[[#This Row],[Employee Code]]</f>
        <v>11700603</v>
      </c>
      <c r="AS64" s="4" t="s">
        <v>16</v>
      </c>
      <c r="AT64" s="4" t="s">
        <v>17038</v>
      </c>
    </row>
    <row r="65" spans="1:46" s="4" customFormat="1" ht="25" customHeight="1" x14ac:dyDescent="0.35">
      <c r="A65" s="365">
        <f t="shared" si="0"/>
        <v>64</v>
      </c>
      <c r="B65" s="338" t="s">
        <v>16320</v>
      </c>
      <c r="C65" s="335" t="s">
        <v>303</v>
      </c>
      <c r="D65" s="329"/>
      <c r="E65" s="329" t="s">
        <v>14</v>
      </c>
      <c r="F65" s="336">
        <v>42996</v>
      </c>
      <c r="G65" s="336">
        <v>43055</v>
      </c>
      <c r="H65" s="336">
        <v>43421</v>
      </c>
      <c r="I65" s="336"/>
      <c r="J65" s="329" t="s">
        <v>1932</v>
      </c>
      <c r="K65" s="337" t="s">
        <v>34</v>
      </c>
      <c r="L65" s="337" t="s">
        <v>115</v>
      </c>
      <c r="M65" s="337" t="s">
        <v>2042</v>
      </c>
      <c r="N65" s="337" t="s">
        <v>2017</v>
      </c>
      <c r="O65" s="337" t="s">
        <v>263</v>
      </c>
      <c r="P65" s="337" t="s">
        <v>2124</v>
      </c>
      <c r="Q65" s="329" t="s">
        <v>21</v>
      </c>
      <c r="R65" s="338" t="s">
        <v>17612</v>
      </c>
      <c r="S65" s="329" t="s">
        <v>1944</v>
      </c>
      <c r="T65" s="329" t="s">
        <v>22</v>
      </c>
      <c r="U65" s="336">
        <v>26642</v>
      </c>
      <c r="V65" s="329" t="s">
        <v>255</v>
      </c>
      <c r="W65" s="329" t="s">
        <v>255</v>
      </c>
      <c r="X65" s="329" t="s">
        <v>1936</v>
      </c>
      <c r="Y65" s="338" t="s">
        <v>17613</v>
      </c>
      <c r="Z65" s="336">
        <v>44313</v>
      </c>
      <c r="AA65" s="329" t="s">
        <v>1937</v>
      </c>
      <c r="AB65" s="329" t="s">
        <v>1938</v>
      </c>
      <c r="AC65" s="339" t="s">
        <v>1974</v>
      </c>
      <c r="AD65" s="329" t="s">
        <v>2125</v>
      </c>
      <c r="AE65" s="329" t="s">
        <v>1962</v>
      </c>
      <c r="AF65" s="329" t="s">
        <v>17614</v>
      </c>
      <c r="AG65" s="329" t="s">
        <v>17615</v>
      </c>
      <c r="AH65" s="329" t="s">
        <v>17614</v>
      </c>
      <c r="AI65" s="329" t="s">
        <v>17615</v>
      </c>
      <c r="AJ65" s="338" t="s">
        <v>17616</v>
      </c>
      <c r="AK65" s="329" t="s">
        <v>17617</v>
      </c>
      <c r="AL65" s="329" t="s">
        <v>1941</v>
      </c>
      <c r="AM65" s="500" t="s">
        <v>304</v>
      </c>
      <c r="AN65" s="325" t="s">
        <v>305</v>
      </c>
      <c r="AO65" s="7" t="s">
        <v>17618</v>
      </c>
      <c r="AQ65" s="6" t="s">
        <v>17619</v>
      </c>
      <c r="AR65" s="501" t="str">
        <f>Table2[[#This Row],[Employee Code]]</f>
        <v>11700616</v>
      </c>
      <c r="AS65" s="4" t="s">
        <v>16</v>
      </c>
      <c r="AT65" s="4" t="s">
        <v>14</v>
      </c>
    </row>
    <row r="66" spans="1:46" s="4" customFormat="1" ht="25" customHeight="1" x14ac:dyDescent="0.35">
      <c r="A66" s="365">
        <f t="shared" ref="A66:A129" si="1">ROW()-1</f>
        <v>65</v>
      </c>
      <c r="B66" s="338" t="s">
        <v>16321</v>
      </c>
      <c r="C66" s="335" t="s">
        <v>306</v>
      </c>
      <c r="D66" s="329"/>
      <c r="E66" s="329" t="s">
        <v>255</v>
      </c>
      <c r="F66" s="336">
        <v>43013</v>
      </c>
      <c r="G66" s="336"/>
      <c r="H66" s="336">
        <v>43378</v>
      </c>
      <c r="I66" s="336"/>
      <c r="J66" s="329" t="s">
        <v>1932</v>
      </c>
      <c r="K66" s="337" t="s">
        <v>34</v>
      </c>
      <c r="L66" s="337" t="s">
        <v>35</v>
      </c>
      <c r="M66" s="337" t="s">
        <v>35</v>
      </c>
      <c r="N66" s="337" t="s">
        <v>2126</v>
      </c>
      <c r="O66" s="337" t="s">
        <v>307</v>
      </c>
      <c r="P66" s="337" t="s">
        <v>2127</v>
      </c>
      <c r="Q66" s="329" t="s">
        <v>21</v>
      </c>
      <c r="R66" s="338" t="s">
        <v>17620</v>
      </c>
      <c r="S66" s="329" t="s">
        <v>1944</v>
      </c>
      <c r="T66" s="329" t="s">
        <v>22</v>
      </c>
      <c r="U66" s="336">
        <v>32439</v>
      </c>
      <c r="V66" s="329" t="s">
        <v>255</v>
      </c>
      <c r="W66" s="329" t="s">
        <v>255</v>
      </c>
      <c r="X66" s="329" t="s">
        <v>1936</v>
      </c>
      <c r="Y66" s="338" t="s">
        <v>17621</v>
      </c>
      <c r="Z66" s="336">
        <v>44551</v>
      </c>
      <c r="AA66" s="329" t="s">
        <v>1937</v>
      </c>
      <c r="AB66" s="329" t="s">
        <v>1938</v>
      </c>
      <c r="AC66" s="339" t="s">
        <v>1974</v>
      </c>
      <c r="AD66" s="329" t="s">
        <v>2094</v>
      </c>
      <c r="AE66" s="329" t="s">
        <v>1988</v>
      </c>
      <c r="AF66" s="329" t="s">
        <v>17622</v>
      </c>
      <c r="AG66" s="329" t="s">
        <v>17623</v>
      </c>
      <c r="AH66" s="329" t="s">
        <v>17622</v>
      </c>
      <c r="AI66" s="329" t="s">
        <v>17623</v>
      </c>
      <c r="AJ66" s="338" t="s">
        <v>17624</v>
      </c>
      <c r="AK66" s="329" t="s">
        <v>17625</v>
      </c>
      <c r="AL66" s="329" t="s">
        <v>1941</v>
      </c>
      <c r="AM66" s="500" t="s">
        <v>308</v>
      </c>
      <c r="AN66" s="325" t="s">
        <v>309</v>
      </c>
      <c r="AO66" s="7" t="s">
        <v>17626</v>
      </c>
      <c r="AQ66" s="6" t="s">
        <v>17627</v>
      </c>
      <c r="AR66" s="501" t="str">
        <f>Table2[[#This Row],[Employee Code]]</f>
        <v>11700622</v>
      </c>
      <c r="AS66" s="4" t="s">
        <v>16</v>
      </c>
      <c r="AT66" s="4" t="s">
        <v>17038</v>
      </c>
    </row>
    <row r="67" spans="1:46" s="4" customFormat="1" ht="25" customHeight="1" x14ac:dyDescent="0.35">
      <c r="A67" s="365">
        <f t="shared" si="1"/>
        <v>66</v>
      </c>
      <c r="B67" s="338" t="s">
        <v>16322</v>
      </c>
      <c r="C67" s="335" t="s">
        <v>310</v>
      </c>
      <c r="D67" s="329" t="s">
        <v>2128</v>
      </c>
      <c r="E67" s="329" t="s">
        <v>311</v>
      </c>
      <c r="F67" s="336">
        <v>43075</v>
      </c>
      <c r="G67" s="336">
        <v>43134</v>
      </c>
      <c r="H67" s="336">
        <v>43865</v>
      </c>
      <c r="I67" s="336"/>
      <c r="J67" s="329" t="s">
        <v>1932</v>
      </c>
      <c r="K67" s="337" t="s">
        <v>80</v>
      </c>
      <c r="L67" s="337" t="s">
        <v>256</v>
      </c>
      <c r="M67" s="337" t="s">
        <v>2129</v>
      </c>
      <c r="N67" s="337" t="s">
        <v>1972</v>
      </c>
      <c r="O67" s="337" t="s">
        <v>196</v>
      </c>
      <c r="P67" s="337" t="s">
        <v>2061</v>
      </c>
      <c r="Q67" s="329" t="s">
        <v>83</v>
      </c>
      <c r="R67" s="338" t="s">
        <v>17628</v>
      </c>
      <c r="S67" s="329" t="s">
        <v>1944</v>
      </c>
      <c r="T67" s="329" t="s">
        <v>53</v>
      </c>
      <c r="U67" s="336">
        <v>32569</v>
      </c>
      <c r="V67" s="329" t="s">
        <v>311</v>
      </c>
      <c r="W67" s="329" t="s">
        <v>311</v>
      </c>
      <c r="X67" s="329" t="s">
        <v>1936</v>
      </c>
      <c r="Y67" s="338" t="s">
        <v>17629</v>
      </c>
      <c r="Z67" s="336">
        <v>44661</v>
      </c>
      <c r="AA67" s="329" t="s">
        <v>1937</v>
      </c>
      <c r="AB67" s="329" t="s">
        <v>1938</v>
      </c>
      <c r="AC67" s="339" t="s">
        <v>1939</v>
      </c>
      <c r="AD67" s="329" t="s">
        <v>2098</v>
      </c>
      <c r="AE67" s="329" t="s">
        <v>1948</v>
      </c>
      <c r="AF67" s="329" t="s">
        <v>17630</v>
      </c>
      <c r="AG67" s="329" t="s">
        <v>17631</v>
      </c>
      <c r="AH67" s="329" t="s">
        <v>17630</v>
      </c>
      <c r="AI67" s="329" t="s">
        <v>17631</v>
      </c>
      <c r="AJ67" s="338" t="s">
        <v>17632</v>
      </c>
      <c r="AK67" s="329" t="s">
        <v>17633</v>
      </c>
      <c r="AL67" s="329" t="s">
        <v>2005</v>
      </c>
      <c r="AM67" s="500" t="s">
        <v>312</v>
      </c>
      <c r="AN67" s="325" t="s">
        <v>313</v>
      </c>
      <c r="AO67" s="7" t="s">
        <v>17634</v>
      </c>
      <c r="AQ67" s="6" t="s">
        <v>17635</v>
      </c>
      <c r="AR67" s="501" t="str">
        <f>Table2[[#This Row],[Employee Code]]</f>
        <v>11700634</v>
      </c>
      <c r="AS67" s="4" t="s">
        <v>17358</v>
      </c>
      <c r="AT67" s="4" t="s">
        <v>17038</v>
      </c>
    </row>
    <row r="68" spans="1:46" s="4" customFormat="1" ht="25" customHeight="1" x14ac:dyDescent="0.35">
      <c r="A68" s="365">
        <f t="shared" si="1"/>
        <v>67</v>
      </c>
      <c r="B68" s="338" t="s">
        <v>16324</v>
      </c>
      <c r="C68" s="335" t="s">
        <v>316</v>
      </c>
      <c r="D68" s="329" t="s">
        <v>17636</v>
      </c>
      <c r="E68" s="329" t="s">
        <v>317</v>
      </c>
      <c r="F68" s="336">
        <v>43132</v>
      </c>
      <c r="G68" s="336">
        <v>43191</v>
      </c>
      <c r="H68" s="336">
        <v>43923</v>
      </c>
      <c r="I68" s="336"/>
      <c r="J68" s="329" t="s">
        <v>1932</v>
      </c>
      <c r="K68" s="337" t="s">
        <v>80</v>
      </c>
      <c r="L68" s="337" t="s">
        <v>163</v>
      </c>
      <c r="M68" s="337" t="s">
        <v>2133</v>
      </c>
      <c r="N68" s="337" t="s">
        <v>1972</v>
      </c>
      <c r="O68" s="337" t="s">
        <v>196</v>
      </c>
      <c r="P68" s="337" t="s">
        <v>2061</v>
      </c>
      <c r="Q68" s="329" t="s">
        <v>83</v>
      </c>
      <c r="R68" s="338" t="s">
        <v>17637</v>
      </c>
      <c r="S68" s="329" t="s">
        <v>2003</v>
      </c>
      <c r="T68" s="329" t="s">
        <v>53</v>
      </c>
      <c r="U68" s="336">
        <v>31534</v>
      </c>
      <c r="V68" s="329" t="s">
        <v>317</v>
      </c>
      <c r="W68" s="329" t="s">
        <v>317</v>
      </c>
      <c r="X68" s="329" t="s">
        <v>1936</v>
      </c>
      <c r="Y68" s="338" t="s">
        <v>17638</v>
      </c>
      <c r="Z68" s="336">
        <v>44421</v>
      </c>
      <c r="AA68" s="329" t="s">
        <v>1937</v>
      </c>
      <c r="AB68" s="329" t="s">
        <v>1938</v>
      </c>
      <c r="AC68" s="339" t="s">
        <v>1939</v>
      </c>
      <c r="AD68" s="329" t="s">
        <v>17639</v>
      </c>
      <c r="AE68" s="329" t="s">
        <v>2095</v>
      </c>
      <c r="AF68" s="329" t="s">
        <v>17640</v>
      </c>
      <c r="AG68" s="329" t="s">
        <v>17641</v>
      </c>
      <c r="AH68" s="329" t="s">
        <v>17640</v>
      </c>
      <c r="AI68" s="329" t="s">
        <v>17641</v>
      </c>
      <c r="AJ68" s="338" t="s">
        <v>17642</v>
      </c>
      <c r="AK68" s="329" t="s">
        <v>1561</v>
      </c>
      <c r="AL68" s="329" t="s">
        <v>1971</v>
      </c>
      <c r="AM68" s="500" t="s">
        <v>318</v>
      </c>
      <c r="AN68" s="325" t="s">
        <v>319</v>
      </c>
      <c r="AO68" s="7" t="s">
        <v>319</v>
      </c>
      <c r="AQ68" s="6" t="s">
        <v>17643</v>
      </c>
      <c r="AR68" s="501" t="str">
        <f>Table2[[#This Row],[Employee Code]]</f>
        <v>11800647</v>
      </c>
      <c r="AS68" s="4" t="s">
        <v>17358</v>
      </c>
      <c r="AT68" s="4" t="s">
        <v>17038</v>
      </c>
    </row>
    <row r="69" spans="1:46" s="4" customFormat="1" ht="25" customHeight="1" x14ac:dyDescent="0.35">
      <c r="A69" s="365">
        <f t="shared" si="1"/>
        <v>68</v>
      </c>
      <c r="B69" s="338" t="s">
        <v>16325</v>
      </c>
      <c r="C69" s="335" t="s">
        <v>320</v>
      </c>
      <c r="D69" s="329"/>
      <c r="E69" s="329" t="s">
        <v>14</v>
      </c>
      <c r="F69" s="336">
        <v>43241</v>
      </c>
      <c r="G69" s="336">
        <v>43300</v>
      </c>
      <c r="H69" s="336">
        <v>43666</v>
      </c>
      <c r="I69" s="336"/>
      <c r="J69" s="329" t="s">
        <v>1932</v>
      </c>
      <c r="K69" s="337" t="s">
        <v>18</v>
      </c>
      <c r="L69" s="337" t="s">
        <v>19</v>
      </c>
      <c r="M69" s="337" t="s">
        <v>19</v>
      </c>
      <c r="N69" s="337" t="s">
        <v>2050</v>
      </c>
      <c r="O69" s="337" t="s">
        <v>321</v>
      </c>
      <c r="P69" s="337" t="s">
        <v>2134</v>
      </c>
      <c r="Q69" s="329" t="s">
        <v>21</v>
      </c>
      <c r="R69" s="338" t="s">
        <v>17644</v>
      </c>
      <c r="S69" s="329" t="s">
        <v>2135</v>
      </c>
      <c r="T69" s="329" t="s">
        <v>22</v>
      </c>
      <c r="U69" s="336">
        <v>34601</v>
      </c>
      <c r="V69" s="329" t="s">
        <v>1658</v>
      </c>
      <c r="W69" s="329" t="s">
        <v>1658</v>
      </c>
      <c r="X69" s="329" t="s">
        <v>1936</v>
      </c>
      <c r="Y69" s="338" t="s">
        <v>17645</v>
      </c>
      <c r="Z69" s="336">
        <v>44616</v>
      </c>
      <c r="AA69" s="329" t="s">
        <v>1937</v>
      </c>
      <c r="AB69" s="329" t="s">
        <v>1956</v>
      </c>
      <c r="AC69" s="339" t="s">
        <v>1974</v>
      </c>
      <c r="AD69" s="329" t="s">
        <v>2136</v>
      </c>
      <c r="AE69" s="329" t="s">
        <v>1962</v>
      </c>
      <c r="AF69" s="329" t="s">
        <v>17646</v>
      </c>
      <c r="AG69" s="329" t="s">
        <v>17647</v>
      </c>
      <c r="AH69" s="329" t="s">
        <v>17648</v>
      </c>
      <c r="AI69" s="329" t="s">
        <v>17649</v>
      </c>
      <c r="AJ69" s="338" t="s">
        <v>17650</v>
      </c>
      <c r="AK69" s="329" t="s">
        <v>17651</v>
      </c>
      <c r="AL69" s="329" t="s">
        <v>1953</v>
      </c>
      <c r="AM69" s="500" t="s">
        <v>322</v>
      </c>
      <c r="AN69" s="325" t="s">
        <v>323</v>
      </c>
      <c r="AO69" s="7" t="s">
        <v>17652</v>
      </c>
      <c r="AQ69" s="6" t="s">
        <v>17653</v>
      </c>
      <c r="AR69" s="501" t="str">
        <f>Table2[[#This Row],[Employee Code]]</f>
        <v>11800678</v>
      </c>
      <c r="AS69" s="4" t="s">
        <v>16</v>
      </c>
      <c r="AT69" s="4" t="s">
        <v>14</v>
      </c>
    </row>
    <row r="70" spans="1:46" s="4" customFormat="1" ht="25" customHeight="1" x14ac:dyDescent="0.35">
      <c r="A70" s="365">
        <f t="shared" si="1"/>
        <v>69</v>
      </c>
      <c r="B70" s="338" t="s">
        <v>16326</v>
      </c>
      <c r="C70" s="335" t="s">
        <v>324</v>
      </c>
      <c r="D70" s="329"/>
      <c r="E70" s="329" t="s">
        <v>57</v>
      </c>
      <c r="F70" s="336">
        <v>43241</v>
      </c>
      <c r="G70" s="336">
        <v>43300</v>
      </c>
      <c r="H70" s="336">
        <v>44032</v>
      </c>
      <c r="I70" s="336"/>
      <c r="J70" s="329" t="s">
        <v>1932</v>
      </c>
      <c r="K70" s="337" t="s">
        <v>80</v>
      </c>
      <c r="L70" s="337" t="s">
        <v>195</v>
      </c>
      <c r="M70" s="337" t="s">
        <v>2060</v>
      </c>
      <c r="N70" s="337" t="s">
        <v>1990</v>
      </c>
      <c r="O70" s="337" t="s">
        <v>196</v>
      </c>
      <c r="P70" s="337" t="s">
        <v>2061</v>
      </c>
      <c r="Q70" s="329" t="s">
        <v>83</v>
      </c>
      <c r="R70" s="338" t="s">
        <v>17654</v>
      </c>
      <c r="S70" s="329" t="s">
        <v>2079</v>
      </c>
      <c r="T70" s="329" t="s">
        <v>53</v>
      </c>
      <c r="U70" s="336">
        <v>32002</v>
      </c>
      <c r="V70" s="329" t="s">
        <v>57</v>
      </c>
      <c r="W70" s="329" t="s">
        <v>544</v>
      </c>
      <c r="X70" s="329" t="s">
        <v>1936</v>
      </c>
      <c r="Y70" s="338" t="s">
        <v>17655</v>
      </c>
      <c r="Z70" s="336">
        <v>43180</v>
      </c>
      <c r="AA70" s="329" t="s">
        <v>57</v>
      </c>
      <c r="AB70" s="329" t="s">
        <v>1938</v>
      </c>
      <c r="AC70" s="339" t="s">
        <v>1939</v>
      </c>
      <c r="AD70" s="329" t="s">
        <v>2137</v>
      </c>
      <c r="AE70" s="329" t="s">
        <v>1948</v>
      </c>
      <c r="AF70" s="329" t="s">
        <v>17656</v>
      </c>
      <c r="AG70" s="329" t="s">
        <v>17657</v>
      </c>
      <c r="AH70" s="329" t="s">
        <v>17657</v>
      </c>
      <c r="AI70" s="329" t="s">
        <v>17657</v>
      </c>
      <c r="AJ70" s="338" t="s">
        <v>17658</v>
      </c>
      <c r="AK70" s="329" t="s">
        <v>17659</v>
      </c>
      <c r="AL70" s="329" t="s">
        <v>1993</v>
      </c>
      <c r="AM70" s="500" t="s">
        <v>325</v>
      </c>
      <c r="AN70" s="325" t="s">
        <v>326</v>
      </c>
      <c r="AO70" s="7"/>
      <c r="AQ70" s="6" t="s">
        <v>17660</v>
      </c>
      <c r="AR70" s="501" t="str">
        <f>Table2[[#This Row],[Employee Code]]</f>
        <v>11800680</v>
      </c>
      <c r="AS70" s="4" t="s">
        <v>17358</v>
      </c>
      <c r="AT70" s="4" t="s">
        <v>17038</v>
      </c>
    </row>
    <row r="71" spans="1:46" s="4" customFormat="1" ht="25" customHeight="1" x14ac:dyDescent="0.35">
      <c r="A71" s="365">
        <f t="shared" si="1"/>
        <v>70</v>
      </c>
      <c r="B71" s="338" t="s">
        <v>16327</v>
      </c>
      <c r="C71" s="335" t="s">
        <v>327</v>
      </c>
      <c r="D71" s="329"/>
      <c r="E71" s="329" t="s">
        <v>14</v>
      </c>
      <c r="F71" s="336">
        <v>43255</v>
      </c>
      <c r="G71" s="336">
        <v>43314</v>
      </c>
      <c r="H71" s="336">
        <v>43680</v>
      </c>
      <c r="I71" s="336"/>
      <c r="J71" s="329" t="s">
        <v>1932</v>
      </c>
      <c r="K71" s="337" t="s">
        <v>34</v>
      </c>
      <c r="L71" s="337" t="s">
        <v>115</v>
      </c>
      <c r="M71" s="337" t="s">
        <v>2042</v>
      </c>
      <c r="N71" s="337" t="s">
        <v>2017</v>
      </c>
      <c r="O71" s="337" t="s">
        <v>263</v>
      </c>
      <c r="P71" s="337" t="s">
        <v>2100</v>
      </c>
      <c r="Q71" s="329" t="s">
        <v>21</v>
      </c>
      <c r="R71" s="338" t="s">
        <v>17661</v>
      </c>
      <c r="S71" s="329" t="s">
        <v>1944</v>
      </c>
      <c r="T71" s="329" t="s">
        <v>22</v>
      </c>
      <c r="U71" s="336">
        <v>30233</v>
      </c>
      <c r="V71" s="329" t="s">
        <v>17662</v>
      </c>
      <c r="W71" s="329" t="s">
        <v>351</v>
      </c>
      <c r="X71" s="329" t="s">
        <v>1936</v>
      </c>
      <c r="Y71" s="338" t="s">
        <v>17663</v>
      </c>
      <c r="Z71" s="336">
        <v>44551</v>
      </c>
      <c r="AA71" s="329" t="s">
        <v>1937</v>
      </c>
      <c r="AB71" s="329" t="s">
        <v>1956</v>
      </c>
      <c r="AC71" s="339" t="s">
        <v>1939</v>
      </c>
      <c r="AD71" s="329" t="s">
        <v>17583</v>
      </c>
      <c r="AE71" s="329" t="s">
        <v>2095</v>
      </c>
      <c r="AF71" s="329" t="s">
        <v>17664</v>
      </c>
      <c r="AG71" s="329" t="s">
        <v>17665</v>
      </c>
      <c r="AH71" s="329" t="s">
        <v>17666</v>
      </c>
      <c r="AI71" s="329" t="s">
        <v>17665</v>
      </c>
      <c r="AJ71" s="338" t="s">
        <v>17667</v>
      </c>
      <c r="AK71" s="329" t="s">
        <v>17668</v>
      </c>
      <c r="AL71" s="329" t="s">
        <v>2107</v>
      </c>
      <c r="AM71" s="500" t="s">
        <v>328</v>
      </c>
      <c r="AN71" s="325" t="s">
        <v>329</v>
      </c>
      <c r="AO71" s="7" t="s">
        <v>17669</v>
      </c>
      <c r="AQ71" s="6" t="s">
        <v>17670</v>
      </c>
      <c r="AR71" s="501" t="str">
        <f>Table2[[#This Row],[Employee Code]]</f>
        <v>11800689</v>
      </c>
      <c r="AS71" s="4" t="s">
        <v>16</v>
      </c>
      <c r="AT71" s="4" t="s">
        <v>14</v>
      </c>
    </row>
    <row r="72" spans="1:46" s="4" customFormat="1" ht="25" customHeight="1" x14ac:dyDescent="0.35">
      <c r="A72" s="365">
        <f t="shared" si="1"/>
        <v>71</v>
      </c>
      <c r="B72" s="338" t="s">
        <v>16328</v>
      </c>
      <c r="C72" s="335" t="s">
        <v>330</v>
      </c>
      <c r="D72" s="329"/>
      <c r="E72" s="329" t="s">
        <v>14</v>
      </c>
      <c r="F72" s="336">
        <v>43269</v>
      </c>
      <c r="G72" s="336">
        <v>43328</v>
      </c>
      <c r="H72" s="336">
        <v>43694</v>
      </c>
      <c r="I72" s="336"/>
      <c r="J72" s="329" t="s">
        <v>1932</v>
      </c>
      <c r="K72" s="337" t="s">
        <v>34</v>
      </c>
      <c r="L72" s="337" t="s">
        <v>115</v>
      </c>
      <c r="M72" s="337" t="s">
        <v>2042</v>
      </c>
      <c r="N72" s="337" t="s">
        <v>1990</v>
      </c>
      <c r="O72" s="337" t="s">
        <v>204</v>
      </c>
      <c r="P72" s="337" t="s">
        <v>2066</v>
      </c>
      <c r="Q72" s="329" t="s">
        <v>21</v>
      </c>
      <c r="R72" s="338" t="s">
        <v>17671</v>
      </c>
      <c r="S72" s="329" t="s">
        <v>1935</v>
      </c>
      <c r="T72" s="329" t="s">
        <v>22</v>
      </c>
      <c r="U72" s="336">
        <v>31481</v>
      </c>
      <c r="V72" s="9" t="s">
        <v>293</v>
      </c>
      <c r="W72" s="329" t="s">
        <v>1866</v>
      </c>
      <c r="X72" s="329" t="s">
        <v>1936</v>
      </c>
      <c r="Y72" s="338" t="s">
        <v>17672</v>
      </c>
      <c r="Z72" s="336">
        <v>44556</v>
      </c>
      <c r="AA72" s="329" t="s">
        <v>1937</v>
      </c>
      <c r="AB72" s="329" t="s">
        <v>1938</v>
      </c>
      <c r="AC72" s="339" t="s">
        <v>1939</v>
      </c>
      <c r="AD72" s="329" t="s">
        <v>1952</v>
      </c>
      <c r="AE72" s="329" t="s">
        <v>17673</v>
      </c>
      <c r="AF72" s="329" t="s">
        <v>17674</v>
      </c>
      <c r="AG72" s="329" t="s">
        <v>17675</v>
      </c>
      <c r="AH72" s="329" t="s">
        <v>17674</v>
      </c>
      <c r="AI72" s="329" t="s">
        <v>17675</v>
      </c>
      <c r="AJ72" s="338" t="s">
        <v>17676</v>
      </c>
      <c r="AK72" s="329" t="s">
        <v>17677</v>
      </c>
      <c r="AL72" s="329" t="s">
        <v>1941</v>
      </c>
      <c r="AM72" s="500" t="s">
        <v>331</v>
      </c>
      <c r="AN72" s="325" t="s">
        <v>332</v>
      </c>
      <c r="AO72" s="7" t="s">
        <v>17678</v>
      </c>
      <c r="AQ72" s="6" t="s">
        <v>17679</v>
      </c>
      <c r="AR72" s="501" t="str">
        <f>Table2[[#This Row],[Employee Code]]</f>
        <v>11800694</v>
      </c>
      <c r="AS72" s="4" t="s">
        <v>16</v>
      </c>
      <c r="AT72" s="4" t="s">
        <v>14</v>
      </c>
    </row>
    <row r="73" spans="1:46" s="4" customFormat="1" ht="25" customHeight="1" x14ac:dyDescent="0.35">
      <c r="A73" s="365">
        <f t="shared" si="1"/>
        <v>72</v>
      </c>
      <c r="B73" s="338" t="s">
        <v>16329</v>
      </c>
      <c r="C73" s="335" t="s">
        <v>333</v>
      </c>
      <c r="D73" s="329"/>
      <c r="E73" s="329" t="s">
        <v>334</v>
      </c>
      <c r="F73" s="336">
        <v>43269</v>
      </c>
      <c r="G73" s="336">
        <v>43328</v>
      </c>
      <c r="H73" s="336">
        <v>44060</v>
      </c>
      <c r="I73" s="336"/>
      <c r="J73" s="329" t="s">
        <v>1932</v>
      </c>
      <c r="K73" s="337" t="s">
        <v>80</v>
      </c>
      <c r="L73" s="337" t="s">
        <v>163</v>
      </c>
      <c r="M73" s="337" t="s">
        <v>2138</v>
      </c>
      <c r="N73" s="337" t="s">
        <v>2017</v>
      </c>
      <c r="O73" s="337" t="s">
        <v>196</v>
      </c>
      <c r="P73" s="337" t="s">
        <v>2061</v>
      </c>
      <c r="Q73" s="329" t="s">
        <v>83</v>
      </c>
      <c r="R73" s="338" t="s">
        <v>17680</v>
      </c>
      <c r="S73" s="329" t="s">
        <v>1935</v>
      </c>
      <c r="T73" s="329" t="s">
        <v>53</v>
      </c>
      <c r="U73" s="336">
        <v>33995</v>
      </c>
      <c r="V73" s="329" t="s">
        <v>334</v>
      </c>
      <c r="W73" s="329" t="s">
        <v>334</v>
      </c>
      <c r="X73" s="329" t="s">
        <v>1936</v>
      </c>
      <c r="Y73" s="338" t="s">
        <v>17681</v>
      </c>
      <c r="Z73" s="336">
        <v>44850</v>
      </c>
      <c r="AA73" s="329" t="s">
        <v>1937</v>
      </c>
      <c r="AB73" s="329" t="s">
        <v>1938</v>
      </c>
      <c r="AC73" s="339" t="s">
        <v>1939</v>
      </c>
      <c r="AD73" s="329" t="s">
        <v>2139</v>
      </c>
      <c r="AE73" s="329" t="s">
        <v>1948</v>
      </c>
      <c r="AF73" s="329" t="s">
        <v>17682</v>
      </c>
      <c r="AG73" s="329" t="s">
        <v>17683</v>
      </c>
      <c r="AH73" s="329" t="s">
        <v>17684</v>
      </c>
      <c r="AI73" s="329" t="s">
        <v>17685</v>
      </c>
      <c r="AJ73" s="338" t="s">
        <v>17686</v>
      </c>
      <c r="AK73" s="329" t="s">
        <v>17687</v>
      </c>
      <c r="AL73" s="329" t="s">
        <v>1971</v>
      </c>
      <c r="AM73" s="500" t="s">
        <v>335</v>
      </c>
      <c r="AN73" s="325" t="s">
        <v>336</v>
      </c>
      <c r="AO73" s="7" t="s">
        <v>17688</v>
      </c>
      <c r="AQ73" s="6" t="s">
        <v>17689</v>
      </c>
      <c r="AR73" s="501" t="str">
        <f>Table2[[#This Row],[Employee Code]]</f>
        <v>11800699</v>
      </c>
      <c r="AS73" s="4" t="s">
        <v>17358</v>
      </c>
      <c r="AT73" s="4" t="s">
        <v>17038</v>
      </c>
    </row>
    <row r="74" spans="1:46" s="4" customFormat="1" ht="25" customHeight="1" x14ac:dyDescent="0.35">
      <c r="A74" s="365">
        <f t="shared" si="1"/>
        <v>73</v>
      </c>
      <c r="B74" s="338" t="s">
        <v>16330</v>
      </c>
      <c r="C74" s="335" t="s">
        <v>337</v>
      </c>
      <c r="D74" s="329"/>
      <c r="E74" s="329" t="s">
        <v>14</v>
      </c>
      <c r="F74" s="336">
        <v>43283</v>
      </c>
      <c r="G74" s="336">
        <v>43342</v>
      </c>
      <c r="H74" s="336">
        <v>43343</v>
      </c>
      <c r="I74" s="336"/>
      <c r="J74" s="329" t="s">
        <v>1932</v>
      </c>
      <c r="K74" s="337" t="s">
        <v>80</v>
      </c>
      <c r="L74" s="337" t="s">
        <v>338</v>
      </c>
      <c r="M74" s="337" t="s">
        <v>338</v>
      </c>
      <c r="N74" s="337" t="s">
        <v>2097</v>
      </c>
      <c r="O74" s="337" t="s">
        <v>339</v>
      </c>
      <c r="P74" s="337" t="s">
        <v>2140</v>
      </c>
      <c r="Q74" s="329" t="s">
        <v>21</v>
      </c>
      <c r="R74" s="338" t="s">
        <v>17690</v>
      </c>
      <c r="S74" s="329" t="s">
        <v>1944</v>
      </c>
      <c r="T74" s="329" t="s">
        <v>53</v>
      </c>
      <c r="U74" s="336">
        <v>26970</v>
      </c>
      <c r="V74" s="329" t="s">
        <v>1725</v>
      </c>
      <c r="W74" s="329" t="s">
        <v>1725</v>
      </c>
      <c r="X74" s="329" t="s">
        <v>1936</v>
      </c>
      <c r="Y74" s="338" t="s">
        <v>17691</v>
      </c>
      <c r="Z74" s="336">
        <v>44522</v>
      </c>
      <c r="AA74" s="329" t="s">
        <v>1937</v>
      </c>
      <c r="AB74" s="329" t="s">
        <v>1938</v>
      </c>
      <c r="AC74" s="339" t="s">
        <v>1968</v>
      </c>
      <c r="AD74" s="329" t="s">
        <v>17692</v>
      </c>
      <c r="AE74" s="329" t="s">
        <v>1948</v>
      </c>
      <c r="AF74" s="329" t="s">
        <v>17693</v>
      </c>
      <c r="AG74" s="329" t="s">
        <v>17694</v>
      </c>
      <c r="AH74" s="329" t="s">
        <v>17693</v>
      </c>
      <c r="AI74" s="329" t="s">
        <v>17694</v>
      </c>
      <c r="AJ74" s="338" t="s">
        <v>17695</v>
      </c>
      <c r="AK74" s="329" t="s">
        <v>17696</v>
      </c>
      <c r="AL74" s="329" t="s">
        <v>1971</v>
      </c>
      <c r="AM74" s="500" t="s">
        <v>340</v>
      </c>
      <c r="AN74" s="325" t="s">
        <v>341</v>
      </c>
      <c r="AO74" s="7" t="s">
        <v>17697</v>
      </c>
      <c r="AQ74" s="6" t="s">
        <v>17698</v>
      </c>
      <c r="AR74" s="501" t="str">
        <f>Table2[[#This Row],[Employee Code]]</f>
        <v>11800702</v>
      </c>
      <c r="AS74" s="4" t="s">
        <v>16</v>
      </c>
      <c r="AT74" s="4" t="s">
        <v>14</v>
      </c>
    </row>
    <row r="75" spans="1:46" s="4" customFormat="1" ht="25" customHeight="1" x14ac:dyDescent="0.35">
      <c r="A75" s="365">
        <f t="shared" si="1"/>
        <v>74</v>
      </c>
      <c r="B75" s="338" t="s">
        <v>16331</v>
      </c>
      <c r="C75" s="335" t="s">
        <v>342</v>
      </c>
      <c r="D75" s="329"/>
      <c r="E75" s="329" t="s">
        <v>343</v>
      </c>
      <c r="F75" s="336">
        <v>43283</v>
      </c>
      <c r="G75" s="336">
        <v>43342</v>
      </c>
      <c r="H75" s="336">
        <v>44439</v>
      </c>
      <c r="I75" s="336"/>
      <c r="J75" s="329" t="s">
        <v>1932</v>
      </c>
      <c r="K75" s="337" t="s">
        <v>80</v>
      </c>
      <c r="L75" s="337" t="s">
        <v>195</v>
      </c>
      <c r="M75" s="337" t="s">
        <v>2141</v>
      </c>
      <c r="N75" s="337" t="s">
        <v>1972</v>
      </c>
      <c r="O75" s="337" t="s">
        <v>196</v>
      </c>
      <c r="P75" s="337" t="s">
        <v>2061</v>
      </c>
      <c r="Q75" s="329" t="s">
        <v>83</v>
      </c>
      <c r="R75" s="338" t="s">
        <v>17699</v>
      </c>
      <c r="S75" s="329" t="s">
        <v>1944</v>
      </c>
      <c r="T75" s="329" t="s">
        <v>53</v>
      </c>
      <c r="U75" s="336">
        <v>31658</v>
      </c>
      <c r="V75" s="329" t="s">
        <v>343</v>
      </c>
      <c r="W75" s="329" t="s">
        <v>343</v>
      </c>
      <c r="X75" s="329" t="s">
        <v>1936</v>
      </c>
      <c r="Y75" s="338" t="s">
        <v>17700</v>
      </c>
      <c r="Z75" s="336">
        <v>44375</v>
      </c>
      <c r="AA75" s="329" t="s">
        <v>1937</v>
      </c>
      <c r="AB75" s="329" t="s">
        <v>1938</v>
      </c>
      <c r="AC75" s="339" t="s">
        <v>1939</v>
      </c>
      <c r="AD75" s="329" t="s">
        <v>17701</v>
      </c>
      <c r="AE75" s="329" t="s">
        <v>17702</v>
      </c>
      <c r="AF75" s="329" t="s">
        <v>17703</v>
      </c>
      <c r="AG75" s="329" t="s">
        <v>17704</v>
      </c>
      <c r="AH75" s="329" t="s">
        <v>17703</v>
      </c>
      <c r="AI75" s="329" t="s">
        <v>17704</v>
      </c>
      <c r="AJ75" s="338" t="s">
        <v>17705</v>
      </c>
      <c r="AK75" s="329" t="s">
        <v>17706</v>
      </c>
      <c r="AL75" s="329" t="s">
        <v>1971</v>
      </c>
      <c r="AM75" s="500" t="s">
        <v>344</v>
      </c>
      <c r="AN75" s="325" t="s">
        <v>345</v>
      </c>
      <c r="AO75" s="7" t="s">
        <v>17707</v>
      </c>
      <c r="AQ75" s="6" t="s">
        <v>17708</v>
      </c>
      <c r="AR75" s="501" t="str">
        <f>Table2[[#This Row],[Employee Code]]</f>
        <v>11800704</v>
      </c>
      <c r="AS75" s="4" t="s">
        <v>17358</v>
      </c>
      <c r="AT75" s="4" t="s">
        <v>17038</v>
      </c>
    </row>
    <row r="76" spans="1:46" s="4" customFormat="1" ht="25" customHeight="1" x14ac:dyDescent="0.35">
      <c r="A76" s="365">
        <f t="shared" si="1"/>
        <v>75</v>
      </c>
      <c r="B76" s="338" t="s">
        <v>16332</v>
      </c>
      <c r="C76" s="335" t="s">
        <v>346</v>
      </c>
      <c r="D76" s="329"/>
      <c r="E76" s="329" t="s">
        <v>14</v>
      </c>
      <c r="F76" s="336">
        <v>43304</v>
      </c>
      <c r="G76" s="336">
        <v>43363</v>
      </c>
      <c r="H76" s="336">
        <v>43729</v>
      </c>
      <c r="I76" s="336"/>
      <c r="J76" s="329" t="s">
        <v>1932</v>
      </c>
      <c r="K76" s="337" t="s">
        <v>34</v>
      </c>
      <c r="L76" s="337" t="s">
        <v>35</v>
      </c>
      <c r="M76" s="337" t="s">
        <v>2142</v>
      </c>
      <c r="N76" s="337" t="s">
        <v>1972</v>
      </c>
      <c r="O76" s="337" t="s">
        <v>347</v>
      </c>
      <c r="P76" s="337" t="s">
        <v>2143</v>
      </c>
      <c r="Q76" s="329" t="s">
        <v>21</v>
      </c>
      <c r="R76" s="338" t="s">
        <v>17709</v>
      </c>
      <c r="S76" s="329" t="s">
        <v>2144</v>
      </c>
      <c r="T76" s="329" t="s">
        <v>22</v>
      </c>
      <c r="U76" s="336">
        <v>31137</v>
      </c>
      <c r="V76" s="329" t="s">
        <v>255</v>
      </c>
      <c r="W76" s="329" t="s">
        <v>2024</v>
      </c>
      <c r="X76" s="329" t="s">
        <v>1936</v>
      </c>
      <c r="Y76" s="338" t="s">
        <v>17710</v>
      </c>
      <c r="Z76" s="336">
        <v>44293</v>
      </c>
      <c r="AA76" s="329" t="s">
        <v>1937</v>
      </c>
      <c r="AB76" s="329" t="s">
        <v>1938</v>
      </c>
      <c r="AC76" s="339" t="s">
        <v>1939</v>
      </c>
      <c r="AD76" s="329" t="s">
        <v>2098</v>
      </c>
      <c r="AE76" s="329" t="s">
        <v>1948</v>
      </c>
      <c r="AF76" s="329" t="s">
        <v>17711</v>
      </c>
      <c r="AG76" s="329" t="s">
        <v>17712</v>
      </c>
      <c r="AH76" s="329" t="s">
        <v>17711</v>
      </c>
      <c r="AI76" s="329" t="s">
        <v>17712</v>
      </c>
      <c r="AJ76" s="338" t="s">
        <v>17713</v>
      </c>
      <c r="AK76" s="329" t="s">
        <v>17714</v>
      </c>
      <c r="AL76" s="329" t="s">
        <v>1941</v>
      </c>
      <c r="AM76" s="500" t="s">
        <v>348</v>
      </c>
      <c r="AN76" s="325" t="s">
        <v>349</v>
      </c>
      <c r="AO76" s="7" t="s">
        <v>17715</v>
      </c>
      <c r="AQ76" s="6" t="s">
        <v>17716</v>
      </c>
      <c r="AR76" s="501" t="str">
        <f>Table2[[#This Row],[Employee Code]]</f>
        <v>11800713</v>
      </c>
      <c r="AS76" s="4" t="s">
        <v>16</v>
      </c>
      <c r="AT76" s="4" t="s">
        <v>14</v>
      </c>
    </row>
    <row r="77" spans="1:46" s="4" customFormat="1" ht="25" customHeight="1" x14ac:dyDescent="0.35">
      <c r="A77" s="365">
        <f t="shared" si="1"/>
        <v>76</v>
      </c>
      <c r="B77" s="338" t="s">
        <v>16333</v>
      </c>
      <c r="C77" s="335" t="s">
        <v>350</v>
      </c>
      <c r="D77" s="329"/>
      <c r="E77" s="329" t="s">
        <v>351</v>
      </c>
      <c r="F77" s="336">
        <v>43322</v>
      </c>
      <c r="G77" s="336">
        <v>43381</v>
      </c>
      <c r="H77" s="336">
        <v>43747</v>
      </c>
      <c r="I77" s="336"/>
      <c r="J77" s="329" t="s">
        <v>1932</v>
      </c>
      <c r="K77" s="337" t="s">
        <v>34</v>
      </c>
      <c r="L77" s="337" t="s">
        <v>35</v>
      </c>
      <c r="M77" s="337" t="s">
        <v>35</v>
      </c>
      <c r="N77" s="337" t="s">
        <v>2050</v>
      </c>
      <c r="O77" s="337" t="s">
        <v>271</v>
      </c>
      <c r="P77" s="337" t="s">
        <v>2105</v>
      </c>
      <c r="Q77" s="329" t="s">
        <v>21</v>
      </c>
      <c r="R77" s="338" t="s">
        <v>17717</v>
      </c>
      <c r="S77" s="329" t="s">
        <v>2145</v>
      </c>
      <c r="T77" s="329" t="s">
        <v>22</v>
      </c>
      <c r="U77" s="336">
        <v>32960</v>
      </c>
      <c r="V77" s="329" t="s">
        <v>141</v>
      </c>
      <c r="W77" s="329" t="s">
        <v>17718</v>
      </c>
      <c r="X77" s="329" t="s">
        <v>1936</v>
      </c>
      <c r="Y77" s="338" t="s">
        <v>17719</v>
      </c>
      <c r="Z77" s="336">
        <v>44794</v>
      </c>
      <c r="AA77" s="329" t="s">
        <v>1937</v>
      </c>
      <c r="AB77" s="329" t="s">
        <v>1938</v>
      </c>
      <c r="AC77" s="339" t="s">
        <v>1939</v>
      </c>
      <c r="AD77" s="329" t="s">
        <v>2146</v>
      </c>
      <c r="AE77" s="329" t="s">
        <v>2041</v>
      </c>
      <c r="AF77" s="329" t="s">
        <v>17720</v>
      </c>
      <c r="AG77" s="329" t="s">
        <v>17721</v>
      </c>
      <c r="AH77" s="329" t="s">
        <v>17722</v>
      </c>
      <c r="AI77" s="329" t="s">
        <v>17723</v>
      </c>
      <c r="AJ77" s="338" t="s">
        <v>17724</v>
      </c>
      <c r="AK77" s="329" t="s">
        <v>17725</v>
      </c>
      <c r="AL77" s="329" t="s">
        <v>1941</v>
      </c>
      <c r="AM77" s="500" t="s">
        <v>352</v>
      </c>
      <c r="AN77" s="325" t="s">
        <v>353</v>
      </c>
      <c r="AO77" s="7" t="s">
        <v>17726</v>
      </c>
      <c r="AQ77" s="6" t="s">
        <v>17727</v>
      </c>
      <c r="AR77" s="501" t="str">
        <f>Table2[[#This Row],[Employee Code]]</f>
        <v>11800720</v>
      </c>
      <c r="AS77" s="4" t="s">
        <v>16</v>
      </c>
      <c r="AT77" s="4" t="s">
        <v>17038</v>
      </c>
    </row>
    <row r="78" spans="1:46" s="4" customFormat="1" ht="25" customHeight="1" x14ac:dyDescent="0.35">
      <c r="A78" s="365">
        <f t="shared" si="1"/>
        <v>77</v>
      </c>
      <c r="B78" s="338" t="s">
        <v>16334</v>
      </c>
      <c r="C78" s="335" t="s">
        <v>354</v>
      </c>
      <c r="D78" s="329"/>
      <c r="E78" s="329" t="s">
        <v>14</v>
      </c>
      <c r="F78" s="336">
        <v>43347</v>
      </c>
      <c r="G78" s="336">
        <v>43406</v>
      </c>
      <c r="H78" s="336">
        <v>43772</v>
      </c>
      <c r="I78" s="336"/>
      <c r="J78" s="329" t="s">
        <v>1932</v>
      </c>
      <c r="K78" s="337" t="s">
        <v>69</v>
      </c>
      <c r="L78" s="337" t="s">
        <v>70</v>
      </c>
      <c r="M78" s="337" t="s">
        <v>2147</v>
      </c>
      <c r="N78" s="337" t="s">
        <v>1984</v>
      </c>
      <c r="O78" s="337" t="s">
        <v>355</v>
      </c>
      <c r="P78" s="337" t="s">
        <v>2148</v>
      </c>
      <c r="Q78" s="329" t="s">
        <v>21</v>
      </c>
      <c r="R78" s="338" t="s">
        <v>17728</v>
      </c>
      <c r="S78" s="329" t="s">
        <v>1944</v>
      </c>
      <c r="T78" s="329" t="s">
        <v>53</v>
      </c>
      <c r="U78" s="336">
        <v>30372</v>
      </c>
      <c r="V78" s="329" t="s">
        <v>2048</v>
      </c>
      <c r="W78" s="329" t="s">
        <v>2048</v>
      </c>
      <c r="X78" s="329" t="s">
        <v>1936</v>
      </c>
      <c r="Y78" s="338" t="s">
        <v>17729</v>
      </c>
      <c r="Z78" s="336">
        <v>37337</v>
      </c>
      <c r="AA78" s="329" t="s">
        <v>2048</v>
      </c>
      <c r="AB78" s="329" t="s">
        <v>1938</v>
      </c>
      <c r="AC78" s="339" t="s">
        <v>1939</v>
      </c>
      <c r="AD78" s="329" t="s">
        <v>2149</v>
      </c>
      <c r="AE78" s="329" t="s">
        <v>2150</v>
      </c>
      <c r="AF78" s="329" t="s">
        <v>17730</v>
      </c>
      <c r="AG78" s="329" t="s">
        <v>17731</v>
      </c>
      <c r="AH78" s="329" t="s">
        <v>17732</v>
      </c>
      <c r="AI78" s="329" t="s">
        <v>17733</v>
      </c>
      <c r="AJ78" s="338" t="s">
        <v>17734</v>
      </c>
      <c r="AK78" s="329" t="s">
        <v>17735</v>
      </c>
      <c r="AL78" s="329" t="s">
        <v>1971</v>
      </c>
      <c r="AM78" s="500" t="s">
        <v>356</v>
      </c>
      <c r="AN78" s="325" t="s">
        <v>357</v>
      </c>
      <c r="AO78" s="7" t="s">
        <v>17736</v>
      </c>
      <c r="AQ78" s="6" t="s">
        <v>17737</v>
      </c>
      <c r="AR78" s="501" t="str">
        <f>Table2[[#This Row],[Employee Code]]</f>
        <v>11800724</v>
      </c>
      <c r="AS78" s="4" t="s">
        <v>16</v>
      </c>
      <c r="AT78" s="4" t="s">
        <v>14</v>
      </c>
    </row>
    <row r="79" spans="1:46" s="4" customFormat="1" ht="25" customHeight="1" x14ac:dyDescent="0.35">
      <c r="A79" s="365">
        <f t="shared" si="1"/>
        <v>78</v>
      </c>
      <c r="B79" s="338" t="s">
        <v>16335</v>
      </c>
      <c r="C79" s="335" t="s">
        <v>358</v>
      </c>
      <c r="D79" s="329"/>
      <c r="E79" s="329" t="s">
        <v>129</v>
      </c>
      <c r="F79" s="336">
        <v>43374</v>
      </c>
      <c r="G79" s="336">
        <v>43433</v>
      </c>
      <c r="H79" s="336">
        <v>43799</v>
      </c>
      <c r="I79" s="336"/>
      <c r="J79" s="329" t="s">
        <v>1932</v>
      </c>
      <c r="K79" s="337" t="s">
        <v>34</v>
      </c>
      <c r="L79" s="337" t="s">
        <v>35</v>
      </c>
      <c r="M79" s="337" t="s">
        <v>35</v>
      </c>
      <c r="N79" s="337" t="s">
        <v>2050</v>
      </c>
      <c r="O79" s="337" t="s">
        <v>271</v>
      </c>
      <c r="P79" s="337" t="s">
        <v>2105</v>
      </c>
      <c r="Q79" s="329" t="s">
        <v>21</v>
      </c>
      <c r="R79" s="338" t="s">
        <v>17738</v>
      </c>
      <c r="S79" s="329" t="s">
        <v>2153</v>
      </c>
      <c r="T79" s="329" t="s">
        <v>22</v>
      </c>
      <c r="U79" s="336">
        <v>32924</v>
      </c>
      <c r="V79" s="9" t="s">
        <v>699</v>
      </c>
      <c r="W79" s="329" t="s">
        <v>699</v>
      </c>
      <c r="X79" s="329" t="s">
        <v>1936</v>
      </c>
      <c r="Y79" s="338" t="s">
        <v>17739</v>
      </c>
      <c r="Z79" s="336">
        <v>44522</v>
      </c>
      <c r="AA79" s="329" t="s">
        <v>1937</v>
      </c>
      <c r="AB79" s="329" t="s">
        <v>1938</v>
      </c>
      <c r="AC79" s="339" t="s">
        <v>1939</v>
      </c>
      <c r="AD79" s="329" t="s">
        <v>2154</v>
      </c>
      <c r="AE79" s="329" t="s">
        <v>2069</v>
      </c>
      <c r="AF79" s="329" t="s">
        <v>17740</v>
      </c>
      <c r="AG79" s="329" t="s">
        <v>17741</v>
      </c>
      <c r="AH79" s="329" t="s">
        <v>17742</v>
      </c>
      <c r="AI79" s="329" t="s">
        <v>17743</v>
      </c>
      <c r="AJ79" s="338" t="s">
        <v>17744</v>
      </c>
      <c r="AK79" s="329" t="s">
        <v>17745</v>
      </c>
      <c r="AL79" s="329" t="s">
        <v>1941</v>
      </c>
      <c r="AM79" s="500" t="s">
        <v>359</v>
      </c>
      <c r="AN79" s="325" t="s">
        <v>360</v>
      </c>
      <c r="AO79" s="7" t="s">
        <v>17746</v>
      </c>
      <c r="AQ79" s="6" t="s">
        <v>17747</v>
      </c>
      <c r="AR79" s="501" t="str">
        <f>Table2[[#This Row],[Employee Code]]</f>
        <v>11800735</v>
      </c>
      <c r="AS79" s="4" t="s">
        <v>16</v>
      </c>
      <c r="AT79" s="4" t="s">
        <v>17038</v>
      </c>
    </row>
    <row r="80" spans="1:46" s="4" customFormat="1" ht="25" customHeight="1" x14ac:dyDescent="0.35">
      <c r="A80" s="365">
        <f t="shared" si="1"/>
        <v>79</v>
      </c>
      <c r="B80" s="338" t="s">
        <v>16336</v>
      </c>
      <c r="C80" s="335" t="s">
        <v>361</v>
      </c>
      <c r="D80" s="329"/>
      <c r="E80" s="329" t="s">
        <v>32</v>
      </c>
      <c r="F80" s="336">
        <v>43388</v>
      </c>
      <c r="G80" s="336">
        <v>43447</v>
      </c>
      <c r="H80" s="336">
        <v>44179</v>
      </c>
      <c r="I80" s="336"/>
      <c r="J80" s="329" t="s">
        <v>1932</v>
      </c>
      <c r="K80" s="337" t="s">
        <v>34</v>
      </c>
      <c r="L80" s="337" t="s">
        <v>115</v>
      </c>
      <c r="M80" s="337" t="s">
        <v>2070</v>
      </c>
      <c r="N80" s="337" t="s">
        <v>2155</v>
      </c>
      <c r="O80" s="337" t="s">
        <v>362</v>
      </c>
      <c r="P80" s="337" t="s">
        <v>2156</v>
      </c>
      <c r="Q80" s="329" t="s">
        <v>21</v>
      </c>
      <c r="R80" s="338" t="s">
        <v>17748</v>
      </c>
      <c r="S80" s="329" t="s">
        <v>1935</v>
      </c>
      <c r="T80" s="329" t="s">
        <v>53</v>
      </c>
      <c r="U80" s="336">
        <v>31482</v>
      </c>
      <c r="V80" s="329" t="s">
        <v>1967</v>
      </c>
      <c r="W80" s="329" t="s">
        <v>1967</v>
      </c>
      <c r="X80" s="329" t="s">
        <v>1936</v>
      </c>
      <c r="Y80" s="338" t="s">
        <v>17749</v>
      </c>
      <c r="Z80" s="336">
        <v>44439</v>
      </c>
      <c r="AA80" s="329" t="s">
        <v>1937</v>
      </c>
      <c r="AB80" s="329" t="s">
        <v>1956</v>
      </c>
      <c r="AC80" s="339" t="s">
        <v>1968</v>
      </c>
      <c r="AD80" s="329" t="s">
        <v>2157</v>
      </c>
      <c r="AE80" s="329" t="s">
        <v>17750</v>
      </c>
      <c r="AF80" s="329" t="s">
        <v>17751</v>
      </c>
      <c r="AG80" s="329" t="s">
        <v>17752</v>
      </c>
      <c r="AH80" s="329" t="s">
        <v>17753</v>
      </c>
      <c r="AI80" s="329" t="s">
        <v>17754</v>
      </c>
      <c r="AJ80" s="338" t="s">
        <v>17755</v>
      </c>
      <c r="AK80" s="329" t="s">
        <v>17756</v>
      </c>
      <c r="AL80" s="329" t="s">
        <v>1953</v>
      </c>
      <c r="AM80" s="500" t="s">
        <v>363</v>
      </c>
      <c r="AN80" s="325" t="s">
        <v>364</v>
      </c>
      <c r="AO80" s="7" t="s">
        <v>17757</v>
      </c>
      <c r="AQ80" s="6" t="s">
        <v>17758</v>
      </c>
      <c r="AR80" s="501" t="str">
        <f>Table2[[#This Row],[Employee Code]]</f>
        <v>11800738</v>
      </c>
      <c r="AS80" s="4" t="s">
        <v>16</v>
      </c>
      <c r="AT80" s="4" t="s">
        <v>17038</v>
      </c>
    </row>
    <row r="81" spans="1:46" s="4" customFormat="1" ht="25" customHeight="1" x14ac:dyDescent="0.35">
      <c r="A81" s="365">
        <f t="shared" si="1"/>
        <v>80</v>
      </c>
      <c r="B81" s="507" t="s">
        <v>16337</v>
      </c>
      <c r="C81" s="335" t="s">
        <v>365</v>
      </c>
      <c r="D81" s="329"/>
      <c r="E81" s="329" t="s">
        <v>14</v>
      </c>
      <c r="F81" s="336">
        <v>43395</v>
      </c>
      <c r="G81" s="336">
        <v>43454</v>
      </c>
      <c r="H81" s="336">
        <v>43820</v>
      </c>
      <c r="I81" s="336"/>
      <c r="J81" s="329" t="s">
        <v>1932</v>
      </c>
      <c r="K81" s="337" t="s">
        <v>34</v>
      </c>
      <c r="L81" s="337" t="s">
        <v>115</v>
      </c>
      <c r="M81" s="337" t="s">
        <v>2042</v>
      </c>
      <c r="N81" s="337" t="s">
        <v>2050</v>
      </c>
      <c r="O81" s="337" t="s">
        <v>366</v>
      </c>
      <c r="P81" s="337" t="s">
        <v>2158</v>
      </c>
      <c r="Q81" s="329" t="s">
        <v>21</v>
      </c>
      <c r="R81" s="338" t="s">
        <v>17759</v>
      </c>
      <c r="S81" s="329" t="s">
        <v>1944</v>
      </c>
      <c r="T81" s="329" t="s">
        <v>53</v>
      </c>
      <c r="U81" s="336">
        <v>34916</v>
      </c>
      <c r="V81" s="329" t="s">
        <v>351</v>
      </c>
      <c r="W81" s="329" t="s">
        <v>747</v>
      </c>
      <c r="X81" s="329" t="s">
        <v>1936</v>
      </c>
      <c r="Y81" s="338" t="s">
        <v>17760</v>
      </c>
      <c r="Z81" s="336">
        <v>44795</v>
      </c>
      <c r="AA81" s="329" t="s">
        <v>1937</v>
      </c>
      <c r="AB81" s="329" t="s">
        <v>1956</v>
      </c>
      <c r="AC81" s="339" t="s">
        <v>2101</v>
      </c>
      <c r="AD81" s="329" t="s">
        <v>17761</v>
      </c>
      <c r="AE81" s="329"/>
      <c r="AF81" s="329" t="s">
        <v>17762</v>
      </c>
      <c r="AG81" s="329" t="s">
        <v>17763</v>
      </c>
      <c r="AH81" s="329" t="s">
        <v>17764</v>
      </c>
      <c r="AI81" s="329" t="s">
        <v>17765</v>
      </c>
      <c r="AJ81" s="338" t="s">
        <v>17766</v>
      </c>
      <c r="AK81" s="329" t="s">
        <v>17767</v>
      </c>
      <c r="AL81" s="329" t="s">
        <v>1993</v>
      </c>
      <c r="AM81" s="500" t="s">
        <v>367</v>
      </c>
      <c r="AN81" s="325" t="s">
        <v>368</v>
      </c>
      <c r="AO81" s="7" t="s">
        <v>17768</v>
      </c>
      <c r="AQ81" s="6" t="s">
        <v>17769</v>
      </c>
      <c r="AR81" s="501" t="str">
        <f>Table2[[#This Row],[Employee Code]]</f>
        <v>11800739</v>
      </c>
      <c r="AS81" s="4" t="s">
        <v>16</v>
      </c>
      <c r="AT81" s="4" t="s">
        <v>14</v>
      </c>
    </row>
    <row r="82" spans="1:46" s="4" customFormat="1" ht="25" customHeight="1" x14ac:dyDescent="0.35">
      <c r="A82" s="365">
        <f t="shared" si="1"/>
        <v>81</v>
      </c>
      <c r="B82" s="507" t="s">
        <v>16338</v>
      </c>
      <c r="C82" s="335" t="s">
        <v>369</v>
      </c>
      <c r="D82" s="329"/>
      <c r="E82" s="329" t="s">
        <v>14</v>
      </c>
      <c r="F82" s="336">
        <v>43395</v>
      </c>
      <c r="G82" s="336">
        <v>43454</v>
      </c>
      <c r="H82" s="336">
        <v>43820</v>
      </c>
      <c r="I82" s="336"/>
      <c r="J82" s="329" t="s">
        <v>1932</v>
      </c>
      <c r="K82" s="337" t="s">
        <v>34</v>
      </c>
      <c r="L82" s="337" t="s">
        <v>115</v>
      </c>
      <c r="M82" s="337" t="s">
        <v>2042</v>
      </c>
      <c r="N82" s="337" t="s">
        <v>2050</v>
      </c>
      <c r="O82" s="337" t="s">
        <v>366</v>
      </c>
      <c r="P82" s="337" t="s">
        <v>2158</v>
      </c>
      <c r="Q82" s="329" t="s">
        <v>21</v>
      </c>
      <c r="R82" s="338" t="s">
        <v>17770</v>
      </c>
      <c r="S82" s="329" t="s">
        <v>1935</v>
      </c>
      <c r="T82" s="329" t="s">
        <v>22</v>
      </c>
      <c r="U82" s="336">
        <v>34215</v>
      </c>
      <c r="V82" s="329" t="s">
        <v>1997</v>
      </c>
      <c r="W82" s="329" t="s">
        <v>1997</v>
      </c>
      <c r="X82" s="329" t="s">
        <v>1936</v>
      </c>
      <c r="Y82" s="338" t="s">
        <v>17771</v>
      </c>
      <c r="Z82" s="336">
        <v>44552</v>
      </c>
      <c r="AA82" s="329" t="s">
        <v>1937</v>
      </c>
      <c r="AB82" s="329" t="s">
        <v>1938</v>
      </c>
      <c r="AC82" s="339" t="s">
        <v>1974</v>
      </c>
      <c r="AD82" s="329" t="s">
        <v>2136</v>
      </c>
      <c r="AE82" s="329" t="s">
        <v>1948</v>
      </c>
      <c r="AF82" s="329" t="s">
        <v>17772</v>
      </c>
      <c r="AG82" s="329" t="s">
        <v>17773</v>
      </c>
      <c r="AH82" s="329" t="s">
        <v>17774</v>
      </c>
      <c r="AI82" s="329" t="s">
        <v>17775</v>
      </c>
      <c r="AJ82" s="338" t="s">
        <v>17776</v>
      </c>
      <c r="AK82" s="329" t="s">
        <v>17777</v>
      </c>
      <c r="AL82" s="329" t="s">
        <v>1941</v>
      </c>
      <c r="AM82" s="500" t="s">
        <v>370</v>
      </c>
      <c r="AN82" s="508" t="s">
        <v>371</v>
      </c>
      <c r="AO82" s="7" t="s">
        <v>371</v>
      </c>
      <c r="AQ82" s="6" t="s">
        <v>17778</v>
      </c>
      <c r="AR82" s="501" t="str">
        <f>Table2[[#This Row],[Employee Code]]</f>
        <v>11800740</v>
      </c>
      <c r="AS82" s="4" t="s">
        <v>16</v>
      </c>
      <c r="AT82" s="4" t="s">
        <v>14</v>
      </c>
    </row>
    <row r="83" spans="1:46" s="4" customFormat="1" ht="25" customHeight="1" x14ac:dyDescent="0.35">
      <c r="A83" s="365">
        <f t="shared" si="1"/>
        <v>82</v>
      </c>
      <c r="B83" s="338" t="s">
        <v>16339</v>
      </c>
      <c r="C83" s="335" t="s">
        <v>372</v>
      </c>
      <c r="D83" s="329"/>
      <c r="E83" s="329" t="s">
        <v>14</v>
      </c>
      <c r="F83" s="336">
        <v>43405</v>
      </c>
      <c r="G83" s="336">
        <v>43464</v>
      </c>
      <c r="H83" s="336">
        <v>43830</v>
      </c>
      <c r="I83" s="336"/>
      <c r="J83" s="329" t="s">
        <v>1932</v>
      </c>
      <c r="K83" s="337" t="s">
        <v>34</v>
      </c>
      <c r="L83" s="337" t="s">
        <v>115</v>
      </c>
      <c r="M83" s="337" t="s">
        <v>2070</v>
      </c>
      <c r="N83" s="337" t="s">
        <v>2126</v>
      </c>
      <c r="O83" s="337" t="s">
        <v>373</v>
      </c>
      <c r="P83" s="337" t="s">
        <v>2159</v>
      </c>
      <c r="Q83" s="329" t="s">
        <v>21</v>
      </c>
      <c r="R83" s="338" t="s">
        <v>17779</v>
      </c>
      <c r="S83" s="329" t="s">
        <v>1944</v>
      </c>
      <c r="T83" s="329" t="s">
        <v>22</v>
      </c>
      <c r="U83" s="336">
        <v>31771</v>
      </c>
      <c r="V83" s="329" t="s">
        <v>255</v>
      </c>
      <c r="W83" s="329" t="s">
        <v>2015</v>
      </c>
      <c r="X83" s="329" t="s">
        <v>1936</v>
      </c>
      <c r="Y83" s="338" t="s">
        <v>17780</v>
      </c>
      <c r="Z83" s="336">
        <v>44573</v>
      </c>
      <c r="AA83" s="329" t="s">
        <v>1937</v>
      </c>
      <c r="AB83" s="329" t="s">
        <v>1946</v>
      </c>
      <c r="AC83" s="339" t="s">
        <v>1939</v>
      </c>
      <c r="AD83" s="329" t="s">
        <v>17781</v>
      </c>
      <c r="AE83" s="329" t="s">
        <v>1948</v>
      </c>
      <c r="AF83" s="329" t="s">
        <v>17782</v>
      </c>
      <c r="AG83" s="329" t="s">
        <v>17783</v>
      </c>
      <c r="AH83" s="329" t="s">
        <v>17782</v>
      </c>
      <c r="AI83" s="329" t="s">
        <v>17783</v>
      </c>
      <c r="AJ83" s="338" t="s">
        <v>17784</v>
      </c>
      <c r="AK83" s="329" t="s">
        <v>17785</v>
      </c>
      <c r="AL83" s="329" t="s">
        <v>2160</v>
      </c>
      <c r="AM83" s="500" t="s">
        <v>374</v>
      </c>
      <c r="AN83" s="325" t="s">
        <v>375</v>
      </c>
      <c r="AO83" s="7" t="s">
        <v>17786</v>
      </c>
      <c r="AQ83" s="6" t="s">
        <v>17787</v>
      </c>
      <c r="AR83" s="501" t="str">
        <f>Table2[[#This Row],[Employee Code]]</f>
        <v>11800741</v>
      </c>
      <c r="AS83" s="4" t="s">
        <v>16</v>
      </c>
      <c r="AT83" s="4" t="s">
        <v>14</v>
      </c>
    </row>
    <row r="84" spans="1:46" s="4" customFormat="1" ht="25" customHeight="1" x14ac:dyDescent="0.35">
      <c r="A84" s="365">
        <f t="shared" si="1"/>
        <v>83</v>
      </c>
      <c r="B84" s="338" t="s">
        <v>16340</v>
      </c>
      <c r="C84" s="335" t="s">
        <v>376</v>
      </c>
      <c r="D84" s="329"/>
      <c r="E84" s="329" t="s">
        <v>14</v>
      </c>
      <c r="F84" s="336">
        <v>43448</v>
      </c>
      <c r="G84" s="336">
        <v>43507</v>
      </c>
      <c r="H84" s="336">
        <v>43873</v>
      </c>
      <c r="I84" s="336"/>
      <c r="J84" s="329" t="s">
        <v>1932</v>
      </c>
      <c r="K84" s="337" t="s">
        <v>18</v>
      </c>
      <c r="L84" s="337" t="s">
        <v>218</v>
      </c>
      <c r="M84" s="337" t="s">
        <v>2083</v>
      </c>
      <c r="N84" s="337" t="s">
        <v>1933</v>
      </c>
      <c r="O84" s="337" t="s">
        <v>377</v>
      </c>
      <c r="P84" s="337" t="s">
        <v>2161</v>
      </c>
      <c r="Q84" s="329" t="s">
        <v>21</v>
      </c>
      <c r="R84" s="338" t="s">
        <v>17788</v>
      </c>
      <c r="S84" s="329" t="s">
        <v>1944</v>
      </c>
      <c r="T84" s="329" t="s">
        <v>22</v>
      </c>
      <c r="U84" s="336">
        <v>32868</v>
      </c>
      <c r="V84" s="329" t="s">
        <v>176</v>
      </c>
      <c r="W84" s="329" t="s">
        <v>176</v>
      </c>
      <c r="X84" s="329" t="s">
        <v>1936</v>
      </c>
      <c r="Y84" s="338" t="s">
        <v>17789</v>
      </c>
      <c r="Z84" s="336">
        <v>44457</v>
      </c>
      <c r="AA84" s="329" t="s">
        <v>1937</v>
      </c>
      <c r="AB84" s="329" t="s">
        <v>1956</v>
      </c>
      <c r="AC84" s="339" t="s">
        <v>1939</v>
      </c>
      <c r="AD84" s="329" t="s">
        <v>2162</v>
      </c>
      <c r="AE84" s="329" t="s">
        <v>1948</v>
      </c>
      <c r="AF84" s="329" t="s">
        <v>17790</v>
      </c>
      <c r="AG84" s="329" t="s">
        <v>17791</v>
      </c>
      <c r="AH84" s="329" t="s">
        <v>17792</v>
      </c>
      <c r="AI84" s="329" t="s">
        <v>17793</v>
      </c>
      <c r="AJ84" s="338" t="s">
        <v>17794</v>
      </c>
      <c r="AK84" s="329" t="s">
        <v>17795</v>
      </c>
      <c r="AL84" s="329" t="s">
        <v>1953</v>
      </c>
      <c r="AM84" s="500" t="s">
        <v>378</v>
      </c>
      <c r="AN84" s="325" t="s">
        <v>379</v>
      </c>
      <c r="AO84" s="7" t="s">
        <v>17796</v>
      </c>
      <c r="AQ84" s="6" t="s">
        <v>17797</v>
      </c>
      <c r="AR84" s="501" t="str">
        <f>Table2[[#This Row],[Employee Code]]</f>
        <v>11800761</v>
      </c>
      <c r="AS84" s="4" t="s">
        <v>16</v>
      </c>
      <c r="AT84" s="4" t="s">
        <v>14</v>
      </c>
    </row>
    <row r="85" spans="1:46" s="4" customFormat="1" ht="25" customHeight="1" x14ac:dyDescent="0.35">
      <c r="A85" s="365">
        <f t="shared" si="1"/>
        <v>84</v>
      </c>
      <c r="B85" s="338" t="s">
        <v>16341</v>
      </c>
      <c r="C85" s="335" t="s">
        <v>380</v>
      </c>
      <c r="D85" s="329"/>
      <c r="E85" s="329" t="s">
        <v>57</v>
      </c>
      <c r="F85" s="336">
        <v>43466</v>
      </c>
      <c r="G85" s="336"/>
      <c r="H85" s="336">
        <v>43831</v>
      </c>
      <c r="I85" s="336"/>
      <c r="J85" s="329" t="s">
        <v>1932</v>
      </c>
      <c r="K85" s="337" t="s">
        <v>80</v>
      </c>
      <c r="L85" s="337" t="s">
        <v>146</v>
      </c>
      <c r="M85" s="337" t="s">
        <v>2163</v>
      </c>
      <c r="N85" s="337" t="s">
        <v>2050</v>
      </c>
      <c r="O85" s="337" t="s">
        <v>381</v>
      </c>
      <c r="P85" s="337" t="s">
        <v>2164</v>
      </c>
      <c r="Q85" s="329" t="s">
        <v>21</v>
      </c>
      <c r="R85" s="338" t="s">
        <v>17798</v>
      </c>
      <c r="S85" s="329" t="s">
        <v>1944</v>
      </c>
      <c r="T85" s="329" t="s">
        <v>22</v>
      </c>
      <c r="U85" s="336">
        <v>32264</v>
      </c>
      <c r="V85" s="329" t="s">
        <v>57</v>
      </c>
      <c r="W85" s="329" t="s">
        <v>334</v>
      </c>
      <c r="X85" s="329" t="s">
        <v>1936</v>
      </c>
      <c r="Y85" s="338" t="s">
        <v>17799</v>
      </c>
      <c r="Z85" s="336">
        <v>44447</v>
      </c>
      <c r="AA85" s="329" t="s">
        <v>1937</v>
      </c>
      <c r="AB85" s="329" t="s">
        <v>1938</v>
      </c>
      <c r="AC85" s="339" t="s">
        <v>1974</v>
      </c>
      <c r="AD85" s="329" t="s">
        <v>2165</v>
      </c>
      <c r="AE85" s="329" t="s">
        <v>2041</v>
      </c>
      <c r="AF85" s="329" t="s">
        <v>17800</v>
      </c>
      <c r="AG85" s="329" t="s">
        <v>17801</v>
      </c>
      <c r="AH85" s="329" t="s">
        <v>17800</v>
      </c>
      <c r="AI85" s="329" t="s">
        <v>17801</v>
      </c>
      <c r="AJ85" s="338" t="s">
        <v>17802</v>
      </c>
      <c r="AK85" s="329" t="s">
        <v>17803</v>
      </c>
      <c r="AL85" s="329" t="s">
        <v>1941</v>
      </c>
      <c r="AM85" s="500" t="s">
        <v>382</v>
      </c>
      <c r="AN85" s="325" t="s">
        <v>383</v>
      </c>
      <c r="AO85" s="7" t="s">
        <v>17804</v>
      </c>
      <c r="AQ85" s="6" t="s">
        <v>17805</v>
      </c>
      <c r="AR85" s="501" t="str">
        <f>Table2[[#This Row],[Employee Code]]</f>
        <v>11900765</v>
      </c>
      <c r="AS85" s="4" t="s">
        <v>16</v>
      </c>
      <c r="AT85" s="4" t="s">
        <v>17038</v>
      </c>
    </row>
    <row r="86" spans="1:46" s="4" customFormat="1" ht="25" customHeight="1" x14ac:dyDescent="0.35">
      <c r="A86" s="365">
        <f t="shared" si="1"/>
        <v>85</v>
      </c>
      <c r="B86" s="338" t="s">
        <v>16342</v>
      </c>
      <c r="C86" s="335" t="s">
        <v>384</v>
      </c>
      <c r="D86" s="329"/>
      <c r="E86" s="329" t="s">
        <v>14</v>
      </c>
      <c r="F86" s="336">
        <v>43472</v>
      </c>
      <c r="G86" s="336">
        <v>43531</v>
      </c>
      <c r="H86" s="336">
        <v>43898</v>
      </c>
      <c r="I86" s="336"/>
      <c r="J86" s="329" t="s">
        <v>1932</v>
      </c>
      <c r="K86" s="337" t="s">
        <v>18</v>
      </c>
      <c r="L86" s="337" t="s">
        <v>218</v>
      </c>
      <c r="M86" s="337" t="s">
        <v>2083</v>
      </c>
      <c r="N86" s="337" t="s">
        <v>2017</v>
      </c>
      <c r="O86" s="337" t="s">
        <v>385</v>
      </c>
      <c r="P86" s="337" t="s">
        <v>2166</v>
      </c>
      <c r="Q86" s="329" t="s">
        <v>21</v>
      </c>
      <c r="R86" s="338" t="s">
        <v>17806</v>
      </c>
      <c r="S86" s="329" t="s">
        <v>1935</v>
      </c>
      <c r="T86" s="329" t="s">
        <v>22</v>
      </c>
      <c r="U86" s="336">
        <v>32585</v>
      </c>
      <c r="V86" s="329" t="s">
        <v>255</v>
      </c>
      <c r="W86" s="329" t="s">
        <v>255</v>
      </c>
      <c r="X86" s="329" t="s">
        <v>1936</v>
      </c>
      <c r="Y86" s="338" t="s">
        <v>17807</v>
      </c>
      <c r="Z86" s="336">
        <v>44381</v>
      </c>
      <c r="AA86" s="329" t="s">
        <v>1937</v>
      </c>
      <c r="AB86" s="329" t="s">
        <v>1938</v>
      </c>
      <c r="AC86" s="339" t="s">
        <v>1939</v>
      </c>
      <c r="AD86" s="329" t="s">
        <v>2167</v>
      </c>
      <c r="AE86" s="329" t="s">
        <v>2041</v>
      </c>
      <c r="AF86" s="329" t="s">
        <v>17808</v>
      </c>
      <c r="AG86" s="329" t="s">
        <v>17809</v>
      </c>
      <c r="AH86" s="329" t="s">
        <v>17810</v>
      </c>
      <c r="AI86" s="329" t="s">
        <v>17811</v>
      </c>
      <c r="AJ86" s="338" t="s">
        <v>17812</v>
      </c>
      <c r="AK86" s="329" t="s">
        <v>17813</v>
      </c>
      <c r="AL86" s="329" t="s">
        <v>1941</v>
      </c>
      <c r="AM86" s="500" t="s">
        <v>386</v>
      </c>
      <c r="AN86" s="325" t="s">
        <v>387</v>
      </c>
      <c r="AO86" s="7" t="s">
        <v>17814</v>
      </c>
      <c r="AQ86" s="6" t="s">
        <v>17815</v>
      </c>
      <c r="AR86" s="501" t="str">
        <f>Table2[[#This Row],[Employee Code]]</f>
        <v>11900772</v>
      </c>
      <c r="AS86" s="4" t="s">
        <v>16</v>
      </c>
      <c r="AT86" s="4" t="s">
        <v>14</v>
      </c>
    </row>
    <row r="87" spans="1:46" s="4" customFormat="1" ht="25" customHeight="1" x14ac:dyDescent="0.35">
      <c r="A87" s="365">
        <f t="shared" si="1"/>
        <v>86</v>
      </c>
      <c r="B87" s="338" t="s">
        <v>16343</v>
      </c>
      <c r="C87" s="335" t="s">
        <v>388</v>
      </c>
      <c r="D87" s="329"/>
      <c r="E87" s="329" t="s">
        <v>141</v>
      </c>
      <c r="F87" s="336">
        <v>43472</v>
      </c>
      <c r="G87" s="336">
        <v>43531</v>
      </c>
      <c r="H87" s="336">
        <v>43898</v>
      </c>
      <c r="I87" s="336"/>
      <c r="J87" s="329" t="s">
        <v>1932</v>
      </c>
      <c r="K87" s="337" t="s">
        <v>34</v>
      </c>
      <c r="L87" s="337" t="s">
        <v>35</v>
      </c>
      <c r="M87" s="337" t="s">
        <v>35</v>
      </c>
      <c r="N87" s="337" t="s">
        <v>2126</v>
      </c>
      <c r="O87" s="337" t="s">
        <v>307</v>
      </c>
      <c r="P87" s="337" t="s">
        <v>2127</v>
      </c>
      <c r="Q87" s="329" t="s">
        <v>21</v>
      </c>
      <c r="R87" s="338" t="s">
        <v>17816</v>
      </c>
      <c r="S87" s="329" t="s">
        <v>17222</v>
      </c>
      <c r="T87" s="329" t="s">
        <v>22</v>
      </c>
      <c r="U87" s="336">
        <v>33307</v>
      </c>
      <c r="V87" s="329" t="s">
        <v>141</v>
      </c>
      <c r="W87" s="329" t="s">
        <v>141</v>
      </c>
      <c r="X87" s="329" t="s">
        <v>1936</v>
      </c>
      <c r="Y87" s="338" t="s">
        <v>17817</v>
      </c>
      <c r="Z87" s="336">
        <v>44550</v>
      </c>
      <c r="AA87" s="329" t="s">
        <v>1937</v>
      </c>
      <c r="AB87" s="329" t="s">
        <v>1938</v>
      </c>
      <c r="AC87" s="339" t="s">
        <v>1939</v>
      </c>
      <c r="AD87" s="329" t="s">
        <v>17818</v>
      </c>
      <c r="AE87" s="329" t="s">
        <v>2095</v>
      </c>
      <c r="AF87" s="329" t="s">
        <v>17819</v>
      </c>
      <c r="AG87" s="329" t="s">
        <v>17820</v>
      </c>
      <c r="AH87" s="329" t="s">
        <v>17819</v>
      </c>
      <c r="AI87" s="329" t="s">
        <v>17820</v>
      </c>
      <c r="AJ87" s="338" t="s">
        <v>17821</v>
      </c>
      <c r="AK87" s="329" t="s">
        <v>17822</v>
      </c>
      <c r="AL87" s="329" t="s">
        <v>1941</v>
      </c>
      <c r="AM87" s="500" t="s">
        <v>389</v>
      </c>
      <c r="AN87" s="325" t="s">
        <v>390</v>
      </c>
      <c r="AO87" s="7" t="s">
        <v>17823</v>
      </c>
      <c r="AQ87" s="6" t="s">
        <v>17824</v>
      </c>
      <c r="AR87" s="501" t="str">
        <f>Table2[[#This Row],[Employee Code]]</f>
        <v>11900773</v>
      </c>
      <c r="AS87" s="4" t="s">
        <v>16</v>
      </c>
      <c r="AT87" s="4" t="s">
        <v>17038</v>
      </c>
    </row>
    <row r="88" spans="1:46" s="4" customFormat="1" ht="25" customHeight="1" x14ac:dyDescent="0.35">
      <c r="A88" s="365">
        <f t="shared" si="1"/>
        <v>87</v>
      </c>
      <c r="B88" s="338" t="s">
        <v>16344</v>
      </c>
      <c r="C88" s="335" t="s">
        <v>391</v>
      </c>
      <c r="D88" s="329"/>
      <c r="E88" s="329" t="s">
        <v>14</v>
      </c>
      <c r="F88" s="336">
        <v>43507</v>
      </c>
      <c r="G88" s="336">
        <v>43566</v>
      </c>
      <c r="H88" s="336">
        <v>43567</v>
      </c>
      <c r="I88" s="336"/>
      <c r="J88" s="329" t="s">
        <v>1932</v>
      </c>
      <c r="K88" s="337" t="s">
        <v>18</v>
      </c>
      <c r="L88" s="337" t="s">
        <v>283</v>
      </c>
      <c r="M88" s="337" t="s">
        <v>2168</v>
      </c>
      <c r="N88" s="337" t="s">
        <v>1942</v>
      </c>
      <c r="O88" s="337" t="s">
        <v>392</v>
      </c>
      <c r="P88" s="337" t="s">
        <v>2169</v>
      </c>
      <c r="Q88" s="329" t="s">
        <v>21</v>
      </c>
      <c r="R88" s="338" t="s">
        <v>17825</v>
      </c>
      <c r="S88" s="329" t="s">
        <v>1944</v>
      </c>
      <c r="T88" s="329" t="s">
        <v>53</v>
      </c>
      <c r="U88" s="336">
        <v>29632</v>
      </c>
      <c r="V88" s="329" t="s">
        <v>255</v>
      </c>
      <c r="W88" s="329" t="s">
        <v>91</v>
      </c>
      <c r="X88" s="329" t="s">
        <v>1936</v>
      </c>
      <c r="Y88" s="338" t="s">
        <v>17826</v>
      </c>
      <c r="Z88" s="336">
        <v>44301</v>
      </c>
      <c r="AA88" s="329" t="s">
        <v>1937</v>
      </c>
      <c r="AB88" s="329" t="s">
        <v>1938</v>
      </c>
      <c r="AC88" s="339" t="s">
        <v>1939</v>
      </c>
      <c r="AD88" s="329" t="s">
        <v>2170</v>
      </c>
      <c r="AE88" s="329" t="s">
        <v>1948</v>
      </c>
      <c r="AF88" s="329" t="s">
        <v>17827</v>
      </c>
      <c r="AG88" s="329" t="s">
        <v>17828</v>
      </c>
      <c r="AH88" s="329" t="s">
        <v>17827</v>
      </c>
      <c r="AI88" s="329" t="s">
        <v>17828</v>
      </c>
      <c r="AJ88" s="338" t="s">
        <v>17829</v>
      </c>
      <c r="AK88" s="329" t="s">
        <v>17830</v>
      </c>
      <c r="AL88" s="329" t="s">
        <v>1971</v>
      </c>
      <c r="AM88" s="500" t="s">
        <v>393</v>
      </c>
      <c r="AN88" s="325" t="s">
        <v>394</v>
      </c>
      <c r="AO88" s="7" t="s">
        <v>17831</v>
      </c>
      <c r="AQ88" s="6" t="s">
        <v>17832</v>
      </c>
      <c r="AR88" s="501" t="str">
        <f>Table2[[#This Row],[Employee Code]]</f>
        <v>11900780</v>
      </c>
      <c r="AS88" s="4" t="s">
        <v>16</v>
      </c>
      <c r="AT88" s="4" t="s">
        <v>14</v>
      </c>
    </row>
    <row r="89" spans="1:46" s="4" customFormat="1" ht="25" customHeight="1" x14ac:dyDescent="0.35">
      <c r="A89" s="365">
        <f t="shared" si="1"/>
        <v>88</v>
      </c>
      <c r="B89" s="338" t="s">
        <v>16345</v>
      </c>
      <c r="C89" s="335" t="s">
        <v>395</v>
      </c>
      <c r="D89" s="329"/>
      <c r="E89" s="329" t="s">
        <v>124</v>
      </c>
      <c r="F89" s="336">
        <v>43507</v>
      </c>
      <c r="G89" s="336">
        <v>43566</v>
      </c>
      <c r="H89" s="336">
        <v>43933</v>
      </c>
      <c r="I89" s="336"/>
      <c r="J89" s="329" t="s">
        <v>1932</v>
      </c>
      <c r="K89" s="337" t="s">
        <v>80</v>
      </c>
      <c r="L89" s="337" t="s">
        <v>146</v>
      </c>
      <c r="M89" s="337" t="s">
        <v>2032</v>
      </c>
      <c r="N89" s="509" t="s">
        <v>2017</v>
      </c>
      <c r="O89" s="509" t="s">
        <v>396</v>
      </c>
      <c r="P89" s="509" t="s">
        <v>2171</v>
      </c>
      <c r="Q89" s="329" t="s">
        <v>148</v>
      </c>
      <c r="R89" s="338" t="s">
        <v>17833</v>
      </c>
      <c r="S89" s="4" t="s">
        <v>1944</v>
      </c>
      <c r="T89" s="329" t="s">
        <v>22</v>
      </c>
      <c r="U89" s="336">
        <v>30765</v>
      </c>
      <c r="V89" s="329" t="s">
        <v>2019</v>
      </c>
      <c r="W89" s="329" t="s">
        <v>501</v>
      </c>
      <c r="X89" s="329" t="s">
        <v>1936</v>
      </c>
      <c r="Y89" s="338" t="s">
        <v>17834</v>
      </c>
      <c r="Z89" s="336">
        <v>44290</v>
      </c>
      <c r="AA89" s="329" t="s">
        <v>1937</v>
      </c>
      <c r="AB89" s="329" t="s">
        <v>1938</v>
      </c>
      <c r="AC89" s="339" t="s">
        <v>1939</v>
      </c>
      <c r="AD89" s="329" t="s">
        <v>2172</v>
      </c>
      <c r="AE89" s="329" t="s">
        <v>1998</v>
      </c>
      <c r="AF89" s="329" t="s">
        <v>17835</v>
      </c>
      <c r="AG89" s="329" t="s">
        <v>17836</v>
      </c>
      <c r="AH89" s="329" t="s">
        <v>17835</v>
      </c>
      <c r="AI89" s="329" t="s">
        <v>17836</v>
      </c>
      <c r="AJ89" s="338" t="s">
        <v>17837</v>
      </c>
      <c r="AK89" s="329" t="s">
        <v>17838</v>
      </c>
      <c r="AL89" s="329" t="s">
        <v>1953</v>
      </c>
      <c r="AM89" s="500" t="s">
        <v>397</v>
      </c>
      <c r="AN89" s="325" t="s">
        <v>398</v>
      </c>
      <c r="AO89" s="7" t="s">
        <v>17839</v>
      </c>
      <c r="AQ89" s="6" t="s">
        <v>17840</v>
      </c>
      <c r="AR89" s="501" t="str">
        <f>Table2[[#This Row],[Employee Code]]</f>
        <v>11900783</v>
      </c>
      <c r="AS89" s="4" t="s">
        <v>16</v>
      </c>
      <c r="AT89" s="4" t="s">
        <v>17038</v>
      </c>
    </row>
    <row r="90" spans="1:46" s="4" customFormat="1" ht="25" customHeight="1" x14ac:dyDescent="0.35">
      <c r="A90" s="365">
        <f t="shared" si="1"/>
        <v>89</v>
      </c>
      <c r="B90" s="338" t="s">
        <v>16346</v>
      </c>
      <c r="C90" s="335" t="s">
        <v>399</v>
      </c>
      <c r="D90" s="329"/>
      <c r="E90" s="329" t="s">
        <v>141</v>
      </c>
      <c r="F90" s="336">
        <v>43528</v>
      </c>
      <c r="G90" s="336">
        <v>43587</v>
      </c>
      <c r="H90" s="336">
        <v>43954</v>
      </c>
      <c r="I90" s="336"/>
      <c r="J90" s="329" t="s">
        <v>1932</v>
      </c>
      <c r="K90" s="337" t="s">
        <v>80</v>
      </c>
      <c r="L90" s="337" t="s">
        <v>146</v>
      </c>
      <c r="M90" s="337" t="s">
        <v>17841</v>
      </c>
      <c r="N90" s="337" t="s">
        <v>2050</v>
      </c>
      <c r="O90" s="337" t="s">
        <v>400</v>
      </c>
      <c r="P90" s="337" t="s">
        <v>2173</v>
      </c>
      <c r="Q90" s="329" t="s">
        <v>148</v>
      </c>
      <c r="R90" s="338" t="s">
        <v>17842</v>
      </c>
      <c r="S90" s="329" t="s">
        <v>2174</v>
      </c>
      <c r="T90" s="329" t="s">
        <v>22</v>
      </c>
      <c r="U90" s="336">
        <v>33229</v>
      </c>
      <c r="V90" s="329" t="s">
        <v>141</v>
      </c>
      <c r="W90" s="329" t="s">
        <v>141</v>
      </c>
      <c r="X90" s="329" t="s">
        <v>1936</v>
      </c>
      <c r="Y90" s="338" t="s">
        <v>17843</v>
      </c>
      <c r="Z90" s="336">
        <v>44313</v>
      </c>
      <c r="AA90" s="329" t="s">
        <v>1937</v>
      </c>
      <c r="AB90" s="329" t="s">
        <v>1938</v>
      </c>
      <c r="AC90" s="339" t="s">
        <v>1939</v>
      </c>
      <c r="AD90" s="329" t="s">
        <v>2146</v>
      </c>
      <c r="AE90" s="329" t="s">
        <v>2095</v>
      </c>
      <c r="AF90" s="329" t="s">
        <v>17844</v>
      </c>
      <c r="AG90" s="329" t="s">
        <v>17845</v>
      </c>
      <c r="AH90" s="329" t="s">
        <v>17844</v>
      </c>
      <c r="AI90" s="329" t="s">
        <v>17845</v>
      </c>
      <c r="AJ90" s="338" t="s">
        <v>17846</v>
      </c>
      <c r="AK90" s="329" t="s">
        <v>17847</v>
      </c>
      <c r="AL90" s="329" t="s">
        <v>1941</v>
      </c>
      <c r="AM90" s="500" t="s">
        <v>401</v>
      </c>
      <c r="AN90" s="325" t="s">
        <v>402</v>
      </c>
      <c r="AO90" s="7" t="s">
        <v>17848</v>
      </c>
      <c r="AQ90" s="6" t="s">
        <v>17849</v>
      </c>
      <c r="AR90" s="501" t="str">
        <f>Table2[[#This Row],[Employee Code]]</f>
        <v>11900797</v>
      </c>
      <c r="AS90" s="4" t="s">
        <v>16</v>
      </c>
      <c r="AT90" s="4" t="s">
        <v>17038</v>
      </c>
    </row>
    <row r="91" spans="1:46" s="4" customFormat="1" ht="25" customHeight="1" x14ac:dyDescent="0.35">
      <c r="A91" s="365">
        <f t="shared" si="1"/>
        <v>90</v>
      </c>
      <c r="B91" s="338" t="s">
        <v>16347</v>
      </c>
      <c r="C91" s="335" t="s">
        <v>406</v>
      </c>
      <c r="D91" s="329"/>
      <c r="E91" s="329" t="s">
        <v>101</v>
      </c>
      <c r="F91" s="336">
        <v>43556</v>
      </c>
      <c r="G91" s="336">
        <v>43615</v>
      </c>
      <c r="H91" s="336">
        <v>43982</v>
      </c>
      <c r="I91" s="336"/>
      <c r="J91" s="329" t="s">
        <v>1932</v>
      </c>
      <c r="K91" s="337" t="s">
        <v>34</v>
      </c>
      <c r="L91" s="337" t="s">
        <v>35</v>
      </c>
      <c r="M91" s="337" t="s">
        <v>35</v>
      </c>
      <c r="N91" s="337" t="s">
        <v>2126</v>
      </c>
      <c r="O91" s="337" t="s">
        <v>307</v>
      </c>
      <c r="P91" s="337" t="s">
        <v>2127</v>
      </c>
      <c r="Q91" s="329" t="s">
        <v>21</v>
      </c>
      <c r="R91" s="338" t="s">
        <v>17850</v>
      </c>
      <c r="S91" s="329" t="s">
        <v>1935</v>
      </c>
      <c r="T91" s="329" t="s">
        <v>22</v>
      </c>
      <c r="U91" s="336">
        <v>34048</v>
      </c>
      <c r="V91" s="329" t="s">
        <v>101</v>
      </c>
      <c r="W91" s="329" t="s">
        <v>101</v>
      </c>
      <c r="X91" s="329" t="s">
        <v>1936</v>
      </c>
      <c r="Y91" s="338" t="s">
        <v>17851</v>
      </c>
      <c r="Z91" s="336">
        <v>44895</v>
      </c>
      <c r="AA91" s="329" t="s">
        <v>1937</v>
      </c>
      <c r="AB91" s="329" t="s">
        <v>1938</v>
      </c>
      <c r="AC91" s="339" t="s">
        <v>1974</v>
      </c>
      <c r="AD91" s="329" t="s">
        <v>2004</v>
      </c>
      <c r="AE91" s="329" t="s">
        <v>17852</v>
      </c>
      <c r="AF91" s="329" t="s">
        <v>17853</v>
      </c>
      <c r="AG91" s="329" t="s">
        <v>17854</v>
      </c>
      <c r="AH91" s="329" t="s">
        <v>17853</v>
      </c>
      <c r="AI91" s="329" t="s">
        <v>17854</v>
      </c>
      <c r="AJ91" s="338" t="s">
        <v>17855</v>
      </c>
      <c r="AK91" s="329" t="s">
        <v>17856</v>
      </c>
      <c r="AL91" s="329" t="s">
        <v>1941</v>
      </c>
      <c r="AM91" s="500" t="s">
        <v>407</v>
      </c>
      <c r="AN91" s="325" t="s">
        <v>408</v>
      </c>
      <c r="AO91" s="7" t="s">
        <v>17857</v>
      </c>
      <c r="AQ91" s="6" t="s">
        <v>17858</v>
      </c>
      <c r="AR91" s="501" t="str">
        <f>Table2[[#This Row],[Employee Code]]</f>
        <v>11900804</v>
      </c>
      <c r="AS91" s="4" t="s">
        <v>16</v>
      </c>
      <c r="AT91" s="4" t="s">
        <v>17038</v>
      </c>
    </row>
    <row r="92" spans="1:46" s="4" customFormat="1" ht="25" customHeight="1" x14ac:dyDescent="0.35">
      <c r="A92" s="365">
        <f t="shared" si="1"/>
        <v>91</v>
      </c>
      <c r="B92" s="338" t="s">
        <v>16348</v>
      </c>
      <c r="C92" s="335" t="s">
        <v>409</v>
      </c>
      <c r="D92" s="329"/>
      <c r="E92" s="329" t="s">
        <v>141</v>
      </c>
      <c r="F92" s="336">
        <v>43556</v>
      </c>
      <c r="G92" s="336">
        <v>43615</v>
      </c>
      <c r="H92" s="336">
        <v>43982</v>
      </c>
      <c r="I92" s="336"/>
      <c r="J92" s="329" t="s">
        <v>1932</v>
      </c>
      <c r="K92" s="337" t="s">
        <v>80</v>
      </c>
      <c r="L92" s="337" t="s">
        <v>146</v>
      </c>
      <c r="M92" s="337" t="s">
        <v>17841</v>
      </c>
      <c r="N92" s="337" t="s">
        <v>1990</v>
      </c>
      <c r="O92" s="337" t="s">
        <v>410</v>
      </c>
      <c r="P92" s="337" t="s">
        <v>2182</v>
      </c>
      <c r="Q92" s="329" t="s">
        <v>148</v>
      </c>
      <c r="R92" s="338" t="s">
        <v>17859</v>
      </c>
      <c r="S92" s="329" t="s">
        <v>17222</v>
      </c>
      <c r="T92" s="329" t="s">
        <v>22</v>
      </c>
      <c r="U92" s="336">
        <v>32196</v>
      </c>
      <c r="V92" s="329" t="s">
        <v>2024</v>
      </c>
      <c r="W92" s="329" t="s">
        <v>2024</v>
      </c>
      <c r="X92" s="329" t="s">
        <v>1936</v>
      </c>
      <c r="Y92" s="338" t="s">
        <v>17860</v>
      </c>
      <c r="Z92" s="336">
        <v>44418</v>
      </c>
      <c r="AA92" s="329" t="s">
        <v>1937</v>
      </c>
      <c r="AB92" s="329" t="s">
        <v>1938</v>
      </c>
      <c r="AC92" s="339" t="s">
        <v>1939</v>
      </c>
      <c r="AD92" s="329" t="s">
        <v>2139</v>
      </c>
      <c r="AE92" s="329" t="s">
        <v>2183</v>
      </c>
      <c r="AF92" s="329" t="s">
        <v>17861</v>
      </c>
      <c r="AG92" s="329" t="s">
        <v>17820</v>
      </c>
      <c r="AH92" s="329" t="s">
        <v>17862</v>
      </c>
      <c r="AI92" s="329" t="s">
        <v>17863</v>
      </c>
      <c r="AJ92" s="338" t="s">
        <v>17864</v>
      </c>
      <c r="AK92" s="329" t="s">
        <v>17865</v>
      </c>
      <c r="AL92" s="329" t="s">
        <v>1941</v>
      </c>
      <c r="AM92" s="500" t="s">
        <v>411</v>
      </c>
      <c r="AN92" s="325" t="s">
        <v>412</v>
      </c>
      <c r="AO92" s="7" t="s">
        <v>17866</v>
      </c>
      <c r="AQ92" s="6" t="s">
        <v>17867</v>
      </c>
      <c r="AR92" s="501" t="str">
        <f>Table2[[#This Row],[Employee Code]]</f>
        <v>11900805</v>
      </c>
      <c r="AS92" s="4" t="s">
        <v>16</v>
      </c>
      <c r="AT92" s="4" t="s">
        <v>17038</v>
      </c>
    </row>
    <row r="93" spans="1:46" s="4" customFormat="1" ht="25" customHeight="1" x14ac:dyDescent="0.35">
      <c r="A93" s="365">
        <f t="shared" si="1"/>
        <v>92</v>
      </c>
      <c r="B93" s="338" t="s">
        <v>16349</v>
      </c>
      <c r="C93" s="335" t="s">
        <v>413</v>
      </c>
      <c r="D93" s="329"/>
      <c r="E93" s="329" t="s">
        <v>14</v>
      </c>
      <c r="F93" s="336">
        <v>43563</v>
      </c>
      <c r="G93" s="336">
        <v>43622</v>
      </c>
      <c r="H93" s="336">
        <v>43982</v>
      </c>
      <c r="I93" s="336"/>
      <c r="J93" s="329" t="s">
        <v>1932</v>
      </c>
      <c r="K93" s="337" t="s">
        <v>34</v>
      </c>
      <c r="L93" s="337" t="s">
        <v>35</v>
      </c>
      <c r="M93" s="337" t="s">
        <v>2142</v>
      </c>
      <c r="N93" s="337" t="s">
        <v>2050</v>
      </c>
      <c r="O93" s="337" t="s">
        <v>414</v>
      </c>
      <c r="P93" s="337" t="s">
        <v>2184</v>
      </c>
      <c r="Q93" s="329" t="s">
        <v>21</v>
      </c>
      <c r="R93" s="338" t="s">
        <v>17868</v>
      </c>
      <c r="S93" s="329" t="s">
        <v>1935</v>
      </c>
      <c r="T93" s="329" t="s">
        <v>22</v>
      </c>
      <c r="U93" s="336">
        <v>33284</v>
      </c>
      <c r="V93" s="329" t="s">
        <v>255</v>
      </c>
      <c r="W93" s="329" t="s">
        <v>255</v>
      </c>
      <c r="X93" s="329" t="s">
        <v>1936</v>
      </c>
      <c r="Y93" s="338" t="s">
        <v>17869</v>
      </c>
      <c r="Z93" s="336">
        <v>44302</v>
      </c>
      <c r="AA93" s="329" t="s">
        <v>1937</v>
      </c>
      <c r="AB93" s="329" t="s">
        <v>1956</v>
      </c>
      <c r="AC93" s="339" t="s">
        <v>1939</v>
      </c>
      <c r="AD93" s="329" t="s">
        <v>2185</v>
      </c>
      <c r="AE93" s="329" t="s">
        <v>1948</v>
      </c>
      <c r="AF93" s="329" t="s">
        <v>17870</v>
      </c>
      <c r="AG93" s="329" t="s">
        <v>17871</v>
      </c>
      <c r="AH93" s="329" t="s">
        <v>17872</v>
      </c>
      <c r="AI93" s="329" t="s">
        <v>17871</v>
      </c>
      <c r="AJ93" s="338" t="s">
        <v>17873</v>
      </c>
      <c r="AK93" s="329" t="s">
        <v>17874</v>
      </c>
      <c r="AL93" s="329" t="s">
        <v>2005</v>
      </c>
      <c r="AM93" s="500" t="s">
        <v>415</v>
      </c>
      <c r="AN93" s="325" t="s">
        <v>416</v>
      </c>
      <c r="AO93" s="7" t="s">
        <v>17875</v>
      </c>
      <c r="AQ93" s="6" t="s">
        <v>17876</v>
      </c>
      <c r="AR93" s="501" t="str">
        <f>Table2[[#This Row],[Employee Code]]</f>
        <v>11900808</v>
      </c>
      <c r="AS93" s="4" t="s">
        <v>16</v>
      </c>
      <c r="AT93" s="4" t="s">
        <v>14</v>
      </c>
    </row>
    <row r="94" spans="1:46" s="4" customFormat="1" ht="25" customHeight="1" x14ac:dyDescent="0.35">
      <c r="A94" s="365">
        <f t="shared" si="1"/>
        <v>93</v>
      </c>
      <c r="B94" s="338" t="s">
        <v>16350</v>
      </c>
      <c r="C94" s="335" t="s">
        <v>417</v>
      </c>
      <c r="D94" s="329"/>
      <c r="E94" s="329" t="s">
        <v>14</v>
      </c>
      <c r="F94" s="336">
        <v>43572</v>
      </c>
      <c r="G94" s="336">
        <v>43631</v>
      </c>
      <c r="H94" s="336">
        <v>43998</v>
      </c>
      <c r="I94" s="336"/>
      <c r="J94" s="329" t="s">
        <v>1932</v>
      </c>
      <c r="K94" s="337" t="s">
        <v>18</v>
      </c>
      <c r="L94" s="337" t="s">
        <v>283</v>
      </c>
      <c r="M94" s="337" t="s">
        <v>2168</v>
      </c>
      <c r="N94" s="337" t="s">
        <v>1972</v>
      </c>
      <c r="O94" s="337" t="s">
        <v>418</v>
      </c>
      <c r="P94" s="337" t="s">
        <v>2186</v>
      </c>
      <c r="Q94" s="329" t="s">
        <v>21</v>
      </c>
      <c r="R94" s="338" t="s">
        <v>17877</v>
      </c>
      <c r="S94" s="329" t="s">
        <v>1944</v>
      </c>
      <c r="T94" s="329" t="s">
        <v>22</v>
      </c>
      <c r="U94" s="336">
        <v>32074</v>
      </c>
      <c r="V94" s="9" t="s">
        <v>699</v>
      </c>
      <c r="W94" s="329" t="s">
        <v>699</v>
      </c>
      <c r="X94" s="329" t="s">
        <v>1936</v>
      </c>
      <c r="Y94" s="338" t="s">
        <v>17878</v>
      </c>
      <c r="Z94" s="336">
        <v>44474</v>
      </c>
      <c r="AA94" s="329" t="s">
        <v>1937</v>
      </c>
      <c r="AB94" s="329" t="s">
        <v>1946</v>
      </c>
      <c r="AC94" s="339" t="s">
        <v>1939</v>
      </c>
      <c r="AD94" s="329" t="s">
        <v>2098</v>
      </c>
      <c r="AE94" s="329" t="s">
        <v>2041</v>
      </c>
      <c r="AF94" s="329" t="s">
        <v>17879</v>
      </c>
      <c r="AG94" s="329" t="s">
        <v>17880</v>
      </c>
      <c r="AH94" s="329" t="s">
        <v>17881</v>
      </c>
      <c r="AI94" s="329" t="s">
        <v>17882</v>
      </c>
      <c r="AJ94" s="338" t="s">
        <v>17883</v>
      </c>
      <c r="AK94" s="329" t="s">
        <v>2187</v>
      </c>
      <c r="AL94" s="329" t="s">
        <v>2107</v>
      </c>
      <c r="AM94" s="500" t="s">
        <v>419</v>
      </c>
      <c r="AN94" s="325" t="s">
        <v>420</v>
      </c>
      <c r="AO94" s="7" t="s">
        <v>17884</v>
      </c>
      <c r="AQ94" s="6" t="s">
        <v>17885</v>
      </c>
      <c r="AR94" s="501" t="str">
        <f>Table2[[#This Row],[Employee Code]]</f>
        <v>11900809</v>
      </c>
      <c r="AS94" s="4" t="s">
        <v>16</v>
      </c>
      <c r="AT94" s="4" t="s">
        <v>14</v>
      </c>
    </row>
    <row r="95" spans="1:46" s="4" customFormat="1" ht="25" customHeight="1" x14ac:dyDescent="0.35">
      <c r="A95" s="365">
        <f t="shared" si="1"/>
        <v>94</v>
      </c>
      <c r="B95" s="338" t="s">
        <v>16351</v>
      </c>
      <c r="C95" s="335" t="s">
        <v>421</v>
      </c>
      <c r="D95" s="329"/>
      <c r="E95" s="329" t="s">
        <v>14</v>
      </c>
      <c r="F95" s="336">
        <v>43579</v>
      </c>
      <c r="G95" s="336">
        <v>43638</v>
      </c>
      <c r="H95" s="336">
        <v>44005</v>
      </c>
      <c r="I95" s="336"/>
      <c r="J95" s="329" t="s">
        <v>1932</v>
      </c>
      <c r="K95" s="337" t="s">
        <v>34</v>
      </c>
      <c r="L95" s="337" t="s">
        <v>35</v>
      </c>
      <c r="M95" s="337" t="s">
        <v>2142</v>
      </c>
      <c r="N95" s="337" t="s">
        <v>2050</v>
      </c>
      <c r="O95" s="337" t="s">
        <v>414</v>
      </c>
      <c r="P95" s="337" t="s">
        <v>2184</v>
      </c>
      <c r="Q95" s="329" t="s">
        <v>21</v>
      </c>
      <c r="R95" s="338" t="s">
        <v>17886</v>
      </c>
      <c r="S95" s="329" t="s">
        <v>1944</v>
      </c>
      <c r="T95" s="329" t="s">
        <v>22</v>
      </c>
      <c r="U95" s="336">
        <v>33622</v>
      </c>
      <c r="V95" s="329" t="s">
        <v>255</v>
      </c>
      <c r="W95" s="329" t="s">
        <v>2109</v>
      </c>
      <c r="X95" s="329" t="s">
        <v>1936</v>
      </c>
      <c r="Y95" s="338" t="s">
        <v>17887</v>
      </c>
      <c r="Z95" s="336">
        <v>44425</v>
      </c>
      <c r="AA95" s="329" t="s">
        <v>1937</v>
      </c>
      <c r="AB95" s="329" t="s">
        <v>1938</v>
      </c>
      <c r="AC95" s="339" t="s">
        <v>1974</v>
      </c>
      <c r="AD95" s="329" t="s">
        <v>2188</v>
      </c>
      <c r="AE95" s="329" t="s">
        <v>1948</v>
      </c>
      <c r="AF95" s="329" t="s">
        <v>17888</v>
      </c>
      <c r="AG95" s="329" t="s">
        <v>17889</v>
      </c>
      <c r="AH95" s="329" t="s">
        <v>17888</v>
      </c>
      <c r="AI95" s="329" t="s">
        <v>17889</v>
      </c>
      <c r="AJ95" s="338" t="s">
        <v>17890</v>
      </c>
      <c r="AK95" s="329" t="s">
        <v>17891</v>
      </c>
      <c r="AL95" s="329" t="s">
        <v>2005</v>
      </c>
      <c r="AM95" s="500" t="s">
        <v>422</v>
      </c>
      <c r="AN95" s="325" t="s">
        <v>423</v>
      </c>
      <c r="AO95" s="7" t="s">
        <v>17892</v>
      </c>
      <c r="AQ95" s="6" t="s">
        <v>17893</v>
      </c>
      <c r="AR95" s="501" t="str">
        <f>Table2[[#This Row],[Employee Code]]</f>
        <v>11900814</v>
      </c>
      <c r="AS95" s="4" t="s">
        <v>16</v>
      </c>
      <c r="AT95" s="4" t="s">
        <v>14</v>
      </c>
    </row>
    <row r="96" spans="1:46" s="4" customFormat="1" ht="25" customHeight="1" x14ac:dyDescent="0.35">
      <c r="A96" s="365">
        <f t="shared" si="1"/>
        <v>95</v>
      </c>
      <c r="B96" s="338" t="s">
        <v>16352</v>
      </c>
      <c r="C96" s="335" t="s">
        <v>424</v>
      </c>
      <c r="D96" s="329" t="s">
        <v>17894</v>
      </c>
      <c r="E96" s="329" t="s">
        <v>91</v>
      </c>
      <c r="F96" s="336">
        <v>43579</v>
      </c>
      <c r="G96" s="336">
        <v>43638</v>
      </c>
      <c r="H96" s="336">
        <v>44005</v>
      </c>
      <c r="I96" s="336"/>
      <c r="J96" s="329" t="s">
        <v>1932</v>
      </c>
      <c r="K96" s="337" t="s">
        <v>34</v>
      </c>
      <c r="L96" s="337" t="s">
        <v>35</v>
      </c>
      <c r="M96" s="337" t="s">
        <v>35</v>
      </c>
      <c r="N96" s="337" t="s">
        <v>2126</v>
      </c>
      <c r="O96" s="337" t="s">
        <v>307</v>
      </c>
      <c r="P96" s="337" t="s">
        <v>2127</v>
      </c>
      <c r="Q96" s="329" t="s">
        <v>21</v>
      </c>
      <c r="R96" s="338" t="s">
        <v>17895</v>
      </c>
      <c r="S96" s="329" t="s">
        <v>1944</v>
      </c>
      <c r="T96" s="329" t="s">
        <v>22</v>
      </c>
      <c r="U96" s="336">
        <v>33015</v>
      </c>
      <c r="V96" s="329" t="s">
        <v>91</v>
      </c>
      <c r="W96" s="329" t="s">
        <v>91</v>
      </c>
      <c r="X96" s="329" t="s">
        <v>1936</v>
      </c>
      <c r="Y96" s="338" t="s">
        <v>17896</v>
      </c>
      <c r="Z96" s="336">
        <v>44440</v>
      </c>
      <c r="AA96" s="329" t="s">
        <v>1937</v>
      </c>
      <c r="AB96" s="329" t="s">
        <v>1956</v>
      </c>
      <c r="AC96" s="339" t="s">
        <v>1939</v>
      </c>
      <c r="AD96" s="329" t="s">
        <v>2189</v>
      </c>
      <c r="AE96" s="329" t="s">
        <v>2190</v>
      </c>
      <c r="AF96" s="329" t="s">
        <v>17897</v>
      </c>
      <c r="AG96" s="329" t="s">
        <v>17898</v>
      </c>
      <c r="AH96" s="329" t="s">
        <v>17897</v>
      </c>
      <c r="AI96" s="329" t="s">
        <v>17898</v>
      </c>
      <c r="AJ96" s="338" t="s">
        <v>17899</v>
      </c>
      <c r="AK96" s="329" t="s">
        <v>2191</v>
      </c>
      <c r="AL96" s="329" t="s">
        <v>2005</v>
      </c>
      <c r="AM96" s="500" t="s">
        <v>425</v>
      </c>
      <c r="AN96" s="325" t="s">
        <v>426</v>
      </c>
      <c r="AO96" s="7" t="s">
        <v>17900</v>
      </c>
      <c r="AQ96" s="6" t="s">
        <v>17901</v>
      </c>
      <c r="AR96" s="501" t="str">
        <f>Table2[[#This Row],[Employee Code]]</f>
        <v>11900815</v>
      </c>
      <c r="AS96" s="4" t="s">
        <v>16</v>
      </c>
      <c r="AT96" s="4" t="s">
        <v>17038</v>
      </c>
    </row>
    <row r="97" spans="1:46" s="4" customFormat="1" ht="25" customHeight="1" x14ac:dyDescent="0.35">
      <c r="A97" s="365">
        <f t="shared" si="1"/>
        <v>96</v>
      </c>
      <c r="B97" s="338" t="s">
        <v>16353</v>
      </c>
      <c r="C97" s="335" t="s">
        <v>427</v>
      </c>
      <c r="D97" s="329"/>
      <c r="E97" s="329" t="s">
        <v>14</v>
      </c>
      <c r="F97" s="336">
        <v>39846</v>
      </c>
      <c r="G97" s="336">
        <v>39904</v>
      </c>
      <c r="H97" s="336">
        <v>39905</v>
      </c>
      <c r="I97" s="336"/>
      <c r="J97" s="329" t="s">
        <v>1932</v>
      </c>
      <c r="K97" s="337" t="s">
        <v>26</v>
      </c>
      <c r="L97" s="337" t="s">
        <v>428</v>
      </c>
      <c r="M97" s="337" t="s">
        <v>428</v>
      </c>
      <c r="N97" s="337" t="s">
        <v>1942</v>
      </c>
      <c r="O97" s="337" t="s">
        <v>429</v>
      </c>
      <c r="P97" s="337" t="s">
        <v>2192</v>
      </c>
      <c r="Q97" s="329" t="s">
        <v>21</v>
      </c>
      <c r="R97" s="338" t="s">
        <v>17902</v>
      </c>
      <c r="S97" s="329" t="s">
        <v>1944</v>
      </c>
      <c r="T97" s="329" t="s">
        <v>22</v>
      </c>
      <c r="U97" s="336">
        <v>27683</v>
      </c>
      <c r="V97" s="329" t="s">
        <v>1967</v>
      </c>
      <c r="W97" s="329" t="s">
        <v>141</v>
      </c>
      <c r="X97" s="329" t="s">
        <v>1936</v>
      </c>
      <c r="Y97" s="338" t="s">
        <v>17903</v>
      </c>
      <c r="Z97" s="336">
        <v>44551</v>
      </c>
      <c r="AA97" s="329" t="s">
        <v>1937</v>
      </c>
      <c r="AB97" s="329" t="s">
        <v>1938</v>
      </c>
      <c r="AC97" s="339" t="s">
        <v>1939</v>
      </c>
      <c r="AD97" s="329" t="s">
        <v>2010</v>
      </c>
      <c r="AE97" s="329" t="s">
        <v>1940</v>
      </c>
      <c r="AF97" s="329" t="s">
        <v>17904</v>
      </c>
      <c r="AG97" s="329" t="s">
        <v>17905</v>
      </c>
      <c r="AH97" s="329" t="s">
        <v>17904</v>
      </c>
      <c r="AI97" s="329" t="s">
        <v>17906</v>
      </c>
      <c r="AJ97" s="338" t="s">
        <v>17907</v>
      </c>
      <c r="AK97" s="329" t="s">
        <v>2193</v>
      </c>
      <c r="AL97" s="329" t="s">
        <v>1941</v>
      </c>
      <c r="AM97" s="500" t="s">
        <v>430</v>
      </c>
      <c r="AN97" s="325" t="s">
        <v>431</v>
      </c>
      <c r="AO97" s="7" t="s">
        <v>17908</v>
      </c>
      <c r="AQ97" s="6" t="s">
        <v>17909</v>
      </c>
      <c r="AR97" s="501" t="str">
        <f>Table2[[#This Row],[Employee Code]]</f>
        <v>10900046</v>
      </c>
      <c r="AS97" s="4" t="s">
        <v>16</v>
      </c>
      <c r="AT97" s="4" t="s">
        <v>14</v>
      </c>
    </row>
    <row r="98" spans="1:46" s="4" customFormat="1" ht="25" customHeight="1" x14ac:dyDescent="0.35">
      <c r="A98" s="365">
        <f t="shared" si="1"/>
        <v>97</v>
      </c>
      <c r="B98" s="338" t="s">
        <v>16354</v>
      </c>
      <c r="C98" s="335" t="s">
        <v>432</v>
      </c>
      <c r="D98" s="329"/>
      <c r="E98" s="329" t="s">
        <v>14</v>
      </c>
      <c r="F98" s="336">
        <v>43586</v>
      </c>
      <c r="G98" s="336">
        <v>43645</v>
      </c>
      <c r="H98" s="336">
        <v>45482</v>
      </c>
      <c r="I98" s="510">
        <v>46202</v>
      </c>
      <c r="J98" s="329" t="s">
        <v>1978</v>
      </c>
      <c r="K98" s="337" t="s">
        <v>26</v>
      </c>
      <c r="L98" s="337" t="s">
        <v>433</v>
      </c>
      <c r="M98" s="337" t="s">
        <v>433</v>
      </c>
      <c r="N98" s="337" t="s">
        <v>2097</v>
      </c>
      <c r="O98" s="337" t="s">
        <v>434</v>
      </c>
      <c r="P98" s="337" t="s">
        <v>2194</v>
      </c>
      <c r="Q98" s="329" t="s">
        <v>21</v>
      </c>
      <c r="R98" s="338"/>
      <c r="S98" s="329"/>
      <c r="T98" s="329" t="s">
        <v>53</v>
      </c>
      <c r="U98" s="336">
        <v>28022</v>
      </c>
      <c r="V98" s="329" t="s">
        <v>2195</v>
      </c>
      <c r="W98" s="329" t="s">
        <v>2195</v>
      </c>
      <c r="X98" s="329" t="s">
        <v>2195</v>
      </c>
      <c r="Y98" s="338" t="s">
        <v>17910</v>
      </c>
      <c r="Z98" s="336">
        <v>42404</v>
      </c>
      <c r="AA98" s="329" t="s">
        <v>3087</v>
      </c>
      <c r="AB98" s="329" t="s">
        <v>1938</v>
      </c>
      <c r="AC98" s="339" t="s">
        <v>1939</v>
      </c>
      <c r="AD98" s="329" t="s">
        <v>17911</v>
      </c>
      <c r="AE98" s="329" t="s">
        <v>2196</v>
      </c>
      <c r="AF98" s="329" t="s">
        <v>17912</v>
      </c>
      <c r="AG98" s="329" t="s">
        <v>17913</v>
      </c>
      <c r="AH98" s="329" t="s">
        <v>17912</v>
      </c>
      <c r="AI98" s="329" t="s">
        <v>17913</v>
      </c>
      <c r="AJ98" s="338"/>
      <c r="AK98" s="329"/>
      <c r="AL98" s="329"/>
      <c r="AM98" s="500" t="s">
        <v>435</v>
      </c>
      <c r="AN98" s="325" t="s">
        <v>436</v>
      </c>
      <c r="AO98" s="7"/>
      <c r="AQ98" s="6" t="s">
        <v>432</v>
      </c>
      <c r="AR98" s="501" t="str">
        <f>Table2[[#This Row],[Employee Code]]</f>
        <v>11900825</v>
      </c>
      <c r="AS98" s="4" t="s">
        <v>16</v>
      </c>
      <c r="AT98" s="4" t="s">
        <v>14</v>
      </c>
    </row>
    <row r="99" spans="1:46" s="4" customFormat="1" ht="25" customHeight="1" x14ac:dyDescent="0.35">
      <c r="A99" s="365">
        <f t="shared" si="1"/>
        <v>98</v>
      </c>
      <c r="B99" s="338" t="s">
        <v>16355</v>
      </c>
      <c r="C99" s="335" t="s">
        <v>437</v>
      </c>
      <c r="D99" s="329"/>
      <c r="E99" s="329" t="s">
        <v>14</v>
      </c>
      <c r="F99" s="336">
        <v>43612</v>
      </c>
      <c r="G99" s="336">
        <v>43671</v>
      </c>
      <c r="H99" s="336">
        <v>44038</v>
      </c>
      <c r="I99" s="336"/>
      <c r="J99" s="329" t="s">
        <v>1932</v>
      </c>
      <c r="K99" s="337" t="s">
        <v>69</v>
      </c>
      <c r="L99" s="337" t="s">
        <v>70</v>
      </c>
      <c r="M99" s="337" t="s">
        <v>2197</v>
      </c>
      <c r="N99" s="337" t="s">
        <v>1942</v>
      </c>
      <c r="O99" s="337" t="s">
        <v>438</v>
      </c>
      <c r="P99" s="337" t="s">
        <v>2198</v>
      </c>
      <c r="Q99" s="329" t="s">
        <v>21</v>
      </c>
      <c r="R99" s="338" t="s">
        <v>17914</v>
      </c>
      <c r="S99" s="329" t="s">
        <v>2135</v>
      </c>
      <c r="T99" s="329" t="s">
        <v>53</v>
      </c>
      <c r="U99" s="336">
        <v>28462</v>
      </c>
      <c r="V99" s="329" t="s">
        <v>1045</v>
      </c>
      <c r="W99" s="329" t="s">
        <v>1382</v>
      </c>
      <c r="X99" s="329" t="s">
        <v>1936</v>
      </c>
      <c r="Y99" s="338" t="s">
        <v>17915</v>
      </c>
      <c r="Z99" s="336">
        <v>44573</v>
      </c>
      <c r="AA99" s="329" t="s">
        <v>1937</v>
      </c>
      <c r="AB99" s="329" t="s">
        <v>1938</v>
      </c>
      <c r="AC99" s="339" t="s">
        <v>1939</v>
      </c>
      <c r="AD99" s="329" t="s">
        <v>2199</v>
      </c>
      <c r="AE99" s="329" t="s">
        <v>1988</v>
      </c>
      <c r="AF99" s="329" t="s">
        <v>17916</v>
      </c>
      <c r="AG99" s="329" t="s">
        <v>17917</v>
      </c>
      <c r="AH99" s="329" t="s">
        <v>17916</v>
      </c>
      <c r="AI99" s="329" t="s">
        <v>17917</v>
      </c>
      <c r="AJ99" s="338" t="s">
        <v>17918</v>
      </c>
      <c r="AK99" s="329" t="s">
        <v>17919</v>
      </c>
      <c r="AL99" s="329" t="s">
        <v>1971</v>
      </c>
      <c r="AM99" s="500" t="s">
        <v>439</v>
      </c>
      <c r="AN99" s="325" t="s">
        <v>440</v>
      </c>
      <c r="AO99" s="7" t="s">
        <v>17920</v>
      </c>
      <c r="AQ99" s="6" t="s">
        <v>17921</v>
      </c>
      <c r="AR99" s="501" t="str">
        <f>Table2[[#This Row],[Employee Code]]</f>
        <v>11900828</v>
      </c>
      <c r="AS99" s="4" t="s">
        <v>16</v>
      </c>
      <c r="AT99" s="4" t="s">
        <v>14</v>
      </c>
    </row>
    <row r="100" spans="1:46" s="4" customFormat="1" ht="25" customHeight="1" x14ac:dyDescent="0.35">
      <c r="A100" s="365">
        <f t="shared" si="1"/>
        <v>99</v>
      </c>
      <c r="B100" s="338" t="s">
        <v>16356</v>
      </c>
      <c r="C100" s="335" t="s">
        <v>441</v>
      </c>
      <c r="D100" s="329"/>
      <c r="E100" s="329" t="s">
        <v>14</v>
      </c>
      <c r="F100" s="336">
        <v>43637</v>
      </c>
      <c r="G100" s="336">
        <v>43696</v>
      </c>
      <c r="H100" s="336">
        <v>44063</v>
      </c>
      <c r="I100" s="336"/>
      <c r="J100" s="329" t="s">
        <v>1932</v>
      </c>
      <c r="K100" s="337" t="s">
        <v>18</v>
      </c>
      <c r="L100" s="337" t="s">
        <v>218</v>
      </c>
      <c r="M100" s="337" t="s">
        <v>2200</v>
      </c>
      <c r="N100" s="337" t="s">
        <v>1933</v>
      </c>
      <c r="O100" s="337" t="s">
        <v>442</v>
      </c>
      <c r="P100" s="337" t="s">
        <v>2201</v>
      </c>
      <c r="Q100" s="329" t="s">
        <v>443</v>
      </c>
      <c r="R100" s="338" t="s">
        <v>17922</v>
      </c>
      <c r="S100" s="329" t="s">
        <v>1944</v>
      </c>
      <c r="T100" s="329" t="s">
        <v>53</v>
      </c>
      <c r="U100" s="336">
        <v>31281</v>
      </c>
      <c r="V100" s="329" t="s">
        <v>255</v>
      </c>
      <c r="W100" s="329" t="s">
        <v>2202</v>
      </c>
      <c r="X100" s="329" t="s">
        <v>1936</v>
      </c>
      <c r="Y100" s="338" t="s">
        <v>17923</v>
      </c>
      <c r="Z100" s="336">
        <v>44315</v>
      </c>
      <c r="AA100" s="329" t="s">
        <v>1937</v>
      </c>
      <c r="AB100" s="329" t="s">
        <v>1956</v>
      </c>
      <c r="AC100" s="339" t="s">
        <v>1939</v>
      </c>
      <c r="AD100" s="329" t="s">
        <v>2203</v>
      </c>
      <c r="AE100" s="329" t="s">
        <v>1948</v>
      </c>
      <c r="AF100" s="329" t="s">
        <v>17924</v>
      </c>
      <c r="AG100" s="329" t="s">
        <v>17925</v>
      </c>
      <c r="AH100" s="329" t="s">
        <v>17924</v>
      </c>
      <c r="AI100" s="329" t="s">
        <v>17925</v>
      </c>
      <c r="AJ100" s="338" t="s">
        <v>17926</v>
      </c>
      <c r="AK100" s="329" t="s">
        <v>2204</v>
      </c>
      <c r="AL100" s="329" t="s">
        <v>1953</v>
      </c>
      <c r="AM100" s="500" t="s">
        <v>444</v>
      </c>
      <c r="AN100" s="325" t="s">
        <v>445</v>
      </c>
      <c r="AO100" s="7" t="s">
        <v>17927</v>
      </c>
      <c r="AQ100" s="6" t="s">
        <v>17928</v>
      </c>
      <c r="AR100" s="501" t="str">
        <f>Table2[[#This Row],[Employee Code]]</f>
        <v>11900842</v>
      </c>
      <c r="AS100" s="4" t="s">
        <v>16</v>
      </c>
      <c r="AT100" s="4" t="s">
        <v>14</v>
      </c>
    </row>
    <row r="101" spans="1:46" s="4" customFormat="1" ht="25" customHeight="1" x14ac:dyDescent="0.35">
      <c r="A101" s="365">
        <f t="shared" si="1"/>
        <v>100</v>
      </c>
      <c r="B101" s="338" t="s">
        <v>16357</v>
      </c>
      <c r="C101" s="335" t="s">
        <v>446</v>
      </c>
      <c r="D101" s="329"/>
      <c r="E101" s="329" t="s">
        <v>176</v>
      </c>
      <c r="F101" s="336">
        <v>43654</v>
      </c>
      <c r="G101" s="336">
        <v>43713</v>
      </c>
      <c r="H101" s="336">
        <v>44080</v>
      </c>
      <c r="I101" s="336"/>
      <c r="J101" s="329" t="s">
        <v>1932</v>
      </c>
      <c r="K101" s="337" t="s">
        <v>80</v>
      </c>
      <c r="L101" s="337" t="s">
        <v>146</v>
      </c>
      <c r="M101" s="337" t="s">
        <v>2032</v>
      </c>
      <c r="N101" s="509" t="s">
        <v>2017</v>
      </c>
      <c r="O101" s="509" t="s">
        <v>396</v>
      </c>
      <c r="P101" s="509" t="s">
        <v>2171</v>
      </c>
      <c r="Q101" s="329" t="s">
        <v>148</v>
      </c>
      <c r="R101" s="338" t="s">
        <v>17929</v>
      </c>
      <c r="S101" s="4" t="s">
        <v>1944</v>
      </c>
      <c r="T101" s="329" t="s">
        <v>22</v>
      </c>
      <c r="U101" s="336">
        <v>33975</v>
      </c>
      <c r="V101" s="329" t="s">
        <v>2205</v>
      </c>
      <c r="W101" s="329" t="s">
        <v>2205</v>
      </c>
      <c r="X101" s="329" t="s">
        <v>1936</v>
      </c>
      <c r="Y101" s="338" t="s">
        <v>17930</v>
      </c>
      <c r="Z101" s="336">
        <v>44423</v>
      </c>
      <c r="AA101" s="329" t="s">
        <v>1937</v>
      </c>
      <c r="AB101" s="329" t="s">
        <v>1938</v>
      </c>
      <c r="AC101" s="339" t="s">
        <v>1968</v>
      </c>
      <c r="AD101" s="329" t="s">
        <v>17931</v>
      </c>
      <c r="AE101" s="329" t="s">
        <v>17932</v>
      </c>
      <c r="AF101" s="329" t="s">
        <v>17933</v>
      </c>
      <c r="AG101" s="329" t="s">
        <v>17934</v>
      </c>
      <c r="AH101" s="329" t="s">
        <v>17933</v>
      </c>
      <c r="AI101" s="329" t="s">
        <v>17934</v>
      </c>
      <c r="AJ101" s="338" t="s">
        <v>17935</v>
      </c>
      <c r="AK101" s="329" t="s">
        <v>17936</v>
      </c>
      <c r="AL101" s="329" t="s">
        <v>1993</v>
      </c>
      <c r="AM101" s="500" t="s">
        <v>447</v>
      </c>
      <c r="AN101" s="511" t="s">
        <v>448</v>
      </c>
      <c r="AO101" s="7" t="s">
        <v>17937</v>
      </c>
      <c r="AQ101" s="6" t="s">
        <v>17938</v>
      </c>
      <c r="AR101" s="501" t="str">
        <f>Table2[[#This Row],[Employee Code]]</f>
        <v>11900845</v>
      </c>
      <c r="AS101" s="4" t="s">
        <v>16</v>
      </c>
      <c r="AT101" s="4" t="s">
        <v>17038</v>
      </c>
    </row>
    <row r="102" spans="1:46" s="4" customFormat="1" ht="25" customHeight="1" x14ac:dyDescent="0.35">
      <c r="A102" s="365">
        <f t="shared" si="1"/>
        <v>101</v>
      </c>
      <c r="B102" s="338" t="s">
        <v>16358</v>
      </c>
      <c r="C102" s="335" t="s">
        <v>449</v>
      </c>
      <c r="D102" s="329"/>
      <c r="E102" s="329" t="s">
        <v>14</v>
      </c>
      <c r="F102" s="336">
        <v>43654</v>
      </c>
      <c r="G102" s="336">
        <v>43713</v>
      </c>
      <c r="H102" s="336">
        <v>44080</v>
      </c>
      <c r="I102" s="336"/>
      <c r="J102" s="329" t="s">
        <v>1932</v>
      </c>
      <c r="K102" s="337" t="s">
        <v>69</v>
      </c>
      <c r="L102" s="337" t="s">
        <v>450</v>
      </c>
      <c r="M102" s="337" t="s">
        <v>450</v>
      </c>
      <c r="N102" s="337" t="s">
        <v>2050</v>
      </c>
      <c r="O102" s="337" t="s">
        <v>451</v>
      </c>
      <c r="P102" s="337" t="s">
        <v>2206</v>
      </c>
      <c r="Q102" s="329" t="s">
        <v>21</v>
      </c>
      <c r="R102" s="338" t="s">
        <v>17939</v>
      </c>
      <c r="S102" s="329" t="s">
        <v>1944</v>
      </c>
      <c r="T102" s="329" t="s">
        <v>22</v>
      </c>
      <c r="U102" s="336">
        <v>34412</v>
      </c>
      <c r="V102" s="329" t="s">
        <v>455</v>
      </c>
      <c r="W102" s="329" t="s">
        <v>455</v>
      </c>
      <c r="X102" s="329" t="s">
        <v>1936</v>
      </c>
      <c r="Y102" s="338" t="s">
        <v>17940</v>
      </c>
      <c r="Z102" s="336">
        <v>44299</v>
      </c>
      <c r="AA102" s="329" t="s">
        <v>1937</v>
      </c>
      <c r="AB102" s="329" t="s">
        <v>1956</v>
      </c>
      <c r="AC102" s="339" t="s">
        <v>1939</v>
      </c>
      <c r="AD102" s="329" t="s">
        <v>2203</v>
      </c>
      <c r="AE102" s="329" t="s">
        <v>2056</v>
      </c>
      <c r="AF102" s="329" t="s">
        <v>17941</v>
      </c>
      <c r="AG102" s="329" t="s">
        <v>17942</v>
      </c>
      <c r="AH102" s="329" t="s">
        <v>17943</v>
      </c>
      <c r="AI102" s="329" t="s">
        <v>17944</v>
      </c>
      <c r="AJ102" s="338" t="s">
        <v>17945</v>
      </c>
      <c r="AK102" s="329" t="s">
        <v>17946</v>
      </c>
      <c r="AL102" s="329" t="s">
        <v>1958</v>
      </c>
      <c r="AM102" s="500" t="s">
        <v>452</v>
      </c>
      <c r="AN102" s="325" t="s">
        <v>453</v>
      </c>
      <c r="AO102" s="7" t="s">
        <v>17947</v>
      </c>
      <c r="AQ102" s="6" t="s">
        <v>17948</v>
      </c>
      <c r="AR102" s="501" t="str">
        <f>Table2[[#This Row],[Employee Code]]</f>
        <v>11900847</v>
      </c>
      <c r="AS102" s="4" t="s">
        <v>16</v>
      </c>
      <c r="AT102" s="4" t="s">
        <v>14</v>
      </c>
    </row>
    <row r="103" spans="1:46" s="4" customFormat="1" ht="25" customHeight="1" x14ac:dyDescent="0.35">
      <c r="A103" s="365">
        <f t="shared" si="1"/>
        <v>102</v>
      </c>
      <c r="B103" s="338" t="s">
        <v>16359</v>
      </c>
      <c r="C103" s="335" t="s">
        <v>454</v>
      </c>
      <c r="D103" s="329" t="s">
        <v>17949</v>
      </c>
      <c r="E103" s="329" t="s">
        <v>455</v>
      </c>
      <c r="F103" s="336">
        <v>43663</v>
      </c>
      <c r="G103" s="336">
        <v>43722</v>
      </c>
      <c r="H103" s="336">
        <v>44454</v>
      </c>
      <c r="I103" s="336"/>
      <c r="J103" s="329" t="s">
        <v>1932</v>
      </c>
      <c r="K103" s="337" t="s">
        <v>80</v>
      </c>
      <c r="L103" s="337" t="s">
        <v>256</v>
      </c>
      <c r="M103" s="337" t="s">
        <v>2207</v>
      </c>
      <c r="N103" s="337" t="s">
        <v>2017</v>
      </c>
      <c r="O103" s="337" t="s">
        <v>196</v>
      </c>
      <c r="P103" s="337" t="s">
        <v>2061</v>
      </c>
      <c r="Q103" s="329" t="s">
        <v>83</v>
      </c>
      <c r="R103" s="338" t="s">
        <v>17950</v>
      </c>
      <c r="S103" s="329" t="s">
        <v>1944</v>
      </c>
      <c r="T103" s="329" t="s">
        <v>53</v>
      </c>
      <c r="U103" s="336">
        <v>32591</v>
      </c>
      <c r="V103" s="329" t="s">
        <v>2205</v>
      </c>
      <c r="W103" s="329" t="s">
        <v>2205</v>
      </c>
      <c r="X103" s="329" t="s">
        <v>1936</v>
      </c>
      <c r="Y103" s="338" t="s">
        <v>17951</v>
      </c>
      <c r="Z103" s="336">
        <v>44624</v>
      </c>
      <c r="AA103" s="329" t="s">
        <v>1937</v>
      </c>
      <c r="AB103" s="329" t="s">
        <v>1938</v>
      </c>
      <c r="AC103" s="339" t="s">
        <v>1939</v>
      </c>
      <c r="AD103" s="329" t="s">
        <v>17952</v>
      </c>
      <c r="AE103" s="329" t="s">
        <v>2208</v>
      </c>
      <c r="AF103" s="329" t="s">
        <v>17953</v>
      </c>
      <c r="AG103" s="329" t="s">
        <v>17954</v>
      </c>
      <c r="AH103" s="329" t="s">
        <v>17955</v>
      </c>
      <c r="AI103" s="329" t="s">
        <v>17956</v>
      </c>
      <c r="AJ103" s="338" t="s">
        <v>17957</v>
      </c>
      <c r="AK103" s="329" t="s">
        <v>17958</v>
      </c>
      <c r="AL103" s="329" t="s">
        <v>1971</v>
      </c>
      <c r="AM103" s="500" t="s">
        <v>456</v>
      </c>
      <c r="AN103" s="325" t="s">
        <v>457</v>
      </c>
      <c r="AO103" s="7" t="s">
        <v>17959</v>
      </c>
      <c r="AQ103" s="6" t="s">
        <v>17960</v>
      </c>
      <c r="AR103" s="501" t="str">
        <f>Table2[[#This Row],[Employee Code]]</f>
        <v>11900851</v>
      </c>
      <c r="AS103" s="4" t="s">
        <v>17358</v>
      </c>
      <c r="AT103" s="4" t="s">
        <v>17038</v>
      </c>
    </row>
    <row r="104" spans="1:46" s="4" customFormat="1" ht="25" customHeight="1" x14ac:dyDescent="0.35">
      <c r="A104" s="365">
        <f t="shared" si="1"/>
        <v>103</v>
      </c>
      <c r="B104" s="338" t="s">
        <v>16360</v>
      </c>
      <c r="C104" s="335" t="s">
        <v>458</v>
      </c>
      <c r="D104" s="329"/>
      <c r="E104" s="329" t="s">
        <v>14</v>
      </c>
      <c r="F104" s="336">
        <v>43668</v>
      </c>
      <c r="G104" s="336">
        <v>43727</v>
      </c>
      <c r="H104" s="336">
        <v>44094</v>
      </c>
      <c r="I104" s="336"/>
      <c r="J104" s="329" t="s">
        <v>1932</v>
      </c>
      <c r="K104" s="337" t="s">
        <v>69</v>
      </c>
      <c r="L104" s="337" t="s">
        <v>70</v>
      </c>
      <c r="M104" s="337" t="s">
        <v>2147</v>
      </c>
      <c r="N104" s="337" t="s">
        <v>1984</v>
      </c>
      <c r="O104" s="337" t="s">
        <v>355</v>
      </c>
      <c r="P104" s="337" t="s">
        <v>2209</v>
      </c>
      <c r="Q104" s="329" t="s">
        <v>21</v>
      </c>
      <c r="R104" s="338" t="s">
        <v>17961</v>
      </c>
      <c r="S104" s="329" t="s">
        <v>1944</v>
      </c>
      <c r="T104" s="329" t="s">
        <v>53</v>
      </c>
      <c r="U104" s="336">
        <v>30954</v>
      </c>
      <c r="V104" s="329" t="s">
        <v>343</v>
      </c>
      <c r="W104" s="329" t="s">
        <v>343</v>
      </c>
      <c r="X104" s="329" t="s">
        <v>1936</v>
      </c>
      <c r="Y104" s="338" t="s">
        <v>17962</v>
      </c>
      <c r="Z104" s="336">
        <v>44618</v>
      </c>
      <c r="AA104" s="329" t="s">
        <v>1937</v>
      </c>
      <c r="AB104" s="329" t="s">
        <v>1938</v>
      </c>
      <c r="AC104" s="339" t="s">
        <v>1939</v>
      </c>
      <c r="AD104" s="329" t="s">
        <v>2210</v>
      </c>
      <c r="AE104" s="329" t="s">
        <v>1988</v>
      </c>
      <c r="AF104" s="329" t="s">
        <v>17963</v>
      </c>
      <c r="AG104" s="329" t="s">
        <v>17964</v>
      </c>
      <c r="AH104" s="329" t="s">
        <v>17965</v>
      </c>
      <c r="AI104" s="329" t="s">
        <v>17966</v>
      </c>
      <c r="AJ104" s="338" t="s">
        <v>17967</v>
      </c>
      <c r="AK104" s="329" t="s">
        <v>17968</v>
      </c>
      <c r="AL104" s="329" t="s">
        <v>1971</v>
      </c>
      <c r="AM104" s="500" t="s">
        <v>459</v>
      </c>
      <c r="AN104" s="325" t="s">
        <v>460</v>
      </c>
      <c r="AO104" s="7" t="s">
        <v>17969</v>
      </c>
      <c r="AQ104" s="6" t="s">
        <v>17970</v>
      </c>
      <c r="AR104" s="501" t="str">
        <f>Table2[[#This Row],[Employee Code]]</f>
        <v>11900854</v>
      </c>
      <c r="AS104" s="4" t="s">
        <v>16</v>
      </c>
      <c r="AT104" s="4" t="s">
        <v>14</v>
      </c>
    </row>
    <row r="105" spans="1:46" s="4" customFormat="1" ht="25" customHeight="1" x14ac:dyDescent="0.35">
      <c r="A105" s="365">
        <f t="shared" si="1"/>
        <v>104</v>
      </c>
      <c r="B105" s="338" t="s">
        <v>16361</v>
      </c>
      <c r="C105" s="335" t="s">
        <v>461</v>
      </c>
      <c r="D105" s="329"/>
      <c r="E105" s="329" t="s">
        <v>14</v>
      </c>
      <c r="F105" s="336">
        <v>43668</v>
      </c>
      <c r="G105" s="336">
        <v>43727</v>
      </c>
      <c r="H105" s="336">
        <v>44094</v>
      </c>
      <c r="I105" s="336"/>
      <c r="J105" s="329" t="s">
        <v>1932</v>
      </c>
      <c r="K105" s="337" t="s">
        <v>34</v>
      </c>
      <c r="L105" s="337" t="s">
        <v>115</v>
      </c>
      <c r="M105" s="337" t="s">
        <v>2118</v>
      </c>
      <c r="N105" s="337" t="s">
        <v>2017</v>
      </c>
      <c r="O105" s="337" t="s">
        <v>289</v>
      </c>
      <c r="P105" s="337" t="s">
        <v>2211</v>
      </c>
      <c r="Q105" s="329" t="s">
        <v>21</v>
      </c>
      <c r="R105" s="338" t="s">
        <v>17971</v>
      </c>
      <c r="S105" s="329" t="s">
        <v>2212</v>
      </c>
      <c r="T105" s="329" t="s">
        <v>22</v>
      </c>
      <c r="U105" s="336">
        <v>34267</v>
      </c>
      <c r="V105" s="329" t="s">
        <v>57</v>
      </c>
      <c r="W105" s="329" t="s">
        <v>334</v>
      </c>
      <c r="X105" s="329" t="s">
        <v>1936</v>
      </c>
      <c r="Y105" s="338" t="s">
        <v>17972</v>
      </c>
      <c r="Z105" s="336">
        <v>44921</v>
      </c>
      <c r="AA105" s="329" t="s">
        <v>1937</v>
      </c>
      <c r="AB105" s="329" t="s">
        <v>1938</v>
      </c>
      <c r="AC105" s="339" t="s">
        <v>1939</v>
      </c>
      <c r="AD105" s="329" t="s">
        <v>2049</v>
      </c>
      <c r="AE105" s="329" t="s">
        <v>2213</v>
      </c>
      <c r="AF105" s="329" t="s">
        <v>17973</v>
      </c>
      <c r="AG105" s="329" t="s">
        <v>17974</v>
      </c>
      <c r="AH105" s="329" t="s">
        <v>17975</v>
      </c>
      <c r="AI105" s="329" t="s">
        <v>17976</v>
      </c>
      <c r="AJ105" s="338" t="s">
        <v>17977</v>
      </c>
      <c r="AK105" s="329" t="s">
        <v>17978</v>
      </c>
      <c r="AL105" s="329" t="s">
        <v>1941</v>
      </c>
      <c r="AM105" s="500" t="s">
        <v>462</v>
      </c>
      <c r="AN105" s="325" t="s">
        <v>463</v>
      </c>
      <c r="AO105" s="7" t="s">
        <v>17979</v>
      </c>
      <c r="AQ105" s="6" t="s">
        <v>17980</v>
      </c>
      <c r="AR105" s="501" t="str">
        <f>Table2[[#This Row],[Employee Code]]</f>
        <v>11900856</v>
      </c>
      <c r="AS105" s="4" t="s">
        <v>16</v>
      </c>
      <c r="AT105" s="4" t="s">
        <v>14</v>
      </c>
    </row>
    <row r="106" spans="1:46" s="4" customFormat="1" ht="25" customHeight="1" x14ac:dyDescent="0.35">
      <c r="A106" s="365">
        <f t="shared" si="1"/>
        <v>105</v>
      </c>
      <c r="B106" s="338" t="s">
        <v>16362</v>
      </c>
      <c r="C106" s="335" t="s">
        <v>464</v>
      </c>
      <c r="D106" s="329"/>
      <c r="E106" s="329" t="s">
        <v>145</v>
      </c>
      <c r="F106" s="336">
        <v>43682</v>
      </c>
      <c r="G106" s="336">
        <v>43741</v>
      </c>
      <c r="H106" s="336">
        <v>44108</v>
      </c>
      <c r="I106" s="336"/>
      <c r="J106" s="329" t="s">
        <v>1932</v>
      </c>
      <c r="K106" s="337" t="s">
        <v>34</v>
      </c>
      <c r="L106" s="337" t="s">
        <v>35</v>
      </c>
      <c r="M106" s="337" t="s">
        <v>35</v>
      </c>
      <c r="N106" s="337" t="s">
        <v>2050</v>
      </c>
      <c r="O106" s="337" t="s">
        <v>271</v>
      </c>
      <c r="P106" s="337" t="s">
        <v>2105</v>
      </c>
      <c r="Q106" s="329" t="s">
        <v>21</v>
      </c>
      <c r="R106" s="338" t="s">
        <v>17981</v>
      </c>
      <c r="S106" s="329" t="s">
        <v>1944</v>
      </c>
      <c r="T106" s="329" t="s">
        <v>22</v>
      </c>
      <c r="U106" s="336">
        <v>33451</v>
      </c>
      <c r="V106" s="329" t="s">
        <v>351</v>
      </c>
      <c r="W106" s="329" t="s">
        <v>2205</v>
      </c>
      <c r="X106" s="329" t="s">
        <v>1936</v>
      </c>
      <c r="Y106" s="338" t="s">
        <v>17982</v>
      </c>
      <c r="Z106" s="336">
        <v>44418</v>
      </c>
      <c r="AA106" s="329" t="s">
        <v>1937</v>
      </c>
      <c r="AB106" s="329" t="s">
        <v>1938</v>
      </c>
      <c r="AC106" s="339" t="s">
        <v>1939</v>
      </c>
      <c r="AD106" s="329" t="s">
        <v>2090</v>
      </c>
      <c r="AE106" s="329" t="s">
        <v>2095</v>
      </c>
      <c r="AF106" s="329" t="s">
        <v>17983</v>
      </c>
      <c r="AG106" s="329" t="s">
        <v>17984</v>
      </c>
      <c r="AH106" s="329" t="s">
        <v>17985</v>
      </c>
      <c r="AI106" s="329" t="s">
        <v>17986</v>
      </c>
      <c r="AJ106" s="338" t="s">
        <v>17987</v>
      </c>
      <c r="AK106" s="329" t="s">
        <v>17988</v>
      </c>
      <c r="AL106" s="329" t="s">
        <v>1941</v>
      </c>
      <c r="AM106" s="500" t="s">
        <v>465</v>
      </c>
      <c r="AN106" s="325" t="s">
        <v>466</v>
      </c>
      <c r="AO106" s="7" t="s">
        <v>17989</v>
      </c>
      <c r="AQ106" s="6" t="s">
        <v>17990</v>
      </c>
      <c r="AR106" s="501" t="str">
        <f>Table2[[#This Row],[Employee Code]]</f>
        <v>11900865</v>
      </c>
      <c r="AS106" s="4" t="s">
        <v>16</v>
      </c>
      <c r="AT106" s="4" t="s">
        <v>17038</v>
      </c>
    </row>
    <row r="107" spans="1:46" s="4" customFormat="1" ht="25" customHeight="1" x14ac:dyDescent="0.35">
      <c r="A107" s="365">
        <f t="shared" si="1"/>
        <v>106</v>
      </c>
      <c r="B107" s="338" t="s">
        <v>16363</v>
      </c>
      <c r="C107" s="335" t="s">
        <v>467</v>
      </c>
      <c r="D107" s="329"/>
      <c r="E107" s="329" t="s">
        <v>334</v>
      </c>
      <c r="F107" s="336">
        <v>43705</v>
      </c>
      <c r="G107" s="336">
        <v>43764</v>
      </c>
      <c r="H107" s="336">
        <v>44131</v>
      </c>
      <c r="I107" s="336"/>
      <c r="J107" s="329" t="s">
        <v>1932</v>
      </c>
      <c r="K107" s="337" t="s">
        <v>80</v>
      </c>
      <c r="L107" s="337" t="s">
        <v>163</v>
      </c>
      <c r="M107" s="337" t="s">
        <v>2138</v>
      </c>
      <c r="N107" s="337" t="s">
        <v>2017</v>
      </c>
      <c r="O107" s="337" t="s">
        <v>196</v>
      </c>
      <c r="P107" s="337" t="s">
        <v>2061</v>
      </c>
      <c r="Q107" s="329" t="s">
        <v>83</v>
      </c>
      <c r="R107" s="338" t="s">
        <v>17991</v>
      </c>
      <c r="S107" s="329" t="s">
        <v>1935</v>
      </c>
      <c r="T107" s="329" t="s">
        <v>53</v>
      </c>
      <c r="U107" s="336">
        <v>32191</v>
      </c>
      <c r="V107" s="329" t="s">
        <v>334</v>
      </c>
      <c r="W107" s="329" t="s">
        <v>334</v>
      </c>
      <c r="X107" s="329" t="s">
        <v>1936</v>
      </c>
      <c r="Y107" s="338" t="s">
        <v>17992</v>
      </c>
      <c r="Z107" s="336">
        <v>41834</v>
      </c>
      <c r="AA107" s="329" t="s">
        <v>334</v>
      </c>
      <c r="AB107" s="329" t="s">
        <v>1938</v>
      </c>
      <c r="AC107" s="339" t="s">
        <v>1939</v>
      </c>
      <c r="AD107" s="329" t="s">
        <v>2214</v>
      </c>
      <c r="AE107" s="329" t="s">
        <v>2095</v>
      </c>
      <c r="AF107" s="329" t="s">
        <v>17993</v>
      </c>
      <c r="AG107" s="329" t="s">
        <v>17994</v>
      </c>
      <c r="AH107" s="329" t="s">
        <v>17995</v>
      </c>
      <c r="AI107" s="329" t="s">
        <v>17996</v>
      </c>
      <c r="AJ107" s="338" t="s">
        <v>17997</v>
      </c>
      <c r="AK107" s="329" t="s">
        <v>17998</v>
      </c>
      <c r="AL107" s="329" t="s">
        <v>1971</v>
      </c>
      <c r="AM107" s="500" t="s">
        <v>468</v>
      </c>
      <c r="AN107" s="325" t="s">
        <v>469</v>
      </c>
      <c r="AO107" s="7"/>
      <c r="AQ107" s="6" t="s">
        <v>17999</v>
      </c>
      <c r="AR107" s="501" t="str">
        <f>Table2[[#This Row],[Employee Code]]</f>
        <v>11900880</v>
      </c>
      <c r="AS107" s="4" t="s">
        <v>17358</v>
      </c>
      <c r="AT107" s="4" t="s">
        <v>17038</v>
      </c>
    </row>
    <row r="108" spans="1:46" s="4" customFormat="1" ht="25" customHeight="1" x14ac:dyDescent="0.35">
      <c r="A108" s="365">
        <f t="shared" si="1"/>
        <v>107</v>
      </c>
      <c r="B108" s="338" t="s">
        <v>16364</v>
      </c>
      <c r="C108" s="335" t="s">
        <v>470</v>
      </c>
      <c r="D108" s="329"/>
      <c r="E108" s="329" t="s">
        <v>57</v>
      </c>
      <c r="F108" s="336">
        <v>43717</v>
      </c>
      <c r="G108" s="336"/>
      <c r="H108" s="336">
        <v>44083</v>
      </c>
      <c r="I108" s="336"/>
      <c r="J108" s="329" t="s">
        <v>1932</v>
      </c>
      <c r="K108" s="337" t="s">
        <v>69</v>
      </c>
      <c r="L108" s="337" t="s">
        <v>70</v>
      </c>
      <c r="M108" s="337" t="s">
        <v>1983</v>
      </c>
      <c r="N108" s="337" t="s">
        <v>2155</v>
      </c>
      <c r="O108" s="337" t="s">
        <v>471</v>
      </c>
      <c r="P108" s="337" t="s">
        <v>2215</v>
      </c>
      <c r="Q108" s="329" t="s">
        <v>21</v>
      </c>
      <c r="R108" s="338" t="s">
        <v>18000</v>
      </c>
      <c r="S108" s="329" t="s">
        <v>2135</v>
      </c>
      <c r="T108" s="329" t="s">
        <v>53</v>
      </c>
      <c r="U108" s="336">
        <v>31646</v>
      </c>
      <c r="V108" s="329" t="s">
        <v>57</v>
      </c>
      <c r="W108" s="329" t="s">
        <v>57</v>
      </c>
      <c r="X108" s="329" t="s">
        <v>1936</v>
      </c>
      <c r="Y108" s="338" t="s">
        <v>18001</v>
      </c>
      <c r="Z108" s="336">
        <v>44417</v>
      </c>
      <c r="AA108" s="329" t="s">
        <v>1937</v>
      </c>
      <c r="AB108" s="329" t="s">
        <v>1938</v>
      </c>
      <c r="AC108" s="339" t="s">
        <v>1939</v>
      </c>
      <c r="AD108" s="329" t="s">
        <v>18002</v>
      </c>
      <c r="AE108" s="329" t="s">
        <v>1988</v>
      </c>
      <c r="AF108" s="329" t="s">
        <v>18003</v>
      </c>
      <c r="AG108" s="329" t="s">
        <v>18004</v>
      </c>
      <c r="AH108" s="329" t="s">
        <v>18005</v>
      </c>
      <c r="AI108" s="329" t="s">
        <v>18006</v>
      </c>
      <c r="AJ108" s="338" t="s">
        <v>18007</v>
      </c>
      <c r="AK108" s="329" t="s">
        <v>1790</v>
      </c>
      <c r="AL108" s="329" t="s">
        <v>1971</v>
      </c>
      <c r="AM108" s="500" t="s">
        <v>472</v>
      </c>
      <c r="AN108" s="325" t="s">
        <v>473</v>
      </c>
      <c r="AO108" s="7" t="s">
        <v>18008</v>
      </c>
      <c r="AQ108" s="6" t="s">
        <v>18009</v>
      </c>
      <c r="AR108" s="501" t="str">
        <f>Table2[[#This Row],[Employee Code]]</f>
        <v>11900891</v>
      </c>
      <c r="AS108" s="4" t="s">
        <v>16</v>
      </c>
      <c r="AT108" s="4" t="s">
        <v>17038</v>
      </c>
    </row>
    <row r="109" spans="1:46" s="4" customFormat="1" ht="25" customHeight="1" x14ac:dyDescent="0.35">
      <c r="A109" s="365">
        <f t="shared" si="1"/>
        <v>108</v>
      </c>
      <c r="B109" s="338" t="s">
        <v>16365</v>
      </c>
      <c r="C109" s="335" t="s">
        <v>474</v>
      </c>
      <c r="D109" s="329"/>
      <c r="E109" s="329" t="s">
        <v>14</v>
      </c>
      <c r="F109" s="336">
        <v>43717</v>
      </c>
      <c r="G109" s="336">
        <v>43776</v>
      </c>
      <c r="H109" s="336">
        <v>44143</v>
      </c>
      <c r="I109" s="336"/>
      <c r="J109" s="329" t="s">
        <v>1932</v>
      </c>
      <c r="K109" s="337" t="s">
        <v>34</v>
      </c>
      <c r="L109" s="337" t="s">
        <v>35</v>
      </c>
      <c r="M109" s="337" t="s">
        <v>2142</v>
      </c>
      <c r="N109" s="337" t="s">
        <v>1990</v>
      </c>
      <c r="O109" s="337" t="s">
        <v>475</v>
      </c>
      <c r="P109" s="337" t="s">
        <v>2216</v>
      </c>
      <c r="Q109" s="329" t="s">
        <v>21</v>
      </c>
      <c r="R109" s="338" t="s">
        <v>18010</v>
      </c>
      <c r="S109" s="329" t="s">
        <v>1944</v>
      </c>
      <c r="T109" s="329" t="s">
        <v>22</v>
      </c>
      <c r="U109" s="336">
        <v>27990</v>
      </c>
      <c r="V109" s="329" t="s">
        <v>255</v>
      </c>
      <c r="W109" s="329" t="s">
        <v>255</v>
      </c>
      <c r="X109" s="329" t="s">
        <v>1936</v>
      </c>
      <c r="Y109" s="338" t="s">
        <v>18011</v>
      </c>
      <c r="Z109" s="336">
        <v>44547</v>
      </c>
      <c r="AA109" s="329" t="s">
        <v>1937</v>
      </c>
      <c r="AB109" s="329" t="s">
        <v>1938</v>
      </c>
      <c r="AC109" s="339" t="s">
        <v>1939</v>
      </c>
      <c r="AD109" s="329" t="s">
        <v>2010</v>
      </c>
      <c r="AE109" s="329" t="s">
        <v>2217</v>
      </c>
      <c r="AF109" s="329" t="s">
        <v>18012</v>
      </c>
      <c r="AG109" s="329" t="s">
        <v>18013</v>
      </c>
      <c r="AH109" s="329" t="s">
        <v>18014</v>
      </c>
      <c r="AI109" s="329" t="s">
        <v>18015</v>
      </c>
      <c r="AJ109" s="338" t="s">
        <v>18016</v>
      </c>
      <c r="AK109" s="329" t="s">
        <v>18017</v>
      </c>
      <c r="AL109" s="329" t="s">
        <v>1963</v>
      </c>
      <c r="AM109" s="500" t="s">
        <v>476</v>
      </c>
      <c r="AN109" s="325" t="s">
        <v>477</v>
      </c>
      <c r="AO109" s="7" t="s">
        <v>18018</v>
      </c>
      <c r="AQ109" s="6" t="s">
        <v>18019</v>
      </c>
      <c r="AR109" s="501" t="str">
        <f>Table2[[#This Row],[Employee Code]]</f>
        <v>11900893</v>
      </c>
      <c r="AS109" s="4" t="s">
        <v>16</v>
      </c>
      <c r="AT109" s="4" t="s">
        <v>14</v>
      </c>
    </row>
    <row r="110" spans="1:46" s="4" customFormat="1" ht="25" customHeight="1" x14ac:dyDescent="0.35">
      <c r="A110" s="365">
        <f t="shared" si="1"/>
        <v>109</v>
      </c>
      <c r="B110" s="338" t="s">
        <v>16366</v>
      </c>
      <c r="C110" s="335" t="s">
        <v>478</v>
      </c>
      <c r="D110" s="329"/>
      <c r="E110" s="329" t="s">
        <v>14</v>
      </c>
      <c r="F110" s="336">
        <v>43724</v>
      </c>
      <c r="G110" s="336">
        <v>43783</v>
      </c>
      <c r="H110" s="336">
        <v>43784</v>
      </c>
      <c r="I110" s="336"/>
      <c r="J110" s="329" t="s">
        <v>1932</v>
      </c>
      <c r="K110" s="337" t="s">
        <v>64</v>
      </c>
      <c r="L110" s="337" t="s">
        <v>479</v>
      </c>
      <c r="M110" s="337" t="s">
        <v>479</v>
      </c>
      <c r="N110" s="337" t="s">
        <v>1933</v>
      </c>
      <c r="O110" s="337" t="s">
        <v>480</v>
      </c>
      <c r="P110" s="337" t="s">
        <v>2218</v>
      </c>
      <c r="Q110" s="329" t="s">
        <v>21</v>
      </c>
      <c r="R110" s="338" t="s">
        <v>18020</v>
      </c>
      <c r="S110" s="329" t="s">
        <v>1935</v>
      </c>
      <c r="T110" s="329" t="s">
        <v>22</v>
      </c>
      <c r="U110" s="336">
        <v>31126</v>
      </c>
      <c r="V110" s="329" t="s">
        <v>145</v>
      </c>
      <c r="W110" s="329" t="s">
        <v>1382</v>
      </c>
      <c r="X110" s="329" t="s">
        <v>1936</v>
      </c>
      <c r="Y110" s="338" t="s">
        <v>18021</v>
      </c>
      <c r="Z110" s="336">
        <v>44573</v>
      </c>
      <c r="AA110" s="329" t="s">
        <v>1937</v>
      </c>
      <c r="AB110" s="329" t="s">
        <v>1946</v>
      </c>
      <c r="AC110" s="339" t="s">
        <v>1968</v>
      </c>
      <c r="AD110" s="329" t="s">
        <v>18022</v>
      </c>
      <c r="AE110" s="329" t="s">
        <v>2219</v>
      </c>
      <c r="AF110" s="329" t="s">
        <v>18023</v>
      </c>
      <c r="AG110" s="329" t="s">
        <v>18024</v>
      </c>
      <c r="AH110" s="329" t="s">
        <v>18025</v>
      </c>
      <c r="AI110" s="329" t="s">
        <v>18026</v>
      </c>
      <c r="AJ110" s="338" t="s">
        <v>18027</v>
      </c>
      <c r="AK110" s="329" t="s">
        <v>18028</v>
      </c>
      <c r="AL110" s="329" t="s">
        <v>1950</v>
      </c>
      <c r="AM110" s="500" t="s">
        <v>481</v>
      </c>
      <c r="AN110" s="325" t="s">
        <v>482</v>
      </c>
      <c r="AO110" s="7" t="s">
        <v>18029</v>
      </c>
      <c r="AQ110" s="6" t="s">
        <v>18030</v>
      </c>
      <c r="AR110" s="501" t="str">
        <f>Table2[[#This Row],[Employee Code]]</f>
        <v>11900894</v>
      </c>
      <c r="AS110" s="4" t="s">
        <v>16</v>
      </c>
      <c r="AT110" s="4" t="s">
        <v>14</v>
      </c>
    </row>
    <row r="111" spans="1:46" s="4" customFormat="1" ht="25" customHeight="1" x14ac:dyDescent="0.35">
      <c r="A111" s="365">
        <f t="shared" si="1"/>
        <v>110</v>
      </c>
      <c r="B111" s="338" t="s">
        <v>16367</v>
      </c>
      <c r="C111" s="335" t="s">
        <v>483</v>
      </c>
      <c r="D111" s="329"/>
      <c r="E111" s="329" t="s">
        <v>32</v>
      </c>
      <c r="F111" s="336">
        <v>43731</v>
      </c>
      <c r="G111" s="336">
        <v>43790</v>
      </c>
      <c r="H111" s="336">
        <v>44157</v>
      </c>
      <c r="I111" s="336"/>
      <c r="J111" s="329" t="s">
        <v>1932</v>
      </c>
      <c r="K111" s="337" t="s">
        <v>34</v>
      </c>
      <c r="L111" s="337" t="s">
        <v>115</v>
      </c>
      <c r="M111" s="337" t="s">
        <v>2070</v>
      </c>
      <c r="N111" s="337" t="s">
        <v>1990</v>
      </c>
      <c r="O111" s="337" t="s">
        <v>484</v>
      </c>
      <c r="P111" s="337" t="s">
        <v>2220</v>
      </c>
      <c r="Q111" s="329" t="s">
        <v>21</v>
      </c>
      <c r="R111" s="338" t="s">
        <v>18031</v>
      </c>
      <c r="S111" s="329" t="s">
        <v>18032</v>
      </c>
      <c r="T111" s="329" t="s">
        <v>53</v>
      </c>
      <c r="U111" s="336">
        <v>34100</v>
      </c>
      <c r="V111" s="329" t="s">
        <v>2058</v>
      </c>
      <c r="W111" s="329" t="s">
        <v>2058</v>
      </c>
      <c r="X111" s="329" t="s">
        <v>1936</v>
      </c>
      <c r="Y111" s="338" t="s">
        <v>18033</v>
      </c>
      <c r="Z111" s="336">
        <v>44750</v>
      </c>
      <c r="AA111" s="329" t="s">
        <v>1937</v>
      </c>
      <c r="AB111" s="329" t="s">
        <v>1938</v>
      </c>
      <c r="AC111" s="339" t="s">
        <v>1939</v>
      </c>
      <c r="AD111" s="329" t="s">
        <v>2221</v>
      </c>
      <c r="AE111" s="329" t="s">
        <v>2095</v>
      </c>
      <c r="AF111" s="329" t="s">
        <v>18034</v>
      </c>
      <c r="AG111" s="329" t="s">
        <v>18035</v>
      </c>
      <c r="AH111" s="329" t="s">
        <v>18036</v>
      </c>
      <c r="AI111" s="329" t="s">
        <v>18037</v>
      </c>
      <c r="AJ111" s="338" t="s">
        <v>18038</v>
      </c>
      <c r="AK111" s="329" t="s">
        <v>18039</v>
      </c>
      <c r="AL111" s="329" t="s">
        <v>1971</v>
      </c>
      <c r="AM111" s="500" t="s">
        <v>485</v>
      </c>
      <c r="AN111" s="325" t="s">
        <v>486</v>
      </c>
      <c r="AO111" s="7" t="s">
        <v>18040</v>
      </c>
      <c r="AQ111" s="6" t="s">
        <v>18041</v>
      </c>
      <c r="AR111" s="501" t="str">
        <f>Table2[[#This Row],[Employee Code]]</f>
        <v>11900898</v>
      </c>
      <c r="AS111" s="4" t="s">
        <v>16</v>
      </c>
      <c r="AT111" s="4" t="s">
        <v>17038</v>
      </c>
    </row>
    <row r="112" spans="1:46" s="4" customFormat="1" ht="25" customHeight="1" x14ac:dyDescent="0.35">
      <c r="A112" s="365">
        <f t="shared" si="1"/>
        <v>111</v>
      </c>
      <c r="B112" s="338" t="s">
        <v>16369</v>
      </c>
      <c r="C112" s="335" t="s">
        <v>488</v>
      </c>
      <c r="D112" s="329"/>
      <c r="E112" s="329" t="s">
        <v>14</v>
      </c>
      <c r="F112" s="336">
        <v>43759</v>
      </c>
      <c r="G112" s="336">
        <v>43818</v>
      </c>
      <c r="H112" s="336">
        <v>44185</v>
      </c>
      <c r="I112" s="336"/>
      <c r="J112" s="329" t="s">
        <v>1932</v>
      </c>
      <c r="K112" s="337" t="s">
        <v>34</v>
      </c>
      <c r="L112" s="337" t="s">
        <v>35</v>
      </c>
      <c r="M112" s="337" t="s">
        <v>2225</v>
      </c>
      <c r="N112" s="337" t="s">
        <v>2226</v>
      </c>
      <c r="O112" s="337" t="s">
        <v>489</v>
      </c>
      <c r="P112" s="337" t="s">
        <v>2227</v>
      </c>
      <c r="Q112" s="329" t="s">
        <v>21</v>
      </c>
      <c r="R112" s="338" t="s">
        <v>18042</v>
      </c>
      <c r="S112" s="329" t="s">
        <v>1944</v>
      </c>
      <c r="T112" s="329" t="s">
        <v>22</v>
      </c>
      <c r="U112" s="336">
        <v>34627</v>
      </c>
      <c r="V112" s="329" t="s">
        <v>2228</v>
      </c>
      <c r="W112" s="329" t="s">
        <v>2228</v>
      </c>
      <c r="X112" s="329" t="s">
        <v>1936</v>
      </c>
      <c r="Y112" s="338" t="s">
        <v>18043</v>
      </c>
      <c r="Z112" s="336">
        <v>45218</v>
      </c>
      <c r="AA112" s="329" t="s">
        <v>1937</v>
      </c>
      <c r="AB112" s="329" t="s">
        <v>1956</v>
      </c>
      <c r="AC112" s="339" t="s">
        <v>1939</v>
      </c>
      <c r="AD112" s="329" t="s">
        <v>2229</v>
      </c>
      <c r="AE112" s="329" t="s">
        <v>2095</v>
      </c>
      <c r="AF112" s="329" t="s">
        <v>18044</v>
      </c>
      <c r="AG112" s="329" t="s">
        <v>18045</v>
      </c>
      <c r="AH112" s="329" t="s">
        <v>18046</v>
      </c>
      <c r="AI112" s="329" t="s">
        <v>18047</v>
      </c>
      <c r="AJ112" s="338" t="s">
        <v>18048</v>
      </c>
      <c r="AK112" s="329" t="s">
        <v>18049</v>
      </c>
      <c r="AL112" s="329" t="s">
        <v>1958</v>
      </c>
      <c r="AM112" s="500" t="s">
        <v>490</v>
      </c>
      <c r="AN112" s="325" t="s">
        <v>491</v>
      </c>
      <c r="AO112" s="7" t="s">
        <v>18050</v>
      </c>
      <c r="AQ112" s="6" t="s">
        <v>18051</v>
      </c>
      <c r="AR112" s="501" t="str">
        <f>Table2[[#This Row],[Employee Code]]</f>
        <v>11900911</v>
      </c>
      <c r="AS112" s="4" t="s">
        <v>16</v>
      </c>
      <c r="AT112" s="4" t="s">
        <v>14</v>
      </c>
    </row>
    <row r="113" spans="1:46" s="4" customFormat="1" ht="25" customHeight="1" x14ac:dyDescent="0.35">
      <c r="A113" s="365">
        <f t="shared" si="1"/>
        <v>112</v>
      </c>
      <c r="B113" s="338" t="s">
        <v>16370</v>
      </c>
      <c r="C113" s="335" t="s">
        <v>492</v>
      </c>
      <c r="D113" s="329" t="s">
        <v>2230</v>
      </c>
      <c r="E113" s="329" t="s">
        <v>14</v>
      </c>
      <c r="F113" s="336">
        <v>43774</v>
      </c>
      <c r="G113" s="336">
        <v>43833</v>
      </c>
      <c r="H113" s="336">
        <v>44200</v>
      </c>
      <c r="I113" s="336"/>
      <c r="J113" s="329" t="s">
        <v>1932</v>
      </c>
      <c r="K113" s="337" t="s">
        <v>34</v>
      </c>
      <c r="L113" s="337" t="s">
        <v>115</v>
      </c>
      <c r="M113" s="337" t="s">
        <v>2070</v>
      </c>
      <c r="N113" s="337" t="s">
        <v>1984</v>
      </c>
      <c r="O113" s="337" t="s">
        <v>493</v>
      </c>
      <c r="P113" s="337" t="s">
        <v>2231</v>
      </c>
      <c r="Q113" s="329" t="s">
        <v>21</v>
      </c>
      <c r="R113" s="338" t="s">
        <v>18052</v>
      </c>
      <c r="S113" s="329" t="s">
        <v>1944</v>
      </c>
      <c r="T113" s="329" t="s">
        <v>53</v>
      </c>
      <c r="U113" s="336">
        <v>32537</v>
      </c>
      <c r="V113" s="329" t="s">
        <v>351</v>
      </c>
      <c r="W113" s="329" t="s">
        <v>351</v>
      </c>
      <c r="X113" s="329" t="s">
        <v>1936</v>
      </c>
      <c r="Y113" s="338" t="s">
        <v>18053</v>
      </c>
      <c r="Z113" s="336">
        <v>44689</v>
      </c>
      <c r="AA113" s="329" t="s">
        <v>1937</v>
      </c>
      <c r="AB113" s="329" t="s">
        <v>1956</v>
      </c>
      <c r="AC113" s="339" t="s">
        <v>1939</v>
      </c>
      <c r="AD113" s="329" t="s">
        <v>2115</v>
      </c>
      <c r="AE113" s="329" t="s">
        <v>1948</v>
      </c>
      <c r="AF113" s="329" t="s">
        <v>18054</v>
      </c>
      <c r="AG113" s="329" t="s">
        <v>18055</v>
      </c>
      <c r="AH113" s="329" t="s">
        <v>18056</v>
      </c>
      <c r="AI113" s="329" t="s">
        <v>18057</v>
      </c>
      <c r="AJ113" s="338" t="s">
        <v>18058</v>
      </c>
      <c r="AK113" s="329" t="s">
        <v>18059</v>
      </c>
      <c r="AL113" s="329" t="s">
        <v>1958</v>
      </c>
      <c r="AM113" s="500" t="s">
        <v>494</v>
      </c>
      <c r="AN113" s="325" t="s">
        <v>495</v>
      </c>
      <c r="AO113" s="7" t="s">
        <v>18060</v>
      </c>
      <c r="AQ113" s="6" t="s">
        <v>18061</v>
      </c>
      <c r="AR113" s="501" t="str">
        <f>Table2[[#This Row],[Employee Code]]</f>
        <v>11900915</v>
      </c>
      <c r="AS113" s="4" t="s">
        <v>16</v>
      </c>
      <c r="AT113" s="4" t="s">
        <v>14</v>
      </c>
    </row>
    <row r="114" spans="1:46" s="4" customFormat="1" ht="25" customHeight="1" x14ac:dyDescent="0.35">
      <c r="A114" s="365">
        <f t="shared" si="1"/>
        <v>113</v>
      </c>
      <c r="B114" s="338" t="s">
        <v>16371</v>
      </c>
      <c r="C114" s="335" t="s">
        <v>496</v>
      </c>
      <c r="D114" s="329"/>
      <c r="E114" s="329" t="s">
        <v>14</v>
      </c>
      <c r="F114" s="336">
        <v>43774</v>
      </c>
      <c r="G114" s="336">
        <v>43833</v>
      </c>
      <c r="H114" s="336">
        <v>44200</v>
      </c>
      <c r="I114" s="336"/>
      <c r="J114" s="329" t="s">
        <v>1932</v>
      </c>
      <c r="K114" s="337" t="s">
        <v>26</v>
      </c>
      <c r="L114" s="337" t="s">
        <v>27</v>
      </c>
      <c r="M114" s="337" t="s">
        <v>27</v>
      </c>
      <c r="N114" s="337" t="s">
        <v>2017</v>
      </c>
      <c r="O114" s="337" t="s">
        <v>497</v>
      </c>
      <c r="P114" s="337" t="s">
        <v>2232</v>
      </c>
      <c r="Q114" s="329" t="s">
        <v>21</v>
      </c>
      <c r="R114" s="338" t="s">
        <v>18062</v>
      </c>
      <c r="S114" s="329" t="s">
        <v>1935</v>
      </c>
      <c r="T114" s="329" t="s">
        <v>22</v>
      </c>
      <c r="U114" s="336">
        <v>34681</v>
      </c>
      <c r="V114" s="329" t="s">
        <v>255</v>
      </c>
      <c r="W114" s="329" t="s">
        <v>255</v>
      </c>
      <c r="X114" s="329" t="s">
        <v>1936</v>
      </c>
      <c r="Y114" s="338" t="s">
        <v>18063</v>
      </c>
      <c r="Z114" s="336">
        <v>42388</v>
      </c>
      <c r="AA114" s="329" t="s">
        <v>255</v>
      </c>
      <c r="AB114" s="329" t="s">
        <v>1956</v>
      </c>
      <c r="AC114" s="339" t="s">
        <v>1939</v>
      </c>
      <c r="AD114" s="329" t="s">
        <v>2233</v>
      </c>
      <c r="AE114" s="329" t="s">
        <v>1948</v>
      </c>
      <c r="AF114" s="329" t="s">
        <v>18064</v>
      </c>
      <c r="AG114" s="329" t="s">
        <v>18065</v>
      </c>
      <c r="AH114" s="329" t="s">
        <v>18066</v>
      </c>
      <c r="AI114" s="329" t="s">
        <v>18067</v>
      </c>
      <c r="AJ114" s="338" t="s">
        <v>18068</v>
      </c>
      <c r="AK114" s="329" t="s">
        <v>18069</v>
      </c>
      <c r="AL114" s="329" t="s">
        <v>1958</v>
      </c>
      <c r="AM114" s="500" t="s">
        <v>498</v>
      </c>
      <c r="AN114" s="325" t="s">
        <v>499</v>
      </c>
      <c r="AO114" s="7"/>
      <c r="AQ114" s="6" t="s">
        <v>18070</v>
      </c>
      <c r="AR114" s="501" t="str">
        <f>Table2[[#This Row],[Employee Code]]</f>
        <v>11900917</v>
      </c>
      <c r="AS114" s="4" t="s">
        <v>16</v>
      </c>
      <c r="AT114" s="4" t="s">
        <v>14</v>
      </c>
    </row>
    <row r="115" spans="1:46" s="4" customFormat="1" ht="25" customHeight="1" x14ac:dyDescent="0.35">
      <c r="A115" s="365">
        <f t="shared" si="1"/>
        <v>114</v>
      </c>
      <c r="B115" s="338" t="s">
        <v>16372</v>
      </c>
      <c r="C115" s="335" t="s">
        <v>500</v>
      </c>
      <c r="D115" s="329"/>
      <c r="E115" s="329" t="s">
        <v>501</v>
      </c>
      <c r="F115" s="336">
        <v>43787</v>
      </c>
      <c r="G115" s="336">
        <v>43846</v>
      </c>
      <c r="H115" s="336">
        <v>44213</v>
      </c>
      <c r="I115" s="336"/>
      <c r="J115" s="329" t="s">
        <v>1932</v>
      </c>
      <c r="K115" s="337" t="s">
        <v>34</v>
      </c>
      <c r="L115" s="337" t="s">
        <v>35</v>
      </c>
      <c r="M115" s="337" t="s">
        <v>35</v>
      </c>
      <c r="N115" s="337" t="s">
        <v>2017</v>
      </c>
      <c r="O115" s="337" t="s">
        <v>125</v>
      </c>
      <c r="P115" s="337" t="s">
        <v>2018</v>
      </c>
      <c r="Q115" s="329" t="s">
        <v>21</v>
      </c>
      <c r="R115" s="338" t="s">
        <v>18071</v>
      </c>
      <c r="S115" s="329" t="s">
        <v>2234</v>
      </c>
      <c r="T115" s="329" t="s">
        <v>22</v>
      </c>
      <c r="U115" s="336">
        <v>31542</v>
      </c>
      <c r="V115" s="329" t="s">
        <v>501</v>
      </c>
      <c r="W115" s="329" t="s">
        <v>501</v>
      </c>
      <c r="X115" s="329" t="s">
        <v>1936</v>
      </c>
      <c r="Y115" s="338" t="s">
        <v>18072</v>
      </c>
      <c r="Z115" s="336">
        <v>44438</v>
      </c>
      <c r="AA115" s="329" t="s">
        <v>1937</v>
      </c>
      <c r="AB115" s="329" t="s">
        <v>1946</v>
      </c>
      <c r="AC115" s="339" t="s">
        <v>1939</v>
      </c>
      <c r="AD115" s="329" t="s">
        <v>2235</v>
      </c>
      <c r="AE115" s="329" t="s">
        <v>2041</v>
      </c>
      <c r="AF115" s="329" t="s">
        <v>18073</v>
      </c>
      <c r="AG115" s="329" t="s">
        <v>18074</v>
      </c>
      <c r="AH115" s="329" t="s">
        <v>18075</v>
      </c>
      <c r="AI115" s="329" t="s">
        <v>18076</v>
      </c>
      <c r="AJ115" s="338" t="s">
        <v>18077</v>
      </c>
      <c r="AK115" s="329" t="s">
        <v>18078</v>
      </c>
      <c r="AL115" s="329" t="s">
        <v>1953</v>
      </c>
      <c r="AM115" s="500" t="s">
        <v>502</v>
      </c>
      <c r="AN115" s="325" t="s">
        <v>503</v>
      </c>
      <c r="AO115" s="7" t="s">
        <v>18079</v>
      </c>
      <c r="AQ115" s="6" t="s">
        <v>18080</v>
      </c>
      <c r="AR115" s="501" t="str">
        <f>Table2[[#This Row],[Employee Code]]</f>
        <v>11900920</v>
      </c>
      <c r="AS115" s="4" t="s">
        <v>16</v>
      </c>
      <c r="AT115" s="4" t="s">
        <v>17038</v>
      </c>
    </row>
    <row r="116" spans="1:46" s="4" customFormat="1" ht="25" customHeight="1" x14ac:dyDescent="0.35">
      <c r="A116" s="365">
        <f t="shared" si="1"/>
        <v>115</v>
      </c>
      <c r="B116" s="338" t="s">
        <v>16373</v>
      </c>
      <c r="C116" s="335" t="s">
        <v>504</v>
      </c>
      <c r="D116" s="329"/>
      <c r="E116" s="329" t="s">
        <v>14</v>
      </c>
      <c r="F116" s="336">
        <v>43794</v>
      </c>
      <c r="G116" s="336">
        <v>43853</v>
      </c>
      <c r="H116" s="336">
        <v>44220</v>
      </c>
      <c r="I116" s="336"/>
      <c r="J116" s="329" t="s">
        <v>1932</v>
      </c>
      <c r="K116" s="337" t="s">
        <v>69</v>
      </c>
      <c r="L116" s="337" t="s">
        <v>70</v>
      </c>
      <c r="M116" s="337" t="s">
        <v>2147</v>
      </c>
      <c r="N116" s="337" t="s">
        <v>1990</v>
      </c>
      <c r="O116" s="337" t="s">
        <v>505</v>
      </c>
      <c r="P116" s="337" t="s">
        <v>2236</v>
      </c>
      <c r="Q116" s="329" t="s">
        <v>21</v>
      </c>
      <c r="R116" s="338" t="s">
        <v>18081</v>
      </c>
      <c r="S116" s="329" t="s">
        <v>1944</v>
      </c>
      <c r="T116" s="329" t="s">
        <v>53</v>
      </c>
      <c r="U116" s="336">
        <v>33123</v>
      </c>
      <c r="V116" s="329" t="s">
        <v>351</v>
      </c>
      <c r="W116" s="329" t="s">
        <v>2237</v>
      </c>
      <c r="X116" s="329" t="s">
        <v>1936</v>
      </c>
      <c r="Y116" s="338" t="s">
        <v>18082</v>
      </c>
      <c r="Z116" s="336">
        <v>44853</v>
      </c>
      <c r="AA116" s="329" t="s">
        <v>1937</v>
      </c>
      <c r="AB116" s="329" t="s">
        <v>1938</v>
      </c>
      <c r="AC116" s="339" t="s">
        <v>1939</v>
      </c>
      <c r="AD116" s="329" t="s">
        <v>2210</v>
      </c>
      <c r="AE116" s="329" t="s">
        <v>1988</v>
      </c>
      <c r="AF116" s="329" t="s">
        <v>18083</v>
      </c>
      <c r="AG116" s="329" t="s">
        <v>18084</v>
      </c>
      <c r="AH116" s="329" t="s">
        <v>18085</v>
      </c>
      <c r="AI116" s="329" t="s">
        <v>18086</v>
      </c>
      <c r="AJ116" s="338" t="s">
        <v>1157</v>
      </c>
      <c r="AK116" s="329" t="s">
        <v>1156</v>
      </c>
      <c r="AL116" s="329" t="s">
        <v>1971</v>
      </c>
      <c r="AM116" s="500" t="s">
        <v>506</v>
      </c>
      <c r="AN116" s="325" t="s">
        <v>507</v>
      </c>
      <c r="AO116" s="7" t="s">
        <v>18087</v>
      </c>
      <c r="AQ116" s="6" t="s">
        <v>18088</v>
      </c>
      <c r="AR116" s="501" t="str">
        <f>Table2[[#This Row],[Employee Code]]</f>
        <v>11900924</v>
      </c>
      <c r="AS116" s="4" t="s">
        <v>16</v>
      </c>
      <c r="AT116" s="4" t="s">
        <v>14</v>
      </c>
    </row>
    <row r="117" spans="1:46" s="4" customFormat="1" ht="25" customHeight="1" x14ac:dyDescent="0.35">
      <c r="A117" s="365">
        <f t="shared" si="1"/>
        <v>116</v>
      </c>
      <c r="B117" s="338" t="s">
        <v>16374</v>
      </c>
      <c r="C117" s="335" t="s">
        <v>508</v>
      </c>
      <c r="D117" s="329" t="s">
        <v>18089</v>
      </c>
      <c r="E117" s="329" t="s">
        <v>14</v>
      </c>
      <c r="F117" s="336">
        <v>43864</v>
      </c>
      <c r="G117" s="336">
        <v>43923</v>
      </c>
      <c r="H117" s="336">
        <v>43924</v>
      </c>
      <c r="I117" s="336"/>
      <c r="J117" s="329" t="s">
        <v>1932</v>
      </c>
      <c r="K117" s="337" t="s">
        <v>34</v>
      </c>
      <c r="L117" s="337" t="s">
        <v>35</v>
      </c>
      <c r="M117" s="337" t="s">
        <v>2142</v>
      </c>
      <c r="N117" s="337" t="s">
        <v>1942</v>
      </c>
      <c r="O117" s="337" t="s">
        <v>509</v>
      </c>
      <c r="P117" s="337" t="s">
        <v>2238</v>
      </c>
      <c r="Q117" s="329" t="s">
        <v>21</v>
      </c>
      <c r="R117" s="338" t="s">
        <v>18090</v>
      </c>
      <c r="S117" s="329" t="s">
        <v>1944</v>
      </c>
      <c r="T117" s="329" t="s">
        <v>53</v>
      </c>
      <c r="U117" s="336">
        <v>30712</v>
      </c>
      <c r="V117" s="329" t="s">
        <v>255</v>
      </c>
      <c r="W117" s="329" t="s">
        <v>255</v>
      </c>
      <c r="X117" s="329" t="s">
        <v>1936</v>
      </c>
      <c r="Y117" s="338" t="s">
        <v>18091</v>
      </c>
      <c r="Z117" s="336">
        <v>44201</v>
      </c>
      <c r="AA117" s="329" t="s">
        <v>1937</v>
      </c>
      <c r="AB117" s="329" t="s">
        <v>1938</v>
      </c>
      <c r="AC117" s="339" t="s">
        <v>1939</v>
      </c>
      <c r="AD117" s="329" t="s">
        <v>2239</v>
      </c>
      <c r="AE117" s="329" t="s">
        <v>2041</v>
      </c>
      <c r="AF117" s="329" t="s">
        <v>18092</v>
      </c>
      <c r="AG117" s="329" t="s">
        <v>18093</v>
      </c>
      <c r="AH117" s="329" t="s">
        <v>18092</v>
      </c>
      <c r="AI117" s="329" t="s">
        <v>18093</v>
      </c>
      <c r="AJ117" s="338" t="s">
        <v>18094</v>
      </c>
      <c r="AK117" s="329" t="s">
        <v>18095</v>
      </c>
      <c r="AL117" s="329" t="s">
        <v>1971</v>
      </c>
      <c r="AM117" s="500" t="s">
        <v>510</v>
      </c>
      <c r="AN117" s="325" t="s">
        <v>511</v>
      </c>
      <c r="AO117" s="7" t="s">
        <v>18096</v>
      </c>
      <c r="AQ117" s="6" t="s">
        <v>18097</v>
      </c>
      <c r="AR117" s="501" t="str">
        <f>Table2[[#This Row],[Employee Code]]</f>
        <v>12000947</v>
      </c>
      <c r="AS117" s="4" t="s">
        <v>16</v>
      </c>
      <c r="AT117" s="4" t="s">
        <v>14</v>
      </c>
    </row>
    <row r="118" spans="1:46" s="4" customFormat="1" ht="25" customHeight="1" x14ac:dyDescent="0.35">
      <c r="A118" s="365">
        <f t="shared" si="1"/>
        <v>117</v>
      </c>
      <c r="B118" s="338" t="s">
        <v>16375</v>
      </c>
      <c r="C118" s="335" t="s">
        <v>512</v>
      </c>
      <c r="D118" s="329"/>
      <c r="E118" s="329" t="s">
        <v>501</v>
      </c>
      <c r="F118" s="336">
        <v>43871</v>
      </c>
      <c r="G118" s="336">
        <v>43930</v>
      </c>
      <c r="H118" s="336">
        <v>44296</v>
      </c>
      <c r="I118" s="336"/>
      <c r="J118" s="329" t="s">
        <v>1932</v>
      </c>
      <c r="K118" s="337" t="s">
        <v>80</v>
      </c>
      <c r="L118" s="337" t="s">
        <v>146</v>
      </c>
      <c r="M118" s="337" t="s">
        <v>17841</v>
      </c>
      <c r="N118" s="337" t="s">
        <v>1972</v>
      </c>
      <c r="O118" s="337" t="s">
        <v>172</v>
      </c>
      <c r="P118" s="337" t="s">
        <v>2045</v>
      </c>
      <c r="Q118" s="329" t="s">
        <v>148</v>
      </c>
      <c r="R118" s="338" t="s">
        <v>18098</v>
      </c>
      <c r="S118" s="4" t="s">
        <v>1944</v>
      </c>
      <c r="T118" s="329" t="s">
        <v>22</v>
      </c>
      <c r="U118" s="336">
        <v>32880</v>
      </c>
      <c r="V118" s="329" t="s">
        <v>501</v>
      </c>
      <c r="W118" s="329" t="s">
        <v>162</v>
      </c>
      <c r="X118" s="329" t="s">
        <v>1936</v>
      </c>
      <c r="Y118" s="338" t="s">
        <v>18099</v>
      </c>
      <c r="Z118" s="336">
        <v>44298</v>
      </c>
      <c r="AA118" s="329" t="s">
        <v>1937</v>
      </c>
      <c r="AB118" s="329" t="s">
        <v>1946</v>
      </c>
      <c r="AC118" s="339" t="s">
        <v>1939</v>
      </c>
      <c r="AD118" s="329" t="s">
        <v>2240</v>
      </c>
      <c r="AE118" s="329" t="s">
        <v>2095</v>
      </c>
      <c r="AF118" s="329" t="s">
        <v>18100</v>
      </c>
      <c r="AG118" s="329" t="s">
        <v>18101</v>
      </c>
      <c r="AH118" s="329" t="s">
        <v>18100</v>
      </c>
      <c r="AI118" s="329" t="s">
        <v>18101</v>
      </c>
      <c r="AJ118" s="338" t="s">
        <v>18102</v>
      </c>
      <c r="AK118" s="329" t="s">
        <v>18103</v>
      </c>
      <c r="AL118" s="329" t="s">
        <v>1963</v>
      </c>
      <c r="AM118" s="500" t="s">
        <v>513</v>
      </c>
      <c r="AN118" s="325" t="s">
        <v>514</v>
      </c>
      <c r="AO118" s="7" t="s">
        <v>18104</v>
      </c>
      <c r="AQ118" s="6" t="s">
        <v>18105</v>
      </c>
      <c r="AR118" s="501" t="str">
        <f>Table2[[#This Row],[Employee Code]]</f>
        <v>12000951</v>
      </c>
      <c r="AS118" s="4" t="s">
        <v>16</v>
      </c>
      <c r="AT118" s="4" t="s">
        <v>17038</v>
      </c>
    </row>
    <row r="119" spans="1:46" s="4" customFormat="1" ht="25" customHeight="1" x14ac:dyDescent="0.35">
      <c r="A119" s="365">
        <f t="shared" si="1"/>
        <v>118</v>
      </c>
      <c r="B119" s="338" t="s">
        <v>16376</v>
      </c>
      <c r="C119" s="335" t="s">
        <v>515</v>
      </c>
      <c r="D119" s="329" t="s">
        <v>18106</v>
      </c>
      <c r="E119" s="329" t="s">
        <v>14</v>
      </c>
      <c r="F119" s="336">
        <v>43871</v>
      </c>
      <c r="G119" s="336">
        <v>43930</v>
      </c>
      <c r="H119" s="336">
        <v>43931</v>
      </c>
      <c r="I119" s="336"/>
      <c r="J119" s="329" t="s">
        <v>1932</v>
      </c>
      <c r="K119" s="337" t="s">
        <v>69</v>
      </c>
      <c r="L119" s="337" t="s">
        <v>70</v>
      </c>
      <c r="M119" s="337" t="s">
        <v>70</v>
      </c>
      <c r="N119" s="337" t="s">
        <v>2097</v>
      </c>
      <c r="O119" s="337" t="s">
        <v>516</v>
      </c>
      <c r="P119" s="337" t="s">
        <v>2241</v>
      </c>
      <c r="Q119" s="329" t="s">
        <v>21</v>
      </c>
      <c r="R119" s="338" t="s">
        <v>18107</v>
      </c>
      <c r="S119" s="329" t="s">
        <v>1944</v>
      </c>
      <c r="T119" s="329" t="s">
        <v>53</v>
      </c>
      <c r="U119" s="336">
        <v>25976</v>
      </c>
      <c r="V119" s="329" t="s">
        <v>255</v>
      </c>
      <c r="W119" s="329" t="s">
        <v>501</v>
      </c>
      <c r="X119" s="329" t="s">
        <v>1936</v>
      </c>
      <c r="Y119" s="338" t="s">
        <v>18108</v>
      </c>
      <c r="Z119" s="336">
        <v>44717</v>
      </c>
      <c r="AA119" s="329" t="s">
        <v>1937</v>
      </c>
      <c r="AB119" s="329" t="s">
        <v>1938</v>
      </c>
      <c r="AC119" s="339" t="s">
        <v>1939</v>
      </c>
      <c r="AD119" s="329" t="s">
        <v>2149</v>
      </c>
      <c r="AE119" s="329" t="s">
        <v>2242</v>
      </c>
      <c r="AF119" s="329" t="s">
        <v>18109</v>
      </c>
      <c r="AG119" s="329" t="s">
        <v>18110</v>
      </c>
      <c r="AH119" s="329" t="s">
        <v>18111</v>
      </c>
      <c r="AI119" s="329" t="s">
        <v>18112</v>
      </c>
      <c r="AJ119" s="338" t="s">
        <v>18113</v>
      </c>
      <c r="AK119" s="329" t="s">
        <v>2243</v>
      </c>
      <c r="AL119" s="329" t="s">
        <v>1971</v>
      </c>
      <c r="AM119" s="500" t="s">
        <v>517</v>
      </c>
      <c r="AN119" s="325" t="s">
        <v>518</v>
      </c>
      <c r="AO119" s="7"/>
      <c r="AQ119" s="6" t="s">
        <v>18114</v>
      </c>
      <c r="AR119" s="501" t="str">
        <f>Table2[[#This Row],[Employee Code]]</f>
        <v>12000952</v>
      </c>
      <c r="AS119" s="4" t="s">
        <v>16</v>
      </c>
      <c r="AT119" s="4" t="s">
        <v>14</v>
      </c>
    </row>
    <row r="120" spans="1:46" s="4" customFormat="1" ht="25" customHeight="1" x14ac:dyDescent="0.35">
      <c r="A120" s="365">
        <f t="shared" si="1"/>
        <v>119</v>
      </c>
      <c r="B120" s="338" t="s">
        <v>16377</v>
      </c>
      <c r="C120" s="335" t="s">
        <v>519</v>
      </c>
      <c r="D120" s="329"/>
      <c r="E120" s="329" t="s">
        <v>79</v>
      </c>
      <c r="F120" s="336">
        <v>43892</v>
      </c>
      <c r="G120" s="336">
        <v>43951</v>
      </c>
      <c r="H120" s="336">
        <v>44317</v>
      </c>
      <c r="I120" s="336"/>
      <c r="J120" s="329" t="s">
        <v>1932</v>
      </c>
      <c r="K120" s="337" t="s">
        <v>80</v>
      </c>
      <c r="L120" s="337" t="s">
        <v>146</v>
      </c>
      <c r="M120" s="499" t="s">
        <v>17339</v>
      </c>
      <c r="N120" s="509" t="s">
        <v>2017</v>
      </c>
      <c r="O120" s="509" t="s">
        <v>396</v>
      </c>
      <c r="P120" s="509" t="s">
        <v>2171</v>
      </c>
      <c r="Q120" s="329" t="s">
        <v>148</v>
      </c>
      <c r="R120" s="338" t="s">
        <v>18115</v>
      </c>
      <c r="S120" s="4" t="s">
        <v>1935</v>
      </c>
      <c r="T120" s="329" t="s">
        <v>22</v>
      </c>
      <c r="U120" s="336">
        <v>27681</v>
      </c>
      <c r="V120" s="329" t="s">
        <v>79</v>
      </c>
      <c r="W120" s="329" t="s">
        <v>501</v>
      </c>
      <c r="X120" s="329" t="s">
        <v>1936</v>
      </c>
      <c r="Y120" s="338" t="s">
        <v>18116</v>
      </c>
      <c r="Z120" s="336">
        <v>44476</v>
      </c>
      <c r="AA120" s="329" t="s">
        <v>1937</v>
      </c>
      <c r="AB120" s="329" t="s">
        <v>1938</v>
      </c>
      <c r="AC120" s="339" t="s">
        <v>1939</v>
      </c>
      <c r="AD120" s="329" t="s">
        <v>2239</v>
      </c>
      <c r="AE120" s="329" t="s">
        <v>2069</v>
      </c>
      <c r="AF120" s="329" t="s">
        <v>18117</v>
      </c>
      <c r="AG120" s="329" t="s">
        <v>18118</v>
      </c>
      <c r="AH120" s="329" t="s">
        <v>18117</v>
      </c>
      <c r="AI120" s="329" t="s">
        <v>18118</v>
      </c>
      <c r="AJ120" s="338" t="s">
        <v>18119</v>
      </c>
      <c r="AK120" s="329" t="s">
        <v>18120</v>
      </c>
      <c r="AL120" s="329" t="s">
        <v>1941</v>
      </c>
      <c r="AM120" s="500" t="s">
        <v>520</v>
      </c>
      <c r="AN120" s="325" t="s">
        <v>521</v>
      </c>
      <c r="AO120" s="7"/>
      <c r="AQ120" s="6" t="s">
        <v>18121</v>
      </c>
      <c r="AR120" s="501" t="str">
        <f>Table2[[#This Row],[Employee Code]]</f>
        <v>12000956</v>
      </c>
      <c r="AS120" s="4" t="s">
        <v>16</v>
      </c>
      <c r="AT120" s="4" t="s">
        <v>17038</v>
      </c>
    </row>
    <row r="121" spans="1:46" s="4" customFormat="1" ht="25" customHeight="1" x14ac:dyDescent="0.35">
      <c r="A121" s="365">
        <f t="shared" si="1"/>
        <v>120</v>
      </c>
      <c r="B121" s="338" t="s">
        <v>16378</v>
      </c>
      <c r="C121" s="335" t="s">
        <v>522</v>
      </c>
      <c r="D121" s="329"/>
      <c r="E121" s="329" t="s">
        <v>32</v>
      </c>
      <c r="F121" s="336">
        <v>43892</v>
      </c>
      <c r="G121" s="336">
        <v>43951</v>
      </c>
      <c r="H121" s="336">
        <v>44317</v>
      </c>
      <c r="I121" s="336"/>
      <c r="J121" s="329" t="s">
        <v>1932</v>
      </c>
      <c r="K121" s="337" t="s">
        <v>18</v>
      </c>
      <c r="L121" s="337" t="s">
        <v>283</v>
      </c>
      <c r="M121" s="337" t="s">
        <v>2168</v>
      </c>
      <c r="N121" s="337" t="s">
        <v>1984</v>
      </c>
      <c r="O121" s="337" t="s">
        <v>523</v>
      </c>
      <c r="P121" s="337" t="s">
        <v>2244</v>
      </c>
      <c r="Q121" s="329" t="s">
        <v>21</v>
      </c>
      <c r="R121" s="338" t="s">
        <v>18122</v>
      </c>
      <c r="S121" s="329" t="s">
        <v>1944</v>
      </c>
      <c r="T121" s="329" t="s">
        <v>53</v>
      </c>
      <c r="U121" s="336">
        <v>25484</v>
      </c>
      <c r="V121" s="329" t="s">
        <v>747</v>
      </c>
      <c r="W121" s="329" t="s">
        <v>747</v>
      </c>
      <c r="X121" s="329" t="s">
        <v>1936</v>
      </c>
      <c r="Y121" s="338" t="s">
        <v>18123</v>
      </c>
      <c r="Z121" s="336">
        <v>44548</v>
      </c>
      <c r="AA121" s="329" t="s">
        <v>1937</v>
      </c>
      <c r="AB121" s="329" t="s">
        <v>1938</v>
      </c>
      <c r="AC121" s="339" t="s">
        <v>1939</v>
      </c>
      <c r="AD121" s="329" t="s">
        <v>2245</v>
      </c>
      <c r="AE121" s="329" t="s">
        <v>18124</v>
      </c>
      <c r="AF121" s="329" t="s">
        <v>18125</v>
      </c>
      <c r="AG121" s="329" t="s">
        <v>18126</v>
      </c>
      <c r="AH121" s="329" t="s">
        <v>18127</v>
      </c>
      <c r="AI121" s="329" t="s">
        <v>18128</v>
      </c>
      <c r="AJ121" s="338" t="s">
        <v>18129</v>
      </c>
      <c r="AK121" s="329" t="s">
        <v>18130</v>
      </c>
      <c r="AL121" s="329" t="s">
        <v>2246</v>
      </c>
      <c r="AM121" s="500" t="s">
        <v>524</v>
      </c>
      <c r="AN121" s="325" t="s">
        <v>525</v>
      </c>
      <c r="AO121" s="7" t="s">
        <v>18131</v>
      </c>
      <c r="AQ121" s="6" t="s">
        <v>18132</v>
      </c>
      <c r="AR121" s="501" t="str">
        <f>Table2[[#This Row],[Employee Code]]</f>
        <v>12000958</v>
      </c>
      <c r="AS121" s="4" t="s">
        <v>16</v>
      </c>
      <c r="AT121" s="4" t="s">
        <v>17038</v>
      </c>
    </row>
    <row r="122" spans="1:46" s="4" customFormat="1" ht="25" customHeight="1" x14ac:dyDescent="0.35">
      <c r="A122" s="365">
        <f t="shared" si="1"/>
        <v>121</v>
      </c>
      <c r="B122" s="338" t="s">
        <v>16379</v>
      </c>
      <c r="C122" s="335" t="s">
        <v>526</v>
      </c>
      <c r="D122" s="329"/>
      <c r="E122" s="329" t="s">
        <v>527</v>
      </c>
      <c r="F122" s="336">
        <v>43892</v>
      </c>
      <c r="G122" s="336">
        <v>43951</v>
      </c>
      <c r="H122" s="336">
        <v>44317</v>
      </c>
      <c r="I122" s="336"/>
      <c r="J122" s="329" t="s">
        <v>1932</v>
      </c>
      <c r="K122" s="337" t="s">
        <v>80</v>
      </c>
      <c r="L122" s="337" t="s">
        <v>146</v>
      </c>
      <c r="M122" s="499" t="s">
        <v>17339</v>
      </c>
      <c r="N122" s="337" t="s">
        <v>1972</v>
      </c>
      <c r="O122" s="337" t="s">
        <v>172</v>
      </c>
      <c r="P122" s="337" t="s">
        <v>2045</v>
      </c>
      <c r="Q122" s="329" t="s">
        <v>148</v>
      </c>
      <c r="R122" s="338" t="s">
        <v>18133</v>
      </c>
      <c r="S122" s="329" t="s">
        <v>2003</v>
      </c>
      <c r="T122" s="329" t="s">
        <v>22</v>
      </c>
      <c r="U122" s="336">
        <v>32085</v>
      </c>
      <c r="V122" s="329" t="s">
        <v>2247</v>
      </c>
      <c r="W122" s="329" t="s">
        <v>1153</v>
      </c>
      <c r="X122" s="329" t="s">
        <v>1936</v>
      </c>
      <c r="Y122" s="338" t="s">
        <v>18134</v>
      </c>
      <c r="Z122" s="336">
        <v>44371</v>
      </c>
      <c r="AA122" s="329" t="s">
        <v>1937</v>
      </c>
      <c r="AB122" s="329" t="s">
        <v>1938</v>
      </c>
      <c r="AC122" s="339" t="s">
        <v>1939</v>
      </c>
      <c r="AD122" s="329" t="s">
        <v>2248</v>
      </c>
      <c r="AE122" s="329" t="s">
        <v>2041</v>
      </c>
      <c r="AF122" s="329" t="s">
        <v>18135</v>
      </c>
      <c r="AG122" s="329" t="s">
        <v>18136</v>
      </c>
      <c r="AH122" s="329" t="s">
        <v>18137</v>
      </c>
      <c r="AI122" s="329" t="s">
        <v>18138</v>
      </c>
      <c r="AJ122" s="338" t="s">
        <v>2249</v>
      </c>
      <c r="AK122" s="329" t="s">
        <v>18139</v>
      </c>
      <c r="AL122" s="329" t="s">
        <v>1941</v>
      </c>
      <c r="AM122" s="500" t="s">
        <v>528</v>
      </c>
      <c r="AN122" s="325" t="s">
        <v>529</v>
      </c>
      <c r="AO122" s="7" t="s">
        <v>18140</v>
      </c>
      <c r="AQ122" s="6" t="s">
        <v>18141</v>
      </c>
      <c r="AR122" s="501" t="str">
        <f>Table2[[#This Row],[Employee Code]]</f>
        <v>12000960</v>
      </c>
      <c r="AS122" s="4" t="s">
        <v>16</v>
      </c>
      <c r="AT122" s="4" t="s">
        <v>17038</v>
      </c>
    </row>
    <row r="123" spans="1:46" s="4" customFormat="1" ht="25" customHeight="1" x14ac:dyDescent="0.35">
      <c r="A123" s="365">
        <f t="shared" si="1"/>
        <v>122</v>
      </c>
      <c r="B123" s="338" t="s">
        <v>16380</v>
      </c>
      <c r="C123" s="335" t="s">
        <v>530</v>
      </c>
      <c r="D123" s="329"/>
      <c r="E123" s="329" t="s">
        <v>79</v>
      </c>
      <c r="F123" s="336">
        <v>43899</v>
      </c>
      <c r="G123" s="336">
        <v>43958</v>
      </c>
      <c r="H123" s="336">
        <v>44324</v>
      </c>
      <c r="I123" s="336"/>
      <c r="J123" s="329" t="s">
        <v>1932</v>
      </c>
      <c r="K123" s="337" t="s">
        <v>80</v>
      </c>
      <c r="L123" s="337" t="s">
        <v>146</v>
      </c>
      <c r="M123" s="499" t="s">
        <v>17339</v>
      </c>
      <c r="N123" s="509" t="s">
        <v>2017</v>
      </c>
      <c r="O123" s="509" t="s">
        <v>396</v>
      </c>
      <c r="P123" s="509" t="s">
        <v>2171</v>
      </c>
      <c r="Q123" s="329" t="s">
        <v>148</v>
      </c>
      <c r="R123" s="232"/>
      <c r="S123" s="4" t="s">
        <v>2174</v>
      </c>
      <c r="T123" s="329" t="s">
        <v>53</v>
      </c>
      <c r="U123" s="336">
        <v>32323</v>
      </c>
      <c r="V123" s="329" t="s">
        <v>79</v>
      </c>
      <c r="W123" s="329" t="s">
        <v>79</v>
      </c>
      <c r="X123" s="329" t="s">
        <v>1936</v>
      </c>
      <c r="Y123" s="338" t="s">
        <v>18142</v>
      </c>
      <c r="Z123" s="336">
        <v>44301</v>
      </c>
      <c r="AA123" s="329" t="s">
        <v>1937</v>
      </c>
      <c r="AB123" s="329" t="s">
        <v>1938</v>
      </c>
      <c r="AC123" s="339" t="s">
        <v>1939</v>
      </c>
      <c r="AD123" s="329" t="s">
        <v>2250</v>
      </c>
      <c r="AE123" s="329" t="s">
        <v>1948</v>
      </c>
      <c r="AF123" s="329" t="s">
        <v>18143</v>
      </c>
      <c r="AG123" s="329" t="s">
        <v>18144</v>
      </c>
      <c r="AH123" s="329" t="s">
        <v>18145</v>
      </c>
      <c r="AI123" s="329" t="s">
        <v>18146</v>
      </c>
      <c r="AJ123" s="338" t="s">
        <v>18147</v>
      </c>
      <c r="AK123" s="329" t="s">
        <v>18148</v>
      </c>
      <c r="AL123" s="329" t="s">
        <v>2107</v>
      </c>
      <c r="AM123" s="500" t="s">
        <v>531</v>
      </c>
      <c r="AN123" s="325" t="s">
        <v>532</v>
      </c>
      <c r="AO123" s="7" t="s">
        <v>18149</v>
      </c>
      <c r="AQ123" s="6" t="s">
        <v>18150</v>
      </c>
      <c r="AR123" s="501" t="str">
        <f>Table2[[#This Row],[Employee Code]]</f>
        <v>12000962</v>
      </c>
      <c r="AS123" s="4" t="s">
        <v>16</v>
      </c>
      <c r="AT123" s="4" t="s">
        <v>17038</v>
      </c>
    </row>
    <row r="124" spans="1:46" s="4" customFormat="1" ht="25" customHeight="1" x14ac:dyDescent="0.35">
      <c r="A124" s="4">
        <f t="shared" si="1"/>
        <v>123</v>
      </c>
      <c r="B124" s="373" t="s">
        <v>16381</v>
      </c>
      <c r="C124" s="8" t="s">
        <v>533</v>
      </c>
      <c r="D124" s="7" t="s">
        <v>18151</v>
      </c>
      <c r="E124" s="7" t="s">
        <v>501</v>
      </c>
      <c r="F124" s="9">
        <v>43902</v>
      </c>
      <c r="G124" s="9">
        <v>43961</v>
      </c>
      <c r="H124" s="9">
        <v>43962</v>
      </c>
      <c r="I124" s="9"/>
      <c r="J124" s="7" t="s">
        <v>1932</v>
      </c>
      <c r="K124" s="6" t="s">
        <v>80</v>
      </c>
      <c r="L124" s="6" t="s">
        <v>163</v>
      </c>
      <c r="M124" s="6" t="s">
        <v>2133</v>
      </c>
      <c r="N124" s="10" t="s">
        <v>1964</v>
      </c>
      <c r="O124" s="10" t="s">
        <v>164</v>
      </c>
      <c r="P124" s="6" t="s">
        <v>2053</v>
      </c>
      <c r="Q124" s="7" t="s">
        <v>83</v>
      </c>
      <c r="R124" s="373" t="s">
        <v>18152</v>
      </c>
      <c r="S124" s="7" t="s">
        <v>1944</v>
      </c>
      <c r="T124" s="7" t="s">
        <v>53</v>
      </c>
      <c r="U124" s="9">
        <v>29137</v>
      </c>
      <c r="V124" s="4" t="s">
        <v>501</v>
      </c>
      <c r="W124" s="7" t="s">
        <v>501</v>
      </c>
      <c r="X124" s="7" t="s">
        <v>1936</v>
      </c>
      <c r="Y124" s="373" t="s">
        <v>18153</v>
      </c>
      <c r="Z124" s="9">
        <v>44375</v>
      </c>
      <c r="AA124" s="7" t="s">
        <v>1937</v>
      </c>
      <c r="AB124" s="7" t="s">
        <v>1938</v>
      </c>
      <c r="AC124" s="11" t="s">
        <v>1939</v>
      </c>
      <c r="AD124" s="7" t="s">
        <v>2239</v>
      </c>
      <c r="AE124" s="7" t="s">
        <v>1948</v>
      </c>
      <c r="AF124" s="4" t="s">
        <v>18154</v>
      </c>
      <c r="AG124" s="4" t="s">
        <v>18155</v>
      </c>
      <c r="AH124" s="4" t="s">
        <v>18154</v>
      </c>
      <c r="AI124" s="4" t="s">
        <v>18155</v>
      </c>
      <c r="AJ124" s="501" t="s">
        <v>18156</v>
      </c>
      <c r="AK124" s="4" t="s">
        <v>18157</v>
      </c>
      <c r="AL124" s="4" t="s">
        <v>1971</v>
      </c>
      <c r="AM124" s="373" t="s">
        <v>534</v>
      </c>
      <c r="AN124" s="7" t="s">
        <v>535</v>
      </c>
      <c r="AO124" s="7" t="s">
        <v>18158</v>
      </c>
      <c r="AP124" s="7"/>
      <c r="AQ124" s="10" t="s">
        <v>18159</v>
      </c>
      <c r="AR124" s="501" t="str">
        <f>Table2[[#This Row],[Employee Code]]</f>
        <v>12000964</v>
      </c>
      <c r="AS124" s="4" t="s">
        <v>17280</v>
      </c>
      <c r="AT124" s="4" t="s">
        <v>17038</v>
      </c>
    </row>
    <row r="125" spans="1:46" s="4" customFormat="1" ht="25" customHeight="1" x14ac:dyDescent="0.35">
      <c r="A125" s="365">
        <f t="shared" si="1"/>
        <v>124</v>
      </c>
      <c r="B125" s="338" t="s">
        <v>16382</v>
      </c>
      <c r="C125" s="335" t="s">
        <v>536</v>
      </c>
      <c r="D125" s="329"/>
      <c r="E125" s="329" t="s">
        <v>14</v>
      </c>
      <c r="F125" s="336">
        <v>43913</v>
      </c>
      <c r="G125" s="336">
        <v>43972</v>
      </c>
      <c r="H125" s="336">
        <v>45434</v>
      </c>
      <c r="I125" s="336"/>
      <c r="J125" s="329" t="s">
        <v>1932</v>
      </c>
      <c r="K125" s="337" t="s">
        <v>18</v>
      </c>
      <c r="L125" s="337" t="s">
        <v>283</v>
      </c>
      <c r="M125" s="337" t="s">
        <v>2168</v>
      </c>
      <c r="N125" s="337" t="s">
        <v>2126</v>
      </c>
      <c r="O125" s="337" t="s">
        <v>537</v>
      </c>
      <c r="P125" s="337" t="s">
        <v>2251</v>
      </c>
      <c r="Q125" s="329" t="s">
        <v>21</v>
      </c>
      <c r="R125" s="338" t="s">
        <v>18160</v>
      </c>
      <c r="S125" s="329" t="s">
        <v>2252</v>
      </c>
      <c r="T125" s="329" t="s">
        <v>22</v>
      </c>
      <c r="U125" s="336">
        <v>32907</v>
      </c>
      <c r="V125" s="329" t="s">
        <v>351</v>
      </c>
      <c r="W125" s="329" t="s">
        <v>351</v>
      </c>
      <c r="X125" s="329" t="s">
        <v>1936</v>
      </c>
      <c r="Y125" s="338" t="s">
        <v>18161</v>
      </c>
      <c r="Z125" s="336">
        <v>44708</v>
      </c>
      <c r="AA125" s="329" t="s">
        <v>1937</v>
      </c>
      <c r="AB125" s="329" t="s">
        <v>1956</v>
      </c>
      <c r="AC125" s="339" t="s">
        <v>1939</v>
      </c>
      <c r="AD125" s="329" t="s">
        <v>2167</v>
      </c>
      <c r="AE125" s="329" t="s">
        <v>1948</v>
      </c>
      <c r="AF125" s="329" t="s">
        <v>18162</v>
      </c>
      <c r="AG125" s="329" t="s">
        <v>18163</v>
      </c>
      <c r="AH125" s="329" t="s">
        <v>18162</v>
      </c>
      <c r="AI125" s="329" t="s">
        <v>18163</v>
      </c>
      <c r="AJ125" s="338" t="s">
        <v>18164</v>
      </c>
      <c r="AK125" s="329" t="s">
        <v>18165</v>
      </c>
      <c r="AL125" s="329" t="s">
        <v>1950</v>
      </c>
      <c r="AM125" s="500" t="s">
        <v>538</v>
      </c>
      <c r="AN125" s="325" t="s">
        <v>539</v>
      </c>
      <c r="AO125" s="7" t="s">
        <v>18166</v>
      </c>
      <c r="AQ125" s="6" t="s">
        <v>18167</v>
      </c>
      <c r="AR125" s="501" t="str">
        <f>Table2[[#This Row],[Employee Code]]</f>
        <v>12000966</v>
      </c>
      <c r="AS125" s="4" t="s">
        <v>16</v>
      </c>
      <c r="AT125" s="4" t="s">
        <v>14</v>
      </c>
    </row>
    <row r="126" spans="1:46" s="4" customFormat="1" ht="25" customHeight="1" x14ac:dyDescent="0.35">
      <c r="A126" s="365">
        <f t="shared" si="1"/>
        <v>125</v>
      </c>
      <c r="B126" s="338" t="s">
        <v>16383</v>
      </c>
      <c r="C126" s="335" t="s">
        <v>540</v>
      </c>
      <c r="D126" s="329"/>
      <c r="E126" s="329" t="s">
        <v>141</v>
      </c>
      <c r="F126" s="336">
        <v>43913</v>
      </c>
      <c r="G126" s="336">
        <v>43972</v>
      </c>
      <c r="H126" s="336">
        <v>45434</v>
      </c>
      <c r="I126" s="336"/>
      <c r="J126" s="329" t="s">
        <v>1932</v>
      </c>
      <c r="K126" s="337" t="s">
        <v>80</v>
      </c>
      <c r="L126" s="337" t="s">
        <v>146</v>
      </c>
      <c r="M126" s="337" t="s">
        <v>17841</v>
      </c>
      <c r="N126" s="337" t="s">
        <v>2017</v>
      </c>
      <c r="O126" s="337" t="s">
        <v>396</v>
      </c>
      <c r="P126" s="337" t="s">
        <v>2171</v>
      </c>
      <c r="Q126" s="329" t="s">
        <v>148</v>
      </c>
      <c r="R126" s="338" t="s">
        <v>18168</v>
      </c>
      <c r="S126" s="329" t="s">
        <v>1935</v>
      </c>
      <c r="T126" s="329" t="s">
        <v>53</v>
      </c>
      <c r="U126" s="336">
        <v>32944</v>
      </c>
      <c r="V126" s="329" t="s">
        <v>501</v>
      </c>
      <c r="W126" s="329" t="s">
        <v>501</v>
      </c>
      <c r="X126" s="329" t="s">
        <v>1936</v>
      </c>
      <c r="Y126" s="338" t="s">
        <v>18169</v>
      </c>
      <c r="Z126" s="336">
        <v>44830</v>
      </c>
      <c r="AA126" s="329" t="s">
        <v>2009</v>
      </c>
      <c r="AB126" s="329" t="s">
        <v>1938</v>
      </c>
      <c r="AC126" s="339" t="s">
        <v>1939</v>
      </c>
      <c r="AD126" s="329" t="s">
        <v>2253</v>
      </c>
      <c r="AE126" s="329" t="s">
        <v>18170</v>
      </c>
      <c r="AF126" s="329" t="s">
        <v>18171</v>
      </c>
      <c r="AG126" s="329" t="s">
        <v>18172</v>
      </c>
      <c r="AH126" s="329" t="s">
        <v>18171</v>
      </c>
      <c r="AI126" s="329" t="s">
        <v>18172</v>
      </c>
      <c r="AJ126" s="338" t="s">
        <v>18173</v>
      </c>
      <c r="AK126" s="329" t="s">
        <v>18174</v>
      </c>
      <c r="AL126" s="329" t="s">
        <v>1971</v>
      </c>
      <c r="AM126" s="500" t="s">
        <v>541</v>
      </c>
      <c r="AN126" s="325" t="s">
        <v>542</v>
      </c>
      <c r="AO126" s="7" t="s">
        <v>18175</v>
      </c>
      <c r="AQ126" s="6" t="s">
        <v>18176</v>
      </c>
      <c r="AR126" s="501" t="str">
        <f>Table2[[#This Row],[Employee Code]]</f>
        <v>12000967</v>
      </c>
      <c r="AS126" s="4" t="s">
        <v>16</v>
      </c>
      <c r="AT126" s="4" t="s">
        <v>17038</v>
      </c>
    </row>
    <row r="127" spans="1:46" s="4" customFormat="1" ht="25" customHeight="1" x14ac:dyDescent="0.35">
      <c r="A127" s="365">
        <f t="shared" si="1"/>
        <v>126</v>
      </c>
      <c r="B127" s="338" t="s">
        <v>16384</v>
      </c>
      <c r="C127" s="335" t="s">
        <v>543</v>
      </c>
      <c r="D127" s="329"/>
      <c r="E127" s="329" t="s">
        <v>544</v>
      </c>
      <c r="F127" s="336">
        <v>43913</v>
      </c>
      <c r="G127" s="336">
        <v>43972</v>
      </c>
      <c r="H127" s="336">
        <v>45434</v>
      </c>
      <c r="I127" s="336"/>
      <c r="J127" s="329" t="s">
        <v>1932</v>
      </c>
      <c r="K127" s="337" t="s">
        <v>80</v>
      </c>
      <c r="L127" s="337" t="s">
        <v>81</v>
      </c>
      <c r="M127" s="337" t="s">
        <v>2038</v>
      </c>
      <c r="N127" s="337" t="s">
        <v>2017</v>
      </c>
      <c r="O127" s="337" t="s">
        <v>196</v>
      </c>
      <c r="P127" s="337" t="s">
        <v>2061</v>
      </c>
      <c r="Q127" s="329" t="s">
        <v>83</v>
      </c>
      <c r="R127" s="338" t="s">
        <v>18177</v>
      </c>
      <c r="S127" s="329" t="s">
        <v>1944</v>
      </c>
      <c r="T127" s="329" t="s">
        <v>53</v>
      </c>
      <c r="U127" s="336">
        <v>33096</v>
      </c>
      <c r="V127" s="329" t="s">
        <v>501</v>
      </c>
      <c r="W127" s="329" t="s">
        <v>501</v>
      </c>
      <c r="X127" s="329" t="s">
        <v>1936</v>
      </c>
      <c r="Y127" s="338" t="s">
        <v>18178</v>
      </c>
      <c r="Z127" s="336">
        <v>39457</v>
      </c>
      <c r="AA127" s="329" t="s">
        <v>501</v>
      </c>
      <c r="AB127" s="329" t="s">
        <v>1938</v>
      </c>
      <c r="AC127" s="339" t="s">
        <v>1939</v>
      </c>
      <c r="AD127" s="329" t="s">
        <v>2254</v>
      </c>
      <c r="AE127" s="329" t="s">
        <v>18179</v>
      </c>
      <c r="AF127" s="329" t="s">
        <v>18180</v>
      </c>
      <c r="AG127" s="329" t="s">
        <v>18181</v>
      </c>
      <c r="AH127" s="329" t="s">
        <v>18182</v>
      </c>
      <c r="AI127" s="329" t="s">
        <v>18183</v>
      </c>
      <c r="AJ127" s="338" t="s">
        <v>18184</v>
      </c>
      <c r="AK127" s="329" t="s">
        <v>18185</v>
      </c>
      <c r="AL127" s="329" t="s">
        <v>1971</v>
      </c>
      <c r="AM127" s="500" t="s">
        <v>545</v>
      </c>
      <c r="AN127" s="325" t="s">
        <v>546</v>
      </c>
      <c r="AO127" s="7"/>
      <c r="AQ127" s="6" t="s">
        <v>18186</v>
      </c>
      <c r="AR127" s="501" t="str">
        <f>Table2[[#This Row],[Employee Code]]</f>
        <v>12000968</v>
      </c>
      <c r="AS127" s="4" t="s">
        <v>17358</v>
      </c>
      <c r="AT127" s="4" t="s">
        <v>17038</v>
      </c>
    </row>
    <row r="128" spans="1:46" s="4" customFormat="1" ht="25" customHeight="1" x14ac:dyDescent="0.35">
      <c r="A128" s="365">
        <f t="shared" si="1"/>
        <v>127</v>
      </c>
      <c r="B128" s="338" t="s">
        <v>16385</v>
      </c>
      <c r="C128" s="335" t="s">
        <v>547</v>
      </c>
      <c r="D128" s="329"/>
      <c r="E128" s="329" t="s">
        <v>548</v>
      </c>
      <c r="F128" s="336">
        <v>43927</v>
      </c>
      <c r="G128" s="336">
        <v>43986</v>
      </c>
      <c r="H128" s="336">
        <v>45448</v>
      </c>
      <c r="I128" s="336"/>
      <c r="J128" s="329" t="s">
        <v>1932</v>
      </c>
      <c r="K128" s="337" t="s">
        <v>80</v>
      </c>
      <c r="L128" s="337" t="s">
        <v>195</v>
      </c>
      <c r="M128" s="337" t="s">
        <v>2060</v>
      </c>
      <c r="N128" s="337" t="s">
        <v>2017</v>
      </c>
      <c r="O128" s="337" t="s">
        <v>196</v>
      </c>
      <c r="P128" s="337" t="s">
        <v>2061</v>
      </c>
      <c r="Q128" s="329" t="s">
        <v>83</v>
      </c>
      <c r="R128" s="338" t="s">
        <v>18187</v>
      </c>
      <c r="S128" s="329" t="s">
        <v>2252</v>
      </c>
      <c r="T128" s="329" t="s">
        <v>22</v>
      </c>
      <c r="U128" s="336">
        <v>34653</v>
      </c>
      <c r="V128" s="329" t="s">
        <v>57</v>
      </c>
      <c r="W128" s="329" t="s">
        <v>1725</v>
      </c>
      <c r="X128" s="329" t="s">
        <v>1936</v>
      </c>
      <c r="Y128" s="338" t="s">
        <v>18188</v>
      </c>
      <c r="Z128" s="336">
        <v>40977</v>
      </c>
      <c r="AA128" s="329" t="s">
        <v>57</v>
      </c>
      <c r="AB128" s="329" t="s">
        <v>1956</v>
      </c>
      <c r="AC128" s="339" t="s">
        <v>1939</v>
      </c>
      <c r="AD128" s="329" t="s">
        <v>2255</v>
      </c>
      <c r="AE128" s="329" t="s">
        <v>2256</v>
      </c>
      <c r="AF128" s="329" t="s">
        <v>18189</v>
      </c>
      <c r="AG128" s="329" t="s">
        <v>18190</v>
      </c>
      <c r="AH128" s="329" t="s">
        <v>18189</v>
      </c>
      <c r="AI128" s="329" t="s">
        <v>18190</v>
      </c>
      <c r="AJ128" s="338" t="s">
        <v>18191</v>
      </c>
      <c r="AK128" s="329" t="s">
        <v>18192</v>
      </c>
      <c r="AL128" s="329" t="s">
        <v>2005</v>
      </c>
      <c r="AM128" s="500" t="s">
        <v>549</v>
      </c>
      <c r="AN128" s="325" t="s">
        <v>550</v>
      </c>
      <c r="AO128" s="7"/>
      <c r="AQ128" s="6" t="s">
        <v>18193</v>
      </c>
      <c r="AR128" s="501" t="str">
        <f>Table2[[#This Row],[Employee Code]]</f>
        <v>12000973</v>
      </c>
      <c r="AS128" s="4" t="s">
        <v>17358</v>
      </c>
      <c r="AT128" s="4" t="s">
        <v>17038</v>
      </c>
    </row>
    <row r="129" spans="1:46" s="4" customFormat="1" ht="25" customHeight="1" x14ac:dyDescent="0.35">
      <c r="A129" s="365">
        <f t="shared" si="1"/>
        <v>128</v>
      </c>
      <c r="B129" s="338" t="s">
        <v>16386</v>
      </c>
      <c r="C129" s="335" t="s">
        <v>551</v>
      </c>
      <c r="D129" s="329"/>
      <c r="E129" s="329" t="s">
        <v>32</v>
      </c>
      <c r="F129" s="336">
        <v>43942</v>
      </c>
      <c r="G129" s="336">
        <v>44001</v>
      </c>
      <c r="H129" s="336">
        <v>45463</v>
      </c>
      <c r="I129" s="336"/>
      <c r="J129" s="329" t="s">
        <v>1932</v>
      </c>
      <c r="K129" s="337" t="s">
        <v>34</v>
      </c>
      <c r="L129" s="337" t="s">
        <v>35</v>
      </c>
      <c r="M129" s="337" t="s">
        <v>35</v>
      </c>
      <c r="N129" s="337" t="s">
        <v>1972</v>
      </c>
      <c r="O129" s="337" t="s">
        <v>60</v>
      </c>
      <c r="P129" s="337" t="s">
        <v>2020</v>
      </c>
      <c r="Q129" s="329" t="s">
        <v>21</v>
      </c>
      <c r="R129" s="338" t="s">
        <v>18194</v>
      </c>
      <c r="S129" s="329" t="s">
        <v>1935</v>
      </c>
      <c r="T129" s="329" t="s">
        <v>22</v>
      </c>
      <c r="U129" s="336">
        <v>32307</v>
      </c>
      <c r="V129" s="329" t="s">
        <v>527</v>
      </c>
      <c r="W129" s="329" t="s">
        <v>79</v>
      </c>
      <c r="X129" s="329" t="s">
        <v>1936</v>
      </c>
      <c r="Y129" s="338" t="s">
        <v>18195</v>
      </c>
      <c r="Z129" s="336">
        <v>42168</v>
      </c>
      <c r="AA129" s="329" t="s">
        <v>527</v>
      </c>
      <c r="AB129" s="329" t="s">
        <v>1938</v>
      </c>
      <c r="AC129" s="339" t="s">
        <v>1939</v>
      </c>
      <c r="AD129" s="329" t="s">
        <v>2257</v>
      </c>
      <c r="AE129" s="329" t="s">
        <v>2041</v>
      </c>
      <c r="AF129" s="329" t="s">
        <v>18196</v>
      </c>
      <c r="AG129" s="329" t="s">
        <v>18197</v>
      </c>
      <c r="AH129" s="329" t="s">
        <v>18198</v>
      </c>
      <c r="AI129" s="329" t="s">
        <v>18199</v>
      </c>
      <c r="AJ129" s="338" t="s">
        <v>18200</v>
      </c>
      <c r="AK129" s="329" t="s">
        <v>18201</v>
      </c>
      <c r="AL129" s="329" t="s">
        <v>1958</v>
      </c>
      <c r="AM129" s="500" t="s">
        <v>552</v>
      </c>
      <c r="AN129" s="325" t="s">
        <v>553</v>
      </c>
      <c r="AO129" s="7"/>
      <c r="AQ129" s="6" t="s">
        <v>18202</v>
      </c>
      <c r="AR129" s="501" t="str">
        <f>Table2[[#This Row],[Employee Code]]</f>
        <v>12000978</v>
      </c>
      <c r="AS129" s="4" t="s">
        <v>16</v>
      </c>
      <c r="AT129" s="4" t="s">
        <v>17038</v>
      </c>
    </row>
    <row r="130" spans="1:46" s="4" customFormat="1" ht="25" customHeight="1" x14ac:dyDescent="0.3">
      <c r="A130" s="365">
        <f t="shared" ref="A130:A193" si="2">ROW()-1</f>
        <v>129</v>
      </c>
      <c r="B130" s="338" t="s">
        <v>16387</v>
      </c>
      <c r="C130" s="335" t="s">
        <v>554</v>
      </c>
      <c r="D130" s="329"/>
      <c r="E130" s="329" t="s">
        <v>14</v>
      </c>
      <c r="F130" s="336">
        <v>43948</v>
      </c>
      <c r="G130" s="336">
        <v>44007</v>
      </c>
      <c r="H130" s="336">
        <v>45469</v>
      </c>
      <c r="I130" s="512"/>
      <c r="J130" s="329" t="s">
        <v>1932</v>
      </c>
      <c r="K130" s="337" t="s">
        <v>34</v>
      </c>
      <c r="L130" s="337" t="s">
        <v>35</v>
      </c>
      <c r="M130" s="337" t="s">
        <v>1989</v>
      </c>
      <c r="N130" s="337" t="s">
        <v>1972</v>
      </c>
      <c r="O130" s="337" t="s">
        <v>555</v>
      </c>
      <c r="P130" s="337" t="s">
        <v>2258</v>
      </c>
      <c r="Q130" s="329" t="s">
        <v>21</v>
      </c>
      <c r="R130" s="338" t="s">
        <v>18203</v>
      </c>
      <c r="S130" s="329" t="s">
        <v>2259</v>
      </c>
      <c r="T130" s="329" t="s">
        <v>22</v>
      </c>
      <c r="U130" s="336">
        <v>32017</v>
      </c>
      <c r="V130" s="329" t="s">
        <v>255</v>
      </c>
      <c r="W130" s="329" t="s">
        <v>2015</v>
      </c>
      <c r="X130" s="329" t="s">
        <v>1936</v>
      </c>
      <c r="Y130" s="338" t="s">
        <v>18204</v>
      </c>
      <c r="Z130" s="336">
        <v>44946</v>
      </c>
      <c r="AA130" s="329" t="s">
        <v>1937</v>
      </c>
      <c r="AB130" s="329" t="s">
        <v>1938</v>
      </c>
      <c r="AC130" s="339" t="s">
        <v>1939</v>
      </c>
      <c r="AD130" s="329" t="s">
        <v>2260</v>
      </c>
      <c r="AE130" s="329" t="s">
        <v>2261</v>
      </c>
      <c r="AF130" s="329" t="s">
        <v>18205</v>
      </c>
      <c r="AG130" s="329" t="s">
        <v>18206</v>
      </c>
      <c r="AH130" s="329" t="s">
        <v>18207</v>
      </c>
      <c r="AI130" s="329" t="s">
        <v>18208</v>
      </c>
      <c r="AJ130" s="338" t="s">
        <v>18209</v>
      </c>
      <c r="AK130" s="329" t="s">
        <v>18210</v>
      </c>
      <c r="AL130" s="329" t="s">
        <v>1941</v>
      </c>
      <c r="AM130" s="500" t="s">
        <v>556</v>
      </c>
      <c r="AN130" s="325" t="s">
        <v>557</v>
      </c>
      <c r="AO130" s="7" t="s">
        <v>18211</v>
      </c>
      <c r="AQ130" s="6" t="s">
        <v>18212</v>
      </c>
      <c r="AR130" s="501" t="str">
        <f>Table2[[#This Row],[Employee Code]]</f>
        <v>12000980</v>
      </c>
      <c r="AS130" s="4" t="s">
        <v>16</v>
      </c>
      <c r="AT130" s="4" t="s">
        <v>14</v>
      </c>
    </row>
    <row r="131" spans="1:46" s="4" customFormat="1" ht="25" customHeight="1" x14ac:dyDescent="0.35">
      <c r="A131" s="365">
        <f t="shared" si="2"/>
        <v>130</v>
      </c>
      <c r="B131" s="338" t="s">
        <v>16388</v>
      </c>
      <c r="C131" s="335" t="s">
        <v>558</v>
      </c>
      <c r="D131" s="329"/>
      <c r="E131" s="329" t="s">
        <v>14</v>
      </c>
      <c r="F131" s="336">
        <v>43955</v>
      </c>
      <c r="G131" s="336">
        <v>44014</v>
      </c>
      <c r="H131" s="336">
        <v>45476</v>
      </c>
      <c r="I131" s="336"/>
      <c r="J131" s="329" t="s">
        <v>1932</v>
      </c>
      <c r="K131" s="337" t="s">
        <v>109</v>
      </c>
      <c r="L131" s="337" t="s">
        <v>110</v>
      </c>
      <c r="M131" s="337" t="s">
        <v>2112</v>
      </c>
      <c r="N131" s="337" t="s">
        <v>2126</v>
      </c>
      <c r="O131" s="337" t="s">
        <v>559</v>
      </c>
      <c r="P131" s="337" t="s">
        <v>2262</v>
      </c>
      <c r="Q131" s="329" t="s">
        <v>21</v>
      </c>
      <c r="R131" s="338" t="s">
        <v>18213</v>
      </c>
      <c r="S131" s="329" t="s">
        <v>1935</v>
      </c>
      <c r="T131" s="329" t="s">
        <v>53</v>
      </c>
      <c r="U131" s="336">
        <v>35474</v>
      </c>
      <c r="V131" s="329" t="s">
        <v>255</v>
      </c>
      <c r="W131" s="329" t="s">
        <v>255</v>
      </c>
      <c r="X131" s="329" t="s">
        <v>1936</v>
      </c>
      <c r="Y131" s="338" t="s">
        <v>18214</v>
      </c>
      <c r="Z131" s="336">
        <v>44813</v>
      </c>
      <c r="AA131" s="329" t="s">
        <v>1937</v>
      </c>
      <c r="AB131" s="329" t="s">
        <v>1938</v>
      </c>
      <c r="AC131" s="339" t="s">
        <v>1939</v>
      </c>
      <c r="AD131" s="329" t="s">
        <v>2115</v>
      </c>
      <c r="AE131" s="329" t="s">
        <v>2041</v>
      </c>
      <c r="AF131" s="329" t="s">
        <v>18215</v>
      </c>
      <c r="AG131" s="329" t="s">
        <v>18216</v>
      </c>
      <c r="AH131" s="329" t="s">
        <v>18215</v>
      </c>
      <c r="AI131" s="329" t="s">
        <v>18216</v>
      </c>
      <c r="AJ131" s="338" t="s">
        <v>18217</v>
      </c>
      <c r="AK131" s="329" t="s">
        <v>18218</v>
      </c>
      <c r="AL131" s="329" t="s">
        <v>1971</v>
      </c>
      <c r="AM131" s="500" t="s">
        <v>560</v>
      </c>
      <c r="AN131" s="325" t="s">
        <v>561</v>
      </c>
      <c r="AO131" s="7" t="s">
        <v>18219</v>
      </c>
      <c r="AQ131" s="6" t="s">
        <v>18220</v>
      </c>
      <c r="AR131" s="501" t="str">
        <f>Table2[[#This Row],[Employee Code]]</f>
        <v>12000983</v>
      </c>
      <c r="AS131" s="4" t="s">
        <v>16</v>
      </c>
      <c r="AT131" s="4" t="s">
        <v>14</v>
      </c>
    </row>
    <row r="132" spans="1:46" s="4" customFormat="1" ht="25" customHeight="1" x14ac:dyDescent="0.35">
      <c r="A132" s="365">
        <f t="shared" si="2"/>
        <v>131</v>
      </c>
      <c r="B132" s="338" t="s">
        <v>16389</v>
      </c>
      <c r="C132" s="335" t="s">
        <v>562</v>
      </c>
      <c r="D132" s="329"/>
      <c r="E132" s="329" t="s">
        <v>334</v>
      </c>
      <c r="F132" s="336">
        <v>43955</v>
      </c>
      <c r="G132" s="336">
        <v>44014</v>
      </c>
      <c r="H132" s="336">
        <v>45476</v>
      </c>
      <c r="I132" s="336"/>
      <c r="J132" s="329" t="s">
        <v>1932</v>
      </c>
      <c r="K132" s="337" t="s">
        <v>80</v>
      </c>
      <c r="L132" s="337" t="s">
        <v>146</v>
      </c>
      <c r="M132" s="337" t="s">
        <v>17841</v>
      </c>
      <c r="N132" s="509" t="s">
        <v>2017</v>
      </c>
      <c r="O132" s="509" t="s">
        <v>396</v>
      </c>
      <c r="P132" s="509" t="s">
        <v>2171</v>
      </c>
      <c r="Q132" s="329" t="s">
        <v>148</v>
      </c>
      <c r="R132" s="338" t="s">
        <v>18221</v>
      </c>
      <c r="S132" s="4" t="s">
        <v>1944</v>
      </c>
      <c r="T132" s="329" t="s">
        <v>22</v>
      </c>
      <c r="U132" s="336">
        <v>33448</v>
      </c>
      <c r="V132" s="329" t="s">
        <v>334</v>
      </c>
      <c r="W132" s="329" t="s">
        <v>334</v>
      </c>
      <c r="X132" s="329" t="s">
        <v>1936</v>
      </c>
      <c r="Y132" s="338" t="s">
        <v>18222</v>
      </c>
      <c r="Z132" s="336">
        <v>41373</v>
      </c>
      <c r="AA132" s="329" t="s">
        <v>334</v>
      </c>
      <c r="AB132" s="329" t="s">
        <v>1956</v>
      </c>
      <c r="AC132" s="339" t="s">
        <v>1939</v>
      </c>
      <c r="AD132" s="329" t="s">
        <v>2263</v>
      </c>
      <c r="AE132" s="329" t="s">
        <v>2041</v>
      </c>
      <c r="AF132" s="329" t="s">
        <v>18223</v>
      </c>
      <c r="AG132" s="329" t="s">
        <v>18224</v>
      </c>
      <c r="AH132" s="329" t="s">
        <v>18225</v>
      </c>
      <c r="AI132" s="329" t="s">
        <v>18226</v>
      </c>
      <c r="AJ132" s="338" t="s">
        <v>18227</v>
      </c>
      <c r="AK132" s="329" t="s">
        <v>18228</v>
      </c>
      <c r="AL132" s="329" t="s">
        <v>1993</v>
      </c>
      <c r="AM132" s="500" t="s">
        <v>563</v>
      </c>
      <c r="AN132" s="325" t="s">
        <v>564</v>
      </c>
      <c r="AO132" s="7"/>
      <c r="AQ132" s="6" t="s">
        <v>18229</v>
      </c>
      <c r="AR132" s="501" t="str">
        <f>Table2[[#This Row],[Employee Code]]</f>
        <v>12000984</v>
      </c>
      <c r="AS132" s="4" t="s">
        <v>16</v>
      </c>
      <c r="AT132" s="4" t="s">
        <v>17038</v>
      </c>
    </row>
    <row r="133" spans="1:46" s="4" customFormat="1" ht="25" customHeight="1" x14ac:dyDescent="0.35">
      <c r="A133" s="365">
        <f t="shared" si="2"/>
        <v>132</v>
      </c>
      <c r="B133" s="338" t="s">
        <v>16390</v>
      </c>
      <c r="C133" s="335" t="s">
        <v>565</v>
      </c>
      <c r="D133" s="329"/>
      <c r="E133" s="329" t="s">
        <v>14</v>
      </c>
      <c r="F133" s="336">
        <v>43962</v>
      </c>
      <c r="G133" s="336">
        <v>44021</v>
      </c>
      <c r="H133" s="336">
        <v>45483</v>
      </c>
      <c r="I133" s="336"/>
      <c r="J133" s="329" t="s">
        <v>1932</v>
      </c>
      <c r="K133" s="337" t="s">
        <v>34</v>
      </c>
      <c r="L133" s="337" t="s">
        <v>115</v>
      </c>
      <c r="M133" s="337" t="s">
        <v>2042</v>
      </c>
      <c r="N133" s="337" t="s">
        <v>2017</v>
      </c>
      <c r="O133" s="337" t="s">
        <v>263</v>
      </c>
      <c r="P133" s="337" t="s">
        <v>2100</v>
      </c>
      <c r="Q133" s="329" t="s">
        <v>21</v>
      </c>
      <c r="R133" s="338" t="s">
        <v>18230</v>
      </c>
      <c r="S133" s="329" t="s">
        <v>2252</v>
      </c>
      <c r="T133" s="329" t="s">
        <v>53</v>
      </c>
      <c r="U133" s="336">
        <v>34779</v>
      </c>
      <c r="V133" s="329" t="s">
        <v>343</v>
      </c>
      <c r="W133" s="329" t="s">
        <v>343</v>
      </c>
      <c r="X133" s="329" t="s">
        <v>1936</v>
      </c>
      <c r="Y133" s="338" t="s">
        <v>18231</v>
      </c>
      <c r="Z133" s="336">
        <v>44640</v>
      </c>
      <c r="AA133" s="329" t="s">
        <v>1937</v>
      </c>
      <c r="AB133" s="329" t="s">
        <v>1938</v>
      </c>
      <c r="AC133" s="339" t="s">
        <v>1974</v>
      </c>
      <c r="AD133" s="329" t="s">
        <v>18232</v>
      </c>
      <c r="AE133" s="329" t="s">
        <v>18233</v>
      </c>
      <c r="AF133" s="329" t="s">
        <v>18234</v>
      </c>
      <c r="AG133" s="329" t="s">
        <v>18235</v>
      </c>
      <c r="AH133" s="329" t="s">
        <v>18236</v>
      </c>
      <c r="AI133" s="329" t="s">
        <v>18237</v>
      </c>
      <c r="AJ133" s="338" t="s">
        <v>18238</v>
      </c>
      <c r="AK133" s="329" t="s">
        <v>18239</v>
      </c>
      <c r="AL133" s="329" t="s">
        <v>1971</v>
      </c>
      <c r="AM133" s="500" t="s">
        <v>566</v>
      </c>
      <c r="AN133" s="325" t="s">
        <v>567</v>
      </c>
      <c r="AO133" s="7" t="s">
        <v>18240</v>
      </c>
      <c r="AQ133" s="6" t="s">
        <v>18241</v>
      </c>
      <c r="AR133" s="501" t="str">
        <f>Table2[[#This Row],[Employee Code]]</f>
        <v>12000987</v>
      </c>
      <c r="AS133" s="4" t="s">
        <v>16</v>
      </c>
      <c r="AT133" s="4" t="s">
        <v>14</v>
      </c>
    </row>
    <row r="134" spans="1:46" s="4" customFormat="1" ht="25" customHeight="1" x14ac:dyDescent="0.35">
      <c r="A134" s="365">
        <f t="shared" si="2"/>
        <v>133</v>
      </c>
      <c r="B134" s="338" t="s">
        <v>16391</v>
      </c>
      <c r="C134" s="335" t="s">
        <v>568</v>
      </c>
      <c r="D134" s="329"/>
      <c r="E134" s="329" t="s">
        <v>14</v>
      </c>
      <c r="F134" s="336">
        <v>43962</v>
      </c>
      <c r="G134" s="336">
        <v>44021</v>
      </c>
      <c r="H134" s="336">
        <v>45483</v>
      </c>
      <c r="I134" s="336"/>
      <c r="J134" s="329" t="s">
        <v>1932</v>
      </c>
      <c r="K134" s="337" t="s">
        <v>34</v>
      </c>
      <c r="L134" s="337" t="s">
        <v>115</v>
      </c>
      <c r="M134" s="337" t="s">
        <v>2042</v>
      </c>
      <c r="N134" s="337" t="s">
        <v>1990</v>
      </c>
      <c r="O134" s="337" t="s">
        <v>204</v>
      </c>
      <c r="P134" s="337" t="s">
        <v>2066</v>
      </c>
      <c r="Q134" s="329" t="s">
        <v>21</v>
      </c>
      <c r="R134" s="338" t="s">
        <v>18242</v>
      </c>
      <c r="S134" s="329" t="s">
        <v>1944</v>
      </c>
      <c r="T134" s="329" t="s">
        <v>22</v>
      </c>
      <c r="U134" s="336">
        <v>30474</v>
      </c>
      <c r="V134" s="329" t="s">
        <v>255</v>
      </c>
      <c r="W134" s="329" t="s">
        <v>1658</v>
      </c>
      <c r="X134" s="329" t="s">
        <v>1936</v>
      </c>
      <c r="Y134" s="338" t="s">
        <v>18243</v>
      </c>
      <c r="Z134" s="336">
        <v>44556</v>
      </c>
      <c r="AA134" s="329" t="s">
        <v>1937</v>
      </c>
      <c r="AB134" s="329" t="s">
        <v>1938</v>
      </c>
      <c r="AC134" s="339" t="s">
        <v>1939</v>
      </c>
      <c r="AD134" s="329" t="s">
        <v>2203</v>
      </c>
      <c r="AE134" s="329" t="s">
        <v>2208</v>
      </c>
      <c r="AF134" s="329" t="s">
        <v>18244</v>
      </c>
      <c r="AG134" s="329" t="s">
        <v>18245</v>
      </c>
      <c r="AH134" s="329" t="s">
        <v>18246</v>
      </c>
      <c r="AI134" s="329" t="s">
        <v>18247</v>
      </c>
      <c r="AJ134" s="338" t="s">
        <v>18248</v>
      </c>
      <c r="AK134" s="329" t="s">
        <v>18249</v>
      </c>
      <c r="AL134" s="329" t="s">
        <v>1941</v>
      </c>
      <c r="AM134" s="500" t="s">
        <v>569</v>
      </c>
      <c r="AN134" s="325" t="s">
        <v>570</v>
      </c>
      <c r="AO134" s="7" t="s">
        <v>18250</v>
      </c>
      <c r="AQ134" s="6" t="s">
        <v>18251</v>
      </c>
      <c r="AR134" s="501" t="str">
        <f>Table2[[#This Row],[Employee Code]]</f>
        <v>12000988</v>
      </c>
      <c r="AS134" s="4" t="s">
        <v>16</v>
      </c>
      <c r="AT134" s="4" t="s">
        <v>14</v>
      </c>
    </row>
    <row r="135" spans="1:46" s="4" customFormat="1" ht="25" customHeight="1" x14ac:dyDescent="0.35">
      <c r="A135" s="365">
        <f t="shared" si="2"/>
        <v>134</v>
      </c>
      <c r="B135" s="338" t="s">
        <v>16392</v>
      </c>
      <c r="C135" s="335" t="s">
        <v>571</v>
      </c>
      <c r="D135" s="329"/>
      <c r="E135" s="329" t="s">
        <v>14</v>
      </c>
      <c r="F135" s="336">
        <v>43969</v>
      </c>
      <c r="G135" s="336">
        <v>44028</v>
      </c>
      <c r="H135" s="336">
        <v>45490</v>
      </c>
      <c r="I135" s="336"/>
      <c r="J135" s="329" t="s">
        <v>1932</v>
      </c>
      <c r="K135" s="337" t="s">
        <v>34</v>
      </c>
      <c r="L135" s="337" t="s">
        <v>115</v>
      </c>
      <c r="M135" s="337" t="s">
        <v>2042</v>
      </c>
      <c r="N135" s="337" t="s">
        <v>2155</v>
      </c>
      <c r="O135" s="337" t="s">
        <v>572</v>
      </c>
      <c r="P135" s="337" t="s">
        <v>2264</v>
      </c>
      <c r="Q135" s="329" t="s">
        <v>21</v>
      </c>
      <c r="R135" s="338" t="s">
        <v>18252</v>
      </c>
      <c r="S135" s="329" t="s">
        <v>1944</v>
      </c>
      <c r="T135" s="329" t="s">
        <v>53</v>
      </c>
      <c r="U135" s="336">
        <v>34255</v>
      </c>
      <c r="V135" s="329" t="s">
        <v>91</v>
      </c>
      <c r="W135" s="329" t="s">
        <v>91</v>
      </c>
      <c r="X135" s="329" t="s">
        <v>1936</v>
      </c>
      <c r="Y135" s="338" t="s">
        <v>18253</v>
      </c>
      <c r="Z135" s="336">
        <v>44447</v>
      </c>
      <c r="AA135" s="329" t="s">
        <v>1937</v>
      </c>
      <c r="AB135" s="329" t="s">
        <v>1938</v>
      </c>
      <c r="AC135" s="339" t="s">
        <v>1939</v>
      </c>
      <c r="AD135" s="329" t="s">
        <v>2189</v>
      </c>
      <c r="AE135" s="329" t="s">
        <v>2095</v>
      </c>
      <c r="AF135" s="329" t="s">
        <v>18254</v>
      </c>
      <c r="AG135" s="329" t="s">
        <v>18255</v>
      </c>
      <c r="AH135" s="329" t="s">
        <v>18254</v>
      </c>
      <c r="AI135" s="329" t="s">
        <v>18255</v>
      </c>
      <c r="AJ135" s="338" t="s">
        <v>18256</v>
      </c>
      <c r="AK135" s="329" t="s">
        <v>18257</v>
      </c>
      <c r="AL135" s="329" t="s">
        <v>1971</v>
      </c>
      <c r="AM135" s="500" t="s">
        <v>573</v>
      </c>
      <c r="AN135" s="325" t="s">
        <v>574</v>
      </c>
      <c r="AO135" s="7" t="s">
        <v>18258</v>
      </c>
      <c r="AQ135" s="6" t="s">
        <v>18259</v>
      </c>
      <c r="AR135" s="501" t="str">
        <f>Table2[[#This Row],[Employee Code]]</f>
        <v>12000990</v>
      </c>
      <c r="AS135" s="4" t="s">
        <v>16</v>
      </c>
      <c r="AT135" s="4" t="s">
        <v>14</v>
      </c>
    </row>
    <row r="136" spans="1:46" s="4" customFormat="1" ht="25" customHeight="1" x14ac:dyDescent="0.35">
      <c r="A136" s="365">
        <f t="shared" si="2"/>
        <v>135</v>
      </c>
      <c r="B136" s="338" t="s">
        <v>16393</v>
      </c>
      <c r="C136" s="335" t="s">
        <v>575</v>
      </c>
      <c r="D136" s="329"/>
      <c r="E136" s="329" t="s">
        <v>14</v>
      </c>
      <c r="F136" s="336">
        <v>43969</v>
      </c>
      <c r="G136" s="336">
        <v>44028</v>
      </c>
      <c r="H136" s="336">
        <v>45490</v>
      </c>
      <c r="I136" s="336"/>
      <c r="J136" s="329" t="s">
        <v>1932</v>
      </c>
      <c r="K136" s="337" t="s">
        <v>34</v>
      </c>
      <c r="L136" s="337" t="s">
        <v>115</v>
      </c>
      <c r="M136" s="337" t="s">
        <v>2118</v>
      </c>
      <c r="N136" s="337" t="s">
        <v>1984</v>
      </c>
      <c r="O136" s="509" t="s">
        <v>289</v>
      </c>
      <c r="P136" s="509" t="s">
        <v>2119</v>
      </c>
      <c r="Q136" s="329" t="s">
        <v>21</v>
      </c>
      <c r="R136" s="338" t="s">
        <v>18260</v>
      </c>
      <c r="S136" s="4" t="s">
        <v>1935</v>
      </c>
      <c r="T136" s="329" t="s">
        <v>22</v>
      </c>
      <c r="U136" s="336">
        <v>31054</v>
      </c>
      <c r="V136" s="329" t="s">
        <v>1045</v>
      </c>
      <c r="W136" s="329" t="s">
        <v>669</v>
      </c>
      <c r="X136" s="329" t="s">
        <v>1936</v>
      </c>
      <c r="Y136" s="338" t="s">
        <v>18261</v>
      </c>
      <c r="Z136" s="336">
        <v>45148</v>
      </c>
      <c r="AA136" s="329" t="s">
        <v>1937</v>
      </c>
      <c r="AB136" s="329" t="s">
        <v>1938</v>
      </c>
      <c r="AC136" s="339" t="s">
        <v>1939</v>
      </c>
      <c r="AD136" s="329" t="s">
        <v>2265</v>
      </c>
      <c r="AE136" s="329" t="s">
        <v>2266</v>
      </c>
      <c r="AF136" s="329" t="s">
        <v>18262</v>
      </c>
      <c r="AG136" s="329" t="s">
        <v>18263</v>
      </c>
      <c r="AH136" s="329" t="s">
        <v>18262</v>
      </c>
      <c r="AI136" s="329" t="s">
        <v>18263</v>
      </c>
      <c r="AJ136" s="338" t="s">
        <v>2267</v>
      </c>
      <c r="AK136" s="329" t="s">
        <v>2268</v>
      </c>
      <c r="AL136" s="329" t="s">
        <v>1941</v>
      </c>
      <c r="AM136" s="500" t="s">
        <v>576</v>
      </c>
      <c r="AN136" s="325" t="s">
        <v>577</v>
      </c>
      <c r="AO136" s="7" t="s">
        <v>18264</v>
      </c>
      <c r="AQ136" s="6" t="s">
        <v>18265</v>
      </c>
      <c r="AR136" s="501" t="str">
        <f>Table2[[#This Row],[Employee Code]]</f>
        <v>12000992</v>
      </c>
      <c r="AS136" s="4" t="s">
        <v>16</v>
      </c>
      <c r="AT136" s="4" t="s">
        <v>14</v>
      </c>
    </row>
    <row r="137" spans="1:46" s="4" customFormat="1" ht="25" customHeight="1" x14ac:dyDescent="0.35">
      <c r="A137" s="365">
        <f t="shared" si="2"/>
        <v>136</v>
      </c>
      <c r="B137" s="338" t="s">
        <v>16394</v>
      </c>
      <c r="C137" s="335" t="s">
        <v>578</v>
      </c>
      <c r="D137" s="329"/>
      <c r="E137" s="329" t="s">
        <v>14</v>
      </c>
      <c r="F137" s="336">
        <v>43990</v>
      </c>
      <c r="G137" s="336">
        <v>44049</v>
      </c>
      <c r="H137" s="336">
        <v>45511</v>
      </c>
      <c r="I137" s="336"/>
      <c r="J137" s="329" t="s">
        <v>1932</v>
      </c>
      <c r="K137" s="337" t="s">
        <v>69</v>
      </c>
      <c r="L137" s="337" t="s">
        <v>70</v>
      </c>
      <c r="M137" s="337" t="s">
        <v>2147</v>
      </c>
      <c r="N137" s="337" t="s">
        <v>1990</v>
      </c>
      <c r="O137" s="337" t="s">
        <v>505</v>
      </c>
      <c r="P137" s="337" t="s">
        <v>2236</v>
      </c>
      <c r="Q137" s="329" t="s">
        <v>21</v>
      </c>
      <c r="R137" s="338" t="s">
        <v>18266</v>
      </c>
      <c r="S137" s="329" t="s">
        <v>1944</v>
      </c>
      <c r="T137" s="329" t="s">
        <v>53</v>
      </c>
      <c r="U137" s="336">
        <v>32065</v>
      </c>
      <c r="V137" s="329" t="s">
        <v>351</v>
      </c>
      <c r="W137" s="329" t="s">
        <v>2270</v>
      </c>
      <c r="X137" s="329" t="s">
        <v>1936</v>
      </c>
      <c r="Y137" s="338" t="s">
        <v>18267</v>
      </c>
      <c r="Z137" s="336">
        <v>44306</v>
      </c>
      <c r="AA137" s="329" t="s">
        <v>1937</v>
      </c>
      <c r="AB137" s="329" t="s">
        <v>1938</v>
      </c>
      <c r="AC137" s="339" t="s">
        <v>1974</v>
      </c>
      <c r="AD137" s="329" t="s">
        <v>2271</v>
      </c>
      <c r="AE137" s="329" t="s">
        <v>1988</v>
      </c>
      <c r="AF137" s="329" t="s">
        <v>18268</v>
      </c>
      <c r="AG137" s="329" t="s">
        <v>18269</v>
      </c>
      <c r="AH137" s="329" t="s">
        <v>18270</v>
      </c>
      <c r="AI137" s="329" t="s">
        <v>18271</v>
      </c>
      <c r="AJ137" s="338" t="s">
        <v>18272</v>
      </c>
      <c r="AK137" s="329" t="s">
        <v>18273</v>
      </c>
      <c r="AL137" s="329" t="s">
        <v>1971</v>
      </c>
      <c r="AM137" s="500" t="s">
        <v>579</v>
      </c>
      <c r="AN137" s="325" t="s">
        <v>580</v>
      </c>
      <c r="AO137" s="7"/>
      <c r="AQ137" s="6" t="s">
        <v>18274</v>
      </c>
      <c r="AR137" s="501" t="str">
        <f>Table2[[#This Row],[Employee Code]]</f>
        <v>12001001</v>
      </c>
      <c r="AS137" s="4" t="s">
        <v>16</v>
      </c>
      <c r="AT137" s="4" t="s">
        <v>14</v>
      </c>
    </row>
    <row r="138" spans="1:46" s="4" customFormat="1" ht="25" customHeight="1" x14ac:dyDescent="0.35">
      <c r="A138" s="365">
        <f t="shared" si="2"/>
        <v>137</v>
      </c>
      <c r="B138" s="338" t="s">
        <v>16395</v>
      </c>
      <c r="C138" s="335" t="s">
        <v>581</v>
      </c>
      <c r="D138" s="329"/>
      <c r="E138" s="329" t="s">
        <v>343</v>
      </c>
      <c r="F138" s="336">
        <v>43997</v>
      </c>
      <c r="G138" s="336">
        <v>44056</v>
      </c>
      <c r="H138" s="336">
        <v>45518</v>
      </c>
      <c r="I138" s="336"/>
      <c r="J138" s="329" t="s">
        <v>1932</v>
      </c>
      <c r="K138" s="337" t="s">
        <v>80</v>
      </c>
      <c r="L138" s="337" t="s">
        <v>195</v>
      </c>
      <c r="M138" s="337" t="s">
        <v>2141</v>
      </c>
      <c r="N138" s="337" t="s">
        <v>2017</v>
      </c>
      <c r="O138" s="337" t="s">
        <v>196</v>
      </c>
      <c r="P138" s="337" t="s">
        <v>2061</v>
      </c>
      <c r="Q138" s="329" t="s">
        <v>83</v>
      </c>
      <c r="R138" s="338" t="s">
        <v>18275</v>
      </c>
      <c r="S138" s="329" t="s">
        <v>1944</v>
      </c>
      <c r="T138" s="329" t="s">
        <v>53</v>
      </c>
      <c r="U138" s="336">
        <v>34352</v>
      </c>
      <c r="V138" s="329" t="s">
        <v>343</v>
      </c>
      <c r="W138" s="329" t="s">
        <v>343</v>
      </c>
      <c r="X138" s="329" t="s">
        <v>1936</v>
      </c>
      <c r="Y138" s="338" t="s">
        <v>18276</v>
      </c>
      <c r="Z138" s="336">
        <v>44375</v>
      </c>
      <c r="AA138" s="329" t="s">
        <v>1937</v>
      </c>
      <c r="AB138" s="329" t="s">
        <v>1938</v>
      </c>
      <c r="AC138" s="339" t="s">
        <v>1939</v>
      </c>
      <c r="AD138" s="329" t="s">
        <v>2272</v>
      </c>
      <c r="AE138" s="329" t="s">
        <v>1998</v>
      </c>
      <c r="AF138" s="329" t="s">
        <v>18277</v>
      </c>
      <c r="AG138" s="329" t="s">
        <v>18278</v>
      </c>
      <c r="AH138" s="329" t="s">
        <v>18277</v>
      </c>
      <c r="AI138" s="329" t="s">
        <v>18278</v>
      </c>
      <c r="AJ138" s="338" t="s">
        <v>18279</v>
      </c>
      <c r="AK138" s="329" t="s">
        <v>18280</v>
      </c>
      <c r="AL138" s="329" t="s">
        <v>1971</v>
      </c>
      <c r="AM138" s="500" t="s">
        <v>582</v>
      </c>
      <c r="AN138" s="325" t="s">
        <v>583</v>
      </c>
      <c r="AO138" s="7" t="s">
        <v>18281</v>
      </c>
      <c r="AQ138" s="6" t="s">
        <v>18282</v>
      </c>
      <c r="AR138" s="501" t="str">
        <f>Table2[[#This Row],[Employee Code]]</f>
        <v>12001004</v>
      </c>
      <c r="AS138" s="4" t="s">
        <v>17358</v>
      </c>
      <c r="AT138" s="4" t="s">
        <v>17038</v>
      </c>
    </row>
    <row r="139" spans="1:46" s="4" customFormat="1" ht="25" customHeight="1" x14ac:dyDescent="0.35">
      <c r="A139" s="365">
        <f t="shared" si="2"/>
        <v>138</v>
      </c>
      <c r="B139" s="338" t="s">
        <v>16396</v>
      </c>
      <c r="C139" s="335" t="s">
        <v>584</v>
      </c>
      <c r="D139" s="329"/>
      <c r="E139" s="329" t="s">
        <v>343</v>
      </c>
      <c r="F139" s="336">
        <v>44004</v>
      </c>
      <c r="G139" s="336">
        <v>44063</v>
      </c>
      <c r="H139" s="336">
        <v>45525</v>
      </c>
      <c r="I139" s="336"/>
      <c r="J139" s="329" t="s">
        <v>1932</v>
      </c>
      <c r="K139" s="337" t="s">
        <v>80</v>
      </c>
      <c r="L139" s="337" t="s">
        <v>195</v>
      </c>
      <c r="M139" s="337" t="s">
        <v>2141</v>
      </c>
      <c r="N139" s="337" t="s">
        <v>2050</v>
      </c>
      <c r="O139" s="337" t="s">
        <v>196</v>
      </c>
      <c r="P139" s="337" t="s">
        <v>2061</v>
      </c>
      <c r="Q139" s="329" t="s">
        <v>83</v>
      </c>
      <c r="R139" s="338" t="s">
        <v>18283</v>
      </c>
      <c r="S139" s="329" t="s">
        <v>2234</v>
      </c>
      <c r="T139" s="329" t="s">
        <v>53</v>
      </c>
      <c r="U139" s="336">
        <v>34061</v>
      </c>
      <c r="V139" s="329" t="s">
        <v>343</v>
      </c>
      <c r="W139" s="329" t="s">
        <v>343</v>
      </c>
      <c r="X139" s="329" t="s">
        <v>1936</v>
      </c>
      <c r="Y139" s="338" t="s">
        <v>18284</v>
      </c>
      <c r="Z139" s="336">
        <v>44314</v>
      </c>
      <c r="AA139" s="329" t="s">
        <v>1937</v>
      </c>
      <c r="AB139" s="329" t="s">
        <v>1956</v>
      </c>
      <c r="AC139" s="339" t="s">
        <v>1939</v>
      </c>
      <c r="AD139" s="329" t="s">
        <v>2137</v>
      </c>
      <c r="AE139" s="329" t="s">
        <v>2273</v>
      </c>
      <c r="AF139" s="329" t="s">
        <v>18285</v>
      </c>
      <c r="AG139" s="329" t="s">
        <v>18286</v>
      </c>
      <c r="AH139" s="329" t="s">
        <v>18285</v>
      </c>
      <c r="AI139" s="329" t="s">
        <v>18286</v>
      </c>
      <c r="AJ139" s="338" t="s">
        <v>18287</v>
      </c>
      <c r="AK139" s="329" t="s">
        <v>18288</v>
      </c>
      <c r="AL139" s="329" t="s">
        <v>1993</v>
      </c>
      <c r="AM139" s="500" t="s">
        <v>585</v>
      </c>
      <c r="AN139" s="325" t="s">
        <v>586</v>
      </c>
      <c r="AO139" s="7" t="s">
        <v>18289</v>
      </c>
      <c r="AQ139" s="6" t="s">
        <v>18290</v>
      </c>
      <c r="AR139" s="501" t="str">
        <f>Table2[[#This Row],[Employee Code]]</f>
        <v>12001007</v>
      </c>
      <c r="AS139" s="4" t="s">
        <v>17358</v>
      </c>
      <c r="AT139" s="4" t="s">
        <v>17038</v>
      </c>
    </row>
    <row r="140" spans="1:46" s="4" customFormat="1" ht="25" customHeight="1" x14ac:dyDescent="0.35">
      <c r="A140" s="365">
        <f t="shared" si="2"/>
        <v>139</v>
      </c>
      <c r="B140" s="338" t="s">
        <v>16398</v>
      </c>
      <c r="C140" s="335" t="s">
        <v>588</v>
      </c>
      <c r="D140" s="329" t="s">
        <v>18291</v>
      </c>
      <c r="E140" s="329" t="s">
        <v>14</v>
      </c>
      <c r="F140" s="336">
        <v>44018</v>
      </c>
      <c r="G140" s="336">
        <v>44077</v>
      </c>
      <c r="H140" s="336">
        <v>44078</v>
      </c>
      <c r="I140" s="336"/>
      <c r="J140" s="329" t="s">
        <v>1932</v>
      </c>
      <c r="K140" s="337" t="s">
        <v>69</v>
      </c>
      <c r="L140" s="337" t="s">
        <v>69</v>
      </c>
      <c r="M140" s="337" t="s">
        <v>69</v>
      </c>
      <c r="N140" s="337" t="s">
        <v>2097</v>
      </c>
      <c r="O140" s="337" t="s">
        <v>589</v>
      </c>
      <c r="P140" s="337" t="s">
        <v>2274</v>
      </c>
      <c r="Q140" s="329" t="s">
        <v>21</v>
      </c>
      <c r="R140" s="338" t="s">
        <v>18292</v>
      </c>
      <c r="S140" s="329" t="s">
        <v>1944</v>
      </c>
      <c r="T140" s="329" t="s">
        <v>53</v>
      </c>
      <c r="U140" s="336">
        <v>26266</v>
      </c>
      <c r="V140" s="329" t="s">
        <v>255</v>
      </c>
      <c r="W140" s="329" t="s">
        <v>2275</v>
      </c>
      <c r="X140" s="329" t="s">
        <v>1936</v>
      </c>
      <c r="Y140" s="338" t="s">
        <v>18293</v>
      </c>
      <c r="Z140" s="336">
        <v>44577</v>
      </c>
      <c r="AA140" s="329" t="s">
        <v>1937</v>
      </c>
      <c r="AB140" s="329" t="s">
        <v>1938</v>
      </c>
      <c r="AC140" s="339" t="s">
        <v>1939</v>
      </c>
      <c r="AD140" s="329" t="s">
        <v>2010</v>
      </c>
      <c r="AE140" s="329" t="s">
        <v>1948</v>
      </c>
      <c r="AF140" s="329" t="s">
        <v>18294</v>
      </c>
      <c r="AG140" s="329" t="s">
        <v>18295</v>
      </c>
      <c r="AH140" s="329" t="s">
        <v>18294</v>
      </c>
      <c r="AI140" s="329" t="s">
        <v>18295</v>
      </c>
      <c r="AJ140" s="338" t="s">
        <v>18296</v>
      </c>
      <c r="AK140" s="329" t="s">
        <v>18297</v>
      </c>
      <c r="AL140" s="329" t="s">
        <v>1971</v>
      </c>
      <c r="AM140" s="500" t="s">
        <v>590</v>
      </c>
      <c r="AN140" s="325" t="s">
        <v>591</v>
      </c>
      <c r="AO140" s="7"/>
      <c r="AQ140" s="6" t="s">
        <v>18298</v>
      </c>
      <c r="AR140" s="501" t="str">
        <f>Table2[[#This Row],[Employee Code]]</f>
        <v>12001011</v>
      </c>
      <c r="AS140" s="4" t="s">
        <v>16</v>
      </c>
      <c r="AT140" s="4" t="s">
        <v>14</v>
      </c>
    </row>
    <row r="141" spans="1:46" s="4" customFormat="1" ht="25" customHeight="1" x14ac:dyDescent="0.35">
      <c r="A141" s="365">
        <f t="shared" si="2"/>
        <v>140</v>
      </c>
      <c r="B141" s="338" t="s">
        <v>16399</v>
      </c>
      <c r="C141" s="335" t="s">
        <v>592</v>
      </c>
      <c r="D141" s="329"/>
      <c r="E141" s="329" t="s">
        <v>14</v>
      </c>
      <c r="F141" s="336">
        <v>44018</v>
      </c>
      <c r="G141" s="336">
        <v>44077</v>
      </c>
      <c r="H141" s="336">
        <v>45539</v>
      </c>
      <c r="I141" s="336"/>
      <c r="J141" s="329" t="s">
        <v>1932</v>
      </c>
      <c r="K141" s="337" t="s">
        <v>34</v>
      </c>
      <c r="L141" s="337" t="s">
        <v>115</v>
      </c>
      <c r="M141" s="337" t="s">
        <v>2070</v>
      </c>
      <c r="N141" s="337" t="s">
        <v>1990</v>
      </c>
      <c r="O141" s="337" t="s">
        <v>484</v>
      </c>
      <c r="P141" s="337" t="s">
        <v>2220</v>
      </c>
      <c r="Q141" s="329" t="s">
        <v>21</v>
      </c>
      <c r="R141" s="338" t="s">
        <v>18299</v>
      </c>
      <c r="S141" s="329" t="s">
        <v>2234</v>
      </c>
      <c r="T141" s="329" t="s">
        <v>22</v>
      </c>
      <c r="U141" s="336">
        <v>33375</v>
      </c>
      <c r="V141" s="329" t="s">
        <v>255</v>
      </c>
      <c r="W141" s="329" t="s">
        <v>255</v>
      </c>
      <c r="X141" s="329" t="s">
        <v>1936</v>
      </c>
      <c r="Y141" s="338" t="s">
        <v>18300</v>
      </c>
      <c r="Z141" s="336">
        <v>44551</v>
      </c>
      <c r="AA141" s="329" t="s">
        <v>1937</v>
      </c>
      <c r="AB141" s="329" t="s">
        <v>1938</v>
      </c>
      <c r="AC141" s="339" t="s">
        <v>1939</v>
      </c>
      <c r="AD141" s="329" t="s">
        <v>2199</v>
      </c>
      <c r="AE141" s="329" t="s">
        <v>1948</v>
      </c>
      <c r="AF141" s="329" t="s">
        <v>18301</v>
      </c>
      <c r="AG141" s="329" t="s">
        <v>18302</v>
      </c>
      <c r="AH141" s="329" t="s">
        <v>18301</v>
      </c>
      <c r="AI141" s="329" t="s">
        <v>18302</v>
      </c>
      <c r="AJ141" s="338" t="s">
        <v>18303</v>
      </c>
      <c r="AK141" s="329" t="s">
        <v>2276</v>
      </c>
      <c r="AL141" s="329" t="s">
        <v>2005</v>
      </c>
      <c r="AM141" s="500" t="s">
        <v>593</v>
      </c>
      <c r="AN141" s="325" t="s">
        <v>594</v>
      </c>
      <c r="AO141" s="7" t="s">
        <v>18304</v>
      </c>
      <c r="AQ141" s="6" t="s">
        <v>18305</v>
      </c>
      <c r="AR141" s="501" t="str">
        <f>Table2[[#This Row],[Employee Code]]</f>
        <v>12001013</v>
      </c>
      <c r="AS141" s="4" t="s">
        <v>16</v>
      </c>
      <c r="AT141" s="4" t="s">
        <v>14</v>
      </c>
    </row>
    <row r="142" spans="1:46" s="4" customFormat="1" ht="25" customHeight="1" x14ac:dyDescent="0.35">
      <c r="A142" s="365">
        <f t="shared" si="2"/>
        <v>141</v>
      </c>
      <c r="B142" s="338" t="s">
        <v>16400</v>
      </c>
      <c r="C142" s="335" t="s">
        <v>595</v>
      </c>
      <c r="D142" s="329"/>
      <c r="E142" s="329" t="s">
        <v>14</v>
      </c>
      <c r="F142" s="336">
        <v>44018</v>
      </c>
      <c r="G142" s="336">
        <v>44077</v>
      </c>
      <c r="H142" s="336">
        <v>45539</v>
      </c>
      <c r="I142" s="336"/>
      <c r="J142" s="329" t="s">
        <v>1932</v>
      </c>
      <c r="K142" s="337" t="s">
        <v>34</v>
      </c>
      <c r="L142" s="337" t="s">
        <v>35</v>
      </c>
      <c r="M142" s="337" t="s">
        <v>2142</v>
      </c>
      <c r="N142" s="337" t="s">
        <v>2050</v>
      </c>
      <c r="O142" s="337" t="s">
        <v>414</v>
      </c>
      <c r="P142" s="337" t="s">
        <v>2184</v>
      </c>
      <c r="Q142" s="329" t="s">
        <v>21</v>
      </c>
      <c r="R142" s="338" t="s">
        <v>18306</v>
      </c>
      <c r="S142" s="329" t="s">
        <v>2029</v>
      </c>
      <c r="T142" s="329" t="s">
        <v>22</v>
      </c>
      <c r="U142" s="336">
        <v>34079</v>
      </c>
      <c r="V142" s="329" t="s">
        <v>255</v>
      </c>
      <c r="W142" s="329" t="s">
        <v>455</v>
      </c>
      <c r="X142" s="329" t="s">
        <v>1936</v>
      </c>
      <c r="Y142" s="338" t="s">
        <v>18307</v>
      </c>
      <c r="Z142" s="336">
        <v>44522</v>
      </c>
      <c r="AA142" s="329" t="s">
        <v>1937</v>
      </c>
      <c r="AB142" s="329" t="s">
        <v>1956</v>
      </c>
      <c r="AC142" s="339" t="s">
        <v>1974</v>
      </c>
      <c r="AD142" s="329" t="s">
        <v>2146</v>
      </c>
      <c r="AE142" s="329" t="s">
        <v>2041</v>
      </c>
      <c r="AF142" s="329" t="s">
        <v>18308</v>
      </c>
      <c r="AG142" s="329" t="s">
        <v>18309</v>
      </c>
      <c r="AH142" s="329" t="s">
        <v>18308</v>
      </c>
      <c r="AI142" s="329" t="s">
        <v>18309</v>
      </c>
      <c r="AJ142" s="338" t="s">
        <v>18310</v>
      </c>
      <c r="AK142" s="329" t="s">
        <v>18311</v>
      </c>
      <c r="AL142" s="329" t="s">
        <v>1958</v>
      </c>
      <c r="AM142" s="500" t="s">
        <v>596</v>
      </c>
      <c r="AN142" s="325" t="s">
        <v>597</v>
      </c>
      <c r="AO142" s="7" t="s">
        <v>18312</v>
      </c>
      <c r="AQ142" s="6" t="s">
        <v>18313</v>
      </c>
      <c r="AR142" s="501" t="str">
        <f>Table2[[#This Row],[Employee Code]]</f>
        <v>12001017</v>
      </c>
      <c r="AS142" s="4" t="s">
        <v>16</v>
      </c>
      <c r="AT142" s="4" t="s">
        <v>14</v>
      </c>
    </row>
    <row r="143" spans="1:46" s="4" customFormat="1" ht="25" customHeight="1" x14ac:dyDescent="0.35">
      <c r="A143" s="365">
        <f t="shared" si="2"/>
        <v>142</v>
      </c>
      <c r="B143" s="338" t="s">
        <v>16401</v>
      </c>
      <c r="C143" s="335" t="s">
        <v>598</v>
      </c>
      <c r="D143" s="329"/>
      <c r="E143" s="329" t="s">
        <v>14</v>
      </c>
      <c r="F143" s="336">
        <v>44032</v>
      </c>
      <c r="G143" s="336">
        <v>44091</v>
      </c>
      <c r="H143" s="336">
        <v>44092</v>
      </c>
      <c r="I143" s="336"/>
      <c r="J143" s="329" t="s">
        <v>1932</v>
      </c>
      <c r="K143" s="337" t="s">
        <v>34</v>
      </c>
      <c r="L143" s="337" t="s">
        <v>35</v>
      </c>
      <c r="M143" s="337" t="s">
        <v>35</v>
      </c>
      <c r="N143" s="337" t="s">
        <v>1964</v>
      </c>
      <c r="O143" s="337" t="s">
        <v>599</v>
      </c>
      <c r="P143" s="337" t="s">
        <v>2277</v>
      </c>
      <c r="Q143" s="329" t="s">
        <v>21</v>
      </c>
      <c r="R143" s="338" t="s">
        <v>18314</v>
      </c>
      <c r="S143" s="329" t="s">
        <v>1944</v>
      </c>
      <c r="T143" s="329" t="s">
        <v>22</v>
      </c>
      <c r="U143" s="336">
        <v>28892</v>
      </c>
      <c r="V143" s="9" t="s">
        <v>707</v>
      </c>
      <c r="W143" s="329" t="s">
        <v>2007</v>
      </c>
      <c r="X143" s="329" t="s">
        <v>1936</v>
      </c>
      <c r="Y143" s="338" t="s">
        <v>18315</v>
      </c>
      <c r="Z143" s="336">
        <v>44552</v>
      </c>
      <c r="AA143" s="329" t="s">
        <v>1937</v>
      </c>
      <c r="AB143" s="329" t="s">
        <v>1938</v>
      </c>
      <c r="AC143" s="339" t="s">
        <v>1939</v>
      </c>
      <c r="AD143" s="329" t="s">
        <v>2004</v>
      </c>
      <c r="AE143" s="329" t="s">
        <v>1948</v>
      </c>
      <c r="AF143" s="329" t="s">
        <v>18316</v>
      </c>
      <c r="AG143" s="329" t="s">
        <v>18317</v>
      </c>
      <c r="AH143" s="329" t="s">
        <v>18316</v>
      </c>
      <c r="AI143" s="329" t="s">
        <v>18317</v>
      </c>
      <c r="AJ143" s="338" t="s">
        <v>18318</v>
      </c>
      <c r="AK143" s="329" t="s">
        <v>18319</v>
      </c>
      <c r="AL143" s="329" t="s">
        <v>1941</v>
      </c>
      <c r="AM143" s="500" t="s">
        <v>600</v>
      </c>
      <c r="AN143" s="325" t="s">
        <v>601</v>
      </c>
      <c r="AO143" s="7" t="s">
        <v>18320</v>
      </c>
      <c r="AQ143" s="6" t="s">
        <v>18321</v>
      </c>
      <c r="AR143" s="501" t="str">
        <f>Table2[[#This Row],[Employee Code]]</f>
        <v>12001020</v>
      </c>
      <c r="AS143" s="4" t="s">
        <v>16</v>
      </c>
      <c r="AT143" s="4" t="s">
        <v>14</v>
      </c>
    </row>
    <row r="144" spans="1:46" s="4" customFormat="1" ht="25" customHeight="1" x14ac:dyDescent="0.35">
      <c r="A144" s="365">
        <f t="shared" si="2"/>
        <v>143</v>
      </c>
      <c r="B144" s="338" t="s">
        <v>16402</v>
      </c>
      <c r="C144" s="334" t="s">
        <v>602</v>
      </c>
      <c r="D144" s="329"/>
      <c r="E144" s="329" t="s">
        <v>14</v>
      </c>
      <c r="F144" s="336">
        <v>44046</v>
      </c>
      <c r="G144" s="336">
        <v>44105</v>
      </c>
      <c r="H144" s="336">
        <v>44471</v>
      </c>
      <c r="I144" s="336">
        <v>45566</v>
      </c>
      <c r="J144" s="329" t="s">
        <v>2269</v>
      </c>
      <c r="K144" s="337" t="s">
        <v>69</v>
      </c>
      <c r="L144" s="337" t="s">
        <v>70</v>
      </c>
      <c r="M144" s="337" t="s">
        <v>2147</v>
      </c>
      <c r="N144" s="337" t="s">
        <v>1972</v>
      </c>
      <c r="O144" s="337" t="s">
        <v>603</v>
      </c>
      <c r="P144" s="337" t="s">
        <v>2278</v>
      </c>
      <c r="Q144" s="329" t="s">
        <v>21</v>
      </c>
      <c r="R144" s="338" t="s">
        <v>18322</v>
      </c>
      <c r="S144" s="329" t="s">
        <v>1944</v>
      </c>
      <c r="T144" s="329" t="s">
        <v>53</v>
      </c>
      <c r="U144" s="336">
        <v>33027</v>
      </c>
      <c r="V144" s="329" t="s">
        <v>343</v>
      </c>
      <c r="W144" s="329" t="s">
        <v>343</v>
      </c>
      <c r="X144" s="329" t="s">
        <v>1936</v>
      </c>
      <c r="Y144" s="338" t="s">
        <v>18323</v>
      </c>
      <c r="Z144" s="336">
        <v>44729</v>
      </c>
      <c r="AA144" s="329" t="s">
        <v>1937</v>
      </c>
      <c r="AB144" s="329" t="s">
        <v>1938</v>
      </c>
      <c r="AC144" s="339" t="s">
        <v>1939</v>
      </c>
      <c r="AD144" s="329" t="s">
        <v>2210</v>
      </c>
      <c r="AE144" s="329" t="s">
        <v>1988</v>
      </c>
      <c r="AF144" s="329" t="s">
        <v>18324</v>
      </c>
      <c r="AG144" s="329" t="s">
        <v>18325</v>
      </c>
      <c r="AH144" s="329" t="s">
        <v>18324</v>
      </c>
      <c r="AI144" s="329" t="s">
        <v>18325</v>
      </c>
      <c r="AJ144" s="338" t="s">
        <v>18326</v>
      </c>
      <c r="AK144" s="329" t="s">
        <v>18327</v>
      </c>
      <c r="AL144" s="329" t="s">
        <v>1971</v>
      </c>
      <c r="AM144" s="500" t="s">
        <v>604</v>
      </c>
      <c r="AN144" s="325" t="s">
        <v>605</v>
      </c>
      <c r="AO144" s="7" t="s">
        <v>18328</v>
      </c>
      <c r="AQ144" s="6" t="s">
        <v>18329</v>
      </c>
      <c r="AR144" s="501" t="str">
        <f>Table2[[#This Row],[Employee Code]]</f>
        <v>12001024</v>
      </c>
      <c r="AS144" s="4" t="s">
        <v>16</v>
      </c>
      <c r="AT144" s="4" t="s">
        <v>14</v>
      </c>
    </row>
    <row r="145" spans="1:46" s="4" customFormat="1" ht="25" customHeight="1" x14ac:dyDescent="0.35">
      <c r="A145" s="365">
        <f t="shared" si="2"/>
        <v>144</v>
      </c>
      <c r="B145" s="338" t="s">
        <v>16403</v>
      </c>
      <c r="C145" s="335" t="s">
        <v>606</v>
      </c>
      <c r="D145" s="329" t="s">
        <v>18330</v>
      </c>
      <c r="E145" s="329" t="s">
        <v>14</v>
      </c>
      <c r="F145" s="336">
        <v>44060</v>
      </c>
      <c r="G145" s="336">
        <v>44119</v>
      </c>
      <c r="H145" s="336">
        <v>44120</v>
      </c>
      <c r="I145" s="336"/>
      <c r="J145" s="329" t="s">
        <v>1932</v>
      </c>
      <c r="K145" s="337" t="s">
        <v>64</v>
      </c>
      <c r="L145" s="337" t="s">
        <v>96</v>
      </c>
      <c r="M145" s="337" t="s">
        <v>96</v>
      </c>
      <c r="N145" s="337" t="s">
        <v>1942</v>
      </c>
      <c r="O145" s="337" t="s">
        <v>607</v>
      </c>
      <c r="P145" s="337" t="s">
        <v>2279</v>
      </c>
      <c r="Q145" s="329" t="s">
        <v>21</v>
      </c>
      <c r="R145" s="338" t="s">
        <v>18331</v>
      </c>
      <c r="S145" s="329" t="s">
        <v>1944</v>
      </c>
      <c r="T145" s="329" t="s">
        <v>22</v>
      </c>
      <c r="U145" s="336">
        <v>31121</v>
      </c>
      <c r="V145" s="329" t="s">
        <v>747</v>
      </c>
      <c r="W145" s="329" t="s">
        <v>747</v>
      </c>
      <c r="X145" s="329" t="s">
        <v>1936</v>
      </c>
      <c r="Y145" s="338" t="s">
        <v>18332</v>
      </c>
      <c r="Z145" s="336">
        <v>44326</v>
      </c>
      <c r="AA145" s="329" t="s">
        <v>1937</v>
      </c>
      <c r="AB145" s="329" t="s">
        <v>1938</v>
      </c>
      <c r="AC145" s="339" t="s">
        <v>1968</v>
      </c>
      <c r="AD145" s="329" t="s">
        <v>18333</v>
      </c>
      <c r="AE145" s="329" t="s">
        <v>18334</v>
      </c>
      <c r="AF145" s="329" t="s">
        <v>18335</v>
      </c>
      <c r="AG145" s="329" t="s">
        <v>18336</v>
      </c>
      <c r="AH145" s="329" t="s">
        <v>18335</v>
      </c>
      <c r="AI145" s="329" t="s">
        <v>18336</v>
      </c>
      <c r="AJ145" s="338" t="s">
        <v>18337</v>
      </c>
      <c r="AK145" s="329" t="s">
        <v>18338</v>
      </c>
      <c r="AL145" s="329" t="s">
        <v>1941</v>
      </c>
      <c r="AM145" s="500" t="s">
        <v>608</v>
      </c>
      <c r="AN145" s="325" t="s">
        <v>609</v>
      </c>
      <c r="AO145" s="7" t="s">
        <v>18339</v>
      </c>
      <c r="AQ145" s="6" t="s">
        <v>18340</v>
      </c>
      <c r="AR145" s="501" t="str">
        <f>Table2[[#This Row],[Employee Code]]</f>
        <v>12001031</v>
      </c>
      <c r="AS145" s="4" t="s">
        <v>16</v>
      </c>
      <c r="AT145" s="4" t="s">
        <v>14</v>
      </c>
    </row>
    <row r="146" spans="1:46" s="4" customFormat="1" ht="25" customHeight="1" x14ac:dyDescent="0.35">
      <c r="A146" s="365">
        <f t="shared" si="2"/>
        <v>145</v>
      </c>
      <c r="B146" s="338" t="s">
        <v>16404</v>
      </c>
      <c r="C146" s="335" t="s">
        <v>610</v>
      </c>
      <c r="D146" s="329" t="s">
        <v>18341</v>
      </c>
      <c r="E146" s="329" t="s">
        <v>162</v>
      </c>
      <c r="F146" s="336">
        <v>44065</v>
      </c>
      <c r="G146" s="336"/>
      <c r="H146" s="336">
        <v>45526</v>
      </c>
      <c r="I146" s="336"/>
      <c r="J146" s="329" t="s">
        <v>1932</v>
      </c>
      <c r="K146" s="337" t="s">
        <v>34</v>
      </c>
      <c r="L146" s="337" t="s">
        <v>35</v>
      </c>
      <c r="M146" s="337" t="s">
        <v>35</v>
      </c>
      <c r="N146" s="337" t="s">
        <v>2126</v>
      </c>
      <c r="O146" s="337" t="s">
        <v>307</v>
      </c>
      <c r="P146" s="337" t="s">
        <v>2127</v>
      </c>
      <c r="Q146" s="329" t="s">
        <v>21</v>
      </c>
      <c r="R146" s="338" t="s">
        <v>18342</v>
      </c>
      <c r="S146" s="329" t="s">
        <v>1944</v>
      </c>
      <c r="T146" s="329" t="s">
        <v>22</v>
      </c>
      <c r="U146" s="336">
        <v>30788</v>
      </c>
      <c r="V146" s="329" t="s">
        <v>162</v>
      </c>
      <c r="W146" s="329" t="s">
        <v>162</v>
      </c>
      <c r="X146" s="329" t="s">
        <v>1936</v>
      </c>
      <c r="Y146" s="338" t="s">
        <v>18343</v>
      </c>
      <c r="Z146" s="336">
        <v>44453</v>
      </c>
      <c r="AA146" s="329" t="s">
        <v>1937</v>
      </c>
      <c r="AB146" s="329" t="s">
        <v>1946</v>
      </c>
      <c r="AC146" s="339" t="s">
        <v>1939</v>
      </c>
      <c r="AD146" s="329" t="s">
        <v>2280</v>
      </c>
      <c r="AE146" s="329" t="s">
        <v>1998</v>
      </c>
      <c r="AF146" s="329" t="s">
        <v>18344</v>
      </c>
      <c r="AG146" s="329" t="s">
        <v>18345</v>
      </c>
      <c r="AH146" s="329" t="s">
        <v>18346</v>
      </c>
      <c r="AI146" s="329" t="s">
        <v>18347</v>
      </c>
      <c r="AJ146" s="338" t="s">
        <v>18348</v>
      </c>
      <c r="AK146" s="329" t="s">
        <v>18349</v>
      </c>
      <c r="AL146" s="329" t="s">
        <v>2005</v>
      </c>
      <c r="AM146" s="500" t="s">
        <v>611</v>
      </c>
      <c r="AN146" s="325" t="s">
        <v>612</v>
      </c>
      <c r="AO146" s="7" t="s">
        <v>18350</v>
      </c>
      <c r="AQ146" s="6" t="s">
        <v>18351</v>
      </c>
      <c r="AR146" s="501" t="str">
        <f>Table2[[#This Row],[Employee Code]]</f>
        <v>12001034</v>
      </c>
      <c r="AS146" s="4" t="s">
        <v>16</v>
      </c>
      <c r="AT146" s="4" t="s">
        <v>17038</v>
      </c>
    </row>
    <row r="147" spans="1:46" s="4" customFormat="1" ht="25" customHeight="1" x14ac:dyDescent="0.35">
      <c r="A147" s="365">
        <f t="shared" si="2"/>
        <v>146</v>
      </c>
      <c r="B147" s="338" t="s">
        <v>16405</v>
      </c>
      <c r="C147" s="335" t="s">
        <v>613</v>
      </c>
      <c r="D147" s="329"/>
      <c r="E147" s="329" t="s">
        <v>14</v>
      </c>
      <c r="F147" s="336">
        <v>44067</v>
      </c>
      <c r="G147" s="336">
        <v>44126</v>
      </c>
      <c r="H147" s="336">
        <v>44492</v>
      </c>
      <c r="I147" s="336">
        <v>45587</v>
      </c>
      <c r="J147" s="329" t="s">
        <v>2269</v>
      </c>
      <c r="K147" s="337" t="s">
        <v>80</v>
      </c>
      <c r="L147" s="337" t="s">
        <v>338</v>
      </c>
      <c r="M147" s="337" t="s">
        <v>2281</v>
      </c>
      <c r="N147" s="337" t="s">
        <v>1984</v>
      </c>
      <c r="O147" s="337" t="s">
        <v>614</v>
      </c>
      <c r="P147" s="337" t="s">
        <v>2282</v>
      </c>
      <c r="Q147" s="329" t="s">
        <v>21</v>
      </c>
      <c r="R147" s="338" t="s">
        <v>18352</v>
      </c>
      <c r="S147" s="329" t="s">
        <v>1935</v>
      </c>
      <c r="T147" s="329" t="s">
        <v>22</v>
      </c>
      <c r="U147" s="336">
        <v>32443</v>
      </c>
      <c r="V147" s="329" t="s">
        <v>255</v>
      </c>
      <c r="W147" s="329" t="s">
        <v>101</v>
      </c>
      <c r="X147" s="329" t="s">
        <v>1936</v>
      </c>
      <c r="Y147" s="338" t="s">
        <v>18353</v>
      </c>
      <c r="Z147" s="336">
        <v>44387</v>
      </c>
      <c r="AA147" s="329" t="s">
        <v>1937</v>
      </c>
      <c r="AB147" s="329" t="s">
        <v>1956</v>
      </c>
      <c r="AC147" s="339" t="s">
        <v>1939</v>
      </c>
      <c r="AD147" s="329" t="s">
        <v>1992</v>
      </c>
      <c r="AE147" s="329" t="s">
        <v>18354</v>
      </c>
      <c r="AF147" s="329" t="s">
        <v>18355</v>
      </c>
      <c r="AG147" s="329" t="s">
        <v>18356</v>
      </c>
      <c r="AH147" s="329" t="s">
        <v>18357</v>
      </c>
      <c r="AI147" s="329" t="s">
        <v>18358</v>
      </c>
      <c r="AJ147" s="338" t="s">
        <v>18359</v>
      </c>
      <c r="AK147" s="329" t="s">
        <v>18360</v>
      </c>
      <c r="AL147" s="329" t="s">
        <v>1993</v>
      </c>
      <c r="AM147" s="500" t="s">
        <v>615</v>
      </c>
      <c r="AN147" s="325" t="s">
        <v>616</v>
      </c>
      <c r="AO147" s="7" t="s">
        <v>18361</v>
      </c>
      <c r="AQ147" s="6" t="s">
        <v>18362</v>
      </c>
      <c r="AR147" s="501" t="str">
        <f>Table2[[#This Row],[Employee Code]]</f>
        <v>12001035</v>
      </c>
      <c r="AS147" s="4" t="s">
        <v>16</v>
      </c>
      <c r="AT147" s="4" t="s">
        <v>14</v>
      </c>
    </row>
    <row r="148" spans="1:46" s="4" customFormat="1" ht="25" customHeight="1" x14ac:dyDescent="0.35">
      <c r="A148" s="365">
        <f t="shared" si="2"/>
        <v>147</v>
      </c>
      <c r="B148" s="338" t="s">
        <v>16406</v>
      </c>
      <c r="C148" s="335" t="s">
        <v>617</v>
      </c>
      <c r="D148" s="329" t="s">
        <v>18341</v>
      </c>
      <c r="E148" s="329" t="s">
        <v>14</v>
      </c>
      <c r="F148" s="336">
        <v>44070</v>
      </c>
      <c r="G148" s="336"/>
      <c r="H148" s="336">
        <v>45531</v>
      </c>
      <c r="I148" s="336"/>
      <c r="J148" s="329" t="s">
        <v>1932</v>
      </c>
      <c r="K148" s="337" t="s">
        <v>69</v>
      </c>
      <c r="L148" s="337" t="s">
        <v>618</v>
      </c>
      <c r="M148" s="337" t="s">
        <v>18363</v>
      </c>
      <c r="N148" s="337" t="s">
        <v>2050</v>
      </c>
      <c r="O148" s="337" t="s">
        <v>619</v>
      </c>
      <c r="P148" s="337" t="s">
        <v>2283</v>
      </c>
      <c r="Q148" s="329" t="s">
        <v>21</v>
      </c>
      <c r="R148" s="338" t="s">
        <v>18364</v>
      </c>
      <c r="S148" s="329" t="s">
        <v>1944</v>
      </c>
      <c r="T148" s="329" t="s">
        <v>22</v>
      </c>
      <c r="U148" s="336">
        <v>32881</v>
      </c>
      <c r="V148" s="329" t="s">
        <v>255</v>
      </c>
      <c r="W148" s="329" t="s">
        <v>255</v>
      </c>
      <c r="X148" s="329" t="s">
        <v>1936</v>
      </c>
      <c r="Y148" s="338" t="s">
        <v>18365</v>
      </c>
      <c r="Z148" s="336">
        <v>44746</v>
      </c>
      <c r="AA148" s="329" t="s">
        <v>1937</v>
      </c>
      <c r="AB148" s="329" t="s">
        <v>1938</v>
      </c>
      <c r="AC148" s="339" t="s">
        <v>1939</v>
      </c>
      <c r="AD148" s="329" t="s">
        <v>18366</v>
      </c>
      <c r="AE148" s="329" t="s">
        <v>2284</v>
      </c>
      <c r="AF148" s="329" t="s">
        <v>18367</v>
      </c>
      <c r="AG148" s="329" t="s">
        <v>18368</v>
      </c>
      <c r="AH148" s="329" t="s">
        <v>18367</v>
      </c>
      <c r="AI148" s="329" t="s">
        <v>18368</v>
      </c>
      <c r="AJ148" s="338" t="s">
        <v>18369</v>
      </c>
      <c r="AK148" s="329" t="s">
        <v>18370</v>
      </c>
      <c r="AL148" s="329" t="s">
        <v>1941</v>
      </c>
      <c r="AM148" s="500" t="s">
        <v>620</v>
      </c>
      <c r="AN148" s="325" t="s">
        <v>621</v>
      </c>
      <c r="AO148" s="7" t="s">
        <v>18371</v>
      </c>
      <c r="AQ148" s="6" t="s">
        <v>18372</v>
      </c>
      <c r="AR148" s="501" t="str">
        <f>Table2[[#This Row],[Employee Code]]</f>
        <v>12001036</v>
      </c>
      <c r="AS148" s="4" t="s">
        <v>16</v>
      </c>
      <c r="AT148" s="4" t="s">
        <v>14</v>
      </c>
    </row>
    <row r="149" spans="1:46" s="4" customFormat="1" ht="25" customHeight="1" x14ac:dyDescent="0.35">
      <c r="A149" s="365">
        <f t="shared" si="2"/>
        <v>148</v>
      </c>
      <c r="B149" s="338" t="s">
        <v>16407</v>
      </c>
      <c r="C149" s="335" t="s">
        <v>622</v>
      </c>
      <c r="D149" s="329"/>
      <c r="E149" s="329" t="s">
        <v>14</v>
      </c>
      <c r="F149" s="336">
        <v>44074</v>
      </c>
      <c r="G149" s="336">
        <v>44133</v>
      </c>
      <c r="H149" s="336">
        <v>44499</v>
      </c>
      <c r="I149" s="336">
        <v>45594</v>
      </c>
      <c r="J149" s="329" t="s">
        <v>2269</v>
      </c>
      <c r="K149" s="337" t="s">
        <v>69</v>
      </c>
      <c r="L149" s="337" t="s">
        <v>70</v>
      </c>
      <c r="M149" s="337" t="s">
        <v>2147</v>
      </c>
      <c r="N149" s="337" t="s">
        <v>1972</v>
      </c>
      <c r="O149" s="337" t="s">
        <v>603</v>
      </c>
      <c r="P149" s="337" t="s">
        <v>2278</v>
      </c>
      <c r="Q149" s="329" t="s">
        <v>21</v>
      </c>
      <c r="R149" s="338" t="s">
        <v>18373</v>
      </c>
      <c r="S149" s="329" t="s">
        <v>1986</v>
      </c>
      <c r="T149" s="329" t="s">
        <v>53</v>
      </c>
      <c r="U149" s="336">
        <v>31222</v>
      </c>
      <c r="V149" s="329" t="s">
        <v>255</v>
      </c>
      <c r="W149" s="329" t="s">
        <v>255</v>
      </c>
      <c r="X149" s="329" t="s">
        <v>1936</v>
      </c>
      <c r="Y149" s="338" t="s">
        <v>18374</v>
      </c>
      <c r="Z149" s="336">
        <v>44913</v>
      </c>
      <c r="AA149" s="329" t="s">
        <v>1937</v>
      </c>
      <c r="AB149" s="329" t="s">
        <v>1946</v>
      </c>
      <c r="AC149" s="339" t="s">
        <v>1974</v>
      </c>
      <c r="AD149" s="329" t="s">
        <v>2233</v>
      </c>
      <c r="AE149" s="329" t="s">
        <v>1988</v>
      </c>
      <c r="AF149" s="329" t="s">
        <v>18375</v>
      </c>
      <c r="AG149" s="329" t="s">
        <v>18376</v>
      </c>
      <c r="AH149" s="329" t="s">
        <v>18377</v>
      </c>
      <c r="AI149" s="329" t="s">
        <v>18378</v>
      </c>
      <c r="AJ149" s="338" t="s">
        <v>18379</v>
      </c>
      <c r="AK149" s="329" t="s">
        <v>1169</v>
      </c>
      <c r="AL149" s="329" t="s">
        <v>1971</v>
      </c>
      <c r="AM149" s="500" t="s">
        <v>623</v>
      </c>
      <c r="AN149" s="325" t="s">
        <v>624</v>
      </c>
      <c r="AO149" s="7" t="s">
        <v>18380</v>
      </c>
      <c r="AQ149" s="6" t="s">
        <v>18381</v>
      </c>
      <c r="AR149" s="501" t="str">
        <f>Table2[[#This Row],[Employee Code]]</f>
        <v>12001039</v>
      </c>
      <c r="AS149" s="4" t="s">
        <v>16</v>
      </c>
      <c r="AT149" s="4" t="s">
        <v>14</v>
      </c>
    </row>
    <row r="150" spans="1:46" s="4" customFormat="1" ht="25" customHeight="1" x14ac:dyDescent="0.35">
      <c r="A150" s="365">
        <f t="shared" si="2"/>
        <v>149</v>
      </c>
      <c r="B150" s="338" t="s">
        <v>16408</v>
      </c>
      <c r="C150" s="335" t="s">
        <v>625</v>
      </c>
      <c r="D150" s="329"/>
      <c r="E150" s="329" t="s">
        <v>351</v>
      </c>
      <c r="F150" s="336">
        <v>44074</v>
      </c>
      <c r="G150" s="336">
        <v>44133</v>
      </c>
      <c r="H150" s="336">
        <v>44499</v>
      </c>
      <c r="I150" s="336">
        <v>45594</v>
      </c>
      <c r="J150" s="329" t="s">
        <v>2269</v>
      </c>
      <c r="K150" s="337" t="s">
        <v>34</v>
      </c>
      <c r="L150" s="337" t="s">
        <v>35</v>
      </c>
      <c r="M150" s="337" t="s">
        <v>35</v>
      </c>
      <c r="N150" s="337" t="s">
        <v>2155</v>
      </c>
      <c r="O150" s="337" t="s">
        <v>626</v>
      </c>
      <c r="P150" s="337" t="s">
        <v>2285</v>
      </c>
      <c r="Q150" s="329" t="s">
        <v>21</v>
      </c>
      <c r="R150" s="338" t="s">
        <v>18382</v>
      </c>
      <c r="S150" s="329" t="s">
        <v>17457</v>
      </c>
      <c r="T150" s="329" t="s">
        <v>22</v>
      </c>
      <c r="U150" s="336">
        <v>34748</v>
      </c>
      <c r="V150" s="329" t="s">
        <v>351</v>
      </c>
      <c r="W150" s="329" t="s">
        <v>79</v>
      </c>
      <c r="X150" s="329" t="s">
        <v>1936</v>
      </c>
      <c r="Y150" s="338" t="s">
        <v>18383</v>
      </c>
      <c r="Z150" s="336">
        <v>44445</v>
      </c>
      <c r="AA150" s="329" t="s">
        <v>1937</v>
      </c>
      <c r="AB150" s="329" t="s">
        <v>1938</v>
      </c>
      <c r="AC150" s="339" t="s">
        <v>1974</v>
      </c>
      <c r="AD150" s="329" t="s">
        <v>18384</v>
      </c>
      <c r="AE150" s="329" t="s">
        <v>1948</v>
      </c>
      <c r="AF150" s="329" t="s">
        <v>18385</v>
      </c>
      <c r="AG150" s="329" t="s">
        <v>18386</v>
      </c>
      <c r="AH150" s="329" t="s">
        <v>18385</v>
      </c>
      <c r="AI150" s="329" t="s">
        <v>18386</v>
      </c>
      <c r="AJ150" s="338" t="s">
        <v>18387</v>
      </c>
      <c r="AK150" s="329" t="s">
        <v>18388</v>
      </c>
      <c r="AL150" s="329" t="s">
        <v>2005</v>
      </c>
      <c r="AM150" s="500" t="s">
        <v>627</v>
      </c>
      <c r="AN150" s="325" t="s">
        <v>628</v>
      </c>
      <c r="AO150" s="7" t="s">
        <v>18389</v>
      </c>
      <c r="AQ150" s="6" t="s">
        <v>18390</v>
      </c>
      <c r="AR150" s="501" t="str">
        <f>Table2[[#This Row],[Employee Code]]</f>
        <v>12001040</v>
      </c>
      <c r="AS150" s="4" t="s">
        <v>16</v>
      </c>
      <c r="AT150" s="4" t="s">
        <v>17038</v>
      </c>
    </row>
    <row r="151" spans="1:46" s="4" customFormat="1" ht="25" customHeight="1" x14ac:dyDescent="0.35">
      <c r="A151" s="365">
        <f t="shared" si="2"/>
        <v>150</v>
      </c>
      <c r="B151" s="338" t="s">
        <v>16409</v>
      </c>
      <c r="C151" s="335" t="s">
        <v>629</v>
      </c>
      <c r="D151" s="329"/>
      <c r="E151" s="329" t="s">
        <v>14</v>
      </c>
      <c r="F151" s="336">
        <v>44088</v>
      </c>
      <c r="G151" s="336">
        <v>44147</v>
      </c>
      <c r="H151" s="336">
        <v>44513</v>
      </c>
      <c r="I151" s="336">
        <v>45608</v>
      </c>
      <c r="J151" s="329" t="s">
        <v>2269</v>
      </c>
      <c r="K151" s="337" t="s">
        <v>69</v>
      </c>
      <c r="L151" s="337" t="s">
        <v>70</v>
      </c>
      <c r="M151" s="337" t="s">
        <v>2147</v>
      </c>
      <c r="N151" s="337" t="s">
        <v>1990</v>
      </c>
      <c r="O151" s="337" t="s">
        <v>505</v>
      </c>
      <c r="P151" s="337" t="s">
        <v>2236</v>
      </c>
      <c r="Q151" s="329" t="s">
        <v>21</v>
      </c>
      <c r="R151" s="338" t="s">
        <v>18391</v>
      </c>
      <c r="S151" s="329" t="s">
        <v>1966</v>
      </c>
      <c r="T151" s="329" t="s">
        <v>22</v>
      </c>
      <c r="U151" s="336">
        <v>31375</v>
      </c>
      <c r="V151" s="329" t="s">
        <v>747</v>
      </c>
      <c r="W151" s="329" t="s">
        <v>747</v>
      </c>
      <c r="X151" s="329" t="s">
        <v>1936</v>
      </c>
      <c r="Y151" s="338" t="s">
        <v>18392</v>
      </c>
      <c r="Z151" s="336">
        <v>44420</v>
      </c>
      <c r="AA151" s="329" t="s">
        <v>1937</v>
      </c>
      <c r="AB151" s="329" t="s">
        <v>1938</v>
      </c>
      <c r="AC151" s="339" t="s">
        <v>1939</v>
      </c>
      <c r="AD151" s="329" t="s">
        <v>2210</v>
      </c>
      <c r="AE151" s="329" t="s">
        <v>1988</v>
      </c>
      <c r="AF151" s="329" t="s">
        <v>18393</v>
      </c>
      <c r="AG151" s="329" t="s">
        <v>18394</v>
      </c>
      <c r="AH151" s="329" t="s">
        <v>18395</v>
      </c>
      <c r="AI151" s="329" t="s">
        <v>18396</v>
      </c>
      <c r="AJ151" s="338" t="s">
        <v>18397</v>
      </c>
      <c r="AK151" s="329" t="s">
        <v>18398</v>
      </c>
      <c r="AL151" s="329" t="s">
        <v>1941</v>
      </c>
      <c r="AM151" s="500" t="s">
        <v>630</v>
      </c>
      <c r="AN151" s="325" t="s">
        <v>631</v>
      </c>
      <c r="AO151" s="7" t="s">
        <v>18399</v>
      </c>
      <c r="AQ151" s="6" t="s">
        <v>18400</v>
      </c>
      <c r="AR151" s="501" t="str">
        <f>Table2[[#This Row],[Employee Code]]</f>
        <v>12001047</v>
      </c>
      <c r="AS151" s="4" t="s">
        <v>16</v>
      </c>
      <c r="AT151" s="4" t="s">
        <v>14</v>
      </c>
    </row>
    <row r="152" spans="1:46" s="4" customFormat="1" ht="25" customHeight="1" x14ac:dyDescent="0.35">
      <c r="A152" s="365">
        <f t="shared" si="2"/>
        <v>151</v>
      </c>
      <c r="B152" s="338" t="s">
        <v>16410</v>
      </c>
      <c r="C152" s="335" t="s">
        <v>632</v>
      </c>
      <c r="D152" s="329"/>
      <c r="E152" s="329" t="s">
        <v>455</v>
      </c>
      <c r="F152" s="336">
        <v>44102</v>
      </c>
      <c r="G152" s="336">
        <v>44161</v>
      </c>
      <c r="H152" s="336">
        <v>44527</v>
      </c>
      <c r="I152" s="336">
        <v>45622</v>
      </c>
      <c r="J152" s="329" t="s">
        <v>2269</v>
      </c>
      <c r="K152" s="337" t="s">
        <v>34</v>
      </c>
      <c r="L152" s="337" t="s">
        <v>35</v>
      </c>
      <c r="M152" s="337" t="s">
        <v>35</v>
      </c>
      <c r="N152" s="337" t="s">
        <v>2155</v>
      </c>
      <c r="O152" s="337" t="s">
        <v>626</v>
      </c>
      <c r="P152" s="337" t="s">
        <v>2285</v>
      </c>
      <c r="Q152" s="329" t="s">
        <v>21</v>
      </c>
      <c r="R152" s="338" t="s">
        <v>18401</v>
      </c>
      <c r="S152" s="329" t="s">
        <v>1944</v>
      </c>
      <c r="T152" s="329" t="s">
        <v>22</v>
      </c>
      <c r="U152" s="336">
        <v>33832</v>
      </c>
      <c r="V152" s="329" t="s">
        <v>501</v>
      </c>
      <c r="W152" s="329" t="s">
        <v>501</v>
      </c>
      <c r="X152" s="329" t="s">
        <v>1936</v>
      </c>
      <c r="Y152" s="338" t="s">
        <v>18402</v>
      </c>
      <c r="Z152" s="336">
        <v>45210</v>
      </c>
      <c r="AA152" s="329" t="s">
        <v>1937</v>
      </c>
      <c r="AB152" s="329" t="s">
        <v>1938</v>
      </c>
      <c r="AC152" s="339" t="s">
        <v>1939</v>
      </c>
      <c r="AD152" s="329" t="s">
        <v>2188</v>
      </c>
      <c r="AE152" s="329" t="s">
        <v>2041</v>
      </c>
      <c r="AF152" s="329" t="s">
        <v>18403</v>
      </c>
      <c r="AG152" s="329" t="s">
        <v>18404</v>
      </c>
      <c r="AH152" s="329" t="s">
        <v>18403</v>
      </c>
      <c r="AI152" s="329" t="s">
        <v>18404</v>
      </c>
      <c r="AJ152" s="338" t="s">
        <v>18405</v>
      </c>
      <c r="AK152" s="329" t="s">
        <v>18406</v>
      </c>
      <c r="AL152" s="329" t="s">
        <v>1941</v>
      </c>
      <c r="AM152" s="500" t="s">
        <v>633</v>
      </c>
      <c r="AN152" s="325" t="s">
        <v>634</v>
      </c>
      <c r="AO152" s="7" t="s">
        <v>18407</v>
      </c>
      <c r="AQ152" s="6" t="s">
        <v>18408</v>
      </c>
      <c r="AR152" s="501" t="str">
        <f>Table2[[#This Row],[Employee Code]]</f>
        <v>12001053</v>
      </c>
      <c r="AS152" s="4" t="s">
        <v>16</v>
      </c>
      <c r="AT152" s="4" t="s">
        <v>17038</v>
      </c>
    </row>
    <row r="153" spans="1:46" s="4" customFormat="1" ht="25" customHeight="1" x14ac:dyDescent="0.35">
      <c r="A153" s="365">
        <f t="shared" si="2"/>
        <v>152</v>
      </c>
      <c r="B153" s="338" t="s">
        <v>16411</v>
      </c>
      <c r="C153" s="335" t="s">
        <v>635</v>
      </c>
      <c r="D153" s="329"/>
      <c r="E153" s="329" t="s">
        <v>14</v>
      </c>
      <c r="F153" s="336">
        <v>44105</v>
      </c>
      <c r="G153" s="336">
        <v>44164</v>
      </c>
      <c r="H153" s="336">
        <v>45260</v>
      </c>
      <c r="I153" s="336"/>
      <c r="J153" s="329" t="s">
        <v>1932</v>
      </c>
      <c r="K153" s="337" t="s">
        <v>109</v>
      </c>
      <c r="L153" s="337" t="s">
        <v>636</v>
      </c>
      <c r="M153" s="337" t="s">
        <v>636</v>
      </c>
      <c r="N153" s="509" t="s">
        <v>1995</v>
      </c>
      <c r="O153" s="337" t="s">
        <v>637</v>
      </c>
      <c r="P153" s="337" t="s">
        <v>2286</v>
      </c>
      <c r="Q153" s="329" t="s">
        <v>21</v>
      </c>
      <c r="R153" s="338" t="s">
        <v>18409</v>
      </c>
      <c r="S153" s="329" t="s">
        <v>1944</v>
      </c>
      <c r="T153" s="329" t="s">
        <v>22</v>
      </c>
      <c r="U153" s="336">
        <v>27032</v>
      </c>
      <c r="V153" s="329" t="s">
        <v>79</v>
      </c>
      <c r="W153" s="329" t="s">
        <v>1153</v>
      </c>
      <c r="X153" s="329" t="s">
        <v>1936</v>
      </c>
      <c r="Y153" s="338" t="s">
        <v>18410</v>
      </c>
      <c r="Z153" s="336">
        <v>44983</v>
      </c>
      <c r="AA153" s="329" t="s">
        <v>1937</v>
      </c>
      <c r="AB153" s="329" t="s">
        <v>1938</v>
      </c>
      <c r="AC153" s="339" t="s">
        <v>1939</v>
      </c>
      <c r="AD153" s="329" t="s">
        <v>18411</v>
      </c>
      <c r="AE153" s="329" t="s">
        <v>18412</v>
      </c>
      <c r="AF153" s="329" t="s">
        <v>18413</v>
      </c>
      <c r="AG153" s="329" t="s">
        <v>18414</v>
      </c>
      <c r="AH153" s="329" t="s">
        <v>18415</v>
      </c>
      <c r="AI153" s="329" t="s">
        <v>18416</v>
      </c>
      <c r="AJ153" s="338" t="s">
        <v>18417</v>
      </c>
      <c r="AK153" s="329" t="s">
        <v>18418</v>
      </c>
      <c r="AL153" s="329" t="s">
        <v>1941</v>
      </c>
      <c r="AM153" s="500" t="s">
        <v>638</v>
      </c>
      <c r="AN153" s="325" t="s">
        <v>639</v>
      </c>
      <c r="AO153" s="7" t="s">
        <v>18419</v>
      </c>
      <c r="AQ153" s="6" t="s">
        <v>18420</v>
      </c>
      <c r="AR153" s="501" t="str">
        <f>Table2[[#This Row],[Employee Code]]</f>
        <v>12001055</v>
      </c>
      <c r="AS153" s="4" t="s">
        <v>16</v>
      </c>
      <c r="AT153" s="4" t="s">
        <v>14</v>
      </c>
    </row>
    <row r="154" spans="1:46" s="4" customFormat="1" ht="25" customHeight="1" x14ac:dyDescent="0.35">
      <c r="A154" s="4">
        <f t="shared" si="2"/>
        <v>153</v>
      </c>
      <c r="B154" s="501" t="s">
        <v>16412</v>
      </c>
      <c r="C154" s="5" t="s">
        <v>640</v>
      </c>
      <c r="E154" s="4" t="s">
        <v>141</v>
      </c>
      <c r="F154" s="502">
        <v>44105</v>
      </c>
      <c r="G154" s="502">
        <v>44164</v>
      </c>
      <c r="H154" s="502">
        <v>44530</v>
      </c>
      <c r="I154" s="502">
        <v>45625</v>
      </c>
      <c r="J154" s="4" t="s">
        <v>2269</v>
      </c>
      <c r="K154" s="6" t="s">
        <v>80</v>
      </c>
      <c r="L154" s="6" t="s">
        <v>163</v>
      </c>
      <c r="M154" s="6" t="s">
        <v>2052</v>
      </c>
      <c r="N154" s="6" t="s">
        <v>1984</v>
      </c>
      <c r="O154" s="6" t="s">
        <v>196</v>
      </c>
      <c r="P154" s="6" t="s">
        <v>2061</v>
      </c>
      <c r="Q154" s="4" t="s">
        <v>83</v>
      </c>
      <c r="R154" s="501" t="s">
        <v>18421</v>
      </c>
      <c r="S154" s="4" t="s">
        <v>2144</v>
      </c>
      <c r="T154" s="4" t="s">
        <v>53</v>
      </c>
      <c r="U154" s="502">
        <v>28820</v>
      </c>
      <c r="V154" s="4" t="s">
        <v>141</v>
      </c>
      <c r="W154" s="4" t="s">
        <v>141</v>
      </c>
      <c r="X154" s="4" t="s">
        <v>1936</v>
      </c>
      <c r="Y154" s="501" t="s">
        <v>18422</v>
      </c>
      <c r="Z154" s="502">
        <v>44308</v>
      </c>
      <c r="AA154" s="4" t="s">
        <v>1937</v>
      </c>
      <c r="AB154" s="4" t="s">
        <v>1946</v>
      </c>
      <c r="AC154" s="504" t="s">
        <v>1968</v>
      </c>
      <c r="AD154" s="4" t="s">
        <v>2139</v>
      </c>
      <c r="AE154" s="4" t="s">
        <v>18423</v>
      </c>
      <c r="AF154" s="4" t="s">
        <v>18424</v>
      </c>
      <c r="AG154" s="4" t="s">
        <v>18425</v>
      </c>
      <c r="AH154" s="4" t="s">
        <v>18424</v>
      </c>
      <c r="AI154" s="4" t="s">
        <v>18425</v>
      </c>
      <c r="AJ154" s="501" t="s">
        <v>18426</v>
      </c>
      <c r="AK154" s="4" t="s">
        <v>18427</v>
      </c>
      <c r="AL154" s="4" t="s">
        <v>1971</v>
      </c>
      <c r="AM154" s="501" t="s">
        <v>641</v>
      </c>
      <c r="AN154" s="7" t="s">
        <v>642</v>
      </c>
      <c r="AO154" s="7" t="s">
        <v>18428</v>
      </c>
      <c r="AQ154" s="6" t="s">
        <v>18429</v>
      </c>
      <c r="AR154" s="501" t="str">
        <f>Table2[[#This Row],[Employee Code]]</f>
        <v>12001056</v>
      </c>
      <c r="AS154" s="4" t="s">
        <v>17358</v>
      </c>
      <c r="AT154" s="4" t="s">
        <v>17038</v>
      </c>
    </row>
    <row r="155" spans="1:46" s="4" customFormat="1" ht="25" customHeight="1" x14ac:dyDescent="0.35">
      <c r="A155" s="365">
        <f t="shared" si="2"/>
        <v>154</v>
      </c>
      <c r="B155" s="338" t="s">
        <v>16413</v>
      </c>
      <c r="C155" s="335" t="s">
        <v>643</v>
      </c>
      <c r="D155" s="329"/>
      <c r="E155" s="329" t="s">
        <v>14</v>
      </c>
      <c r="F155" s="336">
        <v>44105</v>
      </c>
      <c r="G155" s="336">
        <v>44164</v>
      </c>
      <c r="H155" s="336">
        <v>44530</v>
      </c>
      <c r="I155" s="336">
        <v>45625</v>
      </c>
      <c r="J155" s="329" t="s">
        <v>2269</v>
      </c>
      <c r="K155" s="337" t="s">
        <v>69</v>
      </c>
      <c r="L155" s="337" t="s">
        <v>70</v>
      </c>
      <c r="M155" s="337" t="s">
        <v>2287</v>
      </c>
      <c r="N155" s="337" t="s">
        <v>1984</v>
      </c>
      <c r="O155" s="337" t="s">
        <v>644</v>
      </c>
      <c r="P155" s="337" t="s">
        <v>2288</v>
      </c>
      <c r="Q155" s="329" t="s">
        <v>21</v>
      </c>
      <c r="R155" s="338" t="s">
        <v>18430</v>
      </c>
      <c r="S155" s="329" t="s">
        <v>2003</v>
      </c>
      <c r="T155" s="329" t="s">
        <v>22</v>
      </c>
      <c r="U155" s="336">
        <v>30503</v>
      </c>
      <c r="V155" s="329" t="s">
        <v>255</v>
      </c>
      <c r="W155" s="329" t="s">
        <v>2289</v>
      </c>
      <c r="X155" s="329" t="s">
        <v>1936</v>
      </c>
      <c r="Y155" s="338" t="s">
        <v>18431</v>
      </c>
      <c r="Z155" s="336">
        <v>44833</v>
      </c>
      <c r="AA155" s="329" t="s">
        <v>1937</v>
      </c>
      <c r="AB155" s="329" t="s">
        <v>1946</v>
      </c>
      <c r="AC155" s="339" t="s">
        <v>1939</v>
      </c>
      <c r="AD155" s="329" t="s">
        <v>2203</v>
      </c>
      <c r="AE155" s="329" t="s">
        <v>1988</v>
      </c>
      <c r="AF155" s="329" t="s">
        <v>18432</v>
      </c>
      <c r="AG155" s="329" t="s">
        <v>18433</v>
      </c>
      <c r="AH155" s="329" t="s">
        <v>18434</v>
      </c>
      <c r="AI155" s="329" t="s">
        <v>18435</v>
      </c>
      <c r="AJ155" s="338" t="s">
        <v>18436</v>
      </c>
      <c r="AK155" s="329" t="s">
        <v>18437</v>
      </c>
      <c r="AL155" s="329" t="s">
        <v>1963</v>
      </c>
      <c r="AM155" s="500" t="s">
        <v>645</v>
      </c>
      <c r="AN155" s="508" t="s">
        <v>646</v>
      </c>
      <c r="AO155" s="7" t="s">
        <v>18438</v>
      </c>
      <c r="AQ155" s="6" t="s">
        <v>2290</v>
      </c>
      <c r="AR155" s="501" t="str">
        <f>Table2[[#This Row],[Employee Code]]</f>
        <v>12001059</v>
      </c>
      <c r="AS155" s="4" t="s">
        <v>16</v>
      </c>
      <c r="AT155" s="4" t="s">
        <v>14</v>
      </c>
    </row>
    <row r="156" spans="1:46" s="4" customFormat="1" ht="25" customHeight="1" x14ac:dyDescent="0.35">
      <c r="A156" s="365">
        <f t="shared" si="2"/>
        <v>155</v>
      </c>
      <c r="B156" s="338" t="s">
        <v>16414</v>
      </c>
      <c r="C156" s="335" t="s">
        <v>647</v>
      </c>
      <c r="D156" s="329" t="s">
        <v>18439</v>
      </c>
      <c r="E156" s="329" t="s">
        <v>14</v>
      </c>
      <c r="F156" s="336">
        <v>44124</v>
      </c>
      <c r="G156" s="336">
        <v>44183</v>
      </c>
      <c r="H156" s="336">
        <v>44184</v>
      </c>
      <c r="I156" s="336"/>
      <c r="J156" s="329" t="s">
        <v>1932</v>
      </c>
      <c r="K156" s="337" t="s">
        <v>80</v>
      </c>
      <c r="L156" s="337" t="s">
        <v>146</v>
      </c>
      <c r="M156" s="337" t="s">
        <v>146</v>
      </c>
      <c r="N156" s="337" t="s">
        <v>2097</v>
      </c>
      <c r="O156" s="337" t="s">
        <v>648</v>
      </c>
      <c r="P156" s="337" t="s">
        <v>2291</v>
      </c>
      <c r="Q156" s="329" t="s">
        <v>21</v>
      </c>
      <c r="R156" s="338" t="s">
        <v>18440</v>
      </c>
      <c r="S156" s="329" t="s">
        <v>1944</v>
      </c>
      <c r="T156" s="329" t="s">
        <v>22</v>
      </c>
      <c r="U156" s="336">
        <v>28321</v>
      </c>
      <c r="V156" s="329" t="s">
        <v>343</v>
      </c>
      <c r="W156" s="329" t="s">
        <v>343</v>
      </c>
      <c r="X156" s="329" t="s">
        <v>1936</v>
      </c>
      <c r="Y156" s="338" t="s">
        <v>18441</v>
      </c>
      <c r="Z156" s="336">
        <v>44474</v>
      </c>
      <c r="AA156" s="329" t="s">
        <v>1937</v>
      </c>
      <c r="AB156" s="329" t="s">
        <v>1938</v>
      </c>
      <c r="AC156" s="339" t="s">
        <v>1939</v>
      </c>
      <c r="AD156" s="329" t="s">
        <v>2010</v>
      </c>
      <c r="AE156" s="329" t="s">
        <v>2041</v>
      </c>
      <c r="AF156" s="329" t="s">
        <v>18442</v>
      </c>
      <c r="AG156" s="329" t="s">
        <v>18443</v>
      </c>
      <c r="AH156" s="329" t="s">
        <v>18444</v>
      </c>
      <c r="AI156" s="329" t="s">
        <v>18445</v>
      </c>
      <c r="AJ156" s="338" t="s">
        <v>18446</v>
      </c>
      <c r="AK156" s="329" t="s">
        <v>18447</v>
      </c>
      <c r="AL156" s="329" t="s">
        <v>1941</v>
      </c>
      <c r="AM156" s="500" t="s">
        <v>649</v>
      </c>
      <c r="AN156" s="325" t="s">
        <v>650</v>
      </c>
      <c r="AO156" s="7" t="s">
        <v>18448</v>
      </c>
      <c r="AQ156" s="6" t="s">
        <v>18449</v>
      </c>
      <c r="AR156" s="501" t="str">
        <f>Table2[[#This Row],[Employee Code]]</f>
        <v>12001065</v>
      </c>
      <c r="AS156" s="4" t="s">
        <v>16</v>
      </c>
      <c r="AT156" s="4" t="s">
        <v>14</v>
      </c>
    </row>
    <row r="157" spans="1:46" s="4" customFormat="1" ht="25" customHeight="1" x14ac:dyDescent="0.35">
      <c r="A157" s="365">
        <f t="shared" si="2"/>
        <v>156</v>
      </c>
      <c r="B157" s="338" t="s">
        <v>16415</v>
      </c>
      <c r="C157" s="335" t="s">
        <v>651</v>
      </c>
      <c r="D157" s="329"/>
      <c r="E157" s="329" t="s">
        <v>14</v>
      </c>
      <c r="F157" s="336">
        <v>44130</v>
      </c>
      <c r="G157" s="336">
        <v>44189</v>
      </c>
      <c r="H157" s="336">
        <v>44555</v>
      </c>
      <c r="I157" s="336">
        <v>45650</v>
      </c>
      <c r="J157" s="329" t="s">
        <v>2269</v>
      </c>
      <c r="K157" s="337" t="s">
        <v>34</v>
      </c>
      <c r="L157" s="337" t="s">
        <v>35</v>
      </c>
      <c r="M157" s="337" t="s">
        <v>2292</v>
      </c>
      <c r="N157" s="337" t="s">
        <v>1990</v>
      </c>
      <c r="O157" s="337" t="s">
        <v>652</v>
      </c>
      <c r="P157" s="337" t="s">
        <v>2293</v>
      </c>
      <c r="Q157" s="329" t="s">
        <v>21</v>
      </c>
      <c r="R157" s="338" t="s">
        <v>18450</v>
      </c>
      <c r="S157" s="329" t="s">
        <v>1935</v>
      </c>
      <c r="T157" s="329" t="s">
        <v>22</v>
      </c>
      <c r="U157" s="336">
        <v>32582</v>
      </c>
      <c r="V157" s="329" t="s">
        <v>141</v>
      </c>
      <c r="W157" s="329" t="s">
        <v>141</v>
      </c>
      <c r="X157" s="329" t="s">
        <v>1936</v>
      </c>
      <c r="Y157" s="338" t="s">
        <v>18451</v>
      </c>
      <c r="Z157" s="336">
        <v>44711</v>
      </c>
      <c r="AA157" s="329" t="s">
        <v>1937</v>
      </c>
      <c r="AB157" s="329" t="s">
        <v>1938</v>
      </c>
      <c r="AC157" s="339" t="s">
        <v>1939</v>
      </c>
      <c r="AD157" s="329" t="s">
        <v>2115</v>
      </c>
      <c r="AE157" s="329" t="s">
        <v>1948</v>
      </c>
      <c r="AF157" s="329" t="s">
        <v>18452</v>
      </c>
      <c r="AG157" s="329" t="s">
        <v>18453</v>
      </c>
      <c r="AH157" s="329" t="s">
        <v>18454</v>
      </c>
      <c r="AI157" s="329" t="s">
        <v>18455</v>
      </c>
      <c r="AJ157" s="338" t="s">
        <v>18456</v>
      </c>
      <c r="AK157" s="329" t="s">
        <v>18457</v>
      </c>
      <c r="AL157" s="329" t="s">
        <v>2224</v>
      </c>
      <c r="AM157" s="500" t="s">
        <v>653</v>
      </c>
      <c r="AN157" s="325" t="s">
        <v>654</v>
      </c>
      <c r="AO157" s="7" t="s">
        <v>18458</v>
      </c>
      <c r="AQ157" s="6" t="s">
        <v>18459</v>
      </c>
      <c r="AR157" s="501" t="str">
        <f>Table2[[#This Row],[Employee Code]]</f>
        <v>12001066</v>
      </c>
      <c r="AS157" s="4" t="s">
        <v>16</v>
      </c>
      <c r="AT157" s="4" t="s">
        <v>14</v>
      </c>
    </row>
    <row r="158" spans="1:46" s="4" customFormat="1" ht="25" customHeight="1" x14ac:dyDescent="0.35">
      <c r="A158" s="365">
        <f t="shared" si="2"/>
        <v>157</v>
      </c>
      <c r="B158" s="338" t="s">
        <v>16416</v>
      </c>
      <c r="C158" s="335" t="s">
        <v>655</v>
      </c>
      <c r="D158" s="329"/>
      <c r="E158" s="329" t="s">
        <v>14</v>
      </c>
      <c r="F158" s="336">
        <v>44137</v>
      </c>
      <c r="G158" s="336">
        <v>44196</v>
      </c>
      <c r="H158" s="336">
        <v>44562</v>
      </c>
      <c r="I158" s="336">
        <v>45657</v>
      </c>
      <c r="J158" s="329" t="s">
        <v>2269</v>
      </c>
      <c r="K158" s="337" t="s">
        <v>34</v>
      </c>
      <c r="L158" s="337" t="s">
        <v>35</v>
      </c>
      <c r="M158" s="337" t="s">
        <v>2142</v>
      </c>
      <c r="N158" s="337" t="s">
        <v>2050</v>
      </c>
      <c r="O158" s="337" t="s">
        <v>414</v>
      </c>
      <c r="P158" s="337" t="s">
        <v>2184</v>
      </c>
      <c r="Q158" s="329" t="s">
        <v>21</v>
      </c>
      <c r="R158" s="338" t="s">
        <v>18460</v>
      </c>
      <c r="S158" s="329" t="s">
        <v>1986</v>
      </c>
      <c r="T158" s="329" t="s">
        <v>22</v>
      </c>
      <c r="U158" s="336">
        <v>33333</v>
      </c>
      <c r="V158" s="329" t="s">
        <v>2205</v>
      </c>
      <c r="W158" s="329" t="s">
        <v>2205</v>
      </c>
      <c r="X158" s="329" t="s">
        <v>1936</v>
      </c>
      <c r="Y158" s="338" t="s">
        <v>18461</v>
      </c>
      <c r="Z158" s="336">
        <v>44636</v>
      </c>
      <c r="AA158" s="329" t="s">
        <v>1937</v>
      </c>
      <c r="AB158" s="329" t="s">
        <v>1938</v>
      </c>
      <c r="AC158" s="339" t="s">
        <v>1939</v>
      </c>
      <c r="AD158" s="329" t="s">
        <v>2098</v>
      </c>
      <c r="AE158" s="329" t="s">
        <v>2095</v>
      </c>
      <c r="AF158" s="329" t="s">
        <v>18462</v>
      </c>
      <c r="AG158" s="329" t="s">
        <v>18463</v>
      </c>
      <c r="AH158" s="329" t="s">
        <v>18464</v>
      </c>
      <c r="AI158" s="329" t="s">
        <v>18465</v>
      </c>
      <c r="AJ158" s="338" t="s">
        <v>18466</v>
      </c>
      <c r="AK158" s="329" t="s">
        <v>18467</v>
      </c>
      <c r="AL158" s="329" t="s">
        <v>1941</v>
      </c>
      <c r="AM158" s="500" t="s">
        <v>656</v>
      </c>
      <c r="AN158" s="325" t="s">
        <v>657</v>
      </c>
      <c r="AO158" s="7" t="s">
        <v>18468</v>
      </c>
      <c r="AQ158" s="6" t="s">
        <v>18469</v>
      </c>
      <c r="AR158" s="501" t="str">
        <f>Table2[[#This Row],[Employee Code]]</f>
        <v>12001069</v>
      </c>
      <c r="AS158" s="4" t="s">
        <v>16</v>
      </c>
      <c r="AT158" s="4" t="s">
        <v>14</v>
      </c>
    </row>
    <row r="159" spans="1:46" s="4" customFormat="1" ht="25" customHeight="1" x14ac:dyDescent="0.35">
      <c r="A159" s="365">
        <f t="shared" si="2"/>
        <v>158</v>
      </c>
      <c r="B159" s="338" t="s">
        <v>16417</v>
      </c>
      <c r="C159" s="335" t="s">
        <v>658</v>
      </c>
      <c r="D159" s="329"/>
      <c r="E159" s="329" t="s">
        <v>14</v>
      </c>
      <c r="F159" s="336">
        <v>44151</v>
      </c>
      <c r="G159" s="336">
        <v>44210</v>
      </c>
      <c r="H159" s="336">
        <v>45306</v>
      </c>
      <c r="I159" s="336"/>
      <c r="J159" s="329" t="s">
        <v>1932</v>
      </c>
      <c r="K159" s="337" t="s">
        <v>18</v>
      </c>
      <c r="L159" s="337" t="s">
        <v>283</v>
      </c>
      <c r="M159" s="337" t="s">
        <v>2116</v>
      </c>
      <c r="N159" s="337" t="s">
        <v>1942</v>
      </c>
      <c r="O159" s="337" t="s">
        <v>659</v>
      </c>
      <c r="P159" s="337" t="s">
        <v>2294</v>
      </c>
      <c r="Q159" s="329" t="s">
        <v>21</v>
      </c>
      <c r="R159" s="338" t="s">
        <v>18470</v>
      </c>
      <c r="S159" s="329" t="s">
        <v>2295</v>
      </c>
      <c r="T159" s="329" t="s">
        <v>22</v>
      </c>
      <c r="U159" s="336">
        <v>30117</v>
      </c>
      <c r="V159" s="7" t="s">
        <v>2109</v>
      </c>
      <c r="W159" s="329" t="s">
        <v>311</v>
      </c>
      <c r="X159" s="329" t="s">
        <v>1936</v>
      </c>
      <c r="Y159" s="338" t="s">
        <v>18471</v>
      </c>
      <c r="Z159" s="336">
        <v>44798</v>
      </c>
      <c r="AA159" s="329" t="s">
        <v>1937</v>
      </c>
      <c r="AB159" s="329" t="s">
        <v>1946</v>
      </c>
      <c r="AC159" s="339" t="s">
        <v>1939</v>
      </c>
      <c r="AD159" s="329" t="s">
        <v>18472</v>
      </c>
      <c r="AE159" s="329" t="s">
        <v>1962</v>
      </c>
      <c r="AF159" s="329" t="s">
        <v>18473</v>
      </c>
      <c r="AG159" s="329" t="s">
        <v>18474</v>
      </c>
      <c r="AH159" s="329" t="s">
        <v>18473</v>
      </c>
      <c r="AI159" s="329" t="s">
        <v>18474</v>
      </c>
      <c r="AJ159" s="338" t="s">
        <v>18475</v>
      </c>
      <c r="AK159" s="329" t="s">
        <v>18476</v>
      </c>
      <c r="AL159" s="329" t="s">
        <v>1958</v>
      </c>
      <c r="AM159" s="500" t="s">
        <v>660</v>
      </c>
      <c r="AN159" s="325" t="s">
        <v>661</v>
      </c>
      <c r="AO159" s="7"/>
      <c r="AQ159" s="6" t="s">
        <v>18477</v>
      </c>
      <c r="AR159" s="501" t="str">
        <f>Table2[[#This Row],[Employee Code]]</f>
        <v>12001071</v>
      </c>
      <c r="AS159" s="4" t="s">
        <v>16</v>
      </c>
      <c r="AT159" s="4" t="s">
        <v>14</v>
      </c>
    </row>
    <row r="160" spans="1:46" s="4" customFormat="1" ht="25" customHeight="1" x14ac:dyDescent="0.35">
      <c r="A160" s="365">
        <f t="shared" si="2"/>
        <v>159</v>
      </c>
      <c r="B160" s="338" t="s">
        <v>16418</v>
      </c>
      <c r="C160" s="334" t="s">
        <v>662</v>
      </c>
      <c r="D160" s="329"/>
      <c r="E160" s="329" t="s">
        <v>14</v>
      </c>
      <c r="F160" s="336">
        <v>44158</v>
      </c>
      <c r="G160" s="336">
        <v>44217</v>
      </c>
      <c r="H160" s="336">
        <v>44583</v>
      </c>
      <c r="I160" s="336">
        <v>45678</v>
      </c>
      <c r="J160" s="329" t="s">
        <v>2269</v>
      </c>
      <c r="K160" s="337" t="s">
        <v>69</v>
      </c>
      <c r="L160" s="337" t="s">
        <v>70</v>
      </c>
      <c r="M160" s="337" t="s">
        <v>2147</v>
      </c>
      <c r="N160" s="337" t="s">
        <v>1972</v>
      </c>
      <c r="O160" s="337" t="s">
        <v>603</v>
      </c>
      <c r="P160" s="337" t="s">
        <v>2278</v>
      </c>
      <c r="Q160" s="329" t="s">
        <v>21</v>
      </c>
      <c r="R160" s="338" t="s">
        <v>18478</v>
      </c>
      <c r="S160" s="329" t="s">
        <v>2135</v>
      </c>
      <c r="T160" s="329" t="s">
        <v>53</v>
      </c>
      <c r="U160" s="336">
        <v>30010</v>
      </c>
      <c r="V160" s="329" t="s">
        <v>255</v>
      </c>
      <c r="W160" s="329" t="s">
        <v>255</v>
      </c>
      <c r="X160" s="329" t="s">
        <v>1936</v>
      </c>
      <c r="Y160" s="338" t="s">
        <v>18479</v>
      </c>
      <c r="Z160" s="336">
        <v>44771</v>
      </c>
      <c r="AA160" s="329" t="s">
        <v>1937</v>
      </c>
      <c r="AB160" s="329" t="s">
        <v>1938</v>
      </c>
      <c r="AC160" s="339" t="s">
        <v>1968</v>
      </c>
      <c r="AD160" s="329" t="s">
        <v>2210</v>
      </c>
      <c r="AE160" s="329" t="s">
        <v>2296</v>
      </c>
      <c r="AF160" s="329" t="s">
        <v>18480</v>
      </c>
      <c r="AG160" s="329" t="s">
        <v>18481</v>
      </c>
      <c r="AH160" s="329" t="s">
        <v>18480</v>
      </c>
      <c r="AI160" s="329" t="s">
        <v>18481</v>
      </c>
      <c r="AJ160" s="338" t="s">
        <v>18482</v>
      </c>
      <c r="AK160" s="329" t="s">
        <v>18483</v>
      </c>
      <c r="AL160" s="329" t="s">
        <v>1971</v>
      </c>
      <c r="AM160" s="500" t="s">
        <v>663</v>
      </c>
      <c r="AN160" s="325" t="s">
        <v>664</v>
      </c>
      <c r="AO160" s="7" t="s">
        <v>664</v>
      </c>
      <c r="AQ160" s="6" t="s">
        <v>18484</v>
      </c>
      <c r="AR160" s="501" t="str">
        <f>Table2[[#This Row],[Employee Code]]</f>
        <v>12001077</v>
      </c>
      <c r="AS160" s="4" t="s">
        <v>16</v>
      </c>
      <c r="AT160" s="4" t="s">
        <v>14</v>
      </c>
    </row>
    <row r="161" spans="1:46" s="4" customFormat="1" ht="25" customHeight="1" x14ac:dyDescent="0.35">
      <c r="A161" s="365">
        <f t="shared" si="2"/>
        <v>160</v>
      </c>
      <c r="B161" s="338" t="s">
        <v>16419</v>
      </c>
      <c r="C161" s="335" t="s">
        <v>665</v>
      </c>
      <c r="D161" s="329"/>
      <c r="E161" s="329" t="s">
        <v>14</v>
      </c>
      <c r="F161" s="336">
        <v>44165</v>
      </c>
      <c r="G161" s="336">
        <v>44224</v>
      </c>
      <c r="H161" s="336">
        <v>44590</v>
      </c>
      <c r="I161" s="336">
        <v>45685</v>
      </c>
      <c r="J161" s="329" t="s">
        <v>2269</v>
      </c>
      <c r="K161" s="337" t="s">
        <v>69</v>
      </c>
      <c r="L161" s="337" t="s">
        <v>70</v>
      </c>
      <c r="M161" s="337" t="s">
        <v>2147</v>
      </c>
      <c r="N161" s="337" t="s">
        <v>1972</v>
      </c>
      <c r="O161" s="337" t="s">
        <v>603</v>
      </c>
      <c r="P161" s="337" t="s">
        <v>2278</v>
      </c>
      <c r="Q161" s="329" t="s">
        <v>21</v>
      </c>
      <c r="R161" s="338" t="s">
        <v>18485</v>
      </c>
      <c r="S161" s="329" t="s">
        <v>1944</v>
      </c>
      <c r="T161" s="329" t="s">
        <v>53</v>
      </c>
      <c r="U161" s="336">
        <v>31109</v>
      </c>
      <c r="V161" s="329" t="s">
        <v>2297</v>
      </c>
      <c r="W161" s="329" t="s">
        <v>255</v>
      </c>
      <c r="X161" s="329" t="s">
        <v>1936</v>
      </c>
      <c r="Y161" s="338" t="s">
        <v>18486</v>
      </c>
      <c r="Z161" s="336">
        <v>44305</v>
      </c>
      <c r="AA161" s="329" t="s">
        <v>1937</v>
      </c>
      <c r="AB161" s="329" t="s">
        <v>1938</v>
      </c>
      <c r="AC161" s="339" t="s">
        <v>1939</v>
      </c>
      <c r="AD161" s="329" t="s">
        <v>2210</v>
      </c>
      <c r="AE161" s="329" t="s">
        <v>1988</v>
      </c>
      <c r="AF161" s="329" t="s">
        <v>18487</v>
      </c>
      <c r="AG161" s="329" t="s">
        <v>18488</v>
      </c>
      <c r="AH161" s="329" t="s">
        <v>18487</v>
      </c>
      <c r="AI161" s="329" t="s">
        <v>18488</v>
      </c>
      <c r="AJ161" s="338" t="s">
        <v>18489</v>
      </c>
      <c r="AK161" s="329" t="s">
        <v>18490</v>
      </c>
      <c r="AL161" s="329" t="s">
        <v>1971</v>
      </c>
      <c r="AM161" s="500" t="s">
        <v>666</v>
      </c>
      <c r="AN161" s="325" t="s">
        <v>667</v>
      </c>
      <c r="AO161" s="7" t="s">
        <v>18491</v>
      </c>
      <c r="AQ161" s="6" t="s">
        <v>18492</v>
      </c>
      <c r="AR161" s="501" t="str">
        <f>Table2[[#This Row],[Employee Code]]</f>
        <v>12001082</v>
      </c>
      <c r="AS161" s="4" t="s">
        <v>16</v>
      </c>
      <c r="AT161" s="4" t="s">
        <v>14</v>
      </c>
    </row>
    <row r="162" spans="1:46" s="4" customFormat="1" ht="25" customHeight="1" x14ac:dyDescent="0.35">
      <c r="A162" s="365">
        <f t="shared" si="2"/>
        <v>161</v>
      </c>
      <c r="B162" s="232" t="s">
        <v>16420</v>
      </c>
      <c r="C162" s="248" t="s">
        <v>668</v>
      </c>
      <c r="D162" s="269" t="s">
        <v>18493</v>
      </c>
      <c r="E162" s="269" t="s">
        <v>669</v>
      </c>
      <c r="F162" s="275">
        <v>44166</v>
      </c>
      <c r="G162" s="275">
        <v>44225</v>
      </c>
      <c r="H162" s="275">
        <v>44226</v>
      </c>
      <c r="I162" s="275"/>
      <c r="J162" s="269" t="s">
        <v>1932</v>
      </c>
      <c r="K162" s="337" t="s">
        <v>80</v>
      </c>
      <c r="L162" s="337" t="s">
        <v>81</v>
      </c>
      <c r="M162" s="280" t="s">
        <v>2298</v>
      </c>
      <c r="N162" s="280" t="s">
        <v>2097</v>
      </c>
      <c r="O162" s="280" t="s">
        <v>164</v>
      </c>
      <c r="P162" s="337" t="s">
        <v>2053</v>
      </c>
      <c r="Q162" s="269" t="s">
        <v>83</v>
      </c>
      <c r="R162" s="232" t="s">
        <v>18494</v>
      </c>
      <c r="S162" s="269" t="s">
        <v>1944</v>
      </c>
      <c r="T162" s="269" t="s">
        <v>53</v>
      </c>
      <c r="U162" s="275">
        <v>30181</v>
      </c>
      <c r="V162" s="9" t="s">
        <v>293</v>
      </c>
      <c r="W162" s="269" t="s">
        <v>293</v>
      </c>
      <c r="X162" s="269" t="s">
        <v>1936</v>
      </c>
      <c r="Y162" s="338" t="s">
        <v>18495</v>
      </c>
      <c r="Z162" s="336">
        <v>44936</v>
      </c>
      <c r="AA162" s="329" t="s">
        <v>1937</v>
      </c>
      <c r="AB162" s="269" t="s">
        <v>1938</v>
      </c>
      <c r="AC162" s="346" t="s">
        <v>1939</v>
      </c>
      <c r="AD162" s="269" t="s">
        <v>2072</v>
      </c>
      <c r="AE162" s="269" t="s">
        <v>1948</v>
      </c>
      <c r="AF162" s="329" t="s">
        <v>18496</v>
      </c>
      <c r="AG162" s="329" t="s">
        <v>18497</v>
      </c>
      <c r="AH162" s="329" t="s">
        <v>18496</v>
      </c>
      <c r="AI162" s="329" t="s">
        <v>18497</v>
      </c>
      <c r="AJ162" s="338" t="s">
        <v>18498</v>
      </c>
      <c r="AK162" s="329" t="s">
        <v>18499</v>
      </c>
      <c r="AL162" s="329" t="s">
        <v>1971</v>
      </c>
      <c r="AM162" s="513" t="s">
        <v>670</v>
      </c>
      <c r="AN162" s="325" t="s">
        <v>671</v>
      </c>
      <c r="AO162" s="7" t="s">
        <v>18500</v>
      </c>
      <c r="AP162" s="7"/>
      <c r="AQ162" s="10" t="s">
        <v>18501</v>
      </c>
      <c r="AR162" s="501" t="str">
        <f>Table2[[#This Row],[Employee Code]]</f>
        <v>12001084</v>
      </c>
      <c r="AS162" s="4" t="s">
        <v>17280</v>
      </c>
      <c r="AT162" s="4" t="s">
        <v>17038</v>
      </c>
    </row>
    <row r="163" spans="1:46" s="4" customFormat="1" ht="25" customHeight="1" x14ac:dyDescent="0.35">
      <c r="A163" s="365">
        <f t="shared" si="2"/>
        <v>162</v>
      </c>
      <c r="B163" s="338" t="s">
        <v>16421</v>
      </c>
      <c r="C163" s="335" t="s">
        <v>672</v>
      </c>
      <c r="D163" s="329"/>
      <c r="E163" s="329" t="s">
        <v>14</v>
      </c>
      <c r="F163" s="336">
        <v>44166</v>
      </c>
      <c r="G163" s="336">
        <v>44225</v>
      </c>
      <c r="H163" s="336">
        <v>44591</v>
      </c>
      <c r="I163" s="336">
        <v>45686</v>
      </c>
      <c r="J163" s="329" t="s">
        <v>2269</v>
      </c>
      <c r="K163" s="337" t="s">
        <v>69</v>
      </c>
      <c r="L163" s="337" t="s">
        <v>618</v>
      </c>
      <c r="M163" s="337" t="s">
        <v>18363</v>
      </c>
      <c r="N163" s="337" t="s">
        <v>1984</v>
      </c>
      <c r="O163" s="337" t="s">
        <v>673</v>
      </c>
      <c r="P163" s="337" t="s">
        <v>2299</v>
      </c>
      <c r="Q163" s="329" t="s">
        <v>21</v>
      </c>
      <c r="R163" s="338" t="s">
        <v>18502</v>
      </c>
      <c r="S163" s="329" t="s">
        <v>2252</v>
      </c>
      <c r="T163" s="329" t="s">
        <v>53</v>
      </c>
      <c r="U163" s="336">
        <v>32988</v>
      </c>
      <c r="V163" s="329" t="s">
        <v>255</v>
      </c>
      <c r="W163" s="329" t="s">
        <v>255</v>
      </c>
      <c r="X163" s="329" t="s">
        <v>1936</v>
      </c>
      <c r="Y163" s="338" t="s">
        <v>18503</v>
      </c>
      <c r="Z163" s="336">
        <v>44580</v>
      </c>
      <c r="AA163" s="329" t="s">
        <v>1937</v>
      </c>
      <c r="AB163" s="329" t="s">
        <v>1938</v>
      </c>
      <c r="AC163" s="339" t="s">
        <v>1939</v>
      </c>
      <c r="AD163" s="329" t="s">
        <v>2132</v>
      </c>
      <c r="AE163" s="329" t="s">
        <v>2300</v>
      </c>
      <c r="AF163" s="329" t="s">
        <v>18504</v>
      </c>
      <c r="AG163" s="329" t="s">
        <v>18505</v>
      </c>
      <c r="AH163" s="329" t="s">
        <v>18504</v>
      </c>
      <c r="AI163" s="329" t="s">
        <v>18505</v>
      </c>
      <c r="AJ163" s="338" t="s">
        <v>18506</v>
      </c>
      <c r="AK163" s="329" t="s">
        <v>18507</v>
      </c>
      <c r="AL163" s="329" t="s">
        <v>2107</v>
      </c>
      <c r="AM163" s="500" t="s">
        <v>674</v>
      </c>
      <c r="AN163" s="325" t="s">
        <v>675</v>
      </c>
      <c r="AO163" s="7" t="s">
        <v>18508</v>
      </c>
      <c r="AQ163" s="6" t="s">
        <v>18509</v>
      </c>
      <c r="AR163" s="501" t="str">
        <f>Table2[[#This Row],[Employee Code]]</f>
        <v>12001085</v>
      </c>
      <c r="AS163" s="4" t="s">
        <v>16</v>
      </c>
      <c r="AT163" s="4" t="s">
        <v>14</v>
      </c>
    </row>
    <row r="164" spans="1:46" s="4" customFormat="1" ht="25" customHeight="1" x14ac:dyDescent="0.35">
      <c r="A164" s="365">
        <f t="shared" si="2"/>
        <v>163</v>
      </c>
      <c r="B164" s="338" t="s">
        <v>16422</v>
      </c>
      <c r="C164" s="335" t="s">
        <v>676</v>
      </c>
      <c r="D164" s="329"/>
      <c r="E164" s="329" t="s">
        <v>32</v>
      </c>
      <c r="F164" s="336">
        <v>44166</v>
      </c>
      <c r="G164" s="336">
        <v>44225</v>
      </c>
      <c r="H164" s="336">
        <v>44591</v>
      </c>
      <c r="I164" s="336">
        <v>45686</v>
      </c>
      <c r="J164" s="329" t="s">
        <v>2269</v>
      </c>
      <c r="K164" s="337" t="s">
        <v>34</v>
      </c>
      <c r="L164" s="337" t="s">
        <v>115</v>
      </c>
      <c r="M164" s="337" t="s">
        <v>2070</v>
      </c>
      <c r="N164" s="509" t="s">
        <v>1990</v>
      </c>
      <c r="O164" s="509" t="s">
        <v>484</v>
      </c>
      <c r="P164" s="509" t="s">
        <v>2220</v>
      </c>
      <c r="Q164" s="329" t="s">
        <v>21</v>
      </c>
      <c r="R164" s="338" t="s">
        <v>18510</v>
      </c>
      <c r="S164" s="4" t="s">
        <v>1944</v>
      </c>
      <c r="T164" s="329" t="s">
        <v>53</v>
      </c>
      <c r="U164" s="336">
        <v>34169</v>
      </c>
      <c r="V164" s="329" t="s">
        <v>527</v>
      </c>
      <c r="W164" s="329" t="s">
        <v>527</v>
      </c>
      <c r="X164" s="329" t="s">
        <v>1936</v>
      </c>
      <c r="Y164" s="338" t="s">
        <v>18511</v>
      </c>
      <c r="Z164" s="336">
        <v>40333</v>
      </c>
      <c r="AA164" s="329" t="s">
        <v>527</v>
      </c>
      <c r="AB164" s="329" t="s">
        <v>1938</v>
      </c>
      <c r="AC164" s="339" t="s">
        <v>1939</v>
      </c>
      <c r="AD164" s="329" t="s">
        <v>18472</v>
      </c>
      <c r="AE164" s="329" t="s">
        <v>2095</v>
      </c>
      <c r="AF164" s="329" t="s">
        <v>18512</v>
      </c>
      <c r="AG164" s="329" t="s">
        <v>18513</v>
      </c>
      <c r="AH164" s="329" t="s">
        <v>18512</v>
      </c>
      <c r="AI164" s="329" t="s">
        <v>18513</v>
      </c>
      <c r="AJ164" s="338" t="s">
        <v>18514</v>
      </c>
      <c r="AK164" s="329" t="s">
        <v>18515</v>
      </c>
      <c r="AL164" s="329" t="s">
        <v>1971</v>
      </c>
      <c r="AM164" s="500" t="s">
        <v>677</v>
      </c>
      <c r="AN164" s="325" t="s">
        <v>678</v>
      </c>
      <c r="AO164" s="7"/>
      <c r="AQ164" s="6" t="s">
        <v>18516</v>
      </c>
      <c r="AR164" s="501" t="str">
        <f>Table2[[#This Row],[Employee Code]]</f>
        <v>12001086</v>
      </c>
      <c r="AS164" s="4" t="s">
        <v>16</v>
      </c>
      <c r="AT164" s="4" t="s">
        <v>17038</v>
      </c>
    </row>
    <row r="165" spans="1:46" s="4" customFormat="1" ht="25" customHeight="1" x14ac:dyDescent="0.35">
      <c r="A165" s="365">
        <f t="shared" si="2"/>
        <v>164</v>
      </c>
      <c r="B165" s="338" t="s">
        <v>16423</v>
      </c>
      <c r="C165" s="335" t="s">
        <v>679</v>
      </c>
      <c r="D165" s="329"/>
      <c r="E165" s="329" t="s">
        <v>14</v>
      </c>
      <c r="F165" s="336">
        <v>44179</v>
      </c>
      <c r="G165" s="336">
        <v>44238</v>
      </c>
      <c r="H165" s="336">
        <v>44604</v>
      </c>
      <c r="I165" s="336">
        <v>45699</v>
      </c>
      <c r="J165" s="329" t="s">
        <v>2269</v>
      </c>
      <c r="K165" s="337" t="s">
        <v>80</v>
      </c>
      <c r="L165" s="337" t="s">
        <v>3683</v>
      </c>
      <c r="M165" s="499" t="s">
        <v>3683</v>
      </c>
      <c r="N165" s="337" t="s">
        <v>1984</v>
      </c>
      <c r="O165" s="337" t="s">
        <v>16762</v>
      </c>
      <c r="P165" s="337" t="s">
        <v>2302</v>
      </c>
      <c r="Q165" s="329" t="s">
        <v>21</v>
      </c>
      <c r="R165" s="338" t="s">
        <v>18517</v>
      </c>
      <c r="S165" s="329" t="s">
        <v>1935</v>
      </c>
      <c r="T165" s="329" t="s">
        <v>53</v>
      </c>
      <c r="U165" s="336">
        <v>34565</v>
      </c>
      <c r="V165" s="329" t="s">
        <v>2297</v>
      </c>
      <c r="W165" s="329" t="s">
        <v>2297</v>
      </c>
      <c r="X165" s="329" t="s">
        <v>1936</v>
      </c>
      <c r="Y165" s="338" t="s">
        <v>18518</v>
      </c>
      <c r="Z165" s="336">
        <v>45083</v>
      </c>
      <c r="AA165" s="329" t="s">
        <v>1937</v>
      </c>
      <c r="AB165" s="329" t="s">
        <v>1956</v>
      </c>
      <c r="AC165" s="339" t="s">
        <v>1939</v>
      </c>
      <c r="AD165" s="329" t="s">
        <v>2303</v>
      </c>
      <c r="AE165" s="329" t="s">
        <v>2304</v>
      </c>
      <c r="AF165" s="329" t="s">
        <v>18519</v>
      </c>
      <c r="AG165" s="329" t="s">
        <v>18520</v>
      </c>
      <c r="AH165" s="329" t="s">
        <v>18521</v>
      </c>
      <c r="AI165" s="329" t="s">
        <v>18522</v>
      </c>
      <c r="AJ165" s="338" t="s">
        <v>18523</v>
      </c>
      <c r="AK165" s="329" t="s">
        <v>18524</v>
      </c>
      <c r="AL165" s="329" t="s">
        <v>1993</v>
      </c>
      <c r="AM165" s="500" t="s">
        <v>682</v>
      </c>
      <c r="AN165" s="325" t="s">
        <v>683</v>
      </c>
      <c r="AO165" s="7" t="s">
        <v>18525</v>
      </c>
      <c r="AQ165" s="6" t="s">
        <v>18526</v>
      </c>
      <c r="AR165" s="501" t="str">
        <f>Table2[[#This Row],[Employee Code]]</f>
        <v>12001089</v>
      </c>
      <c r="AS165" s="4" t="s">
        <v>16</v>
      </c>
      <c r="AT165" s="4" t="s">
        <v>14</v>
      </c>
    </row>
    <row r="166" spans="1:46" s="4" customFormat="1" ht="25" customHeight="1" x14ac:dyDescent="0.35">
      <c r="A166" s="365">
        <f t="shared" si="2"/>
        <v>165</v>
      </c>
      <c r="B166" s="338" t="s">
        <v>16424</v>
      </c>
      <c r="C166" s="335" t="s">
        <v>684</v>
      </c>
      <c r="D166" s="329"/>
      <c r="E166" s="329" t="s">
        <v>14</v>
      </c>
      <c r="F166" s="336">
        <v>44179</v>
      </c>
      <c r="G166" s="336">
        <v>44238</v>
      </c>
      <c r="H166" s="336">
        <v>44604</v>
      </c>
      <c r="I166" s="336">
        <v>45699</v>
      </c>
      <c r="J166" s="329" t="s">
        <v>2269</v>
      </c>
      <c r="K166" s="337" t="s">
        <v>34</v>
      </c>
      <c r="L166" s="337" t="s">
        <v>115</v>
      </c>
      <c r="M166" s="337" t="s">
        <v>2118</v>
      </c>
      <c r="N166" s="509" t="s">
        <v>1990</v>
      </c>
      <c r="O166" s="509" t="s">
        <v>289</v>
      </c>
      <c r="P166" s="509" t="s">
        <v>2305</v>
      </c>
      <c r="Q166" s="329" t="s">
        <v>21</v>
      </c>
      <c r="R166" s="338" t="s">
        <v>18527</v>
      </c>
      <c r="S166" s="4" t="s">
        <v>1935</v>
      </c>
      <c r="T166" s="329" t="s">
        <v>22</v>
      </c>
      <c r="U166" s="336">
        <v>34750</v>
      </c>
      <c r="V166" s="329" t="s">
        <v>343</v>
      </c>
      <c r="W166" s="329" t="s">
        <v>343</v>
      </c>
      <c r="X166" s="329" t="s">
        <v>1936</v>
      </c>
      <c r="Y166" s="338" t="s">
        <v>18528</v>
      </c>
      <c r="Z166" s="336">
        <v>44652</v>
      </c>
      <c r="AA166" s="329" t="s">
        <v>1937</v>
      </c>
      <c r="AB166" s="329" t="s">
        <v>1956</v>
      </c>
      <c r="AC166" s="339" t="s">
        <v>1939</v>
      </c>
      <c r="AD166" s="329" t="s">
        <v>2120</v>
      </c>
      <c r="AE166" s="329" t="s">
        <v>2306</v>
      </c>
      <c r="AF166" s="329" t="s">
        <v>18529</v>
      </c>
      <c r="AG166" s="329" t="s">
        <v>18530</v>
      </c>
      <c r="AH166" s="329" t="s">
        <v>18531</v>
      </c>
      <c r="AI166" s="329" t="s">
        <v>18532</v>
      </c>
      <c r="AJ166" s="338" t="s">
        <v>18533</v>
      </c>
      <c r="AK166" s="329" t="s">
        <v>2307</v>
      </c>
      <c r="AL166" s="329" t="s">
        <v>1958</v>
      </c>
      <c r="AM166" s="500" t="s">
        <v>685</v>
      </c>
      <c r="AN166" s="325" t="s">
        <v>686</v>
      </c>
      <c r="AO166" s="7" t="s">
        <v>18534</v>
      </c>
      <c r="AQ166" s="6" t="s">
        <v>18535</v>
      </c>
      <c r="AR166" s="501" t="str">
        <f>Table2[[#This Row],[Employee Code]]</f>
        <v>12001090</v>
      </c>
      <c r="AS166" s="4" t="s">
        <v>16</v>
      </c>
      <c r="AT166" s="4" t="s">
        <v>14</v>
      </c>
    </row>
    <row r="167" spans="1:46" s="4" customFormat="1" ht="25" customHeight="1" x14ac:dyDescent="0.35">
      <c r="A167" s="365">
        <f t="shared" si="2"/>
        <v>166</v>
      </c>
      <c r="B167" s="338" t="s">
        <v>16425</v>
      </c>
      <c r="C167" s="335" t="s">
        <v>687</v>
      </c>
      <c r="D167" s="329" t="s">
        <v>18536</v>
      </c>
      <c r="E167" s="329" t="s">
        <v>145</v>
      </c>
      <c r="F167" s="336">
        <v>44200</v>
      </c>
      <c r="G167" s="336">
        <v>44259</v>
      </c>
      <c r="H167" s="336">
        <v>44260</v>
      </c>
      <c r="I167" s="336"/>
      <c r="J167" s="329" t="s">
        <v>1932</v>
      </c>
      <c r="K167" s="337" t="s">
        <v>80</v>
      </c>
      <c r="L167" s="337" t="s">
        <v>297</v>
      </c>
      <c r="M167" s="337" t="s">
        <v>18537</v>
      </c>
      <c r="N167" s="337" t="s">
        <v>1995</v>
      </c>
      <c r="O167" s="337" t="s">
        <v>688</v>
      </c>
      <c r="P167" s="337" t="s">
        <v>2308</v>
      </c>
      <c r="Q167" s="329" t="s">
        <v>83</v>
      </c>
      <c r="R167" s="338" t="s">
        <v>18538</v>
      </c>
      <c r="S167" s="329" t="s">
        <v>2145</v>
      </c>
      <c r="T167" s="329" t="s">
        <v>53</v>
      </c>
      <c r="U167" s="336">
        <v>26447</v>
      </c>
      <c r="V167" s="329" t="s">
        <v>145</v>
      </c>
      <c r="W167" s="329" t="s">
        <v>2205</v>
      </c>
      <c r="X167" s="329" t="s">
        <v>1936</v>
      </c>
      <c r="Y167" s="338" t="s">
        <v>18539</v>
      </c>
      <c r="Z167" s="336">
        <v>44636</v>
      </c>
      <c r="AA167" s="329" t="s">
        <v>1937</v>
      </c>
      <c r="AB167" s="329" t="s">
        <v>1938</v>
      </c>
      <c r="AC167" s="339" t="s">
        <v>1939</v>
      </c>
      <c r="AD167" s="329" t="s">
        <v>2309</v>
      </c>
      <c r="AE167" s="329" t="s">
        <v>1948</v>
      </c>
      <c r="AF167" s="329" t="s">
        <v>18540</v>
      </c>
      <c r="AG167" s="329" t="s">
        <v>18541</v>
      </c>
      <c r="AH167" s="329" t="s">
        <v>18542</v>
      </c>
      <c r="AI167" s="329" t="s">
        <v>18543</v>
      </c>
      <c r="AJ167" s="338" t="s">
        <v>18544</v>
      </c>
      <c r="AK167" s="329" t="s">
        <v>18545</v>
      </c>
      <c r="AL167" s="329" t="s">
        <v>1971</v>
      </c>
      <c r="AM167" s="500" t="s">
        <v>689</v>
      </c>
      <c r="AN167" s="325" t="s">
        <v>690</v>
      </c>
      <c r="AO167" s="7" t="s">
        <v>18546</v>
      </c>
      <c r="AQ167" s="6" t="s">
        <v>18547</v>
      </c>
      <c r="AR167" s="501" t="str">
        <f>Table2[[#This Row],[Employee Code]]</f>
        <v>12101095</v>
      </c>
      <c r="AS167" s="4" t="s">
        <v>17108</v>
      </c>
      <c r="AT167" s="4" t="s">
        <v>17038</v>
      </c>
    </row>
    <row r="168" spans="1:46" s="4" customFormat="1" ht="25" customHeight="1" x14ac:dyDescent="0.35">
      <c r="A168" s="365">
        <f t="shared" si="2"/>
        <v>167</v>
      </c>
      <c r="B168" s="338" t="s">
        <v>16426</v>
      </c>
      <c r="C168" s="335" t="s">
        <v>691</v>
      </c>
      <c r="D168" s="329"/>
      <c r="E168" s="329" t="s">
        <v>32</v>
      </c>
      <c r="F168" s="336">
        <v>44207</v>
      </c>
      <c r="G168" s="336">
        <v>44266</v>
      </c>
      <c r="H168" s="336">
        <v>44632</v>
      </c>
      <c r="I168" s="336">
        <v>45727</v>
      </c>
      <c r="J168" s="329" t="s">
        <v>2269</v>
      </c>
      <c r="K168" s="337" t="s">
        <v>18</v>
      </c>
      <c r="L168" s="337" t="s">
        <v>283</v>
      </c>
      <c r="M168" s="337" t="s">
        <v>2168</v>
      </c>
      <c r="N168" s="337" t="s">
        <v>1990</v>
      </c>
      <c r="O168" s="337" t="s">
        <v>692</v>
      </c>
      <c r="P168" s="337" t="s">
        <v>2310</v>
      </c>
      <c r="Q168" s="329" t="s">
        <v>21</v>
      </c>
      <c r="R168" s="338" t="s">
        <v>18548</v>
      </c>
      <c r="S168" s="329" t="s">
        <v>1935</v>
      </c>
      <c r="T168" s="329" t="s">
        <v>22</v>
      </c>
      <c r="U168" s="336">
        <v>31929</v>
      </c>
      <c r="V168" s="329" t="s">
        <v>544</v>
      </c>
      <c r="W168" s="329" t="s">
        <v>544</v>
      </c>
      <c r="X168" s="329" t="s">
        <v>1936</v>
      </c>
      <c r="Y168" s="338" t="s">
        <v>18549</v>
      </c>
      <c r="Z168" s="336">
        <v>44422</v>
      </c>
      <c r="AA168" s="329" t="s">
        <v>1937</v>
      </c>
      <c r="AB168" s="329" t="s">
        <v>1938</v>
      </c>
      <c r="AC168" s="339" t="s">
        <v>1939</v>
      </c>
      <c r="AD168" s="329" t="s">
        <v>2311</v>
      </c>
      <c r="AE168" s="329" t="s">
        <v>2312</v>
      </c>
      <c r="AF168" s="329" t="s">
        <v>18550</v>
      </c>
      <c r="AG168" s="329" t="s">
        <v>18551</v>
      </c>
      <c r="AH168" s="329" t="s">
        <v>18552</v>
      </c>
      <c r="AI168" s="329" t="s">
        <v>18553</v>
      </c>
      <c r="AJ168" s="338" t="s">
        <v>18554</v>
      </c>
      <c r="AK168" s="329" t="s">
        <v>18555</v>
      </c>
      <c r="AL168" s="329" t="s">
        <v>1941</v>
      </c>
      <c r="AM168" s="500" t="s">
        <v>693</v>
      </c>
      <c r="AN168" s="325" t="s">
        <v>694</v>
      </c>
      <c r="AO168" s="7" t="s">
        <v>18556</v>
      </c>
      <c r="AQ168" s="6" t="s">
        <v>18557</v>
      </c>
      <c r="AR168" s="501" t="str">
        <f>Table2[[#This Row],[Employee Code]]</f>
        <v>12101098</v>
      </c>
      <c r="AS168" s="4" t="s">
        <v>16</v>
      </c>
      <c r="AT168" s="4" t="s">
        <v>17038</v>
      </c>
    </row>
    <row r="169" spans="1:46" s="4" customFormat="1" ht="25" customHeight="1" x14ac:dyDescent="0.35">
      <c r="A169" s="365">
        <f t="shared" si="2"/>
        <v>168</v>
      </c>
      <c r="B169" s="338" t="s">
        <v>16427</v>
      </c>
      <c r="C169" s="335" t="s">
        <v>695</v>
      </c>
      <c r="D169" s="329"/>
      <c r="E169" s="329" t="s">
        <v>14</v>
      </c>
      <c r="F169" s="336">
        <v>44221</v>
      </c>
      <c r="G169" s="336">
        <v>44280</v>
      </c>
      <c r="H169" s="336">
        <v>44646</v>
      </c>
      <c r="I169" s="336">
        <v>45741</v>
      </c>
      <c r="J169" s="329" t="s">
        <v>2269</v>
      </c>
      <c r="K169" s="337" t="s">
        <v>34</v>
      </c>
      <c r="L169" s="337" t="s">
        <v>115</v>
      </c>
      <c r="M169" s="337" t="s">
        <v>2070</v>
      </c>
      <c r="N169" s="337" t="s">
        <v>1990</v>
      </c>
      <c r="O169" s="337" t="s">
        <v>484</v>
      </c>
      <c r="P169" s="337" t="s">
        <v>2220</v>
      </c>
      <c r="Q169" s="329" t="s">
        <v>21</v>
      </c>
      <c r="R169" s="338" t="s">
        <v>18558</v>
      </c>
      <c r="S169" s="329" t="s">
        <v>18559</v>
      </c>
      <c r="T169" s="329" t="s">
        <v>53</v>
      </c>
      <c r="U169" s="336">
        <v>32039</v>
      </c>
      <c r="V169" s="329" t="s">
        <v>129</v>
      </c>
      <c r="W169" s="329" t="s">
        <v>2313</v>
      </c>
      <c r="X169" s="329" t="s">
        <v>1936</v>
      </c>
      <c r="Y169" s="338" t="s">
        <v>18560</v>
      </c>
      <c r="Z169" s="336">
        <v>44689</v>
      </c>
      <c r="AA169" s="329" t="s">
        <v>1937</v>
      </c>
      <c r="AB169" s="329" t="s">
        <v>1938</v>
      </c>
      <c r="AC169" s="339" t="s">
        <v>1939</v>
      </c>
      <c r="AD169" s="329" t="s">
        <v>2146</v>
      </c>
      <c r="AE169" s="329" t="s">
        <v>18561</v>
      </c>
      <c r="AF169" s="329" t="s">
        <v>18562</v>
      </c>
      <c r="AG169" s="329" t="s">
        <v>18563</v>
      </c>
      <c r="AH169" s="329" t="s">
        <v>18562</v>
      </c>
      <c r="AI169" s="329" t="s">
        <v>18563</v>
      </c>
      <c r="AJ169" s="338" t="s">
        <v>18564</v>
      </c>
      <c r="AK169" s="329" t="s">
        <v>18565</v>
      </c>
      <c r="AL169" s="329" t="s">
        <v>1971</v>
      </c>
      <c r="AM169" s="500" t="s">
        <v>696</v>
      </c>
      <c r="AN169" s="325" t="s">
        <v>697</v>
      </c>
      <c r="AO169" s="7" t="s">
        <v>18566</v>
      </c>
      <c r="AQ169" s="6" t="s">
        <v>18567</v>
      </c>
      <c r="AR169" s="501" t="str">
        <f>Table2[[#This Row],[Employee Code]]</f>
        <v>12101101</v>
      </c>
      <c r="AS169" s="4" t="s">
        <v>16</v>
      </c>
      <c r="AT169" s="4" t="s">
        <v>14</v>
      </c>
    </row>
    <row r="170" spans="1:46" s="4" customFormat="1" ht="25" customHeight="1" x14ac:dyDescent="0.35">
      <c r="A170" s="365">
        <f t="shared" si="2"/>
        <v>169</v>
      </c>
      <c r="B170" s="338" t="s">
        <v>16428</v>
      </c>
      <c r="C170" s="335" t="s">
        <v>698</v>
      </c>
      <c r="D170" s="329"/>
      <c r="E170" s="329" t="s">
        <v>699</v>
      </c>
      <c r="F170" s="336">
        <v>44221</v>
      </c>
      <c r="G170" s="336">
        <v>44280</v>
      </c>
      <c r="H170" s="336">
        <v>44646</v>
      </c>
      <c r="I170" s="336">
        <v>45741</v>
      </c>
      <c r="J170" s="329" t="s">
        <v>2269</v>
      </c>
      <c r="K170" s="337" t="s">
        <v>34</v>
      </c>
      <c r="L170" s="337" t="s">
        <v>35</v>
      </c>
      <c r="M170" s="337" t="s">
        <v>35</v>
      </c>
      <c r="N170" s="337" t="s">
        <v>2126</v>
      </c>
      <c r="O170" s="337" t="s">
        <v>307</v>
      </c>
      <c r="P170" s="337" t="s">
        <v>2127</v>
      </c>
      <c r="Q170" s="329" t="s">
        <v>21</v>
      </c>
      <c r="R170" s="338" t="s">
        <v>18568</v>
      </c>
      <c r="S170" s="329" t="s">
        <v>2144</v>
      </c>
      <c r="T170" s="329" t="s">
        <v>22</v>
      </c>
      <c r="U170" s="336">
        <v>32609</v>
      </c>
      <c r="V170" s="9" t="s">
        <v>699</v>
      </c>
      <c r="W170" s="329" t="s">
        <v>699</v>
      </c>
      <c r="X170" s="329" t="s">
        <v>1936</v>
      </c>
      <c r="Y170" s="338" t="s">
        <v>18569</v>
      </c>
      <c r="Z170" s="336">
        <v>44477</v>
      </c>
      <c r="AA170" s="329" t="s">
        <v>1937</v>
      </c>
      <c r="AB170" s="329" t="s">
        <v>1938</v>
      </c>
      <c r="AC170" s="339" t="s">
        <v>1939</v>
      </c>
      <c r="AD170" s="329" t="s">
        <v>2154</v>
      </c>
      <c r="AE170" s="329" t="s">
        <v>2183</v>
      </c>
      <c r="AF170" s="329" t="s">
        <v>18570</v>
      </c>
      <c r="AG170" s="329" t="s">
        <v>18571</v>
      </c>
      <c r="AH170" s="329" t="s">
        <v>18570</v>
      </c>
      <c r="AI170" s="329" t="s">
        <v>18571</v>
      </c>
      <c r="AJ170" s="338" t="s">
        <v>2314</v>
      </c>
      <c r="AK170" s="329" t="s">
        <v>18572</v>
      </c>
      <c r="AL170" s="329" t="s">
        <v>1963</v>
      </c>
      <c r="AM170" s="500" t="s">
        <v>700</v>
      </c>
      <c r="AN170" s="325" t="s">
        <v>701</v>
      </c>
      <c r="AO170" s="7" t="s">
        <v>18573</v>
      </c>
      <c r="AQ170" s="6" t="s">
        <v>18574</v>
      </c>
      <c r="AR170" s="501" t="str">
        <f>Table2[[#This Row],[Employee Code]]</f>
        <v>12101103</v>
      </c>
      <c r="AS170" s="4" t="s">
        <v>16</v>
      </c>
      <c r="AT170" s="4" t="s">
        <v>17038</v>
      </c>
    </row>
    <row r="171" spans="1:46" s="4" customFormat="1" ht="25" customHeight="1" x14ac:dyDescent="0.35">
      <c r="A171" s="365">
        <f t="shared" si="2"/>
        <v>170</v>
      </c>
      <c r="B171" s="338" t="s">
        <v>16429</v>
      </c>
      <c r="C171" s="335" t="s">
        <v>702</v>
      </c>
      <c r="D171" s="329"/>
      <c r="E171" s="329" t="s">
        <v>255</v>
      </c>
      <c r="F171" s="336">
        <v>44244</v>
      </c>
      <c r="G171" s="336">
        <v>44303</v>
      </c>
      <c r="H171" s="336">
        <v>44669</v>
      </c>
      <c r="I171" s="336">
        <v>45764</v>
      </c>
      <c r="J171" s="329" t="s">
        <v>2269</v>
      </c>
      <c r="K171" s="337" t="s">
        <v>80</v>
      </c>
      <c r="L171" s="337" t="s">
        <v>146</v>
      </c>
      <c r="M171" s="337" t="s">
        <v>2316</v>
      </c>
      <c r="N171" s="337" t="s">
        <v>1942</v>
      </c>
      <c r="O171" s="337" t="s">
        <v>703</v>
      </c>
      <c r="P171" s="337" t="s">
        <v>2317</v>
      </c>
      <c r="Q171" s="329" t="s">
        <v>148</v>
      </c>
      <c r="R171" s="338" t="s">
        <v>18575</v>
      </c>
      <c r="S171" s="329" t="s">
        <v>2212</v>
      </c>
      <c r="T171" s="329" t="s">
        <v>53</v>
      </c>
      <c r="U171" s="336">
        <v>31833</v>
      </c>
      <c r="V171" s="329" t="s">
        <v>2064</v>
      </c>
      <c r="W171" s="329" t="s">
        <v>2064</v>
      </c>
      <c r="X171" s="329" t="s">
        <v>1936</v>
      </c>
      <c r="Y171" s="338" t="s">
        <v>18576</v>
      </c>
      <c r="Z171" s="336">
        <v>44400</v>
      </c>
      <c r="AA171" s="329" t="s">
        <v>1937</v>
      </c>
      <c r="AB171" s="329" t="s">
        <v>1938</v>
      </c>
      <c r="AC171" s="339" t="s">
        <v>1974</v>
      </c>
      <c r="AD171" s="329" t="s">
        <v>2098</v>
      </c>
      <c r="AE171" s="329" t="s">
        <v>1948</v>
      </c>
      <c r="AF171" s="329" t="s">
        <v>18577</v>
      </c>
      <c r="AG171" s="329" t="s">
        <v>18578</v>
      </c>
      <c r="AH171" s="329" t="s">
        <v>18579</v>
      </c>
      <c r="AI171" s="329" t="s">
        <v>18580</v>
      </c>
      <c r="AJ171" s="338" t="s">
        <v>704</v>
      </c>
      <c r="AK171" s="329" t="s">
        <v>18581</v>
      </c>
      <c r="AL171" s="329" t="s">
        <v>1971</v>
      </c>
      <c r="AM171" s="500" t="s">
        <v>704</v>
      </c>
      <c r="AN171" s="325" t="s">
        <v>705</v>
      </c>
      <c r="AO171" s="7" t="s">
        <v>18582</v>
      </c>
      <c r="AQ171" s="6" t="s">
        <v>18583</v>
      </c>
      <c r="AR171" s="501" t="str">
        <f>Table2[[#This Row],[Employee Code]]</f>
        <v>12101106</v>
      </c>
      <c r="AS171" s="4" t="s">
        <v>16</v>
      </c>
      <c r="AT171" s="4" t="s">
        <v>17038</v>
      </c>
    </row>
    <row r="172" spans="1:46" s="4" customFormat="1" ht="25" customHeight="1" x14ac:dyDescent="0.35">
      <c r="A172" s="365">
        <f t="shared" si="2"/>
        <v>171</v>
      </c>
      <c r="B172" s="338" t="s">
        <v>16430</v>
      </c>
      <c r="C172" s="335" t="s">
        <v>706</v>
      </c>
      <c r="D172" s="329"/>
      <c r="E172" s="329" t="s">
        <v>707</v>
      </c>
      <c r="F172" s="336">
        <v>44256</v>
      </c>
      <c r="G172" s="336">
        <v>44315</v>
      </c>
      <c r="H172" s="336">
        <v>44681</v>
      </c>
      <c r="I172" s="336">
        <v>45776</v>
      </c>
      <c r="J172" s="329" t="s">
        <v>2269</v>
      </c>
      <c r="K172" s="337" t="s">
        <v>34</v>
      </c>
      <c r="L172" s="337" t="s">
        <v>35</v>
      </c>
      <c r="M172" s="337" t="s">
        <v>35</v>
      </c>
      <c r="N172" s="337" t="s">
        <v>2155</v>
      </c>
      <c r="O172" s="337" t="s">
        <v>626</v>
      </c>
      <c r="P172" s="337" t="s">
        <v>2285</v>
      </c>
      <c r="Q172" s="329" t="s">
        <v>21</v>
      </c>
      <c r="R172" s="338" t="s">
        <v>18584</v>
      </c>
      <c r="S172" s="329" t="s">
        <v>2234</v>
      </c>
      <c r="T172" s="329" t="s">
        <v>22</v>
      </c>
      <c r="U172" s="336">
        <v>35489</v>
      </c>
      <c r="V172" s="329" t="s">
        <v>2297</v>
      </c>
      <c r="W172" s="329" t="s">
        <v>2297</v>
      </c>
      <c r="X172" s="329" t="s">
        <v>1936</v>
      </c>
      <c r="Y172" s="338" t="s">
        <v>18585</v>
      </c>
      <c r="Z172" s="336">
        <v>44302</v>
      </c>
      <c r="AA172" s="329" t="s">
        <v>1937</v>
      </c>
      <c r="AB172" s="329" t="s">
        <v>1956</v>
      </c>
      <c r="AC172" s="339" t="s">
        <v>1939</v>
      </c>
      <c r="AD172" s="329" t="s">
        <v>2154</v>
      </c>
      <c r="AE172" s="329" t="s">
        <v>2069</v>
      </c>
      <c r="AF172" s="329" t="s">
        <v>18586</v>
      </c>
      <c r="AG172" s="329" t="s">
        <v>18587</v>
      </c>
      <c r="AH172" s="329" t="s">
        <v>18588</v>
      </c>
      <c r="AI172" s="329" t="s">
        <v>18589</v>
      </c>
      <c r="AJ172" s="338" t="s">
        <v>18590</v>
      </c>
      <c r="AK172" s="329" t="s">
        <v>18591</v>
      </c>
      <c r="AL172" s="329" t="s">
        <v>2005</v>
      </c>
      <c r="AM172" s="500" t="s">
        <v>708</v>
      </c>
      <c r="AN172" s="325" t="s">
        <v>709</v>
      </c>
      <c r="AO172" s="7" t="s">
        <v>18592</v>
      </c>
      <c r="AQ172" s="6" t="s">
        <v>18593</v>
      </c>
      <c r="AR172" s="501" t="str">
        <f>Table2[[#This Row],[Employee Code]]</f>
        <v>12101109</v>
      </c>
      <c r="AS172" s="4" t="s">
        <v>16</v>
      </c>
      <c r="AT172" s="4" t="s">
        <v>17038</v>
      </c>
    </row>
    <row r="173" spans="1:46" s="4" customFormat="1" ht="25" customHeight="1" x14ac:dyDescent="0.35">
      <c r="A173" s="365">
        <f t="shared" si="2"/>
        <v>172</v>
      </c>
      <c r="B173" s="338" t="s">
        <v>16432</v>
      </c>
      <c r="C173" s="335" t="s">
        <v>714</v>
      </c>
      <c r="D173" s="329"/>
      <c r="E173" s="329" t="s">
        <v>14</v>
      </c>
      <c r="F173" s="336">
        <v>44263</v>
      </c>
      <c r="G173" s="336">
        <v>44322</v>
      </c>
      <c r="H173" s="336">
        <v>44688</v>
      </c>
      <c r="I173" s="336">
        <v>45783</v>
      </c>
      <c r="J173" s="329" t="s">
        <v>2269</v>
      </c>
      <c r="K173" s="337" t="s">
        <v>69</v>
      </c>
      <c r="L173" s="337" t="s">
        <v>70</v>
      </c>
      <c r="M173" s="337" t="s">
        <v>1983</v>
      </c>
      <c r="N173" s="337" t="s">
        <v>2155</v>
      </c>
      <c r="O173" s="337" t="s">
        <v>715</v>
      </c>
      <c r="P173" s="337" t="s">
        <v>2215</v>
      </c>
      <c r="Q173" s="329" t="s">
        <v>21</v>
      </c>
      <c r="R173" s="338" t="s">
        <v>18594</v>
      </c>
      <c r="S173" s="329" t="s">
        <v>2174</v>
      </c>
      <c r="T173" s="329" t="s">
        <v>53</v>
      </c>
      <c r="U173" s="336">
        <v>36032</v>
      </c>
      <c r="V173" s="329" t="s">
        <v>2048</v>
      </c>
      <c r="W173" s="329" t="s">
        <v>2048</v>
      </c>
      <c r="X173" s="329" t="s">
        <v>1936</v>
      </c>
      <c r="Y173" s="338" t="s">
        <v>18595</v>
      </c>
      <c r="Z173" s="336">
        <v>44636</v>
      </c>
      <c r="AA173" s="329" t="s">
        <v>1937</v>
      </c>
      <c r="AB173" s="329" t="s">
        <v>1938</v>
      </c>
      <c r="AC173" s="339" t="s">
        <v>1974</v>
      </c>
      <c r="AD173" s="329" t="s">
        <v>18596</v>
      </c>
      <c r="AE173" s="329" t="s">
        <v>18597</v>
      </c>
      <c r="AF173" s="329" t="s">
        <v>18598</v>
      </c>
      <c r="AG173" s="329" t="s">
        <v>18599</v>
      </c>
      <c r="AH173" s="329" t="s">
        <v>18600</v>
      </c>
      <c r="AI173" s="329" t="s">
        <v>18601</v>
      </c>
      <c r="AJ173" s="338" t="s">
        <v>18602</v>
      </c>
      <c r="AK173" s="329" t="s">
        <v>18603</v>
      </c>
      <c r="AL173" s="329" t="s">
        <v>1971</v>
      </c>
      <c r="AM173" s="500" t="s">
        <v>716</v>
      </c>
      <c r="AN173" s="325" t="s">
        <v>717</v>
      </c>
      <c r="AO173" s="7" t="s">
        <v>18604</v>
      </c>
      <c r="AQ173" s="6" t="s">
        <v>18605</v>
      </c>
      <c r="AR173" s="501" t="str">
        <f>Table2[[#This Row],[Employee Code]]</f>
        <v>12101114</v>
      </c>
      <c r="AS173" s="4" t="s">
        <v>16</v>
      </c>
      <c r="AT173" s="4" t="s">
        <v>14</v>
      </c>
    </row>
    <row r="174" spans="1:46" s="4" customFormat="1" ht="25" customHeight="1" x14ac:dyDescent="0.35">
      <c r="A174" s="365">
        <f t="shared" si="2"/>
        <v>173</v>
      </c>
      <c r="B174" s="338" t="s">
        <v>16433</v>
      </c>
      <c r="C174" s="335" t="s">
        <v>718</v>
      </c>
      <c r="D174" s="329" t="s">
        <v>18606</v>
      </c>
      <c r="E174" s="329" t="s">
        <v>14</v>
      </c>
      <c r="F174" s="336">
        <v>44270</v>
      </c>
      <c r="G174" s="336">
        <v>44329</v>
      </c>
      <c r="H174" s="336">
        <v>44695</v>
      </c>
      <c r="I174" s="336">
        <v>45790</v>
      </c>
      <c r="J174" s="329" t="s">
        <v>2269</v>
      </c>
      <c r="K174" s="337" t="s">
        <v>69</v>
      </c>
      <c r="L174" s="337" t="s">
        <v>618</v>
      </c>
      <c r="M174" s="337" t="s">
        <v>618</v>
      </c>
      <c r="N174" s="337" t="s">
        <v>1942</v>
      </c>
      <c r="O174" s="337" t="s">
        <v>719</v>
      </c>
      <c r="P174" s="337" t="s">
        <v>2327</v>
      </c>
      <c r="Q174" s="329" t="s">
        <v>21</v>
      </c>
      <c r="R174" s="338" t="s">
        <v>18607</v>
      </c>
      <c r="S174" s="329" t="s">
        <v>2252</v>
      </c>
      <c r="T174" s="329" t="s">
        <v>22</v>
      </c>
      <c r="U174" s="336">
        <v>33163</v>
      </c>
      <c r="V174" s="329" t="s">
        <v>2007</v>
      </c>
      <c r="W174" s="329" t="s">
        <v>2007</v>
      </c>
      <c r="X174" s="329" t="s">
        <v>1936</v>
      </c>
      <c r="Y174" s="338" t="s">
        <v>18608</v>
      </c>
      <c r="Z174" s="336">
        <v>42446</v>
      </c>
      <c r="AA174" s="329" t="s">
        <v>2009</v>
      </c>
      <c r="AB174" s="329" t="s">
        <v>1946</v>
      </c>
      <c r="AC174" s="339" t="s">
        <v>1939</v>
      </c>
      <c r="AD174" s="329" t="s">
        <v>2010</v>
      </c>
      <c r="AE174" s="329" t="s">
        <v>2219</v>
      </c>
      <c r="AF174" s="329" t="s">
        <v>18609</v>
      </c>
      <c r="AG174" s="329" t="s">
        <v>18610</v>
      </c>
      <c r="AH174" s="329" t="s">
        <v>18609</v>
      </c>
      <c r="AI174" s="329" t="s">
        <v>18610</v>
      </c>
      <c r="AJ174" s="338" t="s">
        <v>18611</v>
      </c>
      <c r="AK174" s="329" t="s">
        <v>18612</v>
      </c>
      <c r="AL174" s="329" t="s">
        <v>1993</v>
      </c>
      <c r="AM174" s="500" t="s">
        <v>720</v>
      </c>
      <c r="AN174" s="508" t="s">
        <v>721</v>
      </c>
      <c r="AO174" s="7"/>
      <c r="AQ174" s="6" t="s">
        <v>18613</v>
      </c>
      <c r="AR174" s="501" t="str">
        <f>Table2[[#This Row],[Employee Code]]</f>
        <v>12101115</v>
      </c>
      <c r="AS174" s="4" t="s">
        <v>16</v>
      </c>
      <c r="AT174" s="4" t="s">
        <v>14</v>
      </c>
    </row>
    <row r="175" spans="1:46" s="4" customFormat="1" ht="25" customHeight="1" x14ac:dyDescent="0.35">
      <c r="A175" s="365">
        <f t="shared" si="2"/>
        <v>174</v>
      </c>
      <c r="B175" s="338" t="s">
        <v>16434</v>
      </c>
      <c r="C175" s="335" t="s">
        <v>722</v>
      </c>
      <c r="D175" s="329"/>
      <c r="E175" s="329" t="s">
        <v>145</v>
      </c>
      <c r="F175" s="336">
        <v>44291</v>
      </c>
      <c r="G175" s="336">
        <v>44350</v>
      </c>
      <c r="H175" s="336">
        <v>44716</v>
      </c>
      <c r="I175" s="336">
        <v>45811</v>
      </c>
      <c r="J175" s="329" t="s">
        <v>2269</v>
      </c>
      <c r="K175" s="337" t="s">
        <v>80</v>
      </c>
      <c r="L175" s="337" t="s">
        <v>146</v>
      </c>
      <c r="M175" s="337" t="s">
        <v>2032</v>
      </c>
      <c r="N175" s="337" t="s">
        <v>2017</v>
      </c>
      <c r="O175" s="337" t="s">
        <v>396</v>
      </c>
      <c r="P175" s="337" t="s">
        <v>2171</v>
      </c>
      <c r="Q175" s="329" t="s">
        <v>148</v>
      </c>
      <c r="R175" s="338" t="s">
        <v>18614</v>
      </c>
      <c r="S175" s="329" t="s">
        <v>2003</v>
      </c>
      <c r="T175" s="329" t="s">
        <v>22</v>
      </c>
      <c r="U175" s="336">
        <v>32023</v>
      </c>
      <c r="V175" s="329" t="s">
        <v>145</v>
      </c>
      <c r="W175" s="329" t="s">
        <v>343</v>
      </c>
      <c r="X175" s="329" t="s">
        <v>1936</v>
      </c>
      <c r="Y175" s="338" t="s">
        <v>18615</v>
      </c>
      <c r="Z175" s="336">
        <v>44420</v>
      </c>
      <c r="AA175" s="329" t="s">
        <v>1937</v>
      </c>
      <c r="AB175" s="329" t="s">
        <v>1946</v>
      </c>
      <c r="AC175" s="339" t="s">
        <v>1939</v>
      </c>
      <c r="AD175" s="329" t="s">
        <v>18616</v>
      </c>
      <c r="AE175" s="329" t="s">
        <v>1962</v>
      </c>
      <c r="AF175" s="329" t="s">
        <v>18617</v>
      </c>
      <c r="AG175" s="329" t="s">
        <v>18618</v>
      </c>
      <c r="AH175" s="329" t="s">
        <v>18617</v>
      </c>
      <c r="AI175" s="329" t="s">
        <v>18618</v>
      </c>
      <c r="AJ175" s="338" t="s">
        <v>18619</v>
      </c>
      <c r="AK175" s="329" t="s">
        <v>18620</v>
      </c>
      <c r="AL175" s="329" t="s">
        <v>2107</v>
      </c>
      <c r="AM175" s="500" t="s">
        <v>723</v>
      </c>
      <c r="AN175" s="325" t="s">
        <v>724</v>
      </c>
      <c r="AO175" s="7" t="s">
        <v>18621</v>
      </c>
      <c r="AQ175" s="6" t="s">
        <v>18622</v>
      </c>
      <c r="AR175" s="501" t="str">
        <f>Table2[[#This Row],[Employee Code]]</f>
        <v>12101125</v>
      </c>
      <c r="AS175" s="4" t="s">
        <v>16</v>
      </c>
      <c r="AT175" s="4" t="s">
        <v>17038</v>
      </c>
    </row>
    <row r="176" spans="1:46" s="4" customFormat="1" ht="25" customHeight="1" x14ac:dyDescent="0.35">
      <c r="A176" s="365">
        <f t="shared" si="2"/>
        <v>175</v>
      </c>
      <c r="B176" s="232" t="s">
        <v>3070</v>
      </c>
      <c r="C176" s="248" t="s">
        <v>259</v>
      </c>
      <c r="D176" s="269" t="s">
        <v>18623</v>
      </c>
      <c r="E176" s="269" t="s">
        <v>176</v>
      </c>
      <c r="F176" s="275">
        <v>44292</v>
      </c>
      <c r="G176" s="275">
        <v>44351</v>
      </c>
      <c r="H176" s="275">
        <v>44717</v>
      </c>
      <c r="I176" s="275">
        <v>45812</v>
      </c>
      <c r="J176" s="269" t="s">
        <v>2269</v>
      </c>
      <c r="K176" s="337" t="s">
        <v>80</v>
      </c>
      <c r="L176" s="337" t="s">
        <v>297</v>
      </c>
      <c r="M176" s="337" t="s">
        <v>2122</v>
      </c>
      <c r="N176" s="280" t="s">
        <v>1942</v>
      </c>
      <c r="O176" s="280" t="s">
        <v>164</v>
      </c>
      <c r="P176" s="337" t="s">
        <v>2053</v>
      </c>
      <c r="Q176" s="269" t="s">
        <v>83</v>
      </c>
      <c r="R176" s="232" t="s">
        <v>18624</v>
      </c>
      <c r="S176" s="269" t="s">
        <v>1935</v>
      </c>
      <c r="T176" s="269" t="s">
        <v>53</v>
      </c>
      <c r="U176" s="275">
        <v>28850</v>
      </c>
      <c r="V176" s="269" t="s">
        <v>2205</v>
      </c>
      <c r="W176" s="269" t="s">
        <v>2048</v>
      </c>
      <c r="X176" s="269" t="s">
        <v>1936</v>
      </c>
      <c r="Y176" s="232" t="s">
        <v>18625</v>
      </c>
      <c r="Z176" s="275">
        <v>43291</v>
      </c>
      <c r="AA176" s="269" t="s">
        <v>2205</v>
      </c>
      <c r="AB176" s="269" t="s">
        <v>1938</v>
      </c>
      <c r="AC176" s="346" t="s">
        <v>1939</v>
      </c>
      <c r="AD176" s="269" t="s">
        <v>2328</v>
      </c>
      <c r="AE176" s="269" t="s">
        <v>2069</v>
      </c>
      <c r="AF176" s="329" t="s">
        <v>18626</v>
      </c>
      <c r="AG176" s="329" t="s">
        <v>18627</v>
      </c>
      <c r="AH176" s="329" t="s">
        <v>18626</v>
      </c>
      <c r="AI176" s="329" t="s">
        <v>18627</v>
      </c>
      <c r="AJ176" s="232" t="s">
        <v>18628</v>
      </c>
      <c r="AK176" s="269" t="s">
        <v>18629</v>
      </c>
      <c r="AL176" s="269" t="s">
        <v>1971</v>
      </c>
      <c r="AM176" s="513" t="s">
        <v>725</v>
      </c>
      <c r="AN176" s="506" t="s">
        <v>726</v>
      </c>
      <c r="AO176" s="7"/>
      <c r="AP176" s="7"/>
      <c r="AQ176" s="10" t="s">
        <v>17516</v>
      </c>
      <c r="AR176" s="501" t="str">
        <f>Table2[[#This Row],[Employee Code]]</f>
        <v>12101126</v>
      </c>
      <c r="AS176" s="4" t="s">
        <v>17280</v>
      </c>
      <c r="AT176" s="4" t="s">
        <v>17038</v>
      </c>
    </row>
    <row r="177" spans="1:48" s="4" customFormat="1" ht="25" customHeight="1" x14ac:dyDescent="0.35">
      <c r="A177" s="365">
        <f t="shared" si="2"/>
        <v>176</v>
      </c>
      <c r="B177" s="338" t="s">
        <v>16435</v>
      </c>
      <c r="C177" s="335" t="s">
        <v>727</v>
      </c>
      <c r="D177" s="329"/>
      <c r="E177" s="329" t="s">
        <v>311</v>
      </c>
      <c r="F177" s="336">
        <v>44305</v>
      </c>
      <c r="G177" s="336">
        <v>44364</v>
      </c>
      <c r="H177" s="336">
        <v>44730</v>
      </c>
      <c r="I177" s="336">
        <v>45825</v>
      </c>
      <c r="J177" s="329" t="s">
        <v>2269</v>
      </c>
      <c r="K177" s="337" t="s">
        <v>34</v>
      </c>
      <c r="L177" s="337" t="s">
        <v>35</v>
      </c>
      <c r="M177" s="337" t="s">
        <v>35</v>
      </c>
      <c r="N177" s="337" t="s">
        <v>2155</v>
      </c>
      <c r="O177" s="337" t="s">
        <v>626</v>
      </c>
      <c r="P177" s="337" t="s">
        <v>2285</v>
      </c>
      <c r="Q177" s="329" t="s">
        <v>21</v>
      </c>
      <c r="R177" s="338" t="s">
        <v>18630</v>
      </c>
      <c r="S177" s="329" t="s">
        <v>1944</v>
      </c>
      <c r="T177" s="329" t="s">
        <v>22</v>
      </c>
      <c r="U177" s="336">
        <v>30426</v>
      </c>
      <c r="V177" s="329" t="s">
        <v>311</v>
      </c>
      <c r="W177" s="329" t="s">
        <v>1382</v>
      </c>
      <c r="X177" s="329" t="s">
        <v>1936</v>
      </c>
      <c r="Y177" s="338" t="s">
        <v>18631</v>
      </c>
      <c r="Z177" s="336">
        <v>44474</v>
      </c>
      <c r="AA177" s="329" t="s">
        <v>1937</v>
      </c>
      <c r="AB177" s="329" t="s">
        <v>1956</v>
      </c>
      <c r="AC177" s="339" t="s">
        <v>1939</v>
      </c>
      <c r="AD177" s="329" t="s">
        <v>2329</v>
      </c>
      <c r="AE177" s="329" t="s">
        <v>2095</v>
      </c>
      <c r="AF177" s="329" t="s">
        <v>18632</v>
      </c>
      <c r="AG177" s="329" t="s">
        <v>18633</v>
      </c>
      <c r="AH177" s="329" t="s">
        <v>18634</v>
      </c>
      <c r="AI177" s="329" t="s">
        <v>18635</v>
      </c>
      <c r="AJ177" s="338" t="s">
        <v>18636</v>
      </c>
      <c r="AK177" s="329" t="s">
        <v>18637</v>
      </c>
      <c r="AL177" s="329" t="s">
        <v>1958</v>
      </c>
      <c r="AM177" s="500" t="s">
        <v>728</v>
      </c>
      <c r="AN177" s="325" t="s">
        <v>729</v>
      </c>
      <c r="AO177" s="7" t="s">
        <v>18638</v>
      </c>
      <c r="AQ177" s="6" t="s">
        <v>18639</v>
      </c>
      <c r="AR177" s="501" t="str">
        <f>Table2[[#This Row],[Employee Code]]</f>
        <v>12101132</v>
      </c>
      <c r="AS177" s="4" t="s">
        <v>16</v>
      </c>
      <c r="AT177" s="4" t="s">
        <v>17038</v>
      </c>
    </row>
    <row r="178" spans="1:48" s="4" customFormat="1" ht="25" customHeight="1" x14ac:dyDescent="0.35">
      <c r="A178" s="365">
        <f t="shared" si="2"/>
        <v>177</v>
      </c>
      <c r="B178" s="338" t="s">
        <v>16436</v>
      </c>
      <c r="C178" s="335" t="s">
        <v>730</v>
      </c>
      <c r="D178" s="329"/>
      <c r="E178" s="329" t="s">
        <v>14</v>
      </c>
      <c r="F178" s="336">
        <v>44312</v>
      </c>
      <c r="G178" s="336">
        <v>44371</v>
      </c>
      <c r="H178" s="336">
        <v>44737</v>
      </c>
      <c r="I178" s="336">
        <v>45832</v>
      </c>
      <c r="J178" s="329" t="s">
        <v>2269</v>
      </c>
      <c r="K178" s="337" t="s">
        <v>109</v>
      </c>
      <c r="L178" s="337" t="s">
        <v>110</v>
      </c>
      <c r="M178" s="337" t="s">
        <v>2330</v>
      </c>
      <c r="N178" s="337" t="s">
        <v>2017</v>
      </c>
      <c r="O178" s="337" t="s">
        <v>731</v>
      </c>
      <c r="P178" s="337" t="s">
        <v>2331</v>
      </c>
      <c r="Q178" s="329" t="s">
        <v>21</v>
      </c>
      <c r="R178" s="338" t="s">
        <v>18640</v>
      </c>
      <c r="S178" s="329" t="s">
        <v>1966</v>
      </c>
      <c r="T178" s="329" t="s">
        <v>22</v>
      </c>
      <c r="U178" s="336">
        <v>34816</v>
      </c>
      <c r="V178" s="329" t="s">
        <v>255</v>
      </c>
      <c r="W178" s="329" t="s">
        <v>2015</v>
      </c>
      <c r="X178" s="329" t="s">
        <v>1936</v>
      </c>
      <c r="Y178" s="338" t="s">
        <v>18641</v>
      </c>
      <c r="Z178" s="336">
        <v>44387</v>
      </c>
      <c r="AA178" s="329" t="s">
        <v>1937</v>
      </c>
      <c r="AB178" s="329" t="s">
        <v>1956</v>
      </c>
      <c r="AC178" s="339" t="s">
        <v>1939</v>
      </c>
      <c r="AD178" s="329" t="s">
        <v>2188</v>
      </c>
      <c r="AE178" s="329" t="s">
        <v>2041</v>
      </c>
      <c r="AF178" s="329" t="s">
        <v>18642</v>
      </c>
      <c r="AG178" s="329" t="s">
        <v>18643</v>
      </c>
      <c r="AH178" s="329" t="s">
        <v>18642</v>
      </c>
      <c r="AI178" s="329" t="s">
        <v>18643</v>
      </c>
      <c r="AJ178" s="338" t="s">
        <v>18644</v>
      </c>
      <c r="AK178" s="329" t="s">
        <v>18645</v>
      </c>
      <c r="AL178" s="329" t="s">
        <v>2107</v>
      </c>
      <c r="AM178" s="500" t="s">
        <v>732</v>
      </c>
      <c r="AN178" s="325" t="s">
        <v>733</v>
      </c>
      <c r="AO178" s="7" t="s">
        <v>18646</v>
      </c>
      <c r="AQ178" s="6" t="s">
        <v>18647</v>
      </c>
      <c r="AR178" s="501" t="str">
        <f>Table2[[#This Row],[Employee Code]]</f>
        <v>12101135</v>
      </c>
      <c r="AS178" s="4" t="s">
        <v>16</v>
      </c>
      <c r="AT178" s="4" t="s">
        <v>14</v>
      </c>
    </row>
    <row r="179" spans="1:48" s="4" customFormat="1" ht="25" customHeight="1" x14ac:dyDescent="0.35">
      <c r="A179" s="365">
        <f t="shared" si="2"/>
        <v>178</v>
      </c>
      <c r="B179" s="338" t="s">
        <v>16437</v>
      </c>
      <c r="C179" s="335" t="s">
        <v>734</v>
      </c>
      <c r="D179" s="329"/>
      <c r="E179" s="329" t="s">
        <v>669</v>
      </c>
      <c r="F179" s="336">
        <v>44320</v>
      </c>
      <c r="G179" s="336">
        <v>44379</v>
      </c>
      <c r="H179" s="336">
        <v>44745</v>
      </c>
      <c r="I179" s="336">
        <v>45840</v>
      </c>
      <c r="J179" s="329" t="s">
        <v>2269</v>
      </c>
      <c r="K179" s="337" t="s">
        <v>34</v>
      </c>
      <c r="L179" s="337" t="s">
        <v>35</v>
      </c>
      <c r="M179" s="337" t="s">
        <v>35</v>
      </c>
      <c r="N179" s="337" t="s">
        <v>2050</v>
      </c>
      <c r="O179" s="337" t="s">
        <v>271</v>
      </c>
      <c r="P179" s="337" t="s">
        <v>2105</v>
      </c>
      <c r="Q179" s="329" t="s">
        <v>21</v>
      </c>
      <c r="R179" s="338" t="s">
        <v>18648</v>
      </c>
      <c r="S179" s="329" t="s">
        <v>1935</v>
      </c>
      <c r="T179" s="329" t="s">
        <v>22</v>
      </c>
      <c r="U179" s="336">
        <v>29719</v>
      </c>
      <c r="V179" s="329" t="s">
        <v>527</v>
      </c>
      <c r="W179" s="329" t="s">
        <v>527</v>
      </c>
      <c r="X179" s="329" t="s">
        <v>1936</v>
      </c>
      <c r="Y179" s="338" t="s">
        <v>18649</v>
      </c>
      <c r="Z179" s="336">
        <v>44805</v>
      </c>
      <c r="AA179" s="329" t="s">
        <v>1937</v>
      </c>
      <c r="AB179" s="329" t="s">
        <v>1938</v>
      </c>
      <c r="AC179" s="339" t="s">
        <v>1939</v>
      </c>
      <c r="AD179" s="329" t="s">
        <v>1992</v>
      </c>
      <c r="AE179" s="329" t="s">
        <v>2332</v>
      </c>
      <c r="AF179" s="329" t="s">
        <v>18650</v>
      </c>
      <c r="AG179" s="329" t="s">
        <v>18651</v>
      </c>
      <c r="AH179" s="329" t="s">
        <v>18650</v>
      </c>
      <c r="AI179" s="329" t="s">
        <v>18651</v>
      </c>
      <c r="AJ179" s="338" t="s">
        <v>18652</v>
      </c>
      <c r="AK179" s="329" t="s">
        <v>18653</v>
      </c>
      <c r="AL179" s="329" t="s">
        <v>1941</v>
      </c>
      <c r="AM179" s="500" t="s">
        <v>735</v>
      </c>
      <c r="AN179" s="325" t="s">
        <v>736</v>
      </c>
      <c r="AO179" s="7" t="s">
        <v>18654</v>
      </c>
      <c r="AQ179" s="6" t="s">
        <v>18655</v>
      </c>
      <c r="AR179" s="501" t="str">
        <f>Table2[[#This Row],[Employee Code]]</f>
        <v>12101139</v>
      </c>
      <c r="AS179" s="4" t="s">
        <v>16</v>
      </c>
      <c r="AT179" s="4" t="s">
        <v>17038</v>
      </c>
    </row>
    <row r="180" spans="1:48" s="4" customFormat="1" ht="25" customHeight="1" x14ac:dyDescent="0.35">
      <c r="A180" s="365">
        <f t="shared" si="2"/>
        <v>179</v>
      </c>
      <c r="B180" s="338" t="s">
        <v>16438</v>
      </c>
      <c r="C180" s="335" t="s">
        <v>737</v>
      </c>
      <c r="D180" s="329"/>
      <c r="E180" s="329" t="s">
        <v>14</v>
      </c>
      <c r="F180" s="336">
        <v>44320</v>
      </c>
      <c r="G180" s="336">
        <v>44379</v>
      </c>
      <c r="H180" s="336">
        <v>44745</v>
      </c>
      <c r="I180" s="336">
        <v>45840</v>
      </c>
      <c r="J180" s="329" t="s">
        <v>2269</v>
      </c>
      <c r="K180" s="337" t="s">
        <v>69</v>
      </c>
      <c r="L180" s="337" t="s">
        <v>618</v>
      </c>
      <c r="M180" s="337" t="s">
        <v>18363</v>
      </c>
      <c r="N180" s="337" t="s">
        <v>2050</v>
      </c>
      <c r="O180" s="337" t="s">
        <v>619</v>
      </c>
      <c r="P180" s="337" t="s">
        <v>2283</v>
      </c>
      <c r="Q180" s="329" t="s">
        <v>21</v>
      </c>
      <c r="R180" s="338" t="s">
        <v>18656</v>
      </c>
      <c r="S180" s="329" t="s">
        <v>2174</v>
      </c>
      <c r="T180" s="329" t="s">
        <v>22</v>
      </c>
      <c r="U180" s="336">
        <v>34623</v>
      </c>
      <c r="V180" s="329" t="s">
        <v>501</v>
      </c>
      <c r="W180" s="329" t="s">
        <v>501</v>
      </c>
      <c r="X180" s="329" t="s">
        <v>1936</v>
      </c>
      <c r="Y180" s="338" t="s">
        <v>18657</v>
      </c>
      <c r="Z180" s="336">
        <v>44788</v>
      </c>
      <c r="AA180" s="329" t="s">
        <v>1937</v>
      </c>
      <c r="AB180" s="329" t="s">
        <v>1938</v>
      </c>
      <c r="AC180" s="339" t="s">
        <v>1939</v>
      </c>
      <c r="AD180" s="329" t="s">
        <v>2072</v>
      </c>
      <c r="AE180" s="329" t="s">
        <v>2095</v>
      </c>
      <c r="AF180" s="329" t="s">
        <v>18658</v>
      </c>
      <c r="AG180" s="329" t="s">
        <v>18659</v>
      </c>
      <c r="AH180" s="329" t="s">
        <v>18658</v>
      </c>
      <c r="AI180" s="329" t="s">
        <v>18659</v>
      </c>
      <c r="AJ180" s="338" t="s">
        <v>18660</v>
      </c>
      <c r="AK180" s="329" t="s">
        <v>18661</v>
      </c>
      <c r="AL180" s="329" t="s">
        <v>1941</v>
      </c>
      <c r="AM180" s="500" t="s">
        <v>738</v>
      </c>
      <c r="AN180" s="325" t="s">
        <v>739</v>
      </c>
      <c r="AO180" s="7" t="s">
        <v>18662</v>
      </c>
      <c r="AQ180" s="6" t="s">
        <v>18663</v>
      </c>
      <c r="AR180" s="501" t="str">
        <f>Table2[[#This Row],[Employee Code]]</f>
        <v>12101140</v>
      </c>
      <c r="AS180" s="4" t="s">
        <v>16</v>
      </c>
      <c r="AT180" s="4" t="s">
        <v>14</v>
      </c>
    </row>
    <row r="181" spans="1:48" s="4" customFormat="1" ht="25" customHeight="1" x14ac:dyDescent="0.35">
      <c r="A181" s="365">
        <f t="shared" si="2"/>
        <v>180</v>
      </c>
      <c r="B181" s="338" t="s">
        <v>16440</v>
      </c>
      <c r="C181" s="335" t="s">
        <v>743</v>
      </c>
      <c r="D181" s="329"/>
      <c r="E181" s="329" t="s">
        <v>141</v>
      </c>
      <c r="F181" s="336">
        <v>44327</v>
      </c>
      <c r="G181" s="336">
        <v>44386</v>
      </c>
      <c r="H181" s="336">
        <v>44752</v>
      </c>
      <c r="I181" s="336">
        <v>45847</v>
      </c>
      <c r="J181" s="329" t="s">
        <v>2269</v>
      </c>
      <c r="K181" s="337" t="s">
        <v>80</v>
      </c>
      <c r="L181" s="337" t="s">
        <v>163</v>
      </c>
      <c r="M181" s="337" t="s">
        <v>2138</v>
      </c>
      <c r="N181" s="337" t="s">
        <v>1990</v>
      </c>
      <c r="O181" s="337" t="s">
        <v>196</v>
      </c>
      <c r="P181" s="337" t="s">
        <v>2061</v>
      </c>
      <c r="Q181" s="329" t="s">
        <v>83</v>
      </c>
      <c r="R181" s="338" t="s">
        <v>18664</v>
      </c>
      <c r="S181" s="329" t="s">
        <v>2174</v>
      </c>
      <c r="T181" s="329" t="s">
        <v>53</v>
      </c>
      <c r="U181" s="336">
        <v>31897</v>
      </c>
      <c r="V181" s="329" t="s">
        <v>1725</v>
      </c>
      <c r="W181" s="329" t="s">
        <v>1725</v>
      </c>
      <c r="X181" s="329" t="s">
        <v>1936</v>
      </c>
      <c r="Y181" s="338" t="s">
        <v>18665</v>
      </c>
      <c r="Z181" s="336">
        <v>44796</v>
      </c>
      <c r="AA181" s="329" t="s">
        <v>1937</v>
      </c>
      <c r="AB181" s="329" t="s">
        <v>1938</v>
      </c>
      <c r="AC181" s="339" t="s">
        <v>1939</v>
      </c>
      <c r="AD181" s="329" t="s">
        <v>18666</v>
      </c>
      <c r="AE181" s="329" t="s">
        <v>18667</v>
      </c>
      <c r="AF181" s="329" t="s">
        <v>18668</v>
      </c>
      <c r="AG181" s="329" t="s">
        <v>18669</v>
      </c>
      <c r="AH181" s="329" t="s">
        <v>18668</v>
      </c>
      <c r="AI181" s="329" t="s">
        <v>18669</v>
      </c>
      <c r="AJ181" s="338" t="s">
        <v>18670</v>
      </c>
      <c r="AK181" s="329" t="s">
        <v>18671</v>
      </c>
      <c r="AL181" s="329" t="s">
        <v>1971</v>
      </c>
      <c r="AM181" s="500" t="s">
        <v>744</v>
      </c>
      <c r="AN181" s="325" t="s">
        <v>745</v>
      </c>
      <c r="AO181" s="7" t="s">
        <v>18672</v>
      </c>
      <c r="AQ181" s="6" t="s">
        <v>18673</v>
      </c>
      <c r="AR181" s="501" t="str">
        <f>Table2[[#This Row],[Employee Code]]</f>
        <v>12101145</v>
      </c>
      <c r="AS181" s="4" t="s">
        <v>17358</v>
      </c>
      <c r="AT181" s="4" t="s">
        <v>17038</v>
      </c>
    </row>
    <row r="182" spans="1:48" s="4" customFormat="1" ht="25" customHeight="1" x14ac:dyDescent="0.35">
      <c r="A182" s="365">
        <f t="shared" si="2"/>
        <v>181</v>
      </c>
      <c r="B182" s="338" t="s">
        <v>16441</v>
      </c>
      <c r="C182" s="335" t="s">
        <v>746</v>
      </c>
      <c r="D182" s="329"/>
      <c r="E182" s="329" t="s">
        <v>747</v>
      </c>
      <c r="F182" s="336">
        <v>44333</v>
      </c>
      <c r="G182" s="336">
        <v>44392</v>
      </c>
      <c r="H182" s="336">
        <v>44758</v>
      </c>
      <c r="I182" s="336">
        <v>45853</v>
      </c>
      <c r="J182" s="329" t="s">
        <v>2269</v>
      </c>
      <c r="K182" s="337" t="s">
        <v>80</v>
      </c>
      <c r="L182" s="337" t="s">
        <v>195</v>
      </c>
      <c r="M182" s="337" t="s">
        <v>2141</v>
      </c>
      <c r="N182" s="337" t="s">
        <v>1990</v>
      </c>
      <c r="O182" s="337" t="s">
        <v>196</v>
      </c>
      <c r="P182" s="337" t="s">
        <v>2061</v>
      </c>
      <c r="Q182" s="329" t="s">
        <v>83</v>
      </c>
      <c r="R182" s="338" t="s">
        <v>18674</v>
      </c>
      <c r="S182" s="329" t="s">
        <v>1944</v>
      </c>
      <c r="T182" s="329" t="s">
        <v>22</v>
      </c>
      <c r="U182" s="336">
        <v>30865</v>
      </c>
      <c r="V182" s="329" t="s">
        <v>343</v>
      </c>
      <c r="W182" s="329" t="s">
        <v>343</v>
      </c>
      <c r="X182" s="329" t="s">
        <v>1936</v>
      </c>
      <c r="Y182" s="338" t="s">
        <v>18675</v>
      </c>
      <c r="Z182" s="336">
        <v>44420</v>
      </c>
      <c r="AA182" s="329" t="s">
        <v>1937</v>
      </c>
      <c r="AB182" s="329" t="s">
        <v>1938</v>
      </c>
      <c r="AC182" s="339" t="s">
        <v>1939</v>
      </c>
      <c r="AD182" s="329" t="s">
        <v>18676</v>
      </c>
      <c r="AE182" s="329" t="s">
        <v>2095</v>
      </c>
      <c r="AF182" s="329" t="s">
        <v>18677</v>
      </c>
      <c r="AG182" s="329" t="s">
        <v>18678</v>
      </c>
      <c r="AH182" s="329" t="s">
        <v>18677</v>
      </c>
      <c r="AI182" s="329" t="s">
        <v>18678</v>
      </c>
      <c r="AJ182" s="338" t="s">
        <v>18679</v>
      </c>
      <c r="AK182" s="329" t="s">
        <v>18680</v>
      </c>
      <c r="AL182" s="329" t="s">
        <v>1941</v>
      </c>
      <c r="AM182" s="500" t="s">
        <v>748</v>
      </c>
      <c r="AN182" s="325" t="s">
        <v>749</v>
      </c>
      <c r="AO182" s="7" t="s">
        <v>18681</v>
      </c>
      <c r="AQ182" s="6" t="s">
        <v>18682</v>
      </c>
      <c r="AR182" s="501" t="str">
        <f>Table2[[#This Row],[Employee Code]]</f>
        <v>12101148</v>
      </c>
      <c r="AS182" s="4" t="s">
        <v>17358</v>
      </c>
      <c r="AT182" s="4" t="s">
        <v>17038</v>
      </c>
    </row>
    <row r="183" spans="1:48" s="4" customFormat="1" ht="25" customHeight="1" x14ac:dyDescent="0.35">
      <c r="A183" s="365">
        <f t="shared" si="2"/>
        <v>182</v>
      </c>
      <c r="B183" s="338" t="s">
        <v>16442</v>
      </c>
      <c r="C183" s="335" t="s">
        <v>750</v>
      </c>
      <c r="D183" s="329"/>
      <c r="E183" s="329" t="s">
        <v>14</v>
      </c>
      <c r="F183" s="336">
        <v>44333</v>
      </c>
      <c r="G183" s="336">
        <v>44392</v>
      </c>
      <c r="H183" s="336">
        <v>44758</v>
      </c>
      <c r="I183" s="336">
        <v>45853</v>
      </c>
      <c r="J183" s="329" t="s">
        <v>2269</v>
      </c>
      <c r="K183" s="337" t="s">
        <v>26</v>
      </c>
      <c r="L183" s="337" t="s">
        <v>751</v>
      </c>
      <c r="M183" s="337" t="s">
        <v>2343</v>
      </c>
      <c r="N183" s="337" t="s">
        <v>2017</v>
      </c>
      <c r="O183" s="337" t="s">
        <v>752</v>
      </c>
      <c r="P183" s="337" t="s">
        <v>2344</v>
      </c>
      <c r="Q183" s="329" t="s">
        <v>21</v>
      </c>
      <c r="R183" s="338" t="s">
        <v>18683</v>
      </c>
      <c r="S183" s="329" t="s">
        <v>18032</v>
      </c>
      <c r="T183" s="329" t="s">
        <v>22</v>
      </c>
      <c r="U183" s="336">
        <v>34341</v>
      </c>
      <c r="V183" s="329" t="s">
        <v>255</v>
      </c>
      <c r="W183" s="329" t="s">
        <v>501</v>
      </c>
      <c r="X183" s="329" t="s">
        <v>1936</v>
      </c>
      <c r="Y183" s="338" t="s">
        <v>18684</v>
      </c>
      <c r="Z183" s="336">
        <v>44387</v>
      </c>
      <c r="AA183" s="329" t="s">
        <v>1937</v>
      </c>
      <c r="AB183" s="329" t="s">
        <v>1956</v>
      </c>
      <c r="AC183" s="339" t="s">
        <v>1939</v>
      </c>
      <c r="AD183" s="329" t="s">
        <v>2203</v>
      </c>
      <c r="AE183" s="329" t="s">
        <v>2304</v>
      </c>
      <c r="AF183" s="329" t="s">
        <v>18685</v>
      </c>
      <c r="AG183" s="329" t="s">
        <v>18686</v>
      </c>
      <c r="AH183" s="329" t="s">
        <v>18685</v>
      </c>
      <c r="AI183" s="329" t="s">
        <v>18686</v>
      </c>
      <c r="AJ183" s="338" t="s">
        <v>18687</v>
      </c>
      <c r="AK183" s="329" t="s">
        <v>2345</v>
      </c>
      <c r="AL183" s="329" t="s">
        <v>2107</v>
      </c>
      <c r="AM183" s="500" t="s">
        <v>753</v>
      </c>
      <c r="AN183" s="325" t="s">
        <v>754</v>
      </c>
      <c r="AO183" s="7" t="s">
        <v>18688</v>
      </c>
      <c r="AQ183" s="6" t="s">
        <v>18689</v>
      </c>
      <c r="AR183" s="501" t="str">
        <f>Table2[[#This Row],[Employee Code]]</f>
        <v>12101151</v>
      </c>
      <c r="AS183" s="4" t="s">
        <v>16</v>
      </c>
      <c r="AT183" s="4" t="s">
        <v>14</v>
      </c>
    </row>
    <row r="184" spans="1:48" s="4" customFormat="1" ht="25" customHeight="1" x14ac:dyDescent="0.35">
      <c r="A184" s="4">
        <f t="shared" si="2"/>
        <v>183</v>
      </c>
      <c r="B184" s="501" t="s">
        <v>16443</v>
      </c>
      <c r="C184" s="5" t="s">
        <v>755</v>
      </c>
      <c r="E184" s="4" t="s">
        <v>141</v>
      </c>
      <c r="F184" s="502">
        <v>44340</v>
      </c>
      <c r="G184" s="502">
        <v>44399</v>
      </c>
      <c r="H184" s="502">
        <v>44765</v>
      </c>
      <c r="I184" s="502">
        <v>45860</v>
      </c>
      <c r="J184" s="4" t="s">
        <v>2269</v>
      </c>
      <c r="K184" s="6" t="s">
        <v>80</v>
      </c>
      <c r="L184" s="6" t="s">
        <v>163</v>
      </c>
      <c r="M184" s="6" t="s">
        <v>2052</v>
      </c>
      <c r="N184" s="6" t="s">
        <v>1990</v>
      </c>
      <c r="O184" s="6" t="s">
        <v>196</v>
      </c>
      <c r="P184" s="6" t="s">
        <v>2061</v>
      </c>
      <c r="Q184" s="4" t="s">
        <v>83</v>
      </c>
      <c r="R184" s="501" t="s">
        <v>18690</v>
      </c>
      <c r="S184" s="4" t="s">
        <v>2174</v>
      </c>
      <c r="T184" s="4" t="s">
        <v>53</v>
      </c>
      <c r="U184" s="502">
        <v>31072</v>
      </c>
      <c r="V184" s="4" t="s">
        <v>141</v>
      </c>
      <c r="W184" s="4" t="s">
        <v>334</v>
      </c>
      <c r="X184" s="4" t="s">
        <v>1936</v>
      </c>
      <c r="Y184" s="501" t="s">
        <v>18691</v>
      </c>
      <c r="Z184" s="502">
        <v>44284</v>
      </c>
      <c r="AA184" s="4" t="s">
        <v>141</v>
      </c>
      <c r="AB184" s="4" t="s">
        <v>1938</v>
      </c>
      <c r="AC184" s="504" t="s">
        <v>1939</v>
      </c>
      <c r="AD184" s="4" t="s">
        <v>2346</v>
      </c>
      <c r="AE184" s="4" t="s">
        <v>18692</v>
      </c>
      <c r="AF184" s="4" t="s">
        <v>18693</v>
      </c>
      <c r="AG184" s="4" t="s">
        <v>18694</v>
      </c>
      <c r="AH184" s="4" t="s">
        <v>18693</v>
      </c>
      <c r="AI184" s="4" t="s">
        <v>18694</v>
      </c>
      <c r="AJ184" s="501" t="s">
        <v>18695</v>
      </c>
      <c r="AK184" s="4" t="s">
        <v>18696</v>
      </c>
      <c r="AL184" s="4" t="s">
        <v>1971</v>
      </c>
      <c r="AM184" s="501" t="s">
        <v>756</v>
      </c>
      <c r="AN184" s="7" t="s">
        <v>757</v>
      </c>
      <c r="AO184" s="7" t="s">
        <v>757</v>
      </c>
      <c r="AQ184" s="6" t="s">
        <v>18697</v>
      </c>
      <c r="AR184" s="501" t="str">
        <f>Table2[[#This Row],[Employee Code]]</f>
        <v>12101154</v>
      </c>
      <c r="AS184" s="4" t="s">
        <v>17358</v>
      </c>
      <c r="AT184" s="4" t="s">
        <v>17038</v>
      </c>
    </row>
    <row r="185" spans="1:48" s="4" customFormat="1" ht="25" customHeight="1" x14ac:dyDescent="0.35">
      <c r="A185" s="365">
        <f t="shared" si="2"/>
        <v>184</v>
      </c>
      <c r="B185" s="338" t="s">
        <v>16444</v>
      </c>
      <c r="C185" s="335" t="s">
        <v>758</v>
      </c>
      <c r="D185" s="329"/>
      <c r="E185" s="329" t="s">
        <v>14</v>
      </c>
      <c r="F185" s="336">
        <v>44347</v>
      </c>
      <c r="G185" s="336">
        <v>44406</v>
      </c>
      <c r="H185" s="336">
        <v>44772</v>
      </c>
      <c r="I185" s="336">
        <v>45867</v>
      </c>
      <c r="J185" s="329" t="s">
        <v>2269</v>
      </c>
      <c r="K185" s="337" t="s">
        <v>80</v>
      </c>
      <c r="L185" s="337" t="s">
        <v>3683</v>
      </c>
      <c r="M185" s="499" t="s">
        <v>3683</v>
      </c>
      <c r="N185" s="337" t="s">
        <v>2050</v>
      </c>
      <c r="O185" s="337" t="s">
        <v>16765</v>
      </c>
      <c r="P185" s="337" t="s">
        <v>16766</v>
      </c>
      <c r="Q185" s="329" t="s">
        <v>21</v>
      </c>
      <c r="R185" s="338" t="s">
        <v>18698</v>
      </c>
      <c r="S185" s="329" t="s">
        <v>1935</v>
      </c>
      <c r="T185" s="329" t="s">
        <v>53</v>
      </c>
      <c r="U185" s="336">
        <v>33935</v>
      </c>
      <c r="V185" s="329" t="s">
        <v>255</v>
      </c>
      <c r="W185" s="329" t="s">
        <v>1658</v>
      </c>
      <c r="X185" s="329" t="s">
        <v>1936</v>
      </c>
      <c r="Y185" s="338" t="s">
        <v>18699</v>
      </c>
      <c r="Z185" s="336">
        <v>44882</v>
      </c>
      <c r="AA185" s="329" t="s">
        <v>1937</v>
      </c>
      <c r="AB185" s="329" t="s">
        <v>1938</v>
      </c>
      <c r="AC185" s="339" t="s">
        <v>1939</v>
      </c>
      <c r="AD185" s="329" t="s">
        <v>2098</v>
      </c>
      <c r="AE185" s="329" t="s">
        <v>1948</v>
      </c>
      <c r="AF185" s="329" t="s">
        <v>18700</v>
      </c>
      <c r="AG185" s="329" t="s">
        <v>18701</v>
      </c>
      <c r="AH185" s="329" t="s">
        <v>18702</v>
      </c>
      <c r="AI185" s="329" t="s">
        <v>18703</v>
      </c>
      <c r="AJ185" s="338" t="s">
        <v>18704</v>
      </c>
      <c r="AK185" s="329" t="s">
        <v>18705</v>
      </c>
      <c r="AL185" s="329" t="s">
        <v>1971</v>
      </c>
      <c r="AM185" s="500" t="s">
        <v>759</v>
      </c>
      <c r="AN185" s="325" t="s">
        <v>760</v>
      </c>
      <c r="AO185" s="7" t="s">
        <v>18706</v>
      </c>
      <c r="AQ185" s="6" t="s">
        <v>18707</v>
      </c>
      <c r="AR185" s="501" t="str">
        <f>Table2[[#This Row],[Employee Code]]</f>
        <v>12101160</v>
      </c>
      <c r="AS185" s="4" t="s">
        <v>16</v>
      </c>
      <c r="AT185" s="4" t="s">
        <v>14</v>
      </c>
    </row>
    <row r="186" spans="1:48" s="4" customFormat="1" ht="25" customHeight="1" x14ac:dyDescent="0.35">
      <c r="A186" s="365">
        <f t="shared" si="2"/>
        <v>185</v>
      </c>
      <c r="B186" s="338" t="s">
        <v>16445</v>
      </c>
      <c r="C186" s="335" t="s">
        <v>761</v>
      </c>
      <c r="D186" s="329"/>
      <c r="E186" s="329" t="s">
        <v>14</v>
      </c>
      <c r="F186" s="336">
        <v>44348</v>
      </c>
      <c r="G186" s="336">
        <v>44407</v>
      </c>
      <c r="H186" s="336">
        <v>44773</v>
      </c>
      <c r="I186" s="336">
        <v>45868</v>
      </c>
      <c r="J186" s="329" t="s">
        <v>2269</v>
      </c>
      <c r="K186" s="337" t="s">
        <v>34</v>
      </c>
      <c r="L186" s="337" t="s">
        <v>35</v>
      </c>
      <c r="M186" s="337" t="s">
        <v>2225</v>
      </c>
      <c r="N186" s="337" t="s">
        <v>2126</v>
      </c>
      <c r="O186" s="337" t="s">
        <v>762</v>
      </c>
      <c r="P186" s="337" t="s">
        <v>2347</v>
      </c>
      <c r="Q186" s="329" t="s">
        <v>21</v>
      </c>
      <c r="R186" s="338" t="s">
        <v>18708</v>
      </c>
      <c r="S186" s="329" t="s">
        <v>2234</v>
      </c>
      <c r="T186" s="329" t="s">
        <v>22</v>
      </c>
      <c r="U186" s="336">
        <v>34940</v>
      </c>
      <c r="V186" s="329" t="s">
        <v>2205</v>
      </c>
      <c r="W186" s="329" t="s">
        <v>2205</v>
      </c>
      <c r="X186" s="329" t="s">
        <v>1936</v>
      </c>
      <c r="Y186" s="338" t="s">
        <v>18709</v>
      </c>
      <c r="Z186" s="336">
        <v>44886</v>
      </c>
      <c r="AA186" s="329" t="s">
        <v>1937</v>
      </c>
      <c r="AB186" s="329" t="s">
        <v>1956</v>
      </c>
      <c r="AC186" s="339" t="s">
        <v>1939</v>
      </c>
      <c r="AD186" s="329" t="s">
        <v>2049</v>
      </c>
      <c r="AE186" s="329" t="s">
        <v>2348</v>
      </c>
      <c r="AF186" s="329" t="s">
        <v>18710</v>
      </c>
      <c r="AG186" s="329" t="s">
        <v>18711</v>
      </c>
      <c r="AH186" s="329" t="s">
        <v>18712</v>
      </c>
      <c r="AI186" s="329" t="s">
        <v>18713</v>
      </c>
      <c r="AJ186" s="338" t="s">
        <v>18714</v>
      </c>
      <c r="AK186" s="329" t="s">
        <v>18715</v>
      </c>
      <c r="AL186" s="329" t="s">
        <v>2005</v>
      </c>
      <c r="AM186" s="500" t="s">
        <v>763</v>
      </c>
      <c r="AN186" s="325" t="s">
        <v>764</v>
      </c>
      <c r="AO186" s="7" t="s">
        <v>18716</v>
      </c>
      <c r="AQ186" s="6" t="s">
        <v>18717</v>
      </c>
      <c r="AR186" s="501" t="str">
        <f>Table2[[#This Row],[Employee Code]]</f>
        <v>12101166</v>
      </c>
      <c r="AS186" s="4" t="s">
        <v>16</v>
      </c>
      <c r="AT186" s="4" t="s">
        <v>14</v>
      </c>
    </row>
    <row r="187" spans="1:48" s="4" customFormat="1" ht="25" customHeight="1" x14ac:dyDescent="0.35">
      <c r="A187" s="365">
        <f t="shared" si="2"/>
        <v>186</v>
      </c>
      <c r="B187" s="338" t="s">
        <v>16446</v>
      </c>
      <c r="C187" s="335" t="s">
        <v>765</v>
      </c>
      <c r="D187" s="329" t="s">
        <v>18341</v>
      </c>
      <c r="E187" s="329" t="s">
        <v>14</v>
      </c>
      <c r="F187" s="336">
        <v>44348</v>
      </c>
      <c r="G187" s="336"/>
      <c r="H187" s="336">
        <v>44713</v>
      </c>
      <c r="I187" s="336">
        <v>45808</v>
      </c>
      <c r="J187" s="329" t="s">
        <v>2269</v>
      </c>
      <c r="K187" s="337" t="s">
        <v>18</v>
      </c>
      <c r="L187" s="337" t="s">
        <v>19</v>
      </c>
      <c r="M187" s="337" t="s">
        <v>19</v>
      </c>
      <c r="N187" s="337" t="s">
        <v>2050</v>
      </c>
      <c r="O187" s="337" t="s">
        <v>321</v>
      </c>
      <c r="P187" s="337" t="s">
        <v>2134</v>
      </c>
      <c r="Q187" s="329" t="s">
        <v>21</v>
      </c>
      <c r="R187" s="338" t="s">
        <v>18718</v>
      </c>
      <c r="S187" s="329" t="s">
        <v>2023</v>
      </c>
      <c r="T187" s="329" t="s">
        <v>22</v>
      </c>
      <c r="U187" s="336">
        <v>35465</v>
      </c>
      <c r="V187" s="329" t="s">
        <v>255</v>
      </c>
      <c r="W187" s="329" t="s">
        <v>255</v>
      </c>
      <c r="X187" s="329" t="s">
        <v>1936</v>
      </c>
      <c r="Y187" s="338" t="s">
        <v>18719</v>
      </c>
      <c r="Z187" s="336">
        <v>44387</v>
      </c>
      <c r="AA187" s="329" t="s">
        <v>1937</v>
      </c>
      <c r="AB187" s="329" t="s">
        <v>1956</v>
      </c>
      <c r="AC187" s="339" t="s">
        <v>1974</v>
      </c>
      <c r="AD187" s="329" t="s">
        <v>2203</v>
      </c>
      <c r="AE187" s="329" t="s">
        <v>1962</v>
      </c>
      <c r="AF187" s="329" t="s">
        <v>18720</v>
      </c>
      <c r="AG187" s="329" t="s">
        <v>18721</v>
      </c>
      <c r="AH187" s="329" t="s">
        <v>18720</v>
      </c>
      <c r="AI187" s="329" t="s">
        <v>18721</v>
      </c>
      <c r="AJ187" s="338" t="s">
        <v>18722</v>
      </c>
      <c r="AK187" s="329" t="s">
        <v>18723</v>
      </c>
      <c r="AL187" s="329" t="s">
        <v>2224</v>
      </c>
      <c r="AM187" s="500" t="s">
        <v>766</v>
      </c>
      <c r="AN187" s="325" t="s">
        <v>767</v>
      </c>
      <c r="AO187" s="7" t="s">
        <v>18724</v>
      </c>
      <c r="AQ187" s="6" t="s">
        <v>18725</v>
      </c>
      <c r="AR187" s="501" t="str">
        <f>Table2[[#This Row],[Employee Code]]</f>
        <v>12101169</v>
      </c>
      <c r="AS187" s="4" t="s">
        <v>16</v>
      </c>
      <c r="AT187" s="4" t="s">
        <v>14</v>
      </c>
    </row>
    <row r="188" spans="1:48" s="4" customFormat="1" ht="25" customHeight="1" x14ac:dyDescent="0.35">
      <c r="A188" s="365">
        <f t="shared" si="2"/>
        <v>187</v>
      </c>
      <c r="B188" s="338" t="s">
        <v>16447</v>
      </c>
      <c r="C188" s="335" t="s">
        <v>768</v>
      </c>
      <c r="D188" s="329"/>
      <c r="E188" s="329" t="s">
        <v>14</v>
      </c>
      <c r="F188" s="336">
        <v>44354</v>
      </c>
      <c r="G188" s="336">
        <v>44413</v>
      </c>
      <c r="H188" s="336">
        <v>44779</v>
      </c>
      <c r="I188" s="336">
        <v>45874</v>
      </c>
      <c r="J188" s="329" t="s">
        <v>2269</v>
      </c>
      <c r="K188" s="337" t="s">
        <v>34</v>
      </c>
      <c r="L188" s="337" t="s">
        <v>35</v>
      </c>
      <c r="M188" s="337" t="s">
        <v>2225</v>
      </c>
      <c r="N188" s="337" t="s">
        <v>2126</v>
      </c>
      <c r="O188" s="337" t="s">
        <v>762</v>
      </c>
      <c r="P188" s="337" t="s">
        <v>2347</v>
      </c>
      <c r="Q188" s="329" t="s">
        <v>21</v>
      </c>
      <c r="R188" s="338" t="s">
        <v>18726</v>
      </c>
      <c r="S188" s="329" t="s">
        <v>2234</v>
      </c>
      <c r="T188" s="329" t="s">
        <v>22</v>
      </c>
      <c r="U188" s="336">
        <v>32827</v>
      </c>
      <c r="V188" s="329" t="s">
        <v>351</v>
      </c>
      <c r="W188" s="329" t="s">
        <v>255</v>
      </c>
      <c r="X188" s="329" t="s">
        <v>1936</v>
      </c>
      <c r="Y188" s="338" t="s">
        <v>18727</v>
      </c>
      <c r="Z188" s="336">
        <v>44742</v>
      </c>
      <c r="AA188" s="329" t="s">
        <v>1937</v>
      </c>
      <c r="AB188" s="329" t="s">
        <v>1956</v>
      </c>
      <c r="AC188" s="339" t="s">
        <v>1939</v>
      </c>
      <c r="AD188" s="329" t="s">
        <v>2098</v>
      </c>
      <c r="AE188" s="329" t="s">
        <v>1948</v>
      </c>
      <c r="AF188" s="329" t="s">
        <v>18728</v>
      </c>
      <c r="AG188" s="329" t="s">
        <v>18729</v>
      </c>
      <c r="AH188" s="329" t="s">
        <v>18730</v>
      </c>
      <c r="AI188" s="329" t="s">
        <v>18731</v>
      </c>
      <c r="AJ188" s="338" t="s">
        <v>18732</v>
      </c>
      <c r="AK188" s="329" t="s">
        <v>18733</v>
      </c>
      <c r="AL188" s="329" t="s">
        <v>1950</v>
      </c>
      <c r="AM188" s="500" t="s">
        <v>769</v>
      </c>
      <c r="AN188" s="325" t="s">
        <v>770</v>
      </c>
      <c r="AO188" s="7" t="s">
        <v>18734</v>
      </c>
      <c r="AQ188" s="6" t="s">
        <v>18735</v>
      </c>
      <c r="AR188" s="501" t="str">
        <f>Table2[[#This Row],[Employee Code]]</f>
        <v>12101172</v>
      </c>
      <c r="AS188" s="4" t="s">
        <v>16</v>
      </c>
      <c r="AT188" s="4" t="s">
        <v>14</v>
      </c>
    </row>
    <row r="189" spans="1:48" s="4" customFormat="1" ht="25" customHeight="1" x14ac:dyDescent="0.35">
      <c r="A189" s="365">
        <f t="shared" si="2"/>
        <v>188</v>
      </c>
      <c r="B189" s="338" t="s">
        <v>16448</v>
      </c>
      <c r="C189" s="335" t="s">
        <v>774</v>
      </c>
      <c r="D189" s="329"/>
      <c r="E189" s="329" t="s">
        <v>334</v>
      </c>
      <c r="F189" s="336">
        <v>44378</v>
      </c>
      <c r="G189" s="336">
        <v>44437</v>
      </c>
      <c r="H189" s="336">
        <v>44803</v>
      </c>
      <c r="I189" s="336">
        <v>45898</v>
      </c>
      <c r="J189" s="329" t="s">
        <v>2269</v>
      </c>
      <c r="K189" s="337" t="s">
        <v>80</v>
      </c>
      <c r="L189" s="337" t="s">
        <v>163</v>
      </c>
      <c r="M189" s="337" t="s">
        <v>2138</v>
      </c>
      <c r="N189" s="337" t="s">
        <v>1990</v>
      </c>
      <c r="O189" s="337" t="s">
        <v>196</v>
      </c>
      <c r="P189" s="337" t="s">
        <v>2061</v>
      </c>
      <c r="Q189" s="329" t="s">
        <v>83</v>
      </c>
      <c r="R189" s="338" t="s">
        <v>18736</v>
      </c>
      <c r="S189" s="329" t="s">
        <v>1935</v>
      </c>
      <c r="T189" s="329" t="s">
        <v>53</v>
      </c>
      <c r="U189" s="336">
        <v>31698</v>
      </c>
      <c r="V189" s="329" t="s">
        <v>334</v>
      </c>
      <c r="W189" s="329" t="s">
        <v>334</v>
      </c>
      <c r="X189" s="329" t="s">
        <v>1936</v>
      </c>
      <c r="Y189" s="338" t="s">
        <v>18737</v>
      </c>
      <c r="Z189" s="336">
        <v>45171</v>
      </c>
      <c r="AA189" s="329" t="s">
        <v>1937</v>
      </c>
      <c r="AB189" s="329" t="s">
        <v>1938</v>
      </c>
      <c r="AC189" s="339" t="s">
        <v>1939</v>
      </c>
      <c r="AD189" s="329" t="s">
        <v>18738</v>
      </c>
      <c r="AE189" s="329" t="s">
        <v>18739</v>
      </c>
      <c r="AF189" s="329" t="s">
        <v>18740</v>
      </c>
      <c r="AG189" s="329" t="s">
        <v>18741</v>
      </c>
      <c r="AH189" s="329" t="s">
        <v>18740</v>
      </c>
      <c r="AI189" s="329" t="s">
        <v>18741</v>
      </c>
      <c r="AJ189" s="338" t="s">
        <v>18742</v>
      </c>
      <c r="AK189" s="329" t="s">
        <v>18743</v>
      </c>
      <c r="AL189" s="329" t="s">
        <v>1971</v>
      </c>
      <c r="AM189" s="500" t="s">
        <v>775</v>
      </c>
      <c r="AN189" s="325" t="s">
        <v>776</v>
      </c>
      <c r="AO189" s="7" t="s">
        <v>18744</v>
      </c>
      <c r="AQ189" s="6" t="s">
        <v>18745</v>
      </c>
      <c r="AR189" s="501" t="str">
        <f>Table2[[#This Row],[Employee Code]]</f>
        <v>12101183</v>
      </c>
      <c r="AS189" s="4" t="s">
        <v>17358</v>
      </c>
      <c r="AT189" s="4" t="s">
        <v>17038</v>
      </c>
    </row>
    <row r="190" spans="1:48" s="4" customFormat="1" ht="25" customHeight="1" x14ac:dyDescent="0.35">
      <c r="A190" s="4">
        <f t="shared" si="2"/>
        <v>189</v>
      </c>
      <c r="B190" s="501" t="s">
        <v>16449</v>
      </c>
      <c r="C190" s="5" t="s">
        <v>777</v>
      </c>
      <c r="E190" s="4" t="s">
        <v>141</v>
      </c>
      <c r="F190" s="502">
        <v>44378</v>
      </c>
      <c r="G190" s="502">
        <v>44437</v>
      </c>
      <c r="H190" s="502">
        <v>44803</v>
      </c>
      <c r="I190" s="502">
        <v>45898</v>
      </c>
      <c r="J190" s="4" t="s">
        <v>2269</v>
      </c>
      <c r="K190" s="6" t="s">
        <v>80</v>
      </c>
      <c r="L190" s="6" t="s">
        <v>163</v>
      </c>
      <c r="M190" s="6" t="s">
        <v>2052</v>
      </c>
      <c r="N190" s="6" t="s">
        <v>2050</v>
      </c>
      <c r="O190" s="6" t="s">
        <v>196</v>
      </c>
      <c r="P190" s="6" t="s">
        <v>2061</v>
      </c>
      <c r="Q190" s="4" t="s">
        <v>83</v>
      </c>
      <c r="R190" s="501" t="s">
        <v>18746</v>
      </c>
      <c r="S190" s="4" t="s">
        <v>1944</v>
      </c>
      <c r="T190" s="4" t="s">
        <v>53</v>
      </c>
      <c r="U190" s="502">
        <v>31217</v>
      </c>
      <c r="V190" s="4" t="s">
        <v>141</v>
      </c>
      <c r="W190" s="4" t="s">
        <v>141</v>
      </c>
      <c r="X190" s="4" t="s">
        <v>1936</v>
      </c>
      <c r="Y190" s="501" t="s">
        <v>18747</v>
      </c>
      <c r="Z190" s="502">
        <v>44425</v>
      </c>
      <c r="AA190" s="4" t="s">
        <v>1937</v>
      </c>
      <c r="AB190" s="4" t="s">
        <v>1938</v>
      </c>
      <c r="AC190" s="504" t="s">
        <v>1939</v>
      </c>
      <c r="AD190" s="4" t="s">
        <v>2139</v>
      </c>
      <c r="AE190" s="4" t="s">
        <v>1988</v>
      </c>
      <c r="AF190" s="4" t="s">
        <v>18748</v>
      </c>
      <c r="AG190" s="4" t="s">
        <v>18749</v>
      </c>
      <c r="AH190" s="4" t="s">
        <v>18748</v>
      </c>
      <c r="AI190" s="4" t="s">
        <v>18749</v>
      </c>
      <c r="AJ190" s="501" t="s">
        <v>18750</v>
      </c>
      <c r="AK190" s="4" t="s">
        <v>2357</v>
      </c>
      <c r="AL190" s="4" t="s">
        <v>1971</v>
      </c>
      <c r="AM190" s="501" t="s">
        <v>778</v>
      </c>
      <c r="AN190" s="7" t="s">
        <v>779</v>
      </c>
      <c r="AO190" s="7" t="s">
        <v>18751</v>
      </c>
      <c r="AQ190" s="6" t="s">
        <v>18752</v>
      </c>
      <c r="AR190" s="501" t="str">
        <f>Table2[[#This Row],[Employee Code]]</f>
        <v>12101184</v>
      </c>
      <c r="AS190" s="4" t="s">
        <v>17358</v>
      </c>
      <c r="AT190" s="4" t="s">
        <v>17038</v>
      </c>
    </row>
    <row r="191" spans="1:48" s="514" customFormat="1" ht="25" customHeight="1" x14ac:dyDescent="0.35">
      <c r="A191" s="365">
        <f t="shared" si="2"/>
        <v>190</v>
      </c>
      <c r="B191" s="338" t="s">
        <v>16450</v>
      </c>
      <c r="C191" s="335" t="s">
        <v>780</v>
      </c>
      <c r="D191" s="329"/>
      <c r="E191" s="329" t="s">
        <v>781</v>
      </c>
      <c r="F191" s="336">
        <v>44378</v>
      </c>
      <c r="G191" s="336">
        <v>44437</v>
      </c>
      <c r="H191" s="336">
        <v>44803</v>
      </c>
      <c r="I191" s="336">
        <v>45898</v>
      </c>
      <c r="J191" s="329" t="s">
        <v>2269</v>
      </c>
      <c r="K191" s="337" t="s">
        <v>80</v>
      </c>
      <c r="L191" s="337" t="s">
        <v>146</v>
      </c>
      <c r="M191" s="337" t="s">
        <v>2032</v>
      </c>
      <c r="N191" s="337" t="s">
        <v>2017</v>
      </c>
      <c r="O191" s="337" t="s">
        <v>396</v>
      </c>
      <c r="P191" s="337" t="s">
        <v>2171</v>
      </c>
      <c r="Q191" s="329" t="s">
        <v>148</v>
      </c>
      <c r="R191" s="338" t="s">
        <v>18753</v>
      </c>
      <c r="S191" s="329" t="s">
        <v>1944</v>
      </c>
      <c r="T191" s="329" t="s">
        <v>53</v>
      </c>
      <c r="U191" s="336">
        <v>33490</v>
      </c>
      <c r="V191" s="329" t="s">
        <v>781</v>
      </c>
      <c r="W191" s="329" t="s">
        <v>781</v>
      </c>
      <c r="X191" s="329" t="s">
        <v>1936</v>
      </c>
      <c r="Y191" s="338" t="s">
        <v>18754</v>
      </c>
      <c r="Z191" s="336">
        <v>44850</v>
      </c>
      <c r="AA191" s="329" t="s">
        <v>1937</v>
      </c>
      <c r="AB191" s="329" t="s">
        <v>1938</v>
      </c>
      <c r="AC191" s="339" t="s">
        <v>1939</v>
      </c>
      <c r="AD191" s="329" t="s">
        <v>18755</v>
      </c>
      <c r="AE191" s="329" t="s">
        <v>2273</v>
      </c>
      <c r="AF191" s="329" t="s">
        <v>18756</v>
      </c>
      <c r="AG191" s="329" t="s">
        <v>18757</v>
      </c>
      <c r="AH191" s="329" t="s">
        <v>18756</v>
      </c>
      <c r="AI191" s="329" t="s">
        <v>18757</v>
      </c>
      <c r="AJ191" s="338" t="s">
        <v>18758</v>
      </c>
      <c r="AK191" s="329" t="s">
        <v>18759</v>
      </c>
      <c r="AL191" s="329" t="s">
        <v>1971</v>
      </c>
      <c r="AM191" s="500" t="s">
        <v>782</v>
      </c>
      <c r="AN191" s="325" t="s">
        <v>783</v>
      </c>
      <c r="AO191" s="7" t="s">
        <v>18760</v>
      </c>
      <c r="AP191" s="4"/>
      <c r="AQ191" s="6" t="s">
        <v>18761</v>
      </c>
      <c r="AR191" s="501" t="str">
        <f>Table2[[#This Row],[Employee Code]]</f>
        <v>12101185</v>
      </c>
      <c r="AS191" s="4" t="s">
        <v>16</v>
      </c>
      <c r="AT191" s="4" t="s">
        <v>17038</v>
      </c>
      <c r="AU191" s="4"/>
      <c r="AV191" s="4"/>
    </row>
    <row r="192" spans="1:48" s="4" customFormat="1" ht="25" customHeight="1" x14ac:dyDescent="0.35">
      <c r="A192" s="365">
        <f t="shared" si="2"/>
        <v>191</v>
      </c>
      <c r="B192" s="338" t="s">
        <v>16451</v>
      </c>
      <c r="C192" s="335" t="s">
        <v>784</v>
      </c>
      <c r="D192" s="329"/>
      <c r="E192" s="329" t="s">
        <v>32</v>
      </c>
      <c r="F192" s="336">
        <v>44382</v>
      </c>
      <c r="G192" s="336">
        <v>44441</v>
      </c>
      <c r="H192" s="336">
        <v>44807</v>
      </c>
      <c r="I192" s="336">
        <v>45902</v>
      </c>
      <c r="J192" s="329" t="s">
        <v>2269</v>
      </c>
      <c r="K192" s="337" t="s">
        <v>80</v>
      </c>
      <c r="L192" s="337" t="s">
        <v>146</v>
      </c>
      <c r="M192" s="499" t="s">
        <v>17339</v>
      </c>
      <c r="N192" s="509" t="s">
        <v>1964</v>
      </c>
      <c r="O192" s="509" t="s">
        <v>785</v>
      </c>
      <c r="P192" s="509" t="s">
        <v>2358</v>
      </c>
      <c r="Q192" s="329" t="s">
        <v>148</v>
      </c>
      <c r="R192" s="338" t="s">
        <v>18762</v>
      </c>
      <c r="S192" s="4" t="s">
        <v>1986</v>
      </c>
      <c r="T192" s="329" t="s">
        <v>53</v>
      </c>
      <c r="U192" s="336">
        <v>29138</v>
      </c>
      <c r="V192" s="329" t="s">
        <v>544</v>
      </c>
      <c r="W192" s="329" t="s">
        <v>544</v>
      </c>
      <c r="X192" s="329" t="s">
        <v>1936</v>
      </c>
      <c r="Y192" s="338" t="s">
        <v>18763</v>
      </c>
      <c r="Z192" s="336">
        <v>44294</v>
      </c>
      <c r="AA192" s="329" t="s">
        <v>3087</v>
      </c>
      <c r="AB192" s="329" t="s">
        <v>1938</v>
      </c>
      <c r="AC192" s="339" t="s">
        <v>1968</v>
      </c>
      <c r="AD192" s="329" t="s">
        <v>18764</v>
      </c>
      <c r="AE192" s="329" t="s">
        <v>1948</v>
      </c>
      <c r="AF192" s="329" t="s">
        <v>18765</v>
      </c>
      <c r="AG192" s="329" t="s">
        <v>18766</v>
      </c>
      <c r="AH192" s="329" t="s">
        <v>18765</v>
      </c>
      <c r="AI192" s="329" t="s">
        <v>18766</v>
      </c>
      <c r="AJ192" s="338" t="s">
        <v>18767</v>
      </c>
      <c r="AK192" s="329" t="s">
        <v>18768</v>
      </c>
      <c r="AL192" s="329" t="s">
        <v>1971</v>
      </c>
      <c r="AM192" s="500" t="s">
        <v>786</v>
      </c>
      <c r="AN192" s="325" t="s">
        <v>787</v>
      </c>
      <c r="AO192" s="7" t="s">
        <v>18769</v>
      </c>
      <c r="AQ192" s="6" t="s">
        <v>18770</v>
      </c>
      <c r="AR192" s="501" t="str">
        <f>Table2[[#This Row],[Employee Code]]</f>
        <v>12101187</v>
      </c>
      <c r="AS192" s="4" t="s">
        <v>16</v>
      </c>
      <c r="AT192" s="4" t="s">
        <v>17038</v>
      </c>
    </row>
    <row r="193" spans="1:46" s="4" customFormat="1" ht="25" customHeight="1" x14ac:dyDescent="0.35">
      <c r="A193" s="365">
        <f t="shared" si="2"/>
        <v>192</v>
      </c>
      <c r="B193" s="338" t="s">
        <v>16452</v>
      </c>
      <c r="C193" s="335" t="s">
        <v>788</v>
      </c>
      <c r="D193" s="329"/>
      <c r="E193" s="329" t="s">
        <v>14</v>
      </c>
      <c r="F193" s="336">
        <v>44382</v>
      </c>
      <c r="G193" s="336">
        <v>44441</v>
      </c>
      <c r="H193" s="336">
        <v>44807</v>
      </c>
      <c r="I193" s="336">
        <v>45902</v>
      </c>
      <c r="J193" s="329" t="s">
        <v>2269</v>
      </c>
      <c r="K193" s="337" t="s">
        <v>69</v>
      </c>
      <c r="L193" s="337" t="s">
        <v>789</v>
      </c>
      <c r="M193" s="337" t="s">
        <v>2359</v>
      </c>
      <c r="N193" s="337" t="s">
        <v>2017</v>
      </c>
      <c r="O193" s="337" t="s">
        <v>790</v>
      </c>
      <c r="P193" s="337" t="s">
        <v>2360</v>
      </c>
      <c r="Q193" s="329" t="s">
        <v>21</v>
      </c>
      <c r="R193" s="338" t="s">
        <v>18771</v>
      </c>
      <c r="S193" s="329" t="s">
        <v>2135</v>
      </c>
      <c r="T193" s="329" t="s">
        <v>22</v>
      </c>
      <c r="U193" s="336">
        <v>35151</v>
      </c>
      <c r="V193" s="329" t="s">
        <v>101</v>
      </c>
      <c r="W193" s="329" t="s">
        <v>101</v>
      </c>
      <c r="X193" s="329" t="s">
        <v>1936</v>
      </c>
      <c r="Y193" s="338" t="s">
        <v>18772</v>
      </c>
      <c r="Z193" s="336">
        <v>45088</v>
      </c>
      <c r="AA193" s="329" t="s">
        <v>1937</v>
      </c>
      <c r="AB193" s="329" t="s">
        <v>1956</v>
      </c>
      <c r="AC193" s="339" t="s">
        <v>1939</v>
      </c>
      <c r="AD193" s="329" t="s">
        <v>2303</v>
      </c>
      <c r="AE193" s="329" t="s">
        <v>2095</v>
      </c>
      <c r="AF193" s="329" t="s">
        <v>18773</v>
      </c>
      <c r="AG193" s="329" t="s">
        <v>18774</v>
      </c>
      <c r="AH193" s="329" t="s">
        <v>18775</v>
      </c>
      <c r="AI193" s="329" t="s">
        <v>18776</v>
      </c>
      <c r="AJ193" s="338" t="s">
        <v>18777</v>
      </c>
      <c r="AK193" s="329" t="s">
        <v>18778</v>
      </c>
      <c r="AL193" s="329" t="s">
        <v>1958</v>
      </c>
      <c r="AM193" s="500" t="s">
        <v>791</v>
      </c>
      <c r="AN193" s="325" t="s">
        <v>792</v>
      </c>
      <c r="AO193" s="7" t="s">
        <v>18779</v>
      </c>
      <c r="AQ193" s="6" t="s">
        <v>18780</v>
      </c>
      <c r="AR193" s="501" t="str">
        <f>Table2[[#This Row],[Employee Code]]</f>
        <v>12101189</v>
      </c>
      <c r="AS193" s="4" t="s">
        <v>16</v>
      </c>
      <c r="AT193" s="4" t="s">
        <v>14</v>
      </c>
    </row>
    <row r="194" spans="1:46" s="4" customFormat="1" ht="25" customHeight="1" x14ac:dyDescent="0.35">
      <c r="A194" s="365">
        <f t="shared" ref="A194:A257" si="3">ROW()-1</f>
        <v>193</v>
      </c>
      <c r="B194" s="338" t="s">
        <v>16453</v>
      </c>
      <c r="C194" s="335" t="s">
        <v>793</v>
      </c>
      <c r="D194" s="329"/>
      <c r="E194" s="329" t="s">
        <v>14</v>
      </c>
      <c r="F194" s="336">
        <v>44385</v>
      </c>
      <c r="G194" s="336">
        <v>44444</v>
      </c>
      <c r="H194" s="336">
        <v>44810</v>
      </c>
      <c r="I194" s="336">
        <v>45905</v>
      </c>
      <c r="J194" s="329" t="s">
        <v>2269</v>
      </c>
      <c r="K194" s="337" t="s">
        <v>18</v>
      </c>
      <c r="L194" s="337" t="s">
        <v>218</v>
      </c>
      <c r="M194" s="337" t="s">
        <v>2083</v>
      </c>
      <c r="N194" s="337" t="s">
        <v>1990</v>
      </c>
      <c r="O194" s="337" t="s">
        <v>794</v>
      </c>
      <c r="P194" s="337" t="s">
        <v>2361</v>
      </c>
      <c r="Q194" s="329" t="s">
        <v>21</v>
      </c>
      <c r="R194" s="338" t="s">
        <v>18781</v>
      </c>
      <c r="S194" s="329" t="s">
        <v>2023</v>
      </c>
      <c r="T194" s="329" t="s">
        <v>22</v>
      </c>
      <c r="U194" s="336">
        <v>34290</v>
      </c>
      <c r="V194" s="329" t="s">
        <v>2270</v>
      </c>
      <c r="W194" s="329" t="s">
        <v>2270</v>
      </c>
      <c r="X194" s="329" t="s">
        <v>1936</v>
      </c>
      <c r="Y194" s="338" t="s">
        <v>18782</v>
      </c>
      <c r="Z194" s="336">
        <v>44574</v>
      </c>
      <c r="AA194" s="329" t="s">
        <v>1937</v>
      </c>
      <c r="AB194" s="329" t="s">
        <v>1938</v>
      </c>
      <c r="AC194" s="339" t="s">
        <v>1939</v>
      </c>
      <c r="AD194" s="329" t="s">
        <v>2188</v>
      </c>
      <c r="AE194" s="329" t="s">
        <v>751</v>
      </c>
      <c r="AF194" s="329" t="s">
        <v>18783</v>
      </c>
      <c r="AG194" s="329" t="s">
        <v>18784</v>
      </c>
      <c r="AH194" s="329" t="s">
        <v>18783</v>
      </c>
      <c r="AI194" s="329" t="s">
        <v>18784</v>
      </c>
      <c r="AJ194" s="338" t="s">
        <v>18785</v>
      </c>
      <c r="AK194" s="329" t="s">
        <v>18786</v>
      </c>
      <c r="AL194" s="329" t="s">
        <v>1941</v>
      </c>
      <c r="AM194" s="500" t="s">
        <v>795</v>
      </c>
      <c r="AN194" s="325" t="s">
        <v>796</v>
      </c>
      <c r="AO194" s="7" t="s">
        <v>18787</v>
      </c>
      <c r="AQ194" s="6" t="s">
        <v>18788</v>
      </c>
      <c r="AR194" s="501" t="str">
        <f>Table2[[#This Row],[Employee Code]]</f>
        <v>12101192</v>
      </c>
      <c r="AS194" s="4" t="s">
        <v>16</v>
      </c>
      <c r="AT194" s="4" t="s">
        <v>14</v>
      </c>
    </row>
    <row r="195" spans="1:46" s="4" customFormat="1" ht="25" customHeight="1" x14ac:dyDescent="0.35">
      <c r="A195" s="365">
        <f t="shared" si="3"/>
        <v>194</v>
      </c>
      <c r="B195" s="338" t="s">
        <v>16454</v>
      </c>
      <c r="C195" s="335" t="s">
        <v>797</v>
      </c>
      <c r="D195" s="329"/>
      <c r="E195" s="329" t="s">
        <v>14</v>
      </c>
      <c r="F195" s="336">
        <v>44389</v>
      </c>
      <c r="G195" s="336">
        <v>44448</v>
      </c>
      <c r="H195" s="336">
        <v>44814</v>
      </c>
      <c r="I195" s="336">
        <v>45909</v>
      </c>
      <c r="J195" s="329" t="s">
        <v>2269</v>
      </c>
      <c r="K195" s="337" t="s">
        <v>80</v>
      </c>
      <c r="L195" s="337" t="s">
        <v>3683</v>
      </c>
      <c r="M195" s="499" t="s">
        <v>3683</v>
      </c>
      <c r="N195" s="337" t="s">
        <v>1984</v>
      </c>
      <c r="O195" s="337" t="s">
        <v>16767</v>
      </c>
      <c r="P195" s="337" t="s">
        <v>16768</v>
      </c>
      <c r="Q195" s="329" t="s">
        <v>21</v>
      </c>
      <c r="R195" s="338" t="s">
        <v>18789</v>
      </c>
      <c r="S195" s="329" t="s">
        <v>2174</v>
      </c>
      <c r="T195" s="329" t="s">
        <v>22</v>
      </c>
      <c r="U195" s="336">
        <v>32622</v>
      </c>
      <c r="V195" s="329" t="s">
        <v>1658</v>
      </c>
      <c r="W195" s="329" t="s">
        <v>2015</v>
      </c>
      <c r="X195" s="329" t="s">
        <v>1936</v>
      </c>
      <c r="Y195" s="338" t="s">
        <v>18790</v>
      </c>
      <c r="Z195" s="336">
        <v>44550</v>
      </c>
      <c r="AA195" s="329" t="s">
        <v>1937</v>
      </c>
      <c r="AB195" s="329" t="s">
        <v>1938</v>
      </c>
      <c r="AC195" s="339" t="s">
        <v>1939</v>
      </c>
      <c r="AD195" s="329" t="s">
        <v>2203</v>
      </c>
      <c r="AE195" s="329" t="s">
        <v>18791</v>
      </c>
      <c r="AF195" s="329" t="s">
        <v>18792</v>
      </c>
      <c r="AG195" s="329" t="s">
        <v>18793</v>
      </c>
      <c r="AH195" s="329" t="s">
        <v>18792</v>
      </c>
      <c r="AI195" s="329" t="s">
        <v>18793</v>
      </c>
      <c r="AJ195" s="338" t="s">
        <v>18794</v>
      </c>
      <c r="AK195" s="329" t="s">
        <v>18795</v>
      </c>
      <c r="AL195" s="329" t="s">
        <v>1941</v>
      </c>
      <c r="AM195" s="500" t="s">
        <v>798</v>
      </c>
      <c r="AN195" s="325" t="s">
        <v>799</v>
      </c>
      <c r="AO195" s="7"/>
      <c r="AQ195" s="6" t="s">
        <v>18796</v>
      </c>
      <c r="AR195" s="501" t="str">
        <f>Table2[[#This Row],[Employee Code]]</f>
        <v>12101195</v>
      </c>
      <c r="AS195" s="4" t="s">
        <v>16</v>
      </c>
      <c r="AT195" s="4" t="s">
        <v>14</v>
      </c>
    </row>
    <row r="196" spans="1:46" s="4" customFormat="1" ht="25" customHeight="1" x14ac:dyDescent="0.35">
      <c r="A196" s="365">
        <f t="shared" si="3"/>
        <v>195</v>
      </c>
      <c r="B196" s="338" t="s">
        <v>16455</v>
      </c>
      <c r="C196" s="335" t="s">
        <v>800</v>
      </c>
      <c r="D196" s="329"/>
      <c r="E196" s="329" t="s">
        <v>14</v>
      </c>
      <c r="F196" s="336">
        <v>44396</v>
      </c>
      <c r="G196" s="336">
        <v>44455</v>
      </c>
      <c r="H196" s="336">
        <v>44821</v>
      </c>
      <c r="I196" s="336">
        <v>45916</v>
      </c>
      <c r="J196" s="329" t="s">
        <v>2269</v>
      </c>
      <c r="K196" s="337" t="s">
        <v>34</v>
      </c>
      <c r="L196" s="337" t="s">
        <v>115</v>
      </c>
      <c r="M196" s="337" t="s">
        <v>2070</v>
      </c>
      <c r="N196" s="337" t="s">
        <v>1972</v>
      </c>
      <c r="O196" s="337" t="s">
        <v>801</v>
      </c>
      <c r="P196" s="337" t="s">
        <v>2362</v>
      </c>
      <c r="Q196" s="329" t="s">
        <v>21</v>
      </c>
      <c r="R196" s="338" t="s">
        <v>18797</v>
      </c>
      <c r="S196" s="329" t="s">
        <v>1944</v>
      </c>
      <c r="T196" s="329" t="s">
        <v>22</v>
      </c>
      <c r="U196" s="336">
        <v>34324</v>
      </c>
      <c r="V196" s="329" t="s">
        <v>1045</v>
      </c>
      <c r="W196" s="329" t="s">
        <v>2205</v>
      </c>
      <c r="X196" s="329" t="s">
        <v>1936</v>
      </c>
      <c r="Y196" s="338" t="s">
        <v>18798</v>
      </c>
      <c r="Z196" s="336">
        <v>44375</v>
      </c>
      <c r="AA196" s="329" t="s">
        <v>1937</v>
      </c>
      <c r="AB196" s="329" t="s">
        <v>1956</v>
      </c>
      <c r="AC196" s="339" t="s">
        <v>1939</v>
      </c>
      <c r="AD196" s="329" t="s">
        <v>2363</v>
      </c>
      <c r="AE196" s="329" t="s">
        <v>2095</v>
      </c>
      <c r="AF196" s="329" t="s">
        <v>18799</v>
      </c>
      <c r="AG196" s="329" t="s">
        <v>18800</v>
      </c>
      <c r="AH196" s="329" t="s">
        <v>18801</v>
      </c>
      <c r="AI196" s="329" t="s">
        <v>18802</v>
      </c>
      <c r="AJ196" s="338" t="s">
        <v>18803</v>
      </c>
      <c r="AK196" s="329" t="s">
        <v>18804</v>
      </c>
      <c r="AL196" s="329" t="s">
        <v>1963</v>
      </c>
      <c r="AM196" s="500" t="s">
        <v>802</v>
      </c>
      <c r="AN196" s="325" t="s">
        <v>803</v>
      </c>
      <c r="AO196" s="7" t="s">
        <v>18805</v>
      </c>
      <c r="AQ196" s="6" t="s">
        <v>18806</v>
      </c>
      <c r="AR196" s="501" t="str">
        <f>Table2[[#This Row],[Employee Code]]</f>
        <v>12101201</v>
      </c>
      <c r="AS196" s="4" t="s">
        <v>16</v>
      </c>
      <c r="AT196" s="4" t="s">
        <v>14</v>
      </c>
    </row>
    <row r="197" spans="1:46" s="4" customFormat="1" ht="25" customHeight="1" x14ac:dyDescent="0.35">
      <c r="A197" s="365">
        <f t="shared" si="3"/>
        <v>196</v>
      </c>
      <c r="B197" s="338" t="s">
        <v>16457</v>
      </c>
      <c r="C197" s="335" t="s">
        <v>806</v>
      </c>
      <c r="D197" s="329"/>
      <c r="E197" s="329" t="s">
        <v>176</v>
      </c>
      <c r="F197" s="336">
        <v>44403</v>
      </c>
      <c r="G197" s="336">
        <v>44462</v>
      </c>
      <c r="H197" s="336">
        <v>44828</v>
      </c>
      <c r="I197" s="336">
        <v>45923</v>
      </c>
      <c r="J197" s="329" t="s">
        <v>2269</v>
      </c>
      <c r="K197" s="337" t="s">
        <v>80</v>
      </c>
      <c r="L197" s="337" t="s">
        <v>297</v>
      </c>
      <c r="M197" s="337" t="s">
        <v>2122</v>
      </c>
      <c r="N197" s="337" t="s">
        <v>1972</v>
      </c>
      <c r="O197" s="337" t="s">
        <v>196</v>
      </c>
      <c r="P197" s="337" t="s">
        <v>2061</v>
      </c>
      <c r="Q197" s="329" t="s">
        <v>83</v>
      </c>
      <c r="R197" s="338" t="s">
        <v>18807</v>
      </c>
      <c r="S197" s="329" t="s">
        <v>1944</v>
      </c>
      <c r="T197" s="329" t="s">
        <v>53</v>
      </c>
      <c r="U197" s="336">
        <v>31285</v>
      </c>
      <c r="V197" s="329" t="s">
        <v>2205</v>
      </c>
      <c r="W197" s="329" t="s">
        <v>2205</v>
      </c>
      <c r="X197" s="329" t="s">
        <v>1936</v>
      </c>
      <c r="Y197" s="338" t="s">
        <v>18808</v>
      </c>
      <c r="Z197" s="336">
        <v>44417</v>
      </c>
      <c r="AA197" s="329" t="s">
        <v>1937</v>
      </c>
      <c r="AB197" s="329" t="s">
        <v>1938</v>
      </c>
      <c r="AC197" s="339" t="s">
        <v>1939</v>
      </c>
      <c r="AD197" s="329" t="s">
        <v>2049</v>
      </c>
      <c r="AE197" s="329" t="s">
        <v>1948</v>
      </c>
      <c r="AF197" s="329" t="s">
        <v>18809</v>
      </c>
      <c r="AG197" s="329" t="s">
        <v>18810</v>
      </c>
      <c r="AH197" s="329" t="s">
        <v>18809</v>
      </c>
      <c r="AI197" s="329" t="s">
        <v>18810</v>
      </c>
      <c r="AJ197" s="338" t="s">
        <v>18811</v>
      </c>
      <c r="AK197" s="329" t="s">
        <v>18812</v>
      </c>
      <c r="AL197" s="329" t="s">
        <v>1971</v>
      </c>
      <c r="AM197" s="500" t="s">
        <v>807</v>
      </c>
      <c r="AN197" s="325" t="s">
        <v>808</v>
      </c>
      <c r="AO197" s="7" t="s">
        <v>18813</v>
      </c>
      <c r="AQ197" s="6" t="s">
        <v>18814</v>
      </c>
      <c r="AR197" s="501" t="str">
        <f>Table2[[#This Row],[Employee Code]]</f>
        <v>12101204</v>
      </c>
      <c r="AS197" s="4" t="s">
        <v>17358</v>
      </c>
      <c r="AT197" s="4" t="s">
        <v>17038</v>
      </c>
    </row>
    <row r="198" spans="1:46" s="4" customFormat="1" ht="25" customHeight="1" x14ac:dyDescent="0.35">
      <c r="A198" s="365">
        <f t="shared" si="3"/>
        <v>197</v>
      </c>
      <c r="B198" s="338" t="s">
        <v>16458</v>
      </c>
      <c r="C198" s="335" t="s">
        <v>809</v>
      </c>
      <c r="D198" s="329"/>
      <c r="E198" s="329" t="s">
        <v>14</v>
      </c>
      <c r="F198" s="336">
        <v>44403</v>
      </c>
      <c r="G198" s="336">
        <v>44462</v>
      </c>
      <c r="H198" s="336">
        <v>44828</v>
      </c>
      <c r="I198" s="336">
        <v>45923</v>
      </c>
      <c r="J198" s="329" t="s">
        <v>2269</v>
      </c>
      <c r="K198" s="337" t="s">
        <v>34</v>
      </c>
      <c r="L198" s="337" t="s">
        <v>115</v>
      </c>
      <c r="M198" s="337" t="s">
        <v>2070</v>
      </c>
      <c r="N198" s="337" t="s">
        <v>1972</v>
      </c>
      <c r="O198" s="337" t="s">
        <v>801</v>
      </c>
      <c r="P198" s="337" t="s">
        <v>2362</v>
      </c>
      <c r="Q198" s="329" t="s">
        <v>21</v>
      </c>
      <c r="R198" s="338" t="s">
        <v>18815</v>
      </c>
      <c r="S198" s="329" t="s">
        <v>1944</v>
      </c>
      <c r="T198" s="329" t="s">
        <v>22</v>
      </c>
      <c r="U198" s="336">
        <v>34317</v>
      </c>
      <c r="V198" s="329" t="s">
        <v>141</v>
      </c>
      <c r="W198" s="329" t="s">
        <v>141</v>
      </c>
      <c r="X198" s="329" t="s">
        <v>1936</v>
      </c>
      <c r="Y198" s="338" t="s">
        <v>18816</v>
      </c>
      <c r="Z198" s="336">
        <v>45144</v>
      </c>
      <c r="AA198" s="329" t="s">
        <v>1937</v>
      </c>
      <c r="AB198" s="329" t="s">
        <v>1956</v>
      </c>
      <c r="AC198" s="339" t="s">
        <v>1939</v>
      </c>
      <c r="AD198" s="329" t="s">
        <v>2365</v>
      </c>
      <c r="AE198" s="329" t="s">
        <v>2304</v>
      </c>
      <c r="AF198" s="329" t="s">
        <v>18817</v>
      </c>
      <c r="AG198" s="329" t="s">
        <v>18818</v>
      </c>
      <c r="AH198" s="329" t="s">
        <v>18819</v>
      </c>
      <c r="AI198" s="329" t="s">
        <v>18820</v>
      </c>
      <c r="AJ198" s="338" t="s">
        <v>18821</v>
      </c>
      <c r="AK198" s="329" t="s">
        <v>18822</v>
      </c>
      <c r="AL198" s="329" t="s">
        <v>2224</v>
      </c>
      <c r="AM198" s="500" t="s">
        <v>810</v>
      </c>
      <c r="AN198" s="325" t="s">
        <v>811</v>
      </c>
      <c r="AO198" s="7" t="s">
        <v>18823</v>
      </c>
      <c r="AQ198" s="6" t="s">
        <v>18824</v>
      </c>
      <c r="AR198" s="501" t="str">
        <f>Table2[[#This Row],[Employee Code]]</f>
        <v>12101205</v>
      </c>
      <c r="AS198" s="4" t="s">
        <v>16</v>
      </c>
      <c r="AT198" s="4" t="s">
        <v>14</v>
      </c>
    </row>
    <row r="199" spans="1:46" s="4" customFormat="1" ht="25" customHeight="1" x14ac:dyDescent="0.35">
      <c r="A199" s="365">
        <f t="shared" si="3"/>
        <v>198</v>
      </c>
      <c r="B199" s="338" t="s">
        <v>16459</v>
      </c>
      <c r="C199" s="335" t="s">
        <v>812</v>
      </c>
      <c r="D199" s="329"/>
      <c r="E199" s="329" t="s">
        <v>781</v>
      </c>
      <c r="F199" s="336">
        <v>44410</v>
      </c>
      <c r="G199" s="336">
        <v>44469</v>
      </c>
      <c r="H199" s="336">
        <v>44835</v>
      </c>
      <c r="I199" s="336">
        <v>45930</v>
      </c>
      <c r="J199" s="329" t="s">
        <v>2269</v>
      </c>
      <c r="K199" s="337" t="s">
        <v>80</v>
      </c>
      <c r="L199" s="337" t="s">
        <v>297</v>
      </c>
      <c r="M199" s="337" t="s">
        <v>2122</v>
      </c>
      <c r="N199" s="337" t="s">
        <v>1990</v>
      </c>
      <c r="O199" s="337" t="s">
        <v>196</v>
      </c>
      <c r="P199" s="337" t="s">
        <v>2061</v>
      </c>
      <c r="Q199" s="329" t="s">
        <v>83</v>
      </c>
      <c r="R199" s="338" t="s">
        <v>18825</v>
      </c>
      <c r="S199" s="329" t="s">
        <v>2003</v>
      </c>
      <c r="T199" s="329" t="s">
        <v>53</v>
      </c>
      <c r="U199" s="336">
        <v>33026</v>
      </c>
      <c r="V199" s="329" t="s">
        <v>781</v>
      </c>
      <c r="W199" s="329" t="s">
        <v>781</v>
      </c>
      <c r="X199" s="329" t="s">
        <v>1936</v>
      </c>
      <c r="Y199" s="338" t="s">
        <v>18826</v>
      </c>
      <c r="Z199" s="336">
        <v>44977</v>
      </c>
      <c r="AA199" s="329" t="s">
        <v>1937</v>
      </c>
      <c r="AB199" s="329" t="s">
        <v>1938</v>
      </c>
      <c r="AC199" s="339" t="s">
        <v>1939</v>
      </c>
      <c r="AD199" s="329" t="s">
        <v>18755</v>
      </c>
      <c r="AE199" s="329" t="s">
        <v>2366</v>
      </c>
      <c r="AF199" s="329" t="s">
        <v>18827</v>
      </c>
      <c r="AG199" s="329" t="s">
        <v>18828</v>
      </c>
      <c r="AH199" s="329" t="s">
        <v>18827</v>
      </c>
      <c r="AI199" s="329" t="s">
        <v>18828</v>
      </c>
      <c r="AJ199" s="338" t="s">
        <v>18829</v>
      </c>
      <c r="AK199" s="329" t="s">
        <v>18830</v>
      </c>
      <c r="AL199" s="329" t="s">
        <v>1971</v>
      </c>
      <c r="AM199" s="500" t="s">
        <v>813</v>
      </c>
      <c r="AN199" s="325" t="s">
        <v>814</v>
      </c>
      <c r="AO199" s="7" t="s">
        <v>814</v>
      </c>
      <c r="AQ199" s="6" t="s">
        <v>18831</v>
      </c>
      <c r="AR199" s="501" t="str">
        <f>Table2[[#This Row],[Employee Code]]</f>
        <v>12101207</v>
      </c>
      <c r="AS199" s="4" t="s">
        <v>17358</v>
      </c>
      <c r="AT199" s="4" t="s">
        <v>17038</v>
      </c>
    </row>
    <row r="200" spans="1:46" s="4" customFormat="1" ht="25" customHeight="1" x14ac:dyDescent="0.35">
      <c r="A200" s="365">
        <f t="shared" si="3"/>
        <v>199</v>
      </c>
      <c r="B200" s="338" t="s">
        <v>16460</v>
      </c>
      <c r="C200" s="335" t="s">
        <v>815</v>
      </c>
      <c r="D200" s="329"/>
      <c r="E200" s="329" t="s">
        <v>14</v>
      </c>
      <c r="F200" s="336">
        <v>44410</v>
      </c>
      <c r="G200" s="336">
        <v>44469</v>
      </c>
      <c r="H200" s="336">
        <v>44835</v>
      </c>
      <c r="I200" s="336">
        <v>45930</v>
      </c>
      <c r="J200" s="329" t="s">
        <v>2269</v>
      </c>
      <c r="K200" s="337" t="s">
        <v>69</v>
      </c>
      <c r="L200" s="337" t="s">
        <v>70</v>
      </c>
      <c r="M200" s="337" t="s">
        <v>2287</v>
      </c>
      <c r="N200" s="337" t="s">
        <v>2017</v>
      </c>
      <c r="O200" s="337" t="s">
        <v>816</v>
      </c>
      <c r="P200" s="337" t="s">
        <v>2367</v>
      </c>
      <c r="Q200" s="329" t="s">
        <v>21</v>
      </c>
      <c r="R200" s="338" t="s">
        <v>18832</v>
      </c>
      <c r="S200" s="329" t="s">
        <v>18833</v>
      </c>
      <c r="T200" s="329" t="s">
        <v>53</v>
      </c>
      <c r="U200" s="336">
        <v>35358</v>
      </c>
      <c r="V200" s="329" t="s">
        <v>2228</v>
      </c>
      <c r="W200" s="329" t="s">
        <v>2228</v>
      </c>
      <c r="X200" s="329" t="s">
        <v>1936</v>
      </c>
      <c r="Y200" s="338" t="s">
        <v>18834</v>
      </c>
      <c r="Z200" s="336">
        <v>44964</v>
      </c>
      <c r="AA200" s="329" t="s">
        <v>1937</v>
      </c>
      <c r="AB200" s="329" t="s">
        <v>1956</v>
      </c>
      <c r="AC200" s="339" t="s">
        <v>1939</v>
      </c>
      <c r="AD200" s="329" t="s">
        <v>18835</v>
      </c>
      <c r="AE200" s="329" t="s">
        <v>1988</v>
      </c>
      <c r="AF200" s="329" t="s">
        <v>18836</v>
      </c>
      <c r="AG200" s="329" t="s">
        <v>18837</v>
      </c>
      <c r="AH200" s="329" t="s">
        <v>18838</v>
      </c>
      <c r="AI200" s="329" t="s">
        <v>18839</v>
      </c>
      <c r="AJ200" s="338" t="s">
        <v>18840</v>
      </c>
      <c r="AK200" s="329" t="s">
        <v>18841</v>
      </c>
      <c r="AL200" s="329" t="s">
        <v>1958</v>
      </c>
      <c r="AM200" s="500" t="s">
        <v>817</v>
      </c>
      <c r="AN200" s="325" t="s">
        <v>818</v>
      </c>
      <c r="AO200" s="7" t="s">
        <v>18842</v>
      </c>
      <c r="AQ200" s="6" t="s">
        <v>18843</v>
      </c>
      <c r="AR200" s="501" t="str">
        <f>Table2[[#This Row],[Employee Code]]</f>
        <v>12101208</v>
      </c>
      <c r="AS200" s="4" t="s">
        <v>16</v>
      </c>
      <c r="AT200" s="4" t="s">
        <v>14</v>
      </c>
    </row>
    <row r="201" spans="1:46" s="4" customFormat="1" ht="25" customHeight="1" x14ac:dyDescent="0.35">
      <c r="A201" s="365">
        <f t="shared" si="3"/>
        <v>200</v>
      </c>
      <c r="B201" s="338" t="s">
        <v>16461</v>
      </c>
      <c r="C201" s="335" t="s">
        <v>819</v>
      </c>
      <c r="D201" s="329"/>
      <c r="E201" s="329" t="s">
        <v>501</v>
      </c>
      <c r="F201" s="336">
        <v>44417</v>
      </c>
      <c r="G201" s="336">
        <v>44476</v>
      </c>
      <c r="H201" s="336">
        <v>44841</v>
      </c>
      <c r="I201" s="336">
        <v>45936</v>
      </c>
      <c r="J201" s="329" t="s">
        <v>2269</v>
      </c>
      <c r="K201" s="337" t="s">
        <v>80</v>
      </c>
      <c r="L201" s="337" t="s">
        <v>163</v>
      </c>
      <c r="M201" s="337" t="s">
        <v>2133</v>
      </c>
      <c r="N201" s="337" t="s">
        <v>2050</v>
      </c>
      <c r="O201" s="337" t="s">
        <v>196</v>
      </c>
      <c r="P201" s="337" t="s">
        <v>2061</v>
      </c>
      <c r="Q201" s="329" t="s">
        <v>83</v>
      </c>
      <c r="R201" s="338" t="s">
        <v>18844</v>
      </c>
      <c r="S201" s="329" t="s">
        <v>1944</v>
      </c>
      <c r="T201" s="329" t="s">
        <v>53</v>
      </c>
      <c r="U201" s="336">
        <v>32282</v>
      </c>
      <c r="V201" s="329" t="s">
        <v>501</v>
      </c>
      <c r="W201" s="329" t="s">
        <v>501</v>
      </c>
      <c r="X201" s="329" t="s">
        <v>1936</v>
      </c>
      <c r="Y201" s="338" t="s">
        <v>18845</v>
      </c>
      <c r="Z201" s="336">
        <v>44389</v>
      </c>
      <c r="AA201" s="329" t="s">
        <v>1937</v>
      </c>
      <c r="AB201" s="329" t="s">
        <v>1938</v>
      </c>
      <c r="AC201" s="339" t="s">
        <v>1939</v>
      </c>
      <c r="AD201" s="329" t="s">
        <v>2094</v>
      </c>
      <c r="AE201" s="329" t="s">
        <v>2368</v>
      </c>
      <c r="AF201" s="329" t="s">
        <v>18846</v>
      </c>
      <c r="AG201" s="329" t="s">
        <v>18847</v>
      </c>
      <c r="AH201" s="329" t="s">
        <v>18848</v>
      </c>
      <c r="AI201" s="329" t="s">
        <v>18849</v>
      </c>
      <c r="AJ201" s="338" t="s">
        <v>18850</v>
      </c>
      <c r="AK201" s="329" t="s">
        <v>18851</v>
      </c>
      <c r="AL201" s="329" t="s">
        <v>1971</v>
      </c>
      <c r="AM201" s="500" t="s">
        <v>820</v>
      </c>
      <c r="AN201" s="325" t="s">
        <v>821</v>
      </c>
      <c r="AO201" s="7" t="s">
        <v>821</v>
      </c>
      <c r="AQ201" s="6" t="s">
        <v>18852</v>
      </c>
      <c r="AR201" s="501" t="str">
        <f>Table2[[#This Row],[Employee Code]]</f>
        <v>12101212</v>
      </c>
      <c r="AS201" s="4" t="s">
        <v>17358</v>
      </c>
      <c r="AT201" s="4" t="s">
        <v>17038</v>
      </c>
    </row>
    <row r="202" spans="1:46" s="4" customFormat="1" ht="25" customHeight="1" x14ac:dyDescent="0.35">
      <c r="A202" s="365">
        <f t="shared" si="3"/>
        <v>201</v>
      </c>
      <c r="B202" s="338" t="s">
        <v>16462</v>
      </c>
      <c r="C202" s="335" t="s">
        <v>822</v>
      </c>
      <c r="D202" s="329"/>
      <c r="E202" s="329" t="s">
        <v>32</v>
      </c>
      <c r="F202" s="336">
        <v>44417</v>
      </c>
      <c r="G202" s="336">
        <v>44476</v>
      </c>
      <c r="H202" s="336">
        <v>44842</v>
      </c>
      <c r="I202" s="336">
        <v>45937</v>
      </c>
      <c r="J202" s="329" t="s">
        <v>2269</v>
      </c>
      <c r="K202" s="337" t="s">
        <v>34</v>
      </c>
      <c r="L202" s="337" t="s">
        <v>115</v>
      </c>
      <c r="M202" s="337" t="s">
        <v>2070</v>
      </c>
      <c r="N202" s="337" t="s">
        <v>2155</v>
      </c>
      <c r="O202" s="337" t="s">
        <v>823</v>
      </c>
      <c r="P202" s="337" t="s">
        <v>2369</v>
      </c>
      <c r="Q202" s="329" t="s">
        <v>21</v>
      </c>
      <c r="R202" s="338" t="s">
        <v>18853</v>
      </c>
      <c r="S202" s="329" t="s">
        <v>2174</v>
      </c>
      <c r="T202" s="329" t="s">
        <v>22</v>
      </c>
      <c r="U202" s="336">
        <v>33126</v>
      </c>
      <c r="V202" s="329" t="s">
        <v>501</v>
      </c>
      <c r="W202" s="329" t="s">
        <v>501</v>
      </c>
      <c r="X202" s="329" t="s">
        <v>1936</v>
      </c>
      <c r="Y202" s="338" t="s">
        <v>18854</v>
      </c>
      <c r="Z202" s="336">
        <v>44711</v>
      </c>
      <c r="AA202" s="329" t="s">
        <v>1937</v>
      </c>
      <c r="AB202" s="329" t="s">
        <v>1938</v>
      </c>
      <c r="AC202" s="339" t="s">
        <v>1974</v>
      </c>
      <c r="AD202" s="329" t="s">
        <v>18855</v>
      </c>
      <c r="AE202" s="329" t="s">
        <v>18856</v>
      </c>
      <c r="AF202" s="329" t="s">
        <v>18857</v>
      </c>
      <c r="AG202" s="329" t="s">
        <v>18858</v>
      </c>
      <c r="AH202" s="329" t="s">
        <v>18859</v>
      </c>
      <c r="AI202" s="329" t="s">
        <v>18860</v>
      </c>
      <c r="AJ202" s="338" t="s">
        <v>18861</v>
      </c>
      <c r="AK202" s="329" t="s">
        <v>18862</v>
      </c>
      <c r="AL202" s="329" t="s">
        <v>1941</v>
      </c>
      <c r="AM202" s="500" t="s">
        <v>824</v>
      </c>
      <c r="AN202" s="508" t="s">
        <v>825</v>
      </c>
      <c r="AO202" s="7" t="s">
        <v>18863</v>
      </c>
      <c r="AQ202" s="6" t="s">
        <v>18864</v>
      </c>
      <c r="AR202" s="501" t="str">
        <f>Table2[[#This Row],[Employee Code]]</f>
        <v>12101218</v>
      </c>
      <c r="AS202" s="4" t="s">
        <v>16</v>
      </c>
      <c r="AT202" s="4" t="s">
        <v>17038</v>
      </c>
    </row>
    <row r="203" spans="1:46" s="4" customFormat="1" ht="25" customHeight="1" x14ac:dyDescent="0.35">
      <c r="A203" s="365">
        <f t="shared" si="3"/>
        <v>202</v>
      </c>
      <c r="B203" s="338" t="s">
        <v>16463</v>
      </c>
      <c r="C203" s="335" t="s">
        <v>826</v>
      </c>
      <c r="D203" s="329"/>
      <c r="E203" s="329" t="s">
        <v>14</v>
      </c>
      <c r="F203" s="336">
        <v>44424</v>
      </c>
      <c r="G203" s="336">
        <v>44483</v>
      </c>
      <c r="H203" s="336">
        <v>44849</v>
      </c>
      <c r="I203" s="336">
        <v>45944</v>
      </c>
      <c r="J203" s="329" t="s">
        <v>2269</v>
      </c>
      <c r="K203" s="337" t="s">
        <v>69</v>
      </c>
      <c r="L203" s="337" t="s">
        <v>70</v>
      </c>
      <c r="M203" s="337" t="s">
        <v>2147</v>
      </c>
      <c r="N203" s="337" t="s">
        <v>1990</v>
      </c>
      <c r="O203" s="337" t="s">
        <v>505</v>
      </c>
      <c r="P203" s="337" t="s">
        <v>2236</v>
      </c>
      <c r="Q203" s="329" t="s">
        <v>21</v>
      </c>
      <c r="R203" s="338" t="s">
        <v>18865</v>
      </c>
      <c r="S203" s="329" t="s">
        <v>2295</v>
      </c>
      <c r="T203" s="329" t="s">
        <v>53</v>
      </c>
      <c r="U203" s="336">
        <v>32263</v>
      </c>
      <c r="V203" s="329" t="s">
        <v>548</v>
      </c>
      <c r="W203" s="329" t="s">
        <v>747</v>
      </c>
      <c r="X203" s="329" t="s">
        <v>1936</v>
      </c>
      <c r="Y203" s="338" t="s">
        <v>18866</v>
      </c>
      <c r="Z203" s="336">
        <v>44913</v>
      </c>
      <c r="AA203" s="329" t="s">
        <v>1937</v>
      </c>
      <c r="AB203" s="329" t="s">
        <v>1938</v>
      </c>
      <c r="AC203" s="339" t="s">
        <v>1974</v>
      </c>
      <c r="AD203" s="329" t="s">
        <v>2370</v>
      </c>
      <c r="AE203" s="329" t="s">
        <v>1988</v>
      </c>
      <c r="AF203" s="329" t="s">
        <v>18867</v>
      </c>
      <c r="AG203" s="329" t="s">
        <v>18868</v>
      </c>
      <c r="AH203" s="329" t="s">
        <v>18869</v>
      </c>
      <c r="AI203" s="329" t="s">
        <v>18870</v>
      </c>
      <c r="AJ203" s="338" t="s">
        <v>18871</v>
      </c>
      <c r="AK203" s="329" t="s">
        <v>18872</v>
      </c>
      <c r="AL203" s="329" t="s">
        <v>1971</v>
      </c>
      <c r="AM203" s="500" t="s">
        <v>827</v>
      </c>
      <c r="AN203" s="325" t="s">
        <v>828</v>
      </c>
      <c r="AO203" s="7" t="s">
        <v>18873</v>
      </c>
      <c r="AQ203" s="6" t="s">
        <v>18874</v>
      </c>
      <c r="AR203" s="501" t="str">
        <f>Table2[[#This Row],[Employee Code]]</f>
        <v>12101220</v>
      </c>
      <c r="AS203" s="4" t="s">
        <v>16</v>
      </c>
      <c r="AT203" s="4" t="s">
        <v>14</v>
      </c>
    </row>
    <row r="204" spans="1:46" s="4" customFormat="1" ht="25" customHeight="1" x14ac:dyDescent="0.35">
      <c r="A204" s="365">
        <f t="shared" si="3"/>
        <v>203</v>
      </c>
      <c r="B204" s="338" t="s">
        <v>16464</v>
      </c>
      <c r="C204" s="335" t="s">
        <v>829</v>
      </c>
      <c r="D204" s="329"/>
      <c r="E204" s="329" t="s">
        <v>14</v>
      </c>
      <c r="F204" s="336">
        <v>44426</v>
      </c>
      <c r="G204" s="336">
        <v>44485</v>
      </c>
      <c r="H204" s="336">
        <v>44851</v>
      </c>
      <c r="I204" s="336">
        <v>45946</v>
      </c>
      <c r="J204" s="329" t="s">
        <v>2269</v>
      </c>
      <c r="K204" s="337" t="s">
        <v>109</v>
      </c>
      <c r="L204" s="337" t="s">
        <v>110</v>
      </c>
      <c r="M204" s="337" t="s">
        <v>2112</v>
      </c>
      <c r="N204" s="337" t="s">
        <v>1990</v>
      </c>
      <c r="O204" s="337" t="s">
        <v>830</v>
      </c>
      <c r="P204" s="337" t="s">
        <v>2371</v>
      </c>
      <c r="Q204" s="329" t="s">
        <v>21</v>
      </c>
      <c r="R204" s="338" t="s">
        <v>18875</v>
      </c>
      <c r="S204" s="329" t="s">
        <v>1944</v>
      </c>
      <c r="T204" s="329" t="s">
        <v>22</v>
      </c>
      <c r="U204" s="336">
        <v>33737</v>
      </c>
      <c r="V204" s="329" t="s">
        <v>2007</v>
      </c>
      <c r="W204" s="329" t="s">
        <v>2007</v>
      </c>
      <c r="X204" s="329" t="s">
        <v>1936</v>
      </c>
      <c r="Y204" s="338" t="s">
        <v>18876</v>
      </c>
      <c r="Z204" s="336">
        <v>44646</v>
      </c>
      <c r="AA204" s="329" t="s">
        <v>1937</v>
      </c>
      <c r="AB204" s="329" t="s">
        <v>1956</v>
      </c>
      <c r="AC204" s="339" t="s">
        <v>1939</v>
      </c>
      <c r="AD204" s="329" t="s">
        <v>2372</v>
      </c>
      <c r="AE204" s="329" t="s">
        <v>2041</v>
      </c>
      <c r="AF204" s="329" t="s">
        <v>18877</v>
      </c>
      <c r="AG204" s="329" t="s">
        <v>18878</v>
      </c>
      <c r="AH204" s="329" t="s">
        <v>18879</v>
      </c>
      <c r="AI204" s="329" t="s">
        <v>18880</v>
      </c>
      <c r="AJ204" s="338" t="s">
        <v>18881</v>
      </c>
      <c r="AK204" s="329" t="s">
        <v>2373</v>
      </c>
      <c r="AL204" s="329" t="s">
        <v>1958</v>
      </c>
      <c r="AM204" s="500" t="s">
        <v>831</v>
      </c>
      <c r="AN204" s="325" t="s">
        <v>832</v>
      </c>
      <c r="AO204" s="7" t="s">
        <v>18882</v>
      </c>
      <c r="AQ204" s="6" t="s">
        <v>18883</v>
      </c>
      <c r="AR204" s="501" t="str">
        <f>Table2[[#This Row],[Employee Code]]</f>
        <v>12101223</v>
      </c>
      <c r="AS204" s="4" t="s">
        <v>16</v>
      </c>
      <c r="AT204" s="4" t="s">
        <v>14</v>
      </c>
    </row>
    <row r="205" spans="1:46" s="4" customFormat="1" ht="25" customHeight="1" x14ac:dyDescent="0.35">
      <c r="A205" s="365">
        <f t="shared" si="3"/>
        <v>204</v>
      </c>
      <c r="B205" s="338" t="s">
        <v>16465</v>
      </c>
      <c r="C205" s="335" t="s">
        <v>833</v>
      </c>
      <c r="D205" s="329"/>
      <c r="E205" s="329" t="s">
        <v>14</v>
      </c>
      <c r="F205" s="336">
        <v>44431</v>
      </c>
      <c r="G205" s="336">
        <v>44490</v>
      </c>
      <c r="H205" s="336">
        <v>44856</v>
      </c>
      <c r="I205" s="336">
        <v>45951</v>
      </c>
      <c r="J205" s="329" t="s">
        <v>2269</v>
      </c>
      <c r="K205" s="337" t="s">
        <v>34</v>
      </c>
      <c r="L205" s="337" t="s">
        <v>115</v>
      </c>
      <c r="M205" s="337" t="s">
        <v>2070</v>
      </c>
      <c r="N205" s="337" t="s">
        <v>1990</v>
      </c>
      <c r="O205" s="337" t="s">
        <v>484</v>
      </c>
      <c r="P205" s="337" t="s">
        <v>2220</v>
      </c>
      <c r="Q205" s="329" t="s">
        <v>21</v>
      </c>
      <c r="R205" s="338" t="s">
        <v>18884</v>
      </c>
      <c r="S205" s="329" t="s">
        <v>1935</v>
      </c>
      <c r="T205" s="329" t="s">
        <v>53</v>
      </c>
      <c r="U205" s="336">
        <v>33029</v>
      </c>
      <c r="V205" s="329" t="s">
        <v>1045</v>
      </c>
      <c r="W205" s="329" t="s">
        <v>1725</v>
      </c>
      <c r="X205" s="329" t="s">
        <v>1936</v>
      </c>
      <c r="Y205" s="338" t="s">
        <v>18885</v>
      </c>
      <c r="Z205" s="336">
        <v>44900</v>
      </c>
      <c r="AA205" s="329" t="s">
        <v>1937</v>
      </c>
      <c r="AB205" s="329" t="s">
        <v>1938</v>
      </c>
      <c r="AC205" s="339" t="s">
        <v>1939</v>
      </c>
      <c r="AD205" s="329" t="s">
        <v>18886</v>
      </c>
      <c r="AE205" s="329" t="s">
        <v>2374</v>
      </c>
      <c r="AF205" s="329" t="s">
        <v>18887</v>
      </c>
      <c r="AG205" s="329" t="s">
        <v>18888</v>
      </c>
      <c r="AH205" s="329" t="s">
        <v>18889</v>
      </c>
      <c r="AI205" s="329" t="s">
        <v>18890</v>
      </c>
      <c r="AJ205" s="338" t="s">
        <v>18891</v>
      </c>
      <c r="AK205" s="329" t="s">
        <v>2375</v>
      </c>
      <c r="AL205" s="329" t="s">
        <v>2005</v>
      </c>
      <c r="AM205" s="500" t="s">
        <v>834</v>
      </c>
      <c r="AN205" s="325" t="s">
        <v>835</v>
      </c>
      <c r="AO205" s="7" t="s">
        <v>18892</v>
      </c>
      <c r="AQ205" s="6" t="s">
        <v>18893</v>
      </c>
      <c r="AR205" s="501" t="str">
        <f>Table2[[#This Row],[Employee Code]]</f>
        <v>12101226</v>
      </c>
      <c r="AS205" s="4" t="s">
        <v>16</v>
      </c>
      <c r="AT205" s="4" t="s">
        <v>14</v>
      </c>
    </row>
    <row r="206" spans="1:46" s="4" customFormat="1" ht="25" customHeight="1" x14ac:dyDescent="0.35">
      <c r="A206" s="365">
        <f t="shared" si="3"/>
        <v>205</v>
      </c>
      <c r="B206" s="338" t="s">
        <v>16466</v>
      </c>
      <c r="C206" s="335" t="s">
        <v>836</v>
      </c>
      <c r="D206" s="329"/>
      <c r="E206" s="329" t="s">
        <v>14</v>
      </c>
      <c r="F206" s="336">
        <v>44431</v>
      </c>
      <c r="G206" s="336">
        <v>44490</v>
      </c>
      <c r="H206" s="336">
        <v>44856</v>
      </c>
      <c r="I206" s="336">
        <v>45951</v>
      </c>
      <c r="J206" s="329" t="s">
        <v>2269</v>
      </c>
      <c r="K206" s="337" t="s">
        <v>64</v>
      </c>
      <c r="L206" s="337" t="s">
        <v>96</v>
      </c>
      <c r="M206" s="337" t="s">
        <v>2001</v>
      </c>
      <c r="N206" s="509" t="s">
        <v>2017</v>
      </c>
      <c r="O206" s="509" t="s">
        <v>97</v>
      </c>
      <c r="P206" s="337" t="s">
        <v>2002</v>
      </c>
      <c r="Q206" s="329" t="s">
        <v>21</v>
      </c>
      <c r="R206" s="338" t="s">
        <v>18894</v>
      </c>
      <c r="S206" s="4" t="s">
        <v>2144</v>
      </c>
      <c r="T206" s="329" t="s">
        <v>22</v>
      </c>
      <c r="U206" s="336">
        <v>36522</v>
      </c>
      <c r="V206" s="329" t="s">
        <v>1658</v>
      </c>
      <c r="W206" s="329" t="s">
        <v>1658</v>
      </c>
      <c r="X206" s="329" t="s">
        <v>1936</v>
      </c>
      <c r="Y206" s="338" t="s">
        <v>18895</v>
      </c>
      <c r="Z206" s="336">
        <v>44294</v>
      </c>
      <c r="AA206" s="329" t="s">
        <v>1658</v>
      </c>
      <c r="AB206" s="329" t="s">
        <v>1956</v>
      </c>
      <c r="AC206" s="339" t="s">
        <v>1939</v>
      </c>
      <c r="AD206" s="329" t="s">
        <v>2376</v>
      </c>
      <c r="AE206" s="329" t="s">
        <v>2377</v>
      </c>
      <c r="AF206" s="329" t="s">
        <v>18896</v>
      </c>
      <c r="AG206" s="329" t="s">
        <v>18897</v>
      </c>
      <c r="AH206" s="329" t="s">
        <v>18896</v>
      </c>
      <c r="AI206" s="329" t="s">
        <v>18897</v>
      </c>
      <c r="AJ206" s="338" t="s">
        <v>18898</v>
      </c>
      <c r="AK206" s="329" t="s">
        <v>18899</v>
      </c>
      <c r="AL206" s="329" t="s">
        <v>2224</v>
      </c>
      <c r="AM206" s="500" t="s">
        <v>837</v>
      </c>
      <c r="AN206" s="325" t="s">
        <v>838</v>
      </c>
      <c r="AO206" s="7" t="s">
        <v>18900</v>
      </c>
      <c r="AQ206" s="6" t="s">
        <v>18901</v>
      </c>
      <c r="AR206" s="501" t="str">
        <f>Table2[[#This Row],[Employee Code]]</f>
        <v>12101228</v>
      </c>
      <c r="AS206" s="4" t="s">
        <v>16</v>
      </c>
      <c r="AT206" s="4" t="s">
        <v>14</v>
      </c>
    </row>
    <row r="207" spans="1:46" s="4" customFormat="1" ht="25" customHeight="1" x14ac:dyDescent="0.35">
      <c r="A207" s="365">
        <f t="shared" si="3"/>
        <v>206</v>
      </c>
      <c r="B207" s="338" t="s">
        <v>16467</v>
      </c>
      <c r="C207" s="335" t="s">
        <v>839</v>
      </c>
      <c r="D207" s="329"/>
      <c r="E207" s="329" t="s">
        <v>32</v>
      </c>
      <c r="F207" s="336">
        <v>44433</v>
      </c>
      <c r="G207" s="336">
        <v>44492</v>
      </c>
      <c r="H207" s="336">
        <v>44858</v>
      </c>
      <c r="I207" s="336">
        <v>45953</v>
      </c>
      <c r="J207" s="329" t="s">
        <v>2269</v>
      </c>
      <c r="K207" s="337" t="s">
        <v>34</v>
      </c>
      <c r="L207" s="337" t="s">
        <v>115</v>
      </c>
      <c r="M207" s="337" t="s">
        <v>2070</v>
      </c>
      <c r="N207" s="509" t="s">
        <v>1984</v>
      </c>
      <c r="O207" s="509" t="s">
        <v>493</v>
      </c>
      <c r="P207" s="509" t="s">
        <v>2231</v>
      </c>
      <c r="Q207" s="329" t="s">
        <v>21</v>
      </c>
      <c r="R207" s="338" t="s">
        <v>18902</v>
      </c>
      <c r="S207" s="4" t="s">
        <v>1935</v>
      </c>
      <c r="T207" s="329" t="s">
        <v>22</v>
      </c>
      <c r="U207" s="336">
        <v>30053</v>
      </c>
      <c r="V207" s="329" t="s">
        <v>79</v>
      </c>
      <c r="W207" s="329" t="s">
        <v>79</v>
      </c>
      <c r="X207" s="329" t="s">
        <v>1936</v>
      </c>
      <c r="Y207" s="338" t="s">
        <v>18903</v>
      </c>
      <c r="Z207" s="336">
        <v>44476</v>
      </c>
      <c r="AA207" s="329" t="s">
        <v>1937</v>
      </c>
      <c r="AB207" s="329" t="s">
        <v>1938</v>
      </c>
      <c r="AC207" s="339" t="s">
        <v>1939</v>
      </c>
      <c r="AD207" s="329" t="s">
        <v>1975</v>
      </c>
      <c r="AE207" s="329" t="s">
        <v>18904</v>
      </c>
      <c r="AF207" s="329" t="s">
        <v>18905</v>
      </c>
      <c r="AG207" s="329" t="s">
        <v>18906</v>
      </c>
      <c r="AH207" s="329" t="s">
        <v>18907</v>
      </c>
      <c r="AI207" s="329" t="s">
        <v>18908</v>
      </c>
      <c r="AJ207" s="338" t="s">
        <v>18909</v>
      </c>
      <c r="AK207" s="329" t="s">
        <v>18910</v>
      </c>
      <c r="AL207" s="329" t="s">
        <v>1941</v>
      </c>
      <c r="AM207" s="500" t="s">
        <v>840</v>
      </c>
      <c r="AN207" s="325" t="s">
        <v>841</v>
      </c>
      <c r="AO207" s="7" t="s">
        <v>18911</v>
      </c>
      <c r="AQ207" s="6" t="s">
        <v>18912</v>
      </c>
      <c r="AR207" s="501" t="str">
        <f>Table2[[#This Row],[Employee Code]]</f>
        <v>12101231</v>
      </c>
      <c r="AS207" s="4" t="s">
        <v>16</v>
      </c>
      <c r="AT207" s="4" t="s">
        <v>17038</v>
      </c>
    </row>
    <row r="208" spans="1:46" s="4" customFormat="1" ht="25" customHeight="1" x14ac:dyDescent="0.35">
      <c r="A208" s="365">
        <f t="shared" si="3"/>
        <v>207</v>
      </c>
      <c r="B208" s="338" t="s">
        <v>16468</v>
      </c>
      <c r="C208" s="335" t="s">
        <v>842</v>
      </c>
      <c r="D208" s="329"/>
      <c r="E208" s="329" t="s">
        <v>14</v>
      </c>
      <c r="F208" s="336">
        <v>44438</v>
      </c>
      <c r="G208" s="336">
        <v>44497</v>
      </c>
      <c r="H208" s="336">
        <v>44863</v>
      </c>
      <c r="I208" s="336">
        <v>45958</v>
      </c>
      <c r="J208" s="329" t="s">
        <v>2269</v>
      </c>
      <c r="K208" s="337" t="s">
        <v>80</v>
      </c>
      <c r="L208" s="337" t="s">
        <v>3683</v>
      </c>
      <c r="M208" s="499" t="s">
        <v>3683</v>
      </c>
      <c r="N208" s="337" t="s">
        <v>1942</v>
      </c>
      <c r="O208" s="337" t="s">
        <v>1837</v>
      </c>
      <c r="P208" s="337" t="s">
        <v>2755</v>
      </c>
      <c r="Q208" s="329" t="s">
        <v>21</v>
      </c>
      <c r="R208" s="338" t="s">
        <v>18913</v>
      </c>
      <c r="S208" s="329" t="s">
        <v>1935</v>
      </c>
      <c r="T208" s="329" t="s">
        <v>22</v>
      </c>
      <c r="U208" s="336">
        <v>27548</v>
      </c>
      <c r="V208" s="329" t="s">
        <v>79</v>
      </c>
      <c r="W208" s="329" t="s">
        <v>79</v>
      </c>
      <c r="X208" s="329" t="s">
        <v>1936</v>
      </c>
      <c r="Y208" s="338" t="s">
        <v>18914</v>
      </c>
      <c r="Z208" s="336">
        <v>44992</v>
      </c>
      <c r="AA208" s="329" t="s">
        <v>1937</v>
      </c>
      <c r="AB208" s="329" t="s">
        <v>1938</v>
      </c>
      <c r="AC208" s="339" t="s">
        <v>1939</v>
      </c>
      <c r="AD208" s="329" t="s">
        <v>18915</v>
      </c>
      <c r="AE208" s="329" t="s">
        <v>1962</v>
      </c>
      <c r="AF208" s="329" t="s">
        <v>18916</v>
      </c>
      <c r="AG208" s="329" t="s">
        <v>18917</v>
      </c>
      <c r="AH208" s="329" t="s">
        <v>18918</v>
      </c>
      <c r="AI208" s="329" t="s">
        <v>18919</v>
      </c>
      <c r="AJ208" s="338" t="s">
        <v>18920</v>
      </c>
      <c r="AK208" s="329" t="s">
        <v>18921</v>
      </c>
      <c r="AL208" s="329" t="s">
        <v>1941</v>
      </c>
      <c r="AM208" s="500" t="s">
        <v>843</v>
      </c>
      <c r="AN208" s="325" t="s">
        <v>844</v>
      </c>
      <c r="AO208" s="7" t="s">
        <v>18922</v>
      </c>
      <c r="AQ208" s="6" t="s">
        <v>18923</v>
      </c>
      <c r="AR208" s="501" t="str">
        <f>Table2[[#This Row],[Employee Code]]</f>
        <v>12101234</v>
      </c>
      <c r="AS208" s="4" t="s">
        <v>16</v>
      </c>
      <c r="AT208" s="4" t="s">
        <v>14</v>
      </c>
    </row>
    <row r="209" spans="1:46" s="4" customFormat="1" ht="25" customHeight="1" x14ac:dyDescent="0.35">
      <c r="A209" s="365">
        <f t="shared" si="3"/>
        <v>208</v>
      </c>
      <c r="B209" s="338" t="s">
        <v>16469</v>
      </c>
      <c r="C209" s="335" t="s">
        <v>845</v>
      </c>
      <c r="D209" s="329"/>
      <c r="E209" s="329" t="s">
        <v>14</v>
      </c>
      <c r="F209" s="336">
        <v>44440</v>
      </c>
      <c r="G209" s="336">
        <v>44499</v>
      </c>
      <c r="H209" s="336">
        <v>44865</v>
      </c>
      <c r="I209" s="336">
        <v>45960</v>
      </c>
      <c r="J209" s="329" t="s">
        <v>2269</v>
      </c>
      <c r="K209" s="337" t="s">
        <v>26</v>
      </c>
      <c r="L209" s="337" t="s">
        <v>751</v>
      </c>
      <c r="M209" s="337" t="s">
        <v>2378</v>
      </c>
      <c r="N209" s="337" t="s">
        <v>2017</v>
      </c>
      <c r="O209" s="337" t="s">
        <v>846</v>
      </c>
      <c r="P209" s="337" t="s">
        <v>2379</v>
      </c>
      <c r="Q209" s="329" t="s">
        <v>21</v>
      </c>
      <c r="R209" s="338" t="s">
        <v>18924</v>
      </c>
      <c r="S209" s="329" t="s">
        <v>1986</v>
      </c>
      <c r="T209" s="329" t="s">
        <v>53</v>
      </c>
      <c r="U209" s="336">
        <v>31672</v>
      </c>
      <c r="V209" s="329" t="s">
        <v>311</v>
      </c>
      <c r="W209" s="329" t="s">
        <v>311</v>
      </c>
      <c r="X209" s="329" t="s">
        <v>1936</v>
      </c>
      <c r="Y209" s="338" t="s">
        <v>18925</v>
      </c>
      <c r="Z209" s="336">
        <v>44924</v>
      </c>
      <c r="AA209" s="329" t="s">
        <v>1937</v>
      </c>
      <c r="AB209" s="329" t="s">
        <v>1938</v>
      </c>
      <c r="AC209" s="339" t="s">
        <v>1939</v>
      </c>
      <c r="AD209" s="329" t="s">
        <v>2380</v>
      </c>
      <c r="AE209" s="329" t="s">
        <v>2242</v>
      </c>
      <c r="AF209" s="329" t="s">
        <v>18926</v>
      </c>
      <c r="AG209" s="329" t="s">
        <v>18927</v>
      </c>
      <c r="AH209" s="329" t="s">
        <v>18926</v>
      </c>
      <c r="AI209" s="329" t="s">
        <v>18927</v>
      </c>
      <c r="AJ209" s="338" t="s">
        <v>18928</v>
      </c>
      <c r="AK209" s="329" t="s">
        <v>18929</v>
      </c>
      <c r="AL209" s="329" t="s">
        <v>1971</v>
      </c>
      <c r="AM209" s="500" t="s">
        <v>847</v>
      </c>
      <c r="AN209" s="325" t="s">
        <v>848</v>
      </c>
      <c r="AO209" s="7" t="s">
        <v>18930</v>
      </c>
      <c r="AQ209" s="6" t="s">
        <v>18931</v>
      </c>
      <c r="AR209" s="501" t="str">
        <f>Table2[[#This Row],[Employee Code]]</f>
        <v>12101236</v>
      </c>
      <c r="AS209" s="4" t="s">
        <v>16</v>
      </c>
      <c r="AT209" s="4" t="s">
        <v>14</v>
      </c>
    </row>
    <row r="210" spans="1:46" s="4" customFormat="1" ht="25" customHeight="1" x14ac:dyDescent="0.35">
      <c r="A210" s="365">
        <f t="shared" si="3"/>
        <v>209</v>
      </c>
      <c r="B210" s="338" t="s">
        <v>16470</v>
      </c>
      <c r="C210" s="335" t="s">
        <v>849</v>
      </c>
      <c r="D210" s="329"/>
      <c r="E210" s="329" t="s">
        <v>14</v>
      </c>
      <c r="F210" s="336">
        <v>44445</v>
      </c>
      <c r="G210" s="336">
        <v>44504</v>
      </c>
      <c r="H210" s="336">
        <v>44870</v>
      </c>
      <c r="I210" s="336">
        <v>45965</v>
      </c>
      <c r="J210" s="329" t="s">
        <v>2381</v>
      </c>
      <c r="K210" s="337" t="s">
        <v>18</v>
      </c>
      <c r="L210" s="337" t="s">
        <v>19</v>
      </c>
      <c r="M210" s="337" t="s">
        <v>17526</v>
      </c>
      <c r="N210" s="337" t="s">
        <v>1990</v>
      </c>
      <c r="O210" s="337" t="s">
        <v>850</v>
      </c>
      <c r="P210" s="337" t="s">
        <v>2382</v>
      </c>
      <c r="Q210" s="329" t="s">
        <v>21</v>
      </c>
      <c r="R210" s="338" t="s">
        <v>18932</v>
      </c>
      <c r="S210" s="329" t="s">
        <v>2259</v>
      </c>
      <c r="T210" s="329" t="s">
        <v>53</v>
      </c>
      <c r="U210" s="336">
        <v>32706</v>
      </c>
      <c r="V210" s="329" t="s">
        <v>255</v>
      </c>
      <c r="W210" s="329" t="s">
        <v>18933</v>
      </c>
      <c r="X210" s="329" t="s">
        <v>1936</v>
      </c>
      <c r="Y210" s="338" t="s">
        <v>18934</v>
      </c>
      <c r="Z210" s="336">
        <v>44302</v>
      </c>
      <c r="AA210" s="329" t="s">
        <v>255</v>
      </c>
      <c r="AB210" s="329" t="s">
        <v>1956</v>
      </c>
      <c r="AC210" s="339" t="s">
        <v>1974</v>
      </c>
      <c r="AD210" s="329" t="s">
        <v>18935</v>
      </c>
      <c r="AE210" s="329" t="s">
        <v>1988</v>
      </c>
      <c r="AF210" s="329" t="s">
        <v>18936</v>
      </c>
      <c r="AG210" s="329" t="s">
        <v>18937</v>
      </c>
      <c r="AH210" s="329" t="s">
        <v>18936</v>
      </c>
      <c r="AI210" s="329" t="s">
        <v>18937</v>
      </c>
      <c r="AJ210" s="338" t="s">
        <v>18938</v>
      </c>
      <c r="AK210" s="329" t="s">
        <v>18939</v>
      </c>
      <c r="AL210" s="329" t="s">
        <v>2005</v>
      </c>
      <c r="AM210" s="500" t="s">
        <v>851</v>
      </c>
      <c r="AN210" s="325" t="s">
        <v>852</v>
      </c>
      <c r="AO210" s="7"/>
      <c r="AQ210" s="6" t="s">
        <v>18940</v>
      </c>
      <c r="AR210" s="501" t="str">
        <f>Table2[[#This Row],[Employee Code]]</f>
        <v>12101238</v>
      </c>
      <c r="AS210" s="4" t="s">
        <v>16</v>
      </c>
      <c r="AT210" s="4" t="s">
        <v>14</v>
      </c>
    </row>
    <row r="211" spans="1:46" s="4" customFormat="1" ht="25" customHeight="1" x14ac:dyDescent="0.35">
      <c r="A211" s="365">
        <f t="shared" si="3"/>
        <v>210</v>
      </c>
      <c r="B211" s="338" t="s">
        <v>16471</v>
      </c>
      <c r="C211" s="335" t="s">
        <v>853</v>
      </c>
      <c r="D211" s="329"/>
      <c r="E211" s="329" t="s">
        <v>14</v>
      </c>
      <c r="F211" s="336">
        <v>44452</v>
      </c>
      <c r="G211" s="336">
        <v>44511</v>
      </c>
      <c r="H211" s="336">
        <v>44877</v>
      </c>
      <c r="I211" s="336">
        <v>45972</v>
      </c>
      <c r="J211" s="329" t="s">
        <v>2381</v>
      </c>
      <c r="K211" s="337" t="s">
        <v>69</v>
      </c>
      <c r="L211" s="337" t="s">
        <v>789</v>
      </c>
      <c r="M211" s="337" t="s">
        <v>2383</v>
      </c>
      <c r="N211" s="337" t="s">
        <v>1990</v>
      </c>
      <c r="O211" s="337" t="s">
        <v>854</v>
      </c>
      <c r="P211" s="337" t="s">
        <v>2384</v>
      </c>
      <c r="Q211" s="329" t="s">
        <v>21</v>
      </c>
      <c r="R211" s="338" t="s">
        <v>18941</v>
      </c>
      <c r="S211" s="329" t="s">
        <v>1935</v>
      </c>
      <c r="T211" s="329" t="s">
        <v>22</v>
      </c>
      <c r="U211" s="336">
        <v>34766</v>
      </c>
      <c r="V211" s="329" t="s">
        <v>1045</v>
      </c>
      <c r="W211" s="329"/>
      <c r="X211" s="329" t="s">
        <v>1936</v>
      </c>
      <c r="Y211" s="338" t="s">
        <v>18942</v>
      </c>
      <c r="Z211" s="336">
        <v>45019</v>
      </c>
      <c r="AA211" s="329" t="s">
        <v>1937</v>
      </c>
      <c r="AB211" s="329" t="s">
        <v>1938</v>
      </c>
      <c r="AC211" s="339" t="s">
        <v>1939</v>
      </c>
      <c r="AD211" s="329" t="s">
        <v>2303</v>
      </c>
      <c r="AE211" s="329" t="s">
        <v>18943</v>
      </c>
      <c r="AF211" s="329" t="s">
        <v>18944</v>
      </c>
      <c r="AG211" s="329" t="s">
        <v>18945</v>
      </c>
      <c r="AH211" s="329" t="s">
        <v>18946</v>
      </c>
      <c r="AI211" s="329" t="s">
        <v>18947</v>
      </c>
      <c r="AJ211" s="338" t="s">
        <v>18948</v>
      </c>
      <c r="AK211" s="329" t="s">
        <v>18949</v>
      </c>
      <c r="AL211" s="329" t="s">
        <v>1953</v>
      </c>
      <c r="AM211" s="500" t="s">
        <v>855</v>
      </c>
      <c r="AN211" s="325" t="s">
        <v>856</v>
      </c>
      <c r="AO211" s="7" t="s">
        <v>18950</v>
      </c>
      <c r="AQ211" s="6" t="s">
        <v>18951</v>
      </c>
      <c r="AR211" s="501" t="str">
        <f>Table2[[#This Row],[Employee Code]]</f>
        <v>12101243</v>
      </c>
      <c r="AS211" s="4" t="s">
        <v>16</v>
      </c>
      <c r="AT211" s="4" t="s">
        <v>14</v>
      </c>
    </row>
    <row r="212" spans="1:46" s="4" customFormat="1" ht="25" customHeight="1" x14ac:dyDescent="0.35">
      <c r="A212" s="365">
        <f t="shared" si="3"/>
        <v>211</v>
      </c>
      <c r="B212" s="338" t="s">
        <v>16472</v>
      </c>
      <c r="C212" s="335" t="s">
        <v>857</v>
      </c>
      <c r="D212" s="329"/>
      <c r="E212" s="329" t="s">
        <v>14</v>
      </c>
      <c r="F212" s="336">
        <v>44454</v>
      </c>
      <c r="G212" s="336">
        <v>44513</v>
      </c>
      <c r="H212" s="336">
        <v>44879</v>
      </c>
      <c r="I212" s="336">
        <v>45974</v>
      </c>
      <c r="J212" s="329" t="s">
        <v>2381</v>
      </c>
      <c r="K212" s="337" t="s">
        <v>109</v>
      </c>
      <c r="L212" s="337" t="s">
        <v>110</v>
      </c>
      <c r="M212" s="337" t="s">
        <v>2112</v>
      </c>
      <c r="N212" s="337" t="s">
        <v>1984</v>
      </c>
      <c r="O212" s="337" t="s">
        <v>858</v>
      </c>
      <c r="P212" s="337" t="s">
        <v>2385</v>
      </c>
      <c r="Q212" s="329" t="s">
        <v>21</v>
      </c>
      <c r="R212" s="338" t="s">
        <v>18952</v>
      </c>
      <c r="S212" s="329" t="s">
        <v>1944</v>
      </c>
      <c r="T212" s="329" t="s">
        <v>22</v>
      </c>
      <c r="U212" s="336">
        <v>31580</v>
      </c>
      <c r="V212" s="329" t="s">
        <v>1658</v>
      </c>
      <c r="W212" s="329" t="s">
        <v>317</v>
      </c>
      <c r="X212" s="329" t="s">
        <v>1936</v>
      </c>
      <c r="Y212" s="338" t="s">
        <v>18953</v>
      </c>
      <c r="Z212" s="336">
        <v>44867</v>
      </c>
      <c r="AA212" s="329" t="s">
        <v>1937</v>
      </c>
      <c r="AB212" s="329" t="s">
        <v>1938</v>
      </c>
      <c r="AC212" s="339" t="s">
        <v>1939</v>
      </c>
      <c r="AD212" s="329" t="s">
        <v>2188</v>
      </c>
      <c r="AE212" s="329" t="s">
        <v>2021</v>
      </c>
      <c r="AF212" s="329" t="s">
        <v>18954</v>
      </c>
      <c r="AG212" s="329" t="s">
        <v>18955</v>
      </c>
      <c r="AH212" s="329" t="s">
        <v>18954</v>
      </c>
      <c r="AI212" s="329" t="s">
        <v>18955</v>
      </c>
      <c r="AJ212" s="338" t="s">
        <v>18956</v>
      </c>
      <c r="AK212" s="329" t="s">
        <v>18957</v>
      </c>
      <c r="AL212" s="329" t="s">
        <v>1941</v>
      </c>
      <c r="AM212" s="500" t="s">
        <v>859</v>
      </c>
      <c r="AN212" s="325" t="s">
        <v>860</v>
      </c>
      <c r="AO212" s="7" t="s">
        <v>18958</v>
      </c>
      <c r="AQ212" s="6" t="s">
        <v>18959</v>
      </c>
      <c r="AR212" s="501" t="str">
        <f>Table2[[#This Row],[Employee Code]]</f>
        <v>12101245</v>
      </c>
      <c r="AS212" s="4" t="s">
        <v>16</v>
      </c>
      <c r="AT212" s="4" t="s">
        <v>14</v>
      </c>
    </row>
    <row r="213" spans="1:46" s="4" customFormat="1" ht="25" customHeight="1" x14ac:dyDescent="0.35">
      <c r="A213" s="365">
        <f t="shared" si="3"/>
        <v>212</v>
      </c>
      <c r="B213" s="338" t="s">
        <v>16473</v>
      </c>
      <c r="C213" s="335" t="s">
        <v>861</v>
      </c>
      <c r="D213" s="329"/>
      <c r="E213" s="329" t="s">
        <v>14</v>
      </c>
      <c r="F213" s="336">
        <v>44459</v>
      </c>
      <c r="G213" s="336">
        <v>44518</v>
      </c>
      <c r="H213" s="336">
        <v>44884</v>
      </c>
      <c r="I213" s="336">
        <v>45979</v>
      </c>
      <c r="J213" s="329" t="s">
        <v>2381</v>
      </c>
      <c r="K213" s="337" t="s">
        <v>18</v>
      </c>
      <c r="L213" s="337" t="s">
        <v>283</v>
      </c>
      <c r="M213" s="337" t="s">
        <v>2116</v>
      </c>
      <c r="N213" s="337" t="s">
        <v>1933</v>
      </c>
      <c r="O213" s="337" t="s">
        <v>862</v>
      </c>
      <c r="P213" s="337" t="s">
        <v>2386</v>
      </c>
      <c r="Q213" s="329" t="s">
        <v>285</v>
      </c>
      <c r="R213" s="338" t="s">
        <v>18960</v>
      </c>
      <c r="S213" s="329" t="s">
        <v>1935</v>
      </c>
      <c r="T213" s="329" t="s">
        <v>53</v>
      </c>
      <c r="U213" s="336">
        <v>33177</v>
      </c>
      <c r="V213" s="329" t="s">
        <v>57</v>
      </c>
      <c r="W213" s="329" t="s">
        <v>317</v>
      </c>
      <c r="X213" s="329" t="s">
        <v>1936</v>
      </c>
      <c r="Y213" s="338" t="s">
        <v>18961</v>
      </c>
      <c r="Z213" s="336">
        <v>44606</v>
      </c>
      <c r="AA213" s="329" t="s">
        <v>1937</v>
      </c>
      <c r="AB213" s="329" t="s">
        <v>1956</v>
      </c>
      <c r="AC213" s="339" t="s">
        <v>1939</v>
      </c>
      <c r="AD213" s="329" t="s">
        <v>18962</v>
      </c>
      <c r="AE213" s="329" t="s">
        <v>1948</v>
      </c>
      <c r="AF213" s="329" t="s">
        <v>18963</v>
      </c>
      <c r="AG213" s="329" t="s">
        <v>18964</v>
      </c>
      <c r="AH213" s="329" t="s">
        <v>18965</v>
      </c>
      <c r="AI213" s="329" t="s">
        <v>18966</v>
      </c>
      <c r="AJ213" s="338" t="s">
        <v>18967</v>
      </c>
      <c r="AK213" s="329" t="s">
        <v>18968</v>
      </c>
      <c r="AL213" s="329" t="s">
        <v>1993</v>
      </c>
      <c r="AM213" s="500" t="s">
        <v>863</v>
      </c>
      <c r="AN213" s="325" t="s">
        <v>864</v>
      </c>
      <c r="AO213" s="7" t="s">
        <v>18969</v>
      </c>
      <c r="AQ213" s="6" t="s">
        <v>18970</v>
      </c>
      <c r="AR213" s="501" t="str">
        <f>Table2[[#This Row],[Employee Code]]</f>
        <v>12101249</v>
      </c>
      <c r="AS213" s="4" t="s">
        <v>16</v>
      </c>
      <c r="AT213" s="4" t="s">
        <v>14</v>
      </c>
    </row>
    <row r="214" spans="1:46" s="4" customFormat="1" ht="25" customHeight="1" x14ac:dyDescent="0.35">
      <c r="A214" s="365">
        <f t="shared" si="3"/>
        <v>213</v>
      </c>
      <c r="B214" s="338" t="s">
        <v>16474</v>
      </c>
      <c r="C214" s="335" t="s">
        <v>865</v>
      </c>
      <c r="D214" s="329"/>
      <c r="E214" s="329" t="s">
        <v>14</v>
      </c>
      <c r="F214" s="336">
        <v>44466</v>
      </c>
      <c r="G214" s="336">
        <v>44525</v>
      </c>
      <c r="H214" s="336">
        <v>44891</v>
      </c>
      <c r="I214" s="336">
        <v>45986</v>
      </c>
      <c r="J214" s="329" t="s">
        <v>2269</v>
      </c>
      <c r="K214" s="337" t="s">
        <v>69</v>
      </c>
      <c r="L214" s="337" t="s">
        <v>70</v>
      </c>
      <c r="M214" s="337" t="s">
        <v>18971</v>
      </c>
      <c r="N214" s="337" t="s">
        <v>1990</v>
      </c>
      <c r="O214" s="337" t="s">
        <v>505</v>
      </c>
      <c r="P214" s="337" t="s">
        <v>2236</v>
      </c>
      <c r="Q214" s="329" t="s">
        <v>21</v>
      </c>
      <c r="R214" s="338" t="s">
        <v>18972</v>
      </c>
      <c r="S214" s="329" t="s">
        <v>1944</v>
      </c>
      <c r="T214" s="329" t="s">
        <v>22</v>
      </c>
      <c r="U214" s="336">
        <v>30322</v>
      </c>
      <c r="V214" s="329" t="s">
        <v>2270</v>
      </c>
      <c r="W214" s="329" t="s">
        <v>2270</v>
      </c>
      <c r="X214" s="329" t="s">
        <v>1936</v>
      </c>
      <c r="Y214" s="338" t="s">
        <v>18973</v>
      </c>
      <c r="Z214" s="336">
        <v>44418</v>
      </c>
      <c r="AA214" s="329" t="s">
        <v>1937</v>
      </c>
      <c r="AB214" s="329" t="s">
        <v>1938</v>
      </c>
      <c r="AC214" s="339" t="s">
        <v>1939</v>
      </c>
      <c r="AD214" s="329" t="s">
        <v>18974</v>
      </c>
      <c r="AE214" s="329" t="s">
        <v>2350</v>
      </c>
      <c r="AF214" s="329" t="s">
        <v>18975</v>
      </c>
      <c r="AG214" s="329" t="s">
        <v>18976</v>
      </c>
      <c r="AH214" s="329" t="s">
        <v>18975</v>
      </c>
      <c r="AI214" s="329" t="s">
        <v>18976</v>
      </c>
      <c r="AJ214" s="338" t="s">
        <v>18977</v>
      </c>
      <c r="AK214" s="329" t="s">
        <v>18978</v>
      </c>
      <c r="AL214" s="329" t="s">
        <v>1941</v>
      </c>
      <c r="AM214" s="500" t="s">
        <v>866</v>
      </c>
      <c r="AN214" s="325" t="s">
        <v>867</v>
      </c>
      <c r="AO214" s="7" t="s">
        <v>18979</v>
      </c>
      <c r="AQ214" s="6" t="s">
        <v>18980</v>
      </c>
      <c r="AR214" s="501" t="str">
        <f>Table2[[#This Row],[Employee Code]]</f>
        <v>12101252</v>
      </c>
      <c r="AS214" s="4" t="s">
        <v>16</v>
      </c>
      <c r="AT214" s="4" t="s">
        <v>14</v>
      </c>
    </row>
    <row r="215" spans="1:46" s="4" customFormat="1" ht="25" customHeight="1" x14ac:dyDescent="0.35">
      <c r="A215" s="365">
        <f t="shared" si="3"/>
        <v>214</v>
      </c>
      <c r="B215" s="338" t="s">
        <v>16475</v>
      </c>
      <c r="C215" s="335" t="s">
        <v>868</v>
      </c>
      <c r="D215" s="329"/>
      <c r="E215" s="329" t="s">
        <v>14</v>
      </c>
      <c r="F215" s="336">
        <v>44466</v>
      </c>
      <c r="G215" s="336">
        <v>44525</v>
      </c>
      <c r="H215" s="336">
        <v>44891</v>
      </c>
      <c r="I215" s="336">
        <v>45986</v>
      </c>
      <c r="J215" s="329" t="s">
        <v>2269</v>
      </c>
      <c r="K215" s="337" t="s">
        <v>69</v>
      </c>
      <c r="L215" s="337" t="s">
        <v>70</v>
      </c>
      <c r="M215" s="337" t="s">
        <v>2147</v>
      </c>
      <c r="N215" s="337" t="s">
        <v>1990</v>
      </c>
      <c r="O215" s="337" t="s">
        <v>505</v>
      </c>
      <c r="P215" s="337" t="s">
        <v>2236</v>
      </c>
      <c r="Q215" s="329" t="s">
        <v>21</v>
      </c>
      <c r="R215" s="338" t="s">
        <v>18981</v>
      </c>
      <c r="S215" s="329" t="s">
        <v>2135</v>
      </c>
      <c r="T215" s="329" t="s">
        <v>53</v>
      </c>
      <c r="U215" s="336">
        <v>32124</v>
      </c>
      <c r="V215" s="329" t="s">
        <v>255</v>
      </c>
      <c r="W215" s="329" t="s">
        <v>18933</v>
      </c>
      <c r="X215" s="329" t="s">
        <v>1936</v>
      </c>
      <c r="Y215" s="338" t="s">
        <v>18982</v>
      </c>
      <c r="Z215" s="336">
        <v>44800</v>
      </c>
      <c r="AA215" s="329" t="s">
        <v>1937</v>
      </c>
      <c r="AB215" s="329" t="s">
        <v>1956</v>
      </c>
      <c r="AC215" s="339" t="s">
        <v>1939</v>
      </c>
      <c r="AD215" s="329" t="s">
        <v>2098</v>
      </c>
      <c r="AE215" s="329" t="s">
        <v>1988</v>
      </c>
      <c r="AF215" s="329" t="s">
        <v>18983</v>
      </c>
      <c r="AG215" s="329" t="s">
        <v>18984</v>
      </c>
      <c r="AH215" s="329" t="s">
        <v>18983</v>
      </c>
      <c r="AI215" s="329" t="s">
        <v>18984</v>
      </c>
      <c r="AJ215" s="338" t="s">
        <v>2387</v>
      </c>
      <c r="AK215" s="329" t="s">
        <v>2388</v>
      </c>
      <c r="AL215" s="329" t="s">
        <v>1993</v>
      </c>
      <c r="AM215" s="500" t="s">
        <v>869</v>
      </c>
      <c r="AN215" s="325" t="s">
        <v>870</v>
      </c>
      <c r="AO215" s="7" t="s">
        <v>18985</v>
      </c>
      <c r="AQ215" s="6" t="s">
        <v>18986</v>
      </c>
      <c r="AR215" s="501" t="str">
        <f>Table2[[#This Row],[Employee Code]]</f>
        <v>12101257</v>
      </c>
      <c r="AS215" s="4" t="s">
        <v>16</v>
      </c>
      <c r="AT215" s="4" t="s">
        <v>14</v>
      </c>
    </row>
    <row r="216" spans="1:46" s="4" customFormat="1" ht="25" customHeight="1" x14ac:dyDescent="0.35">
      <c r="A216" s="365">
        <f t="shared" si="3"/>
        <v>215</v>
      </c>
      <c r="B216" s="338" t="s">
        <v>16476</v>
      </c>
      <c r="C216" s="335" t="s">
        <v>871</v>
      </c>
      <c r="D216" s="329"/>
      <c r="E216" s="329" t="s">
        <v>91</v>
      </c>
      <c r="F216" s="336">
        <v>44470</v>
      </c>
      <c r="G216" s="336">
        <v>44529</v>
      </c>
      <c r="H216" s="336">
        <v>44895</v>
      </c>
      <c r="I216" s="336">
        <v>45990</v>
      </c>
      <c r="J216" s="329" t="s">
        <v>2269</v>
      </c>
      <c r="K216" s="337" t="s">
        <v>18</v>
      </c>
      <c r="L216" s="337" t="s">
        <v>283</v>
      </c>
      <c r="M216" s="337" t="s">
        <v>2116</v>
      </c>
      <c r="N216" s="337" t="s">
        <v>1990</v>
      </c>
      <c r="O216" s="337" t="s">
        <v>284</v>
      </c>
      <c r="P216" s="337" t="s">
        <v>13257</v>
      </c>
      <c r="Q216" s="329" t="s">
        <v>285</v>
      </c>
      <c r="R216" s="338" t="s">
        <v>18987</v>
      </c>
      <c r="S216" s="329" t="s">
        <v>2212</v>
      </c>
      <c r="T216" s="329" t="s">
        <v>53</v>
      </c>
      <c r="U216" s="336">
        <v>34090</v>
      </c>
      <c r="V216" s="329" t="s">
        <v>91</v>
      </c>
      <c r="W216" s="329" t="s">
        <v>91</v>
      </c>
      <c r="X216" s="329" t="s">
        <v>1936</v>
      </c>
      <c r="Y216" s="338" t="s">
        <v>18988</v>
      </c>
      <c r="Z216" s="336">
        <v>44418</v>
      </c>
      <c r="AA216" s="329" t="s">
        <v>1937</v>
      </c>
      <c r="AB216" s="329" t="s">
        <v>1956</v>
      </c>
      <c r="AC216" s="339" t="s">
        <v>1939</v>
      </c>
      <c r="AD216" s="329" t="s">
        <v>18989</v>
      </c>
      <c r="AE216" s="329" t="s">
        <v>751</v>
      </c>
      <c r="AF216" s="329" t="s">
        <v>18990</v>
      </c>
      <c r="AG216" s="329" t="s">
        <v>18991</v>
      </c>
      <c r="AH216" s="329" t="s">
        <v>18992</v>
      </c>
      <c r="AI216" s="329" t="s">
        <v>18993</v>
      </c>
      <c r="AJ216" s="338" t="s">
        <v>18994</v>
      </c>
      <c r="AK216" s="329" t="s">
        <v>18995</v>
      </c>
      <c r="AL216" s="329" t="s">
        <v>2107</v>
      </c>
      <c r="AM216" s="500" t="s">
        <v>872</v>
      </c>
      <c r="AN216" s="325" t="s">
        <v>873</v>
      </c>
      <c r="AO216" s="7" t="s">
        <v>18996</v>
      </c>
      <c r="AQ216" s="6" t="s">
        <v>18997</v>
      </c>
      <c r="AR216" s="501" t="str">
        <f>Table2[[#This Row],[Employee Code]]</f>
        <v>12101262</v>
      </c>
      <c r="AS216" s="4" t="s">
        <v>16</v>
      </c>
      <c r="AT216" s="4" t="s">
        <v>17038</v>
      </c>
    </row>
    <row r="217" spans="1:46" s="4" customFormat="1" ht="25" customHeight="1" x14ac:dyDescent="0.35">
      <c r="A217" s="365">
        <f t="shared" si="3"/>
        <v>216</v>
      </c>
      <c r="B217" s="338" t="s">
        <v>16477</v>
      </c>
      <c r="C217" s="335" t="s">
        <v>874</v>
      </c>
      <c r="D217" s="329"/>
      <c r="E217" s="329" t="s">
        <v>145</v>
      </c>
      <c r="F217" s="336">
        <v>44470</v>
      </c>
      <c r="G217" s="336">
        <v>44529</v>
      </c>
      <c r="H217" s="336">
        <v>44895</v>
      </c>
      <c r="I217" s="336">
        <v>45990</v>
      </c>
      <c r="J217" s="329" t="s">
        <v>2269</v>
      </c>
      <c r="K217" s="337" t="s">
        <v>18</v>
      </c>
      <c r="L217" s="337" t="s">
        <v>283</v>
      </c>
      <c r="M217" s="337" t="s">
        <v>2116</v>
      </c>
      <c r="N217" s="337" t="s">
        <v>2017</v>
      </c>
      <c r="O217" s="337" t="s">
        <v>284</v>
      </c>
      <c r="P217" s="337" t="s">
        <v>2389</v>
      </c>
      <c r="Q217" s="329" t="s">
        <v>285</v>
      </c>
      <c r="R217" s="338" t="s">
        <v>18998</v>
      </c>
      <c r="S217" s="329" t="s">
        <v>1944</v>
      </c>
      <c r="T217" s="329" t="s">
        <v>22</v>
      </c>
      <c r="U217" s="336">
        <v>32411</v>
      </c>
      <c r="V217" s="329" t="s">
        <v>1382</v>
      </c>
      <c r="W217" s="329" t="s">
        <v>1382</v>
      </c>
      <c r="X217" s="329" t="s">
        <v>1936</v>
      </c>
      <c r="Y217" s="338" t="s">
        <v>18999</v>
      </c>
      <c r="Z217" s="336">
        <v>44552</v>
      </c>
      <c r="AA217" s="329" t="s">
        <v>1937</v>
      </c>
      <c r="AB217" s="329" t="s">
        <v>1938</v>
      </c>
      <c r="AC217" s="339" t="s">
        <v>1974</v>
      </c>
      <c r="AD217" s="329" t="s">
        <v>19000</v>
      </c>
      <c r="AE217" s="329" t="s">
        <v>1948</v>
      </c>
      <c r="AF217" s="329" t="s">
        <v>19001</v>
      </c>
      <c r="AG217" s="329" t="s">
        <v>19002</v>
      </c>
      <c r="AH217" s="329" t="s">
        <v>19003</v>
      </c>
      <c r="AI217" s="329" t="s">
        <v>19004</v>
      </c>
      <c r="AJ217" s="338" t="s">
        <v>19005</v>
      </c>
      <c r="AK217" s="329" t="s">
        <v>19006</v>
      </c>
      <c r="AL217" s="329" t="s">
        <v>1941</v>
      </c>
      <c r="AM217" s="500" t="s">
        <v>875</v>
      </c>
      <c r="AN217" s="325" t="s">
        <v>876</v>
      </c>
      <c r="AO217" s="7" t="s">
        <v>19007</v>
      </c>
      <c r="AQ217" s="6" t="s">
        <v>19008</v>
      </c>
      <c r="AR217" s="501" t="str">
        <f>Table2[[#This Row],[Employee Code]]</f>
        <v>12101263</v>
      </c>
      <c r="AS217" s="4" t="s">
        <v>16</v>
      </c>
      <c r="AT217" s="4" t="s">
        <v>17038</v>
      </c>
    </row>
    <row r="218" spans="1:46" s="4" customFormat="1" ht="25" customHeight="1" x14ac:dyDescent="0.35">
      <c r="A218" s="365">
        <f t="shared" si="3"/>
        <v>217</v>
      </c>
      <c r="B218" s="338" t="s">
        <v>16478</v>
      </c>
      <c r="C218" s="335" t="s">
        <v>877</v>
      </c>
      <c r="D218" s="329"/>
      <c r="E218" s="329" t="s">
        <v>878</v>
      </c>
      <c r="F218" s="336">
        <v>44475</v>
      </c>
      <c r="G218" s="336">
        <v>44534</v>
      </c>
      <c r="H218" s="336">
        <v>44898</v>
      </c>
      <c r="I218" s="336">
        <v>45993</v>
      </c>
      <c r="J218" s="329" t="s">
        <v>2269</v>
      </c>
      <c r="K218" s="337" t="s">
        <v>80</v>
      </c>
      <c r="L218" s="337" t="s">
        <v>81</v>
      </c>
      <c r="M218" s="337" t="s">
        <v>2298</v>
      </c>
      <c r="N218" s="337" t="s">
        <v>1984</v>
      </c>
      <c r="O218" s="337" t="s">
        <v>196</v>
      </c>
      <c r="P218" s="337" t="s">
        <v>2061</v>
      </c>
      <c r="Q218" s="329" t="s">
        <v>83</v>
      </c>
      <c r="R218" s="338" t="s">
        <v>19009</v>
      </c>
      <c r="S218" s="329" t="s">
        <v>2003</v>
      </c>
      <c r="T218" s="329" t="s">
        <v>53</v>
      </c>
      <c r="U218" s="336">
        <v>28808</v>
      </c>
      <c r="V218" s="329" t="s">
        <v>878</v>
      </c>
      <c r="W218" s="329" t="s">
        <v>527</v>
      </c>
      <c r="X218" s="329" t="s">
        <v>1936</v>
      </c>
      <c r="Y218" s="338" t="s">
        <v>19010</v>
      </c>
      <c r="Z218" s="336">
        <v>44284</v>
      </c>
      <c r="AA218" s="329" t="s">
        <v>1937</v>
      </c>
      <c r="AB218" s="329" t="s">
        <v>1938</v>
      </c>
      <c r="AC218" s="339" t="s">
        <v>1939</v>
      </c>
      <c r="AD218" s="329" t="s">
        <v>2390</v>
      </c>
      <c r="AE218" s="329" t="s">
        <v>2391</v>
      </c>
      <c r="AF218" s="329" t="s">
        <v>19011</v>
      </c>
      <c r="AG218" s="329" t="s">
        <v>19012</v>
      </c>
      <c r="AH218" s="329" t="s">
        <v>19011</v>
      </c>
      <c r="AI218" s="329" t="s">
        <v>19012</v>
      </c>
      <c r="AJ218" s="338" t="s">
        <v>19013</v>
      </c>
      <c r="AK218" s="329" t="s">
        <v>19014</v>
      </c>
      <c r="AL218" s="329" t="s">
        <v>1971</v>
      </c>
      <c r="AM218" s="500" t="s">
        <v>879</v>
      </c>
      <c r="AN218" s="325" t="s">
        <v>880</v>
      </c>
      <c r="AO218" s="7"/>
      <c r="AQ218" s="6" t="s">
        <v>19015</v>
      </c>
      <c r="AR218" s="501" t="str">
        <f>Table2[[#This Row],[Employee Code]]</f>
        <v>12101266</v>
      </c>
      <c r="AS218" s="4" t="s">
        <v>17358</v>
      </c>
      <c r="AT218" s="4" t="s">
        <v>17038</v>
      </c>
    </row>
    <row r="219" spans="1:46" s="4" customFormat="1" ht="25" customHeight="1" x14ac:dyDescent="0.35">
      <c r="A219" s="365">
        <f t="shared" si="3"/>
        <v>218</v>
      </c>
      <c r="B219" s="338" t="s">
        <v>16479</v>
      </c>
      <c r="C219" s="335" t="s">
        <v>881</v>
      </c>
      <c r="D219" s="329"/>
      <c r="E219" s="329" t="s">
        <v>14</v>
      </c>
      <c r="F219" s="336">
        <v>44480</v>
      </c>
      <c r="G219" s="336">
        <v>44539</v>
      </c>
      <c r="H219" s="336">
        <v>44905</v>
      </c>
      <c r="I219" s="336">
        <v>46000</v>
      </c>
      <c r="J219" s="329" t="s">
        <v>2269</v>
      </c>
      <c r="K219" s="337" t="s">
        <v>18</v>
      </c>
      <c r="L219" s="337" t="s">
        <v>19</v>
      </c>
      <c r="M219" s="337" t="s">
        <v>19</v>
      </c>
      <c r="N219" s="337" t="s">
        <v>2050</v>
      </c>
      <c r="O219" s="337" t="s">
        <v>321</v>
      </c>
      <c r="P219" s="337" t="s">
        <v>2134</v>
      </c>
      <c r="Q219" s="329" t="s">
        <v>21</v>
      </c>
      <c r="R219" s="338" t="s">
        <v>19016</v>
      </c>
      <c r="S219" s="329" t="s">
        <v>1944</v>
      </c>
      <c r="T219" s="329" t="s">
        <v>22</v>
      </c>
      <c r="U219" s="336">
        <v>34076</v>
      </c>
      <c r="V219" s="329" t="s">
        <v>2228</v>
      </c>
      <c r="W219" s="329" t="s">
        <v>2228</v>
      </c>
      <c r="X219" s="329" t="s">
        <v>1936</v>
      </c>
      <c r="Y219" s="338" t="s">
        <v>19017</v>
      </c>
      <c r="Z219" s="336">
        <v>44375</v>
      </c>
      <c r="AA219" s="329" t="s">
        <v>1937</v>
      </c>
      <c r="AB219" s="329" t="s">
        <v>1956</v>
      </c>
      <c r="AC219" s="339" t="s">
        <v>1939</v>
      </c>
      <c r="AD219" s="329" t="s">
        <v>2255</v>
      </c>
      <c r="AE219" s="329" t="s">
        <v>19018</v>
      </c>
      <c r="AF219" s="329" t="s">
        <v>19019</v>
      </c>
      <c r="AG219" s="329" t="s">
        <v>19020</v>
      </c>
      <c r="AH219" s="329" t="s">
        <v>19021</v>
      </c>
      <c r="AI219" s="329" t="s">
        <v>19022</v>
      </c>
      <c r="AJ219" s="338" t="s">
        <v>19023</v>
      </c>
      <c r="AK219" s="329" t="s">
        <v>19024</v>
      </c>
      <c r="AL219" s="329" t="s">
        <v>1993</v>
      </c>
      <c r="AM219" s="500" t="s">
        <v>882</v>
      </c>
      <c r="AN219" s="325" t="s">
        <v>883</v>
      </c>
      <c r="AO219" s="7" t="s">
        <v>19025</v>
      </c>
      <c r="AQ219" s="6" t="s">
        <v>19026</v>
      </c>
      <c r="AR219" s="501" t="str">
        <f>Table2[[#This Row],[Employee Code]]</f>
        <v>12101268</v>
      </c>
      <c r="AS219" s="4" t="s">
        <v>16</v>
      </c>
      <c r="AT219" s="4" t="s">
        <v>14</v>
      </c>
    </row>
    <row r="220" spans="1:46" s="4" customFormat="1" ht="25" customHeight="1" x14ac:dyDescent="0.35">
      <c r="A220" s="365">
        <f t="shared" si="3"/>
        <v>219</v>
      </c>
      <c r="B220" s="338" t="s">
        <v>16480</v>
      </c>
      <c r="C220" s="335" t="s">
        <v>884</v>
      </c>
      <c r="D220" s="329"/>
      <c r="E220" s="329" t="s">
        <v>32</v>
      </c>
      <c r="F220" s="336">
        <v>44480</v>
      </c>
      <c r="G220" s="336">
        <v>44539</v>
      </c>
      <c r="H220" s="336">
        <v>44905</v>
      </c>
      <c r="I220" s="336">
        <v>46000</v>
      </c>
      <c r="J220" s="329" t="s">
        <v>2269</v>
      </c>
      <c r="K220" s="337" t="s">
        <v>34</v>
      </c>
      <c r="L220" s="337" t="s">
        <v>115</v>
      </c>
      <c r="M220" s="337" t="s">
        <v>2070</v>
      </c>
      <c r="N220" s="337" t="s">
        <v>2050</v>
      </c>
      <c r="O220" s="337" t="s">
        <v>247</v>
      </c>
      <c r="P220" s="337" t="s">
        <v>2091</v>
      </c>
      <c r="Q220" s="329" t="s">
        <v>21</v>
      </c>
      <c r="R220" s="338" t="s">
        <v>19027</v>
      </c>
      <c r="S220" s="329" t="s">
        <v>2135</v>
      </c>
      <c r="T220" s="329" t="s">
        <v>22</v>
      </c>
      <c r="U220" s="336">
        <v>35577</v>
      </c>
      <c r="V220" s="329" t="s">
        <v>79</v>
      </c>
      <c r="W220" s="329" t="s">
        <v>79</v>
      </c>
      <c r="X220" s="329" t="s">
        <v>1936</v>
      </c>
      <c r="Y220" s="338" t="s">
        <v>19028</v>
      </c>
      <c r="Z220" s="336">
        <v>44364</v>
      </c>
      <c r="AA220" s="329" t="s">
        <v>1937</v>
      </c>
      <c r="AB220" s="329" t="s">
        <v>1956</v>
      </c>
      <c r="AC220" s="339" t="s">
        <v>1939</v>
      </c>
      <c r="AD220" s="329" t="s">
        <v>2392</v>
      </c>
      <c r="AE220" s="329" t="s">
        <v>19029</v>
      </c>
      <c r="AF220" s="329" t="s">
        <v>19030</v>
      </c>
      <c r="AG220" s="329" t="s">
        <v>19031</v>
      </c>
      <c r="AH220" s="329" t="s">
        <v>19032</v>
      </c>
      <c r="AI220" s="329" t="s">
        <v>19033</v>
      </c>
      <c r="AJ220" s="338" t="s">
        <v>19034</v>
      </c>
      <c r="AK220" s="329" t="s">
        <v>19035</v>
      </c>
      <c r="AL220" s="329" t="s">
        <v>2005</v>
      </c>
      <c r="AM220" s="500" t="s">
        <v>885</v>
      </c>
      <c r="AN220" s="325" t="s">
        <v>886</v>
      </c>
      <c r="AO220" s="7" t="s">
        <v>19036</v>
      </c>
      <c r="AQ220" s="6" t="s">
        <v>19037</v>
      </c>
      <c r="AR220" s="501" t="str">
        <f>Table2[[#This Row],[Employee Code]]</f>
        <v>12101269</v>
      </c>
      <c r="AS220" s="4" t="s">
        <v>16</v>
      </c>
      <c r="AT220" s="4" t="s">
        <v>17038</v>
      </c>
    </row>
    <row r="221" spans="1:46" s="4" customFormat="1" ht="25" customHeight="1" x14ac:dyDescent="0.35">
      <c r="A221" s="365">
        <f t="shared" si="3"/>
        <v>220</v>
      </c>
      <c r="B221" s="338" t="s">
        <v>16481</v>
      </c>
      <c r="C221" s="335" t="s">
        <v>887</v>
      </c>
      <c r="D221" s="329"/>
      <c r="E221" s="329" t="s">
        <v>14</v>
      </c>
      <c r="F221" s="336">
        <v>44487</v>
      </c>
      <c r="G221" s="336">
        <v>44546</v>
      </c>
      <c r="H221" s="336">
        <v>44912</v>
      </c>
      <c r="I221" s="336">
        <v>46007</v>
      </c>
      <c r="J221" s="329" t="s">
        <v>2269</v>
      </c>
      <c r="K221" s="337" t="s">
        <v>109</v>
      </c>
      <c r="L221" s="337" t="s">
        <v>110</v>
      </c>
      <c r="M221" s="337" t="s">
        <v>2112</v>
      </c>
      <c r="N221" s="337" t="s">
        <v>2126</v>
      </c>
      <c r="O221" s="337" t="s">
        <v>559</v>
      </c>
      <c r="P221" s="337" t="s">
        <v>2262</v>
      </c>
      <c r="Q221" s="329" t="s">
        <v>21</v>
      </c>
      <c r="R221" s="338" t="s">
        <v>19038</v>
      </c>
      <c r="S221" s="329" t="s">
        <v>2135</v>
      </c>
      <c r="T221" s="329" t="s">
        <v>22</v>
      </c>
      <c r="U221" s="336">
        <v>34807</v>
      </c>
      <c r="V221" s="329" t="s">
        <v>255</v>
      </c>
      <c r="W221" s="329" t="s">
        <v>255</v>
      </c>
      <c r="X221" s="329" t="s">
        <v>1936</v>
      </c>
      <c r="Y221" s="338" t="s">
        <v>19039</v>
      </c>
      <c r="Z221" s="336">
        <v>44524</v>
      </c>
      <c r="AA221" s="329" t="s">
        <v>1937</v>
      </c>
      <c r="AB221" s="329" t="s">
        <v>1956</v>
      </c>
      <c r="AC221" s="339" t="s">
        <v>1939</v>
      </c>
      <c r="AD221" s="329" t="s">
        <v>2098</v>
      </c>
      <c r="AE221" s="329" t="s">
        <v>1948</v>
      </c>
      <c r="AF221" s="329" t="s">
        <v>19040</v>
      </c>
      <c r="AG221" s="329" t="s">
        <v>19041</v>
      </c>
      <c r="AH221" s="329" t="s">
        <v>19040</v>
      </c>
      <c r="AI221" s="329" t="s">
        <v>19041</v>
      </c>
      <c r="AJ221" s="338" t="s">
        <v>19042</v>
      </c>
      <c r="AK221" s="329" t="s">
        <v>19043</v>
      </c>
      <c r="AL221" s="329" t="s">
        <v>2005</v>
      </c>
      <c r="AM221" s="500" t="s">
        <v>888</v>
      </c>
      <c r="AN221" s="325" t="s">
        <v>889</v>
      </c>
      <c r="AO221" s="7" t="s">
        <v>19044</v>
      </c>
      <c r="AQ221" s="6" t="s">
        <v>19045</v>
      </c>
      <c r="AR221" s="501" t="str">
        <f>Table2[[#This Row],[Employee Code]]</f>
        <v>12101270</v>
      </c>
      <c r="AS221" s="4" t="s">
        <v>16</v>
      </c>
      <c r="AT221" s="4" t="s">
        <v>14</v>
      </c>
    </row>
    <row r="222" spans="1:46" s="4" customFormat="1" ht="25" customHeight="1" x14ac:dyDescent="0.35">
      <c r="A222" s="365">
        <f t="shared" si="3"/>
        <v>221</v>
      </c>
      <c r="B222" s="338" t="s">
        <v>16482</v>
      </c>
      <c r="C222" s="335" t="s">
        <v>890</v>
      </c>
      <c r="D222" s="329" t="s">
        <v>19046</v>
      </c>
      <c r="E222" s="329" t="s">
        <v>14</v>
      </c>
      <c r="F222" s="336">
        <v>44487</v>
      </c>
      <c r="G222" s="336">
        <v>44546</v>
      </c>
      <c r="H222" s="336">
        <v>44912</v>
      </c>
      <c r="I222" s="336">
        <v>46007</v>
      </c>
      <c r="J222" s="329" t="s">
        <v>2269</v>
      </c>
      <c r="K222" s="337" t="s">
        <v>18</v>
      </c>
      <c r="L222" s="337" t="s">
        <v>19</v>
      </c>
      <c r="M222" s="337" t="s">
        <v>19</v>
      </c>
      <c r="N222" s="337" t="s">
        <v>2017</v>
      </c>
      <c r="O222" s="337" t="s">
        <v>891</v>
      </c>
      <c r="P222" s="337" t="s">
        <v>2393</v>
      </c>
      <c r="Q222" s="329" t="s">
        <v>21</v>
      </c>
      <c r="R222" s="338" t="s">
        <v>19047</v>
      </c>
      <c r="S222" s="329" t="s">
        <v>2135</v>
      </c>
      <c r="T222" s="329" t="s">
        <v>53</v>
      </c>
      <c r="U222" s="336">
        <v>34987</v>
      </c>
      <c r="V222" s="329" t="s">
        <v>2114</v>
      </c>
      <c r="W222" s="329" t="s">
        <v>2114</v>
      </c>
      <c r="X222" s="329" t="s">
        <v>1936</v>
      </c>
      <c r="Y222" s="338" t="s">
        <v>19048</v>
      </c>
      <c r="Z222" s="336">
        <v>44825</v>
      </c>
      <c r="AA222" s="329" t="s">
        <v>1937</v>
      </c>
      <c r="AB222" s="329" t="s">
        <v>1956</v>
      </c>
      <c r="AC222" s="339" t="s">
        <v>1939</v>
      </c>
      <c r="AD222" s="329" t="s">
        <v>2394</v>
      </c>
      <c r="AE222" s="329" t="s">
        <v>19049</v>
      </c>
      <c r="AF222" s="329" t="s">
        <v>19050</v>
      </c>
      <c r="AG222" s="329" t="s">
        <v>19051</v>
      </c>
      <c r="AH222" s="329" t="s">
        <v>19052</v>
      </c>
      <c r="AI222" s="329" t="s">
        <v>19053</v>
      </c>
      <c r="AJ222" s="338" t="s">
        <v>19054</v>
      </c>
      <c r="AK222" s="329" t="s">
        <v>2357</v>
      </c>
      <c r="AL222" s="329" t="s">
        <v>2005</v>
      </c>
      <c r="AM222" s="500" t="s">
        <v>892</v>
      </c>
      <c r="AN222" s="325" t="s">
        <v>893</v>
      </c>
      <c r="AO222" s="7" t="s">
        <v>19055</v>
      </c>
      <c r="AQ222" s="6" t="s">
        <v>19056</v>
      </c>
      <c r="AR222" s="501" t="str">
        <f>Table2[[#This Row],[Employee Code]]</f>
        <v>12101274</v>
      </c>
      <c r="AS222" s="4" t="s">
        <v>16</v>
      </c>
      <c r="AT222" s="4" t="s">
        <v>14</v>
      </c>
    </row>
    <row r="223" spans="1:46" s="4" customFormat="1" ht="25" customHeight="1" x14ac:dyDescent="0.35">
      <c r="A223" s="365">
        <f t="shared" si="3"/>
        <v>222</v>
      </c>
      <c r="B223" s="338" t="s">
        <v>16483</v>
      </c>
      <c r="C223" s="335" t="s">
        <v>894</v>
      </c>
      <c r="D223" s="329"/>
      <c r="E223" s="329" t="s">
        <v>32</v>
      </c>
      <c r="F223" s="336">
        <v>44494</v>
      </c>
      <c r="G223" s="336">
        <v>44553</v>
      </c>
      <c r="H223" s="336">
        <v>44919</v>
      </c>
      <c r="I223" s="336">
        <v>46014</v>
      </c>
      <c r="J223" s="329" t="s">
        <v>2269</v>
      </c>
      <c r="K223" s="337" t="s">
        <v>18</v>
      </c>
      <c r="L223" s="337" t="s">
        <v>283</v>
      </c>
      <c r="M223" s="337" t="s">
        <v>2116</v>
      </c>
      <c r="N223" s="337" t="s">
        <v>1990</v>
      </c>
      <c r="O223" s="337" t="s">
        <v>284</v>
      </c>
      <c r="P223" s="337" t="s">
        <v>2389</v>
      </c>
      <c r="Q223" s="329" t="s">
        <v>285</v>
      </c>
      <c r="R223" s="338" t="s">
        <v>19057</v>
      </c>
      <c r="S223" s="329" t="s">
        <v>2003</v>
      </c>
      <c r="T223" s="329" t="s">
        <v>53</v>
      </c>
      <c r="U223" s="336">
        <v>33616</v>
      </c>
      <c r="V223" s="329" t="s">
        <v>2007</v>
      </c>
      <c r="W223" s="329" t="s">
        <v>2007</v>
      </c>
      <c r="X223" s="329" t="s">
        <v>1936</v>
      </c>
      <c r="Y223" s="338" t="s">
        <v>19058</v>
      </c>
      <c r="Z223" s="336">
        <v>44724</v>
      </c>
      <c r="AA223" s="329" t="s">
        <v>1937</v>
      </c>
      <c r="AB223" s="329" t="s">
        <v>1938</v>
      </c>
      <c r="AC223" s="339" t="s">
        <v>1939</v>
      </c>
      <c r="AD223" s="329" t="s">
        <v>2395</v>
      </c>
      <c r="AE223" s="329" t="s">
        <v>1948</v>
      </c>
      <c r="AF223" s="329" t="s">
        <v>19059</v>
      </c>
      <c r="AG223" s="329" t="s">
        <v>19060</v>
      </c>
      <c r="AH223" s="329" t="s">
        <v>19061</v>
      </c>
      <c r="AI223" s="329" t="s">
        <v>19062</v>
      </c>
      <c r="AJ223" s="338" t="s">
        <v>19063</v>
      </c>
      <c r="AK223" s="329" t="s">
        <v>19064</v>
      </c>
      <c r="AL223" s="329" t="s">
        <v>2107</v>
      </c>
      <c r="AM223" s="500" t="s">
        <v>895</v>
      </c>
      <c r="AN223" s="325" t="s">
        <v>896</v>
      </c>
      <c r="AO223" s="7" t="s">
        <v>19065</v>
      </c>
      <c r="AQ223" s="6" t="s">
        <v>19066</v>
      </c>
      <c r="AR223" s="501" t="str">
        <f>Table2[[#This Row],[Employee Code]]</f>
        <v>12101278</v>
      </c>
      <c r="AS223" s="4" t="s">
        <v>16</v>
      </c>
      <c r="AT223" s="4" t="s">
        <v>17038</v>
      </c>
    </row>
    <row r="224" spans="1:46" s="4" customFormat="1" ht="25" customHeight="1" x14ac:dyDescent="0.35">
      <c r="A224" s="365">
        <f t="shared" si="3"/>
        <v>223</v>
      </c>
      <c r="B224" s="338" t="s">
        <v>16484</v>
      </c>
      <c r="C224" s="335" t="s">
        <v>897</v>
      </c>
      <c r="D224" s="329"/>
      <c r="E224" s="329" t="s">
        <v>14</v>
      </c>
      <c r="F224" s="336">
        <v>44494</v>
      </c>
      <c r="G224" s="336">
        <v>44553</v>
      </c>
      <c r="H224" s="336">
        <v>44919</v>
      </c>
      <c r="I224" s="336">
        <v>46014</v>
      </c>
      <c r="J224" s="329" t="s">
        <v>2269</v>
      </c>
      <c r="K224" s="337" t="s">
        <v>34</v>
      </c>
      <c r="L224" s="337" t="s">
        <v>115</v>
      </c>
      <c r="M224" s="337" t="s">
        <v>2070</v>
      </c>
      <c r="N224" s="509" t="s">
        <v>2017</v>
      </c>
      <c r="O224" s="509" t="s">
        <v>898</v>
      </c>
      <c r="P224" s="509" t="s">
        <v>2396</v>
      </c>
      <c r="Q224" s="329" t="s">
        <v>21</v>
      </c>
      <c r="R224" s="338" t="s">
        <v>19067</v>
      </c>
      <c r="S224" s="4" t="s">
        <v>1935</v>
      </c>
      <c r="T224" s="329" t="s">
        <v>22</v>
      </c>
      <c r="U224" s="336">
        <v>34569</v>
      </c>
      <c r="V224" s="329" t="s">
        <v>311</v>
      </c>
      <c r="W224" s="329" t="s">
        <v>311</v>
      </c>
      <c r="X224" s="329" t="s">
        <v>1936</v>
      </c>
      <c r="Y224" s="338" t="s">
        <v>19068</v>
      </c>
      <c r="Z224" s="336">
        <v>44305</v>
      </c>
      <c r="AA224" s="329" t="s">
        <v>1937</v>
      </c>
      <c r="AB224" s="329" t="s">
        <v>1956</v>
      </c>
      <c r="AC224" s="339" t="s">
        <v>1939</v>
      </c>
      <c r="AD224" s="329" t="s">
        <v>2031</v>
      </c>
      <c r="AE224" s="329" t="s">
        <v>2397</v>
      </c>
      <c r="AF224" s="329" t="s">
        <v>19069</v>
      </c>
      <c r="AG224" s="329" t="s">
        <v>19070</v>
      </c>
      <c r="AH224" s="329" t="s">
        <v>19071</v>
      </c>
      <c r="AI224" s="329" t="s">
        <v>19072</v>
      </c>
      <c r="AJ224" s="338" t="s">
        <v>19073</v>
      </c>
      <c r="AK224" s="329" t="s">
        <v>19074</v>
      </c>
      <c r="AL224" s="329" t="s">
        <v>2005</v>
      </c>
      <c r="AM224" s="500" t="s">
        <v>899</v>
      </c>
      <c r="AN224" s="325" t="s">
        <v>900</v>
      </c>
      <c r="AO224" s="7"/>
      <c r="AQ224" s="6" t="s">
        <v>19075</v>
      </c>
      <c r="AR224" s="501" t="str">
        <f>Table2[[#This Row],[Employee Code]]</f>
        <v>12101279</v>
      </c>
      <c r="AS224" s="4" t="s">
        <v>16</v>
      </c>
      <c r="AT224" s="4" t="s">
        <v>14</v>
      </c>
    </row>
    <row r="225" spans="1:46" s="4" customFormat="1" ht="25" customHeight="1" x14ac:dyDescent="0.35">
      <c r="A225" s="365">
        <f t="shared" si="3"/>
        <v>224</v>
      </c>
      <c r="B225" s="338" t="s">
        <v>16485</v>
      </c>
      <c r="C225" s="335" t="s">
        <v>901</v>
      </c>
      <c r="D225" s="329"/>
      <c r="E225" s="329" t="s">
        <v>14</v>
      </c>
      <c r="F225" s="336">
        <v>44494</v>
      </c>
      <c r="G225" s="336">
        <v>44553</v>
      </c>
      <c r="H225" s="336">
        <v>44919</v>
      </c>
      <c r="I225" s="336">
        <v>46014</v>
      </c>
      <c r="J225" s="329" t="s">
        <v>2269</v>
      </c>
      <c r="K225" s="337" t="s">
        <v>18</v>
      </c>
      <c r="L225" s="337" t="s">
        <v>283</v>
      </c>
      <c r="M225" s="337" t="s">
        <v>2116</v>
      </c>
      <c r="N225" s="337" t="s">
        <v>1990</v>
      </c>
      <c r="O225" s="337" t="s">
        <v>284</v>
      </c>
      <c r="P225" s="337" t="s">
        <v>2389</v>
      </c>
      <c r="Q225" s="329" t="s">
        <v>285</v>
      </c>
      <c r="R225" s="338" t="s">
        <v>19076</v>
      </c>
      <c r="S225" s="329" t="s">
        <v>1935</v>
      </c>
      <c r="T225" s="329" t="s">
        <v>53</v>
      </c>
      <c r="U225" s="336">
        <v>34143</v>
      </c>
      <c r="V225" s="329" t="s">
        <v>255</v>
      </c>
      <c r="W225" s="329" t="s">
        <v>255</v>
      </c>
      <c r="X225" s="329" t="s">
        <v>1936</v>
      </c>
      <c r="Y225" s="338" t="s">
        <v>19077</v>
      </c>
      <c r="Z225" s="336">
        <v>44551</v>
      </c>
      <c r="AA225" s="329" t="s">
        <v>1937</v>
      </c>
      <c r="AB225" s="329" t="s">
        <v>1956</v>
      </c>
      <c r="AC225" s="339" t="s">
        <v>1939</v>
      </c>
      <c r="AD225" s="329" t="s">
        <v>2188</v>
      </c>
      <c r="AE225" s="329" t="s">
        <v>2398</v>
      </c>
      <c r="AF225" s="329" t="s">
        <v>19078</v>
      </c>
      <c r="AG225" s="329" t="s">
        <v>19079</v>
      </c>
      <c r="AH225" s="329" t="s">
        <v>19080</v>
      </c>
      <c r="AI225" s="329" t="s">
        <v>19081</v>
      </c>
      <c r="AJ225" s="338" t="s">
        <v>19082</v>
      </c>
      <c r="AK225" s="329" t="s">
        <v>19083</v>
      </c>
      <c r="AL225" s="329" t="s">
        <v>1993</v>
      </c>
      <c r="AM225" s="500" t="s">
        <v>902</v>
      </c>
      <c r="AN225" s="325" t="s">
        <v>903</v>
      </c>
      <c r="AO225" s="7" t="s">
        <v>19084</v>
      </c>
      <c r="AQ225" s="6" t="s">
        <v>19085</v>
      </c>
      <c r="AR225" s="501" t="str">
        <f>Table2[[#This Row],[Employee Code]]</f>
        <v>12101281</v>
      </c>
      <c r="AS225" s="4" t="s">
        <v>16</v>
      </c>
      <c r="AT225" s="4" t="s">
        <v>14</v>
      </c>
    </row>
    <row r="226" spans="1:46" s="4" customFormat="1" ht="25" customHeight="1" x14ac:dyDescent="0.35">
      <c r="A226" s="365">
        <f t="shared" si="3"/>
        <v>225</v>
      </c>
      <c r="B226" s="338" t="s">
        <v>16486</v>
      </c>
      <c r="C226" s="335" t="s">
        <v>904</v>
      </c>
      <c r="D226" s="329"/>
      <c r="E226" s="329" t="s">
        <v>14</v>
      </c>
      <c r="F226" s="336">
        <v>44501</v>
      </c>
      <c r="G226" s="336">
        <v>44560</v>
      </c>
      <c r="H226" s="336">
        <v>44926</v>
      </c>
      <c r="I226" s="336">
        <v>45656</v>
      </c>
      <c r="J226" s="329" t="s">
        <v>1978</v>
      </c>
      <c r="K226" s="337" t="s">
        <v>69</v>
      </c>
      <c r="L226" s="337" t="s">
        <v>905</v>
      </c>
      <c r="M226" s="337" t="s">
        <v>905</v>
      </c>
      <c r="N226" s="337" t="s">
        <v>1933</v>
      </c>
      <c r="O226" s="337" t="s">
        <v>906</v>
      </c>
      <c r="P226" s="337" t="s">
        <v>2399</v>
      </c>
      <c r="Q226" s="329" t="s">
        <v>21</v>
      </c>
      <c r="R226" s="338" t="s">
        <v>19086</v>
      </c>
      <c r="S226" s="329" t="s">
        <v>2135</v>
      </c>
      <c r="T226" s="329" t="s">
        <v>22</v>
      </c>
      <c r="U226" s="336">
        <v>33531</v>
      </c>
      <c r="V226" s="329" t="s">
        <v>255</v>
      </c>
      <c r="W226" s="329" t="s">
        <v>255</v>
      </c>
      <c r="X226" s="329" t="s">
        <v>1936</v>
      </c>
      <c r="Y226" s="338" t="s">
        <v>19087</v>
      </c>
      <c r="Z226" s="336">
        <v>44311</v>
      </c>
      <c r="AA226" s="329" t="s">
        <v>1937</v>
      </c>
      <c r="AB226" s="329" t="s">
        <v>1956</v>
      </c>
      <c r="AC226" s="339" t="s">
        <v>1968</v>
      </c>
      <c r="AD226" s="329" t="s">
        <v>2132</v>
      </c>
      <c r="AE226" s="329" t="s">
        <v>2400</v>
      </c>
      <c r="AF226" s="329" t="s">
        <v>19088</v>
      </c>
      <c r="AG226" s="329" t="s">
        <v>19089</v>
      </c>
      <c r="AH226" s="329" t="s">
        <v>19090</v>
      </c>
      <c r="AI226" s="329" t="s">
        <v>19089</v>
      </c>
      <c r="AJ226" s="338" t="s">
        <v>19091</v>
      </c>
      <c r="AK226" s="329" t="s">
        <v>2401</v>
      </c>
      <c r="AL226" s="329" t="s">
        <v>1953</v>
      </c>
      <c r="AM226" s="500" t="s">
        <v>907</v>
      </c>
      <c r="AN226" s="325" t="s">
        <v>908</v>
      </c>
      <c r="AO226" s="7" t="s">
        <v>19092</v>
      </c>
      <c r="AQ226" s="6" t="s">
        <v>19093</v>
      </c>
      <c r="AR226" s="501" t="str">
        <f>Table2[[#This Row],[Employee Code]]</f>
        <v>12101282</v>
      </c>
      <c r="AS226" s="4" t="s">
        <v>16</v>
      </c>
      <c r="AT226" s="4" t="s">
        <v>14</v>
      </c>
    </row>
    <row r="227" spans="1:46" s="4" customFormat="1" ht="25" customHeight="1" x14ac:dyDescent="0.35">
      <c r="A227" s="365">
        <f t="shared" si="3"/>
        <v>226</v>
      </c>
      <c r="B227" s="338" t="s">
        <v>16487</v>
      </c>
      <c r="C227" s="335" t="s">
        <v>909</v>
      </c>
      <c r="D227" s="329"/>
      <c r="E227" s="329" t="s">
        <v>14</v>
      </c>
      <c r="F227" s="336">
        <v>44501</v>
      </c>
      <c r="G227" s="336">
        <v>44560</v>
      </c>
      <c r="H227" s="336">
        <v>44926</v>
      </c>
      <c r="I227" s="336">
        <v>46021</v>
      </c>
      <c r="J227" s="329" t="s">
        <v>2269</v>
      </c>
      <c r="K227" s="337" t="s">
        <v>80</v>
      </c>
      <c r="L227" s="337" t="s">
        <v>3683</v>
      </c>
      <c r="M227" s="337" t="s">
        <v>3683</v>
      </c>
      <c r="N227" s="337" t="s">
        <v>2017</v>
      </c>
      <c r="O227" s="337" t="s">
        <v>910</v>
      </c>
      <c r="P227" s="337" t="s">
        <v>2402</v>
      </c>
      <c r="Q227" s="329" t="s">
        <v>21</v>
      </c>
      <c r="R227" s="338" t="s">
        <v>19094</v>
      </c>
      <c r="S227" s="329" t="s">
        <v>2259</v>
      </c>
      <c r="T227" s="329" t="s">
        <v>53</v>
      </c>
      <c r="U227" s="336">
        <v>33859</v>
      </c>
      <c r="V227" s="329" t="s">
        <v>79</v>
      </c>
      <c r="W227" s="329" t="s">
        <v>1725</v>
      </c>
      <c r="X227" s="329" t="s">
        <v>1936</v>
      </c>
      <c r="Y227" s="338" t="s">
        <v>19095</v>
      </c>
      <c r="Z227" s="336">
        <v>44522</v>
      </c>
      <c r="AA227" s="329" t="s">
        <v>1937</v>
      </c>
      <c r="AB227" s="329" t="s">
        <v>1938</v>
      </c>
      <c r="AC227" s="339" t="s">
        <v>1939</v>
      </c>
      <c r="AD227" s="329" t="s">
        <v>2132</v>
      </c>
      <c r="AE227" s="329" t="s">
        <v>19096</v>
      </c>
      <c r="AF227" s="329" t="s">
        <v>19097</v>
      </c>
      <c r="AG227" s="329" t="s">
        <v>19098</v>
      </c>
      <c r="AH227" s="329" t="s">
        <v>19099</v>
      </c>
      <c r="AI227" s="329" t="s">
        <v>19100</v>
      </c>
      <c r="AJ227" s="338" t="s">
        <v>19101</v>
      </c>
      <c r="AK227" s="329" t="s">
        <v>19102</v>
      </c>
      <c r="AL227" s="329" t="s">
        <v>1971</v>
      </c>
      <c r="AM227" s="500" t="s">
        <v>911</v>
      </c>
      <c r="AN227" s="325" t="s">
        <v>912</v>
      </c>
      <c r="AO227" s="7" t="s">
        <v>19103</v>
      </c>
      <c r="AQ227" s="6" t="s">
        <v>19104</v>
      </c>
      <c r="AR227" s="501" t="str">
        <f>Table2[[#This Row],[Employee Code]]</f>
        <v>12101288</v>
      </c>
      <c r="AS227" s="4" t="s">
        <v>16</v>
      </c>
      <c r="AT227" s="4" t="s">
        <v>14</v>
      </c>
    </row>
    <row r="228" spans="1:46" s="4" customFormat="1" ht="25" customHeight="1" x14ac:dyDescent="0.35">
      <c r="A228" s="365">
        <f t="shared" si="3"/>
        <v>227</v>
      </c>
      <c r="B228" s="338" t="s">
        <v>16488</v>
      </c>
      <c r="C228" s="335" t="s">
        <v>913</v>
      </c>
      <c r="D228" s="329"/>
      <c r="E228" s="329" t="s">
        <v>176</v>
      </c>
      <c r="F228" s="336">
        <v>44501</v>
      </c>
      <c r="G228" s="336">
        <v>44560</v>
      </c>
      <c r="H228" s="336">
        <v>44743</v>
      </c>
      <c r="I228" s="336">
        <v>45838</v>
      </c>
      <c r="J228" s="329" t="s">
        <v>2269</v>
      </c>
      <c r="K228" s="337" t="s">
        <v>80</v>
      </c>
      <c r="L228" s="337" t="s">
        <v>146</v>
      </c>
      <c r="M228" s="337" t="s">
        <v>2032</v>
      </c>
      <c r="N228" s="337" t="s">
        <v>2050</v>
      </c>
      <c r="O228" s="337" t="s">
        <v>400</v>
      </c>
      <c r="P228" s="337" t="s">
        <v>2173</v>
      </c>
      <c r="Q228" s="329" t="s">
        <v>148</v>
      </c>
      <c r="R228" s="338" t="s">
        <v>19105</v>
      </c>
      <c r="S228" s="329" t="s">
        <v>1944</v>
      </c>
      <c r="T228" s="329" t="s">
        <v>53</v>
      </c>
      <c r="U228" s="336">
        <v>35070</v>
      </c>
      <c r="V228" s="329" t="s">
        <v>176</v>
      </c>
      <c r="W228" s="329" t="s">
        <v>176</v>
      </c>
      <c r="X228" s="329" t="s">
        <v>1936</v>
      </c>
      <c r="Y228" s="338" t="s">
        <v>19106</v>
      </c>
      <c r="Z228" s="336">
        <v>44557</v>
      </c>
      <c r="AA228" s="329" t="s">
        <v>1937</v>
      </c>
      <c r="AB228" s="329" t="s">
        <v>1956</v>
      </c>
      <c r="AC228" s="339" t="s">
        <v>1939</v>
      </c>
      <c r="AD228" s="329" t="s">
        <v>2403</v>
      </c>
      <c r="AE228" s="329" t="s">
        <v>2404</v>
      </c>
      <c r="AF228" s="329" t="s">
        <v>19107</v>
      </c>
      <c r="AG228" s="329" t="s">
        <v>19108</v>
      </c>
      <c r="AH228" s="329" t="s">
        <v>19107</v>
      </c>
      <c r="AI228" s="329" t="s">
        <v>19108</v>
      </c>
      <c r="AJ228" s="338" t="s">
        <v>19109</v>
      </c>
      <c r="AK228" s="329" t="s">
        <v>19110</v>
      </c>
      <c r="AL228" s="329" t="s">
        <v>2107</v>
      </c>
      <c r="AM228" s="500" t="s">
        <v>914</v>
      </c>
      <c r="AN228" s="325" t="s">
        <v>915</v>
      </c>
      <c r="AO228" s="7" t="s">
        <v>19111</v>
      </c>
      <c r="AQ228" s="6" t="s">
        <v>19112</v>
      </c>
      <c r="AR228" s="501" t="str">
        <f>Table2[[#This Row],[Employee Code]]</f>
        <v>12101289</v>
      </c>
      <c r="AS228" s="4" t="s">
        <v>16</v>
      </c>
      <c r="AT228" s="4" t="s">
        <v>17038</v>
      </c>
    </row>
    <row r="229" spans="1:46" s="4" customFormat="1" ht="25" customHeight="1" x14ac:dyDescent="0.35">
      <c r="A229" s="365">
        <f t="shared" si="3"/>
        <v>228</v>
      </c>
      <c r="B229" s="338" t="s">
        <v>16489</v>
      </c>
      <c r="C229" s="335" t="s">
        <v>916</v>
      </c>
      <c r="D229" s="329"/>
      <c r="E229" s="329" t="s">
        <v>343</v>
      </c>
      <c r="F229" s="336">
        <v>44501</v>
      </c>
      <c r="G229" s="336">
        <v>44560</v>
      </c>
      <c r="H229" s="336">
        <v>45291</v>
      </c>
      <c r="I229" s="336"/>
      <c r="J229" s="329" t="s">
        <v>1932</v>
      </c>
      <c r="K229" s="337" t="s">
        <v>80</v>
      </c>
      <c r="L229" s="337" t="s">
        <v>195</v>
      </c>
      <c r="M229" s="337" t="s">
        <v>2141</v>
      </c>
      <c r="N229" s="337" t="s">
        <v>2017</v>
      </c>
      <c r="O229" s="337" t="s">
        <v>196</v>
      </c>
      <c r="P229" s="337" t="s">
        <v>2061</v>
      </c>
      <c r="Q229" s="329" t="s">
        <v>83</v>
      </c>
      <c r="R229" s="338" t="s">
        <v>19113</v>
      </c>
      <c r="S229" s="329" t="s">
        <v>1944</v>
      </c>
      <c r="T229" s="329" t="s">
        <v>53</v>
      </c>
      <c r="U229" s="336">
        <v>34367</v>
      </c>
      <c r="V229" s="329" t="s">
        <v>343</v>
      </c>
      <c r="W229" s="329" t="s">
        <v>343</v>
      </c>
      <c r="X229" s="329" t="s">
        <v>1936</v>
      </c>
      <c r="Y229" s="338" t="s">
        <v>19114</v>
      </c>
      <c r="Z229" s="336">
        <v>44790</v>
      </c>
      <c r="AA229" s="329" t="s">
        <v>1937</v>
      </c>
      <c r="AB229" s="329" t="s">
        <v>1938</v>
      </c>
      <c r="AC229" s="339" t="s">
        <v>1939</v>
      </c>
      <c r="AD229" s="329" t="s">
        <v>2137</v>
      </c>
      <c r="AE229" s="329" t="s">
        <v>19115</v>
      </c>
      <c r="AF229" s="329" t="s">
        <v>19116</v>
      </c>
      <c r="AG229" s="329" t="s">
        <v>19117</v>
      </c>
      <c r="AH229" s="329" t="s">
        <v>19116</v>
      </c>
      <c r="AI229" s="329" t="s">
        <v>19117</v>
      </c>
      <c r="AJ229" s="338" t="s">
        <v>19118</v>
      </c>
      <c r="AK229" s="329" t="s">
        <v>19119</v>
      </c>
      <c r="AL229" s="329" t="s">
        <v>1971</v>
      </c>
      <c r="AM229" s="500" t="s">
        <v>917</v>
      </c>
      <c r="AN229" s="325" t="s">
        <v>918</v>
      </c>
      <c r="AO229" s="7" t="s">
        <v>19120</v>
      </c>
      <c r="AQ229" s="6" t="s">
        <v>19121</v>
      </c>
      <c r="AR229" s="501" t="str">
        <f>Table2[[#This Row],[Employee Code]]</f>
        <v>12101290</v>
      </c>
      <c r="AS229" s="4" t="s">
        <v>17358</v>
      </c>
      <c r="AT229" s="4" t="s">
        <v>17038</v>
      </c>
    </row>
    <row r="230" spans="1:46" s="4" customFormat="1" ht="25" customHeight="1" x14ac:dyDescent="0.35">
      <c r="A230" s="365">
        <f t="shared" si="3"/>
        <v>229</v>
      </c>
      <c r="B230" s="338" t="s">
        <v>16490</v>
      </c>
      <c r="C230" s="335" t="s">
        <v>919</v>
      </c>
      <c r="D230" s="329"/>
      <c r="E230" s="329" t="s">
        <v>14</v>
      </c>
      <c r="F230" s="336">
        <v>44515</v>
      </c>
      <c r="G230" s="336">
        <v>44574</v>
      </c>
      <c r="H230" s="336">
        <v>44940</v>
      </c>
      <c r="I230" s="336">
        <v>46035</v>
      </c>
      <c r="J230" s="329" t="s">
        <v>2269</v>
      </c>
      <c r="K230" s="337" t="s">
        <v>34</v>
      </c>
      <c r="L230" s="337" t="s">
        <v>115</v>
      </c>
      <c r="M230" s="337" t="s">
        <v>2118</v>
      </c>
      <c r="N230" s="509" t="s">
        <v>1990</v>
      </c>
      <c r="O230" s="509" t="s">
        <v>289</v>
      </c>
      <c r="P230" s="509" t="s">
        <v>2305</v>
      </c>
      <c r="Q230" s="329" t="s">
        <v>21</v>
      </c>
      <c r="R230" s="338" t="s">
        <v>19122</v>
      </c>
      <c r="S230" s="4" t="s">
        <v>1935</v>
      </c>
      <c r="T230" s="329" t="s">
        <v>22</v>
      </c>
      <c r="U230" s="336">
        <v>34459</v>
      </c>
      <c r="V230" s="329" t="s">
        <v>255</v>
      </c>
      <c r="W230" s="329" t="s">
        <v>2015</v>
      </c>
      <c r="X230" s="329" t="s">
        <v>1936</v>
      </c>
      <c r="Y230" s="338" t="s">
        <v>19123</v>
      </c>
      <c r="Z230" s="336">
        <v>44397</v>
      </c>
      <c r="AA230" s="329" t="s">
        <v>1937</v>
      </c>
      <c r="AB230" s="329" t="s">
        <v>1956</v>
      </c>
      <c r="AC230" s="339" t="s">
        <v>1939</v>
      </c>
      <c r="AD230" s="329" t="s">
        <v>2405</v>
      </c>
      <c r="AE230" s="329" t="s">
        <v>2306</v>
      </c>
      <c r="AF230" s="329" t="s">
        <v>19124</v>
      </c>
      <c r="AG230" s="329" t="s">
        <v>19125</v>
      </c>
      <c r="AH230" s="329" t="s">
        <v>19126</v>
      </c>
      <c r="AI230" s="329" t="s">
        <v>19127</v>
      </c>
      <c r="AJ230" s="338" t="s">
        <v>19128</v>
      </c>
      <c r="AK230" s="329" t="s">
        <v>19129</v>
      </c>
      <c r="AL230" s="329" t="s">
        <v>1958</v>
      </c>
      <c r="AM230" s="500" t="s">
        <v>920</v>
      </c>
      <c r="AN230" s="325" t="s">
        <v>921</v>
      </c>
      <c r="AO230" s="7" t="s">
        <v>19130</v>
      </c>
      <c r="AQ230" s="6" t="s">
        <v>19131</v>
      </c>
      <c r="AR230" s="501" t="str">
        <f>Table2[[#This Row],[Employee Code]]</f>
        <v>12101296</v>
      </c>
      <c r="AS230" s="4" t="s">
        <v>16</v>
      </c>
      <c r="AT230" s="4" t="s">
        <v>14</v>
      </c>
    </row>
    <row r="231" spans="1:46" s="4" customFormat="1" ht="25" customHeight="1" x14ac:dyDescent="0.35">
      <c r="A231" s="365">
        <f t="shared" si="3"/>
        <v>230</v>
      </c>
      <c r="B231" s="338" t="s">
        <v>16491</v>
      </c>
      <c r="C231" s="335" t="s">
        <v>922</v>
      </c>
      <c r="D231" s="329"/>
      <c r="E231" s="329" t="s">
        <v>14</v>
      </c>
      <c r="F231" s="336">
        <v>44515</v>
      </c>
      <c r="G231" s="336">
        <v>44574</v>
      </c>
      <c r="H231" s="336">
        <v>44940</v>
      </c>
      <c r="I231" s="336">
        <v>46035</v>
      </c>
      <c r="J231" s="329" t="s">
        <v>2269</v>
      </c>
      <c r="K231" s="337" t="s">
        <v>18</v>
      </c>
      <c r="L231" s="337" t="s">
        <v>218</v>
      </c>
      <c r="M231" s="337" t="s">
        <v>2406</v>
      </c>
      <c r="N231" s="337" t="s">
        <v>2017</v>
      </c>
      <c r="O231" s="337" t="s">
        <v>923</v>
      </c>
      <c r="P231" s="337" t="s">
        <v>2407</v>
      </c>
      <c r="Q231" s="329" t="s">
        <v>21</v>
      </c>
      <c r="R231" s="338" t="s">
        <v>19132</v>
      </c>
      <c r="S231" s="329" t="s">
        <v>1944</v>
      </c>
      <c r="T231" s="329" t="s">
        <v>22</v>
      </c>
      <c r="U231" s="336">
        <v>34069</v>
      </c>
      <c r="V231" s="329" t="s">
        <v>101</v>
      </c>
      <c r="W231" s="329" t="s">
        <v>101</v>
      </c>
      <c r="X231" s="329" t="s">
        <v>1936</v>
      </c>
      <c r="Y231" s="338" t="s">
        <v>19133</v>
      </c>
      <c r="Z231" s="336">
        <v>44296</v>
      </c>
      <c r="AA231" s="329" t="s">
        <v>1937</v>
      </c>
      <c r="AB231" s="329" t="s">
        <v>1956</v>
      </c>
      <c r="AC231" s="339" t="s">
        <v>1939</v>
      </c>
      <c r="AD231" s="329" t="s">
        <v>1992</v>
      </c>
      <c r="AE231" s="329" t="s">
        <v>2408</v>
      </c>
      <c r="AF231" s="329" t="s">
        <v>19134</v>
      </c>
      <c r="AG231" s="329" t="s">
        <v>19135</v>
      </c>
      <c r="AH231" s="329" t="s">
        <v>19136</v>
      </c>
      <c r="AI231" s="329" t="s">
        <v>19137</v>
      </c>
      <c r="AJ231" s="338" t="s">
        <v>19138</v>
      </c>
      <c r="AK231" s="329" t="s">
        <v>19139</v>
      </c>
      <c r="AL231" s="329" t="s">
        <v>1958</v>
      </c>
      <c r="AM231" s="500" t="s">
        <v>924</v>
      </c>
      <c r="AN231" s="325" t="s">
        <v>925</v>
      </c>
      <c r="AO231" s="7" t="s">
        <v>19140</v>
      </c>
      <c r="AQ231" s="6" t="s">
        <v>19141</v>
      </c>
      <c r="AR231" s="501" t="str">
        <f>Table2[[#This Row],[Employee Code]]</f>
        <v>12101298</v>
      </c>
      <c r="AS231" s="4" t="s">
        <v>16</v>
      </c>
      <c r="AT231" s="4" t="s">
        <v>14</v>
      </c>
    </row>
    <row r="232" spans="1:46" s="4" customFormat="1" ht="25" customHeight="1" x14ac:dyDescent="0.35">
      <c r="A232" s="365">
        <f t="shared" si="3"/>
        <v>231</v>
      </c>
      <c r="B232" s="338" t="s">
        <v>16492</v>
      </c>
      <c r="C232" s="335" t="s">
        <v>926</v>
      </c>
      <c r="D232" s="329"/>
      <c r="E232" s="329" t="s">
        <v>14</v>
      </c>
      <c r="F232" s="336">
        <v>44516</v>
      </c>
      <c r="G232" s="336">
        <v>44575</v>
      </c>
      <c r="H232" s="336">
        <v>44941</v>
      </c>
      <c r="I232" s="336">
        <v>46036</v>
      </c>
      <c r="J232" s="329" t="s">
        <v>2269</v>
      </c>
      <c r="K232" s="337" t="s">
        <v>109</v>
      </c>
      <c r="L232" s="337" t="s">
        <v>110</v>
      </c>
      <c r="M232" s="337" t="s">
        <v>2112</v>
      </c>
      <c r="N232" s="337" t="s">
        <v>2017</v>
      </c>
      <c r="O232" s="337" t="s">
        <v>927</v>
      </c>
      <c r="P232" s="337" t="s">
        <v>2409</v>
      </c>
      <c r="Q232" s="329" t="s">
        <v>21</v>
      </c>
      <c r="R232" s="338" t="s">
        <v>19142</v>
      </c>
      <c r="S232" s="329" t="s">
        <v>1986</v>
      </c>
      <c r="T232" s="329" t="s">
        <v>22</v>
      </c>
      <c r="U232" s="336">
        <v>32796</v>
      </c>
      <c r="V232" s="329" t="s">
        <v>1658</v>
      </c>
      <c r="W232" s="329" t="s">
        <v>1658</v>
      </c>
      <c r="X232" s="329" t="s">
        <v>1936</v>
      </c>
      <c r="Y232" s="338" t="s">
        <v>19143</v>
      </c>
      <c r="Z232" s="336">
        <v>44955</v>
      </c>
      <c r="AA232" s="329" t="s">
        <v>1937</v>
      </c>
      <c r="AB232" s="329" t="s">
        <v>1938</v>
      </c>
      <c r="AC232" s="339" t="s">
        <v>1939</v>
      </c>
      <c r="AD232" s="329" t="s">
        <v>19144</v>
      </c>
      <c r="AE232" s="329" t="s">
        <v>19145</v>
      </c>
      <c r="AF232" s="329" t="s">
        <v>19146</v>
      </c>
      <c r="AG232" s="329" t="s">
        <v>19147</v>
      </c>
      <c r="AH232" s="329" t="s">
        <v>19148</v>
      </c>
      <c r="AI232" s="329" t="s">
        <v>19149</v>
      </c>
      <c r="AJ232" s="338" t="s">
        <v>19150</v>
      </c>
      <c r="AK232" s="329" t="s">
        <v>19151</v>
      </c>
      <c r="AL232" s="329" t="s">
        <v>2224</v>
      </c>
      <c r="AM232" s="500" t="s">
        <v>928</v>
      </c>
      <c r="AN232" s="325" t="s">
        <v>929</v>
      </c>
      <c r="AO232" s="7" t="s">
        <v>19152</v>
      </c>
      <c r="AQ232" s="6" t="s">
        <v>19153</v>
      </c>
      <c r="AR232" s="501" t="str">
        <f>Table2[[#This Row],[Employee Code]]</f>
        <v>12101300</v>
      </c>
      <c r="AS232" s="4" t="s">
        <v>16</v>
      </c>
      <c r="AT232" s="4" t="s">
        <v>14</v>
      </c>
    </row>
    <row r="233" spans="1:46" s="4" customFormat="1" ht="25" customHeight="1" x14ac:dyDescent="0.35">
      <c r="A233" s="365">
        <f t="shared" si="3"/>
        <v>232</v>
      </c>
      <c r="B233" s="338" t="s">
        <v>16493</v>
      </c>
      <c r="C233" s="335" t="s">
        <v>930</v>
      </c>
      <c r="D233" s="329"/>
      <c r="E233" s="329" t="s">
        <v>32</v>
      </c>
      <c r="F233" s="336">
        <v>44522</v>
      </c>
      <c r="G233" s="336">
        <v>44581</v>
      </c>
      <c r="H233" s="336">
        <v>44947</v>
      </c>
      <c r="I233" s="336">
        <v>46042</v>
      </c>
      <c r="J233" s="329" t="s">
        <v>2269</v>
      </c>
      <c r="K233" s="337" t="s">
        <v>18</v>
      </c>
      <c r="L233" s="337" t="s">
        <v>283</v>
      </c>
      <c r="M233" s="337" t="s">
        <v>2116</v>
      </c>
      <c r="N233" s="337" t="s">
        <v>1990</v>
      </c>
      <c r="O233" s="337" t="s">
        <v>284</v>
      </c>
      <c r="P233" s="337" t="s">
        <v>2389</v>
      </c>
      <c r="Q233" s="329" t="s">
        <v>285</v>
      </c>
      <c r="R233" s="338" t="s">
        <v>19154</v>
      </c>
      <c r="S233" s="329" t="s">
        <v>1944</v>
      </c>
      <c r="T233" s="329" t="s">
        <v>22</v>
      </c>
      <c r="U233" s="336">
        <v>34201</v>
      </c>
      <c r="V233" s="329" t="s">
        <v>2007</v>
      </c>
      <c r="W233" s="329" t="s">
        <v>141</v>
      </c>
      <c r="X233" s="329" t="s">
        <v>1936</v>
      </c>
      <c r="Y233" s="338" t="s">
        <v>19155</v>
      </c>
      <c r="Z233" s="336">
        <v>44326</v>
      </c>
      <c r="AA233" s="329" t="s">
        <v>1937</v>
      </c>
      <c r="AB233" s="329" t="s">
        <v>1938</v>
      </c>
      <c r="AC233" s="339" t="s">
        <v>1939</v>
      </c>
      <c r="AD233" s="329" t="s">
        <v>2240</v>
      </c>
      <c r="AE233" s="329" t="s">
        <v>19156</v>
      </c>
      <c r="AF233" s="329" t="s">
        <v>19157</v>
      </c>
      <c r="AG233" s="329" t="s">
        <v>19158</v>
      </c>
      <c r="AH233" s="329" t="s">
        <v>19159</v>
      </c>
      <c r="AI233" s="329" t="s">
        <v>19160</v>
      </c>
      <c r="AJ233" s="338" t="s">
        <v>19161</v>
      </c>
      <c r="AK233" s="329" t="s">
        <v>19162</v>
      </c>
      <c r="AL233" s="329" t="s">
        <v>1941</v>
      </c>
      <c r="AM233" s="500" t="s">
        <v>931</v>
      </c>
      <c r="AN233" s="511" t="s">
        <v>932</v>
      </c>
      <c r="AO233" s="7" t="s">
        <v>19163</v>
      </c>
      <c r="AQ233" s="6" t="s">
        <v>19164</v>
      </c>
      <c r="AR233" s="501" t="str">
        <f>Table2[[#This Row],[Employee Code]]</f>
        <v>12101304</v>
      </c>
      <c r="AS233" s="4" t="s">
        <v>16</v>
      </c>
      <c r="AT233" s="4" t="s">
        <v>17038</v>
      </c>
    </row>
    <row r="234" spans="1:46" s="4" customFormat="1" ht="25" customHeight="1" x14ac:dyDescent="0.35">
      <c r="A234" s="365">
        <f t="shared" si="3"/>
        <v>233</v>
      </c>
      <c r="B234" s="338" t="s">
        <v>16494</v>
      </c>
      <c r="C234" s="335" t="s">
        <v>933</v>
      </c>
      <c r="D234" s="329"/>
      <c r="E234" s="329" t="s">
        <v>129</v>
      </c>
      <c r="F234" s="336">
        <v>44531</v>
      </c>
      <c r="G234" s="336">
        <v>44590</v>
      </c>
      <c r="H234" s="336">
        <v>45321</v>
      </c>
      <c r="I234" s="336"/>
      <c r="J234" s="329" t="s">
        <v>1932</v>
      </c>
      <c r="K234" s="337" t="s">
        <v>80</v>
      </c>
      <c r="L234" s="337" t="s">
        <v>256</v>
      </c>
      <c r="M234" s="337" t="s">
        <v>2129</v>
      </c>
      <c r="N234" s="337" t="s">
        <v>2097</v>
      </c>
      <c r="O234" s="337" t="s">
        <v>164</v>
      </c>
      <c r="P234" s="337" t="s">
        <v>2053</v>
      </c>
      <c r="Q234" s="329" t="s">
        <v>83</v>
      </c>
      <c r="R234" s="338" t="s">
        <v>19165</v>
      </c>
      <c r="S234" s="329" t="s">
        <v>1944</v>
      </c>
      <c r="T234" s="329" t="s">
        <v>53</v>
      </c>
      <c r="U234" s="336">
        <v>28459</v>
      </c>
      <c r="V234" s="9" t="s">
        <v>699</v>
      </c>
      <c r="W234" s="329" t="s">
        <v>699</v>
      </c>
      <c r="X234" s="329" t="s">
        <v>1936</v>
      </c>
      <c r="Y234" s="338" t="s">
        <v>19166</v>
      </c>
      <c r="Z234" s="336">
        <v>44422</v>
      </c>
      <c r="AA234" s="329" t="s">
        <v>1937</v>
      </c>
      <c r="AB234" s="329" t="s">
        <v>1938</v>
      </c>
      <c r="AC234" s="339" t="s">
        <v>1939</v>
      </c>
      <c r="AD234" s="329" t="s">
        <v>2189</v>
      </c>
      <c r="AE234" s="329" t="s">
        <v>1948</v>
      </c>
      <c r="AF234" s="329" t="s">
        <v>19167</v>
      </c>
      <c r="AG234" s="329" t="s">
        <v>19168</v>
      </c>
      <c r="AH234" s="329" t="s">
        <v>19169</v>
      </c>
      <c r="AI234" s="329" t="s">
        <v>19170</v>
      </c>
      <c r="AJ234" s="338" t="s">
        <v>19171</v>
      </c>
      <c r="AK234" s="329" t="s">
        <v>2410</v>
      </c>
      <c r="AL234" s="329" t="s">
        <v>1953</v>
      </c>
      <c r="AM234" s="500" t="s">
        <v>934</v>
      </c>
      <c r="AN234" s="325" t="s">
        <v>935</v>
      </c>
      <c r="AO234" s="7" t="s">
        <v>19172</v>
      </c>
      <c r="AP234" s="4" t="s">
        <v>19173</v>
      </c>
      <c r="AQ234" s="6" t="s">
        <v>19174</v>
      </c>
      <c r="AR234" s="501" t="str">
        <f>Table2[[#This Row],[Employee Code]]</f>
        <v>12101307</v>
      </c>
      <c r="AS234" s="4" t="s">
        <v>17280</v>
      </c>
      <c r="AT234" s="4" t="s">
        <v>17038</v>
      </c>
    </row>
    <row r="235" spans="1:46" s="4" customFormat="1" ht="25" customHeight="1" x14ac:dyDescent="0.35">
      <c r="A235" s="365">
        <f t="shared" si="3"/>
        <v>234</v>
      </c>
      <c r="B235" s="338" t="s">
        <v>16495</v>
      </c>
      <c r="C235" s="335" t="s">
        <v>936</v>
      </c>
      <c r="D235" s="329"/>
      <c r="E235" s="329" t="s">
        <v>141</v>
      </c>
      <c r="F235" s="336">
        <v>44536</v>
      </c>
      <c r="G235" s="336">
        <v>44595</v>
      </c>
      <c r="H235" s="336">
        <v>44961</v>
      </c>
      <c r="I235" s="336">
        <v>46056</v>
      </c>
      <c r="J235" s="329" t="s">
        <v>2269</v>
      </c>
      <c r="K235" s="337" t="s">
        <v>80</v>
      </c>
      <c r="L235" s="337" t="s">
        <v>146</v>
      </c>
      <c r="M235" s="337" t="s">
        <v>17841</v>
      </c>
      <c r="N235" s="337" t="s">
        <v>2050</v>
      </c>
      <c r="O235" s="337" t="s">
        <v>400</v>
      </c>
      <c r="P235" s="337" t="s">
        <v>2173</v>
      </c>
      <c r="Q235" s="329" t="s">
        <v>148</v>
      </c>
      <c r="R235" s="338" t="s">
        <v>19175</v>
      </c>
      <c r="S235" s="329" t="s">
        <v>1935</v>
      </c>
      <c r="T235" s="329" t="s">
        <v>22</v>
      </c>
      <c r="U235" s="336">
        <v>33149</v>
      </c>
      <c r="V235" s="329" t="s">
        <v>141</v>
      </c>
      <c r="W235" s="329" t="s">
        <v>141</v>
      </c>
      <c r="X235" s="329" t="s">
        <v>1936</v>
      </c>
      <c r="Y235" s="338" t="s">
        <v>19176</v>
      </c>
      <c r="Z235" s="336">
        <v>44313</v>
      </c>
      <c r="AA235" s="329" t="s">
        <v>1937</v>
      </c>
      <c r="AB235" s="329" t="s">
        <v>1938</v>
      </c>
      <c r="AC235" s="339" t="s">
        <v>1939</v>
      </c>
      <c r="AD235" s="329" t="s">
        <v>19177</v>
      </c>
      <c r="AE235" s="329" t="s">
        <v>2069</v>
      </c>
      <c r="AF235" s="329" t="s">
        <v>19178</v>
      </c>
      <c r="AG235" s="329" t="s">
        <v>19179</v>
      </c>
      <c r="AH235" s="329" t="s">
        <v>19178</v>
      </c>
      <c r="AI235" s="329" t="s">
        <v>19179</v>
      </c>
      <c r="AJ235" s="338" t="s">
        <v>19180</v>
      </c>
      <c r="AK235" s="329" t="s">
        <v>19181</v>
      </c>
      <c r="AL235" s="329" t="s">
        <v>1941</v>
      </c>
      <c r="AM235" s="500" t="s">
        <v>937</v>
      </c>
      <c r="AN235" s="325" t="s">
        <v>938</v>
      </c>
      <c r="AO235" s="7" t="s">
        <v>19182</v>
      </c>
      <c r="AQ235" s="6" t="s">
        <v>19183</v>
      </c>
      <c r="AR235" s="501" t="str">
        <f>Table2[[#This Row],[Employee Code]]</f>
        <v>12101315</v>
      </c>
      <c r="AS235" s="4" t="s">
        <v>16</v>
      </c>
      <c r="AT235" s="4" t="s">
        <v>17038</v>
      </c>
    </row>
    <row r="236" spans="1:46" s="4" customFormat="1" ht="25" customHeight="1" x14ac:dyDescent="0.35">
      <c r="A236" s="365">
        <f t="shared" si="3"/>
        <v>235</v>
      </c>
      <c r="B236" s="338" t="s">
        <v>16496</v>
      </c>
      <c r="C236" s="335" t="s">
        <v>939</v>
      </c>
      <c r="D236" s="329"/>
      <c r="E236" s="329" t="s">
        <v>14</v>
      </c>
      <c r="F236" s="336">
        <v>44537</v>
      </c>
      <c r="G236" s="336">
        <v>44596</v>
      </c>
      <c r="H236" s="336">
        <v>44962</v>
      </c>
      <c r="I236" s="336">
        <v>46057</v>
      </c>
      <c r="J236" s="329" t="s">
        <v>2269</v>
      </c>
      <c r="K236" s="337" t="s">
        <v>69</v>
      </c>
      <c r="L236" s="337" t="s">
        <v>70</v>
      </c>
      <c r="M236" s="337" t="s">
        <v>2287</v>
      </c>
      <c r="N236" s="337" t="s">
        <v>1990</v>
      </c>
      <c r="O236" s="337" t="s">
        <v>940</v>
      </c>
      <c r="P236" s="337" t="s">
        <v>2411</v>
      </c>
      <c r="Q236" s="329" t="s">
        <v>21</v>
      </c>
      <c r="R236" s="338" t="s">
        <v>19184</v>
      </c>
      <c r="S236" s="329" t="s">
        <v>1944</v>
      </c>
      <c r="T236" s="329" t="s">
        <v>53</v>
      </c>
      <c r="U236" s="336">
        <v>34273</v>
      </c>
      <c r="V236" s="329" t="s">
        <v>2297</v>
      </c>
      <c r="W236" s="329" t="s">
        <v>2297</v>
      </c>
      <c r="X236" s="329" t="s">
        <v>1936</v>
      </c>
      <c r="Y236" s="338" t="s">
        <v>19185</v>
      </c>
      <c r="Z236" s="336">
        <v>44663</v>
      </c>
      <c r="AA236" s="329" t="s">
        <v>1937</v>
      </c>
      <c r="AB236" s="329" t="s">
        <v>1956</v>
      </c>
      <c r="AC236" s="339" t="s">
        <v>1939</v>
      </c>
      <c r="AD236" s="329" t="s">
        <v>2188</v>
      </c>
      <c r="AE236" s="329" t="s">
        <v>2095</v>
      </c>
      <c r="AF236" s="329" t="s">
        <v>19186</v>
      </c>
      <c r="AG236" s="329" t="s">
        <v>19187</v>
      </c>
      <c r="AH236" s="329" t="s">
        <v>19188</v>
      </c>
      <c r="AI236" s="329" t="s">
        <v>19189</v>
      </c>
      <c r="AJ236" s="338" t="s">
        <v>19190</v>
      </c>
      <c r="AK236" s="329" t="s">
        <v>19191</v>
      </c>
      <c r="AL236" s="329" t="s">
        <v>1958</v>
      </c>
      <c r="AM236" s="500" t="s">
        <v>941</v>
      </c>
      <c r="AN236" s="325" t="s">
        <v>942</v>
      </c>
      <c r="AO236" s="7" t="s">
        <v>19192</v>
      </c>
      <c r="AQ236" s="6" t="s">
        <v>19193</v>
      </c>
      <c r="AR236" s="501" t="str">
        <f>Table2[[#This Row],[Employee Code]]</f>
        <v>12101319</v>
      </c>
      <c r="AS236" s="4" t="s">
        <v>16</v>
      </c>
      <c r="AT236" s="4" t="s">
        <v>14</v>
      </c>
    </row>
    <row r="237" spans="1:46" s="4" customFormat="1" ht="25" customHeight="1" x14ac:dyDescent="0.35">
      <c r="A237" s="365">
        <f t="shared" si="3"/>
        <v>236</v>
      </c>
      <c r="B237" s="338" t="s">
        <v>16497</v>
      </c>
      <c r="C237" s="335" t="s">
        <v>943</v>
      </c>
      <c r="D237" s="329"/>
      <c r="E237" s="329" t="s">
        <v>14</v>
      </c>
      <c r="F237" s="336">
        <v>44552</v>
      </c>
      <c r="G237" s="336">
        <v>44611</v>
      </c>
      <c r="H237" s="336">
        <v>44977</v>
      </c>
      <c r="I237" s="336">
        <v>46072</v>
      </c>
      <c r="J237" s="329" t="s">
        <v>2269</v>
      </c>
      <c r="K237" s="337" t="s">
        <v>40</v>
      </c>
      <c r="L237" s="337" t="s">
        <v>41</v>
      </c>
      <c r="M237" s="337" t="s">
        <v>2412</v>
      </c>
      <c r="N237" s="337" t="s">
        <v>2050</v>
      </c>
      <c r="O237" s="337" t="s">
        <v>944</v>
      </c>
      <c r="P237" s="337" t="s">
        <v>2413</v>
      </c>
      <c r="Q237" s="329" t="s">
        <v>21</v>
      </c>
      <c r="R237" s="338" t="s">
        <v>19194</v>
      </c>
      <c r="S237" s="329" t="s">
        <v>1935</v>
      </c>
      <c r="T237" s="329" t="s">
        <v>22</v>
      </c>
      <c r="U237" s="336">
        <v>35677</v>
      </c>
      <c r="V237" s="7" t="s">
        <v>2202</v>
      </c>
      <c r="W237" s="329" t="s">
        <v>2202</v>
      </c>
      <c r="X237" s="329" t="s">
        <v>1936</v>
      </c>
      <c r="Y237" s="338" t="s">
        <v>19195</v>
      </c>
      <c r="Z237" s="336">
        <v>44301</v>
      </c>
      <c r="AA237" s="329" t="s">
        <v>1937</v>
      </c>
      <c r="AB237" s="329" t="s">
        <v>1956</v>
      </c>
      <c r="AC237" s="339" t="s">
        <v>1939</v>
      </c>
      <c r="AD237" s="329" t="s">
        <v>2154</v>
      </c>
      <c r="AE237" s="329" t="s">
        <v>2414</v>
      </c>
      <c r="AF237" s="329" t="s">
        <v>19196</v>
      </c>
      <c r="AG237" s="329" t="s">
        <v>19197</v>
      </c>
      <c r="AH237" s="329" t="s">
        <v>19198</v>
      </c>
      <c r="AI237" s="329" t="s">
        <v>19199</v>
      </c>
      <c r="AJ237" s="338" t="s">
        <v>19200</v>
      </c>
      <c r="AK237" s="329" t="s">
        <v>19201</v>
      </c>
      <c r="AL237" s="329" t="s">
        <v>2224</v>
      </c>
      <c r="AM237" s="500" t="s">
        <v>945</v>
      </c>
      <c r="AN237" s="325" t="s">
        <v>946</v>
      </c>
      <c r="AO237" s="7" t="s">
        <v>19202</v>
      </c>
      <c r="AQ237" s="6" t="s">
        <v>19203</v>
      </c>
      <c r="AR237" s="501" t="str">
        <f>Table2[[#This Row],[Employee Code]]</f>
        <v>12101324</v>
      </c>
      <c r="AS237" s="4" t="s">
        <v>16</v>
      </c>
      <c r="AT237" s="4" t="s">
        <v>14</v>
      </c>
    </row>
    <row r="238" spans="1:46" s="4" customFormat="1" ht="25" customHeight="1" x14ac:dyDescent="0.35">
      <c r="A238" s="365">
        <f t="shared" si="3"/>
        <v>237</v>
      </c>
      <c r="B238" s="338" t="s">
        <v>16498</v>
      </c>
      <c r="C238" s="335" t="s">
        <v>947</v>
      </c>
      <c r="D238" s="329"/>
      <c r="E238" s="329" t="s">
        <v>124</v>
      </c>
      <c r="F238" s="336">
        <v>44565</v>
      </c>
      <c r="G238" s="336">
        <v>44624</v>
      </c>
      <c r="H238" s="336">
        <v>45356</v>
      </c>
      <c r="I238" s="336"/>
      <c r="J238" s="329" t="s">
        <v>1932</v>
      </c>
      <c r="K238" s="337" t="s">
        <v>80</v>
      </c>
      <c r="L238" s="337" t="s">
        <v>195</v>
      </c>
      <c r="M238" s="337" t="s">
        <v>2060</v>
      </c>
      <c r="N238" s="337" t="s">
        <v>2050</v>
      </c>
      <c r="O238" s="337" t="s">
        <v>196</v>
      </c>
      <c r="P238" s="337" t="s">
        <v>2061</v>
      </c>
      <c r="Q238" s="329" t="s">
        <v>83</v>
      </c>
      <c r="R238" s="338" t="s">
        <v>19204</v>
      </c>
      <c r="S238" s="329" t="s">
        <v>1944</v>
      </c>
      <c r="T238" s="329" t="s">
        <v>53</v>
      </c>
      <c r="U238" s="336">
        <v>33183</v>
      </c>
      <c r="V238" s="329" t="s">
        <v>124</v>
      </c>
      <c r="W238" s="329" t="s">
        <v>2007</v>
      </c>
      <c r="X238" s="329" t="s">
        <v>1936</v>
      </c>
      <c r="Y238" s="338" t="s">
        <v>19205</v>
      </c>
      <c r="Z238" s="336">
        <v>44474</v>
      </c>
      <c r="AA238" s="329" t="s">
        <v>1937</v>
      </c>
      <c r="AB238" s="329" t="s">
        <v>1938</v>
      </c>
      <c r="AC238" s="339" t="s">
        <v>1974</v>
      </c>
      <c r="AD238" s="329" t="s">
        <v>19206</v>
      </c>
      <c r="AE238" s="329" t="s">
        <v>1988</v>
      </c>
      <c r="AF238" s="329" t="s">
        <v>19207</v>
      </c>
      <c r="AG238" s="329" t="s">
        <v>19208</v>
      </c>
      <c r="AH238" s="329" t="s">
        <v>19207</v>
      </c>
      <c r="AI238" s="329" t="s">
        <v>19208</v>
      </c>
      <c r="AJ238" s="338" t="s">
        <v>19209</v>
      </c>
      <c r="AK238" s="329" t="s">
        <v>19210</v>
      </c>
      <c r="AL238" s="329" t="s">
        <v>1971</v>
      </c>
      <c r="AM238" s="500" t="s">
        <v>948</v>
      </c>
      <c r="AN238" s="325" t="s">
        <v>949</v>
      </c>
      <c r="AO238" s="7" t="s">
        <v>19211</v>
      </c>
      <c r="AQ238" s="6" t="s">
        <v>19212</v>
      </c>
      <c r="AR238" s="501" t="str">
        <f>Table2[[#This Row],[Employee Code]]</f>
        <v>12201327</v>
      </c>
      <c r="AS238" s="4" t="s">
        <v>17358</v>
      </c>
      <c r="AT238" s="4" t="s">
        <v>17038</v>
      </c>
    </row>
    <row r="239" spans="1:46" s="4" customFormat="1" ht="25" customHeight="1" x14ac:dyDescent="0.35">
      <c r="A239" s="365">
        <f t="shared" si="3"/>
        <v>238</v>
      </c>
      <c r="B239" s="338" t="s">
        <v>16499</v>
      </c>
      <c r="C239" s="335" t="s">
        <v>950</v>
      </c>
      <c r="D239" s="329"/>
      <c r="E239" s="329" t="s">
        <v>14</v>
      </c>
      <c r="F239" s="336">
        <v>44565</v>
      </c>
      <c r="G239" s="336">
        <v>44624</v>
      </c>
      <c r="H239" s="336">
        <v>44990</v>
      </c>
      <c r="I239" s="336">
        <v>46085</v>
      </c>
      <c r="J239" s="329" t="s">
        <v>2269</v>
      </c>
      <c r="K239" s="337" t="s">
        <v>34</v>
      </c>
      <c r="L239" s="337" t="s">
        <v>35</v>
      </c>
      <c r="M239" s="337" t="s">
        <v>1989</v>
      </c>
      <c r="N239" s="337" t="s">
        <v>1933</v>
      </c>
      <c r="O239" s="337" t="s">
        <v>951</v>
      </c>
      <c r="P239" s="337" t="s">
        <v>2415</v>
      </c>
      <c r="Q239" s="329" t="s">
        <v>21</v>
      </c>
      <c r="R239" s="338" t="s">
        <v>19213</v>
      </c>
      <c r="S239" s="329" t="s">
        <v>1944</v>
      </c>
      <c r="T239" s="329" t="s">
        <v>22</v>
      </c>
      <c r="U239" s="336">
        <v>30809</v>
      </c>
      <c r="V239" s="329" t="s">
        <v>351</v>
      </c>
      <c r="W239" s="329" t="s">
        <v>2416</v>
      </c>
      <c r="X239" s="329" t="s">
        <v>1936</v>
      </c>
      <c r="Y239" s="338" t="s">
        <v>19214</v>
      </c>
      <c r="Z239" s="336">
        <v>44581</v>
      </c>
      <c r="AA239" s="329" t="s">
        <v>1937</v>
      </c>
      <c r="AB239" s="329" t="s">
        <v>1938</v>
      </c>
      <c r="AC239" s="339" t="s">
        <v>1939</v>
      </c>
      <c r="AD239" s="329" t="s">
        <v>2098</v>
      </c>
      <c r="AE239" s="329" t="s">
        <v>2417</v>
      </c>
      <c r="AF239" s="329" t="s">
        <v>19215</v>
      </c>
      <c r="AG239" s="329" t="s">
        <v>19216</v>
      </c>
      <c r="AH239" s="329" t="s">
        <v>19215</v>
      </c>
      <c r="AI239" s="329" t="s">
        <v>19216</v>
      </c>
      <c r="AJ239" s="338" t="s">
        <v>19217</v>
      </c>
      <c r="AK239" s="329" t="s">
        <v>19218</v>
      </c>
      <c r="AL239" s="329" t="s">
        <v>1941</v>
      </c>
      <c r="AM239" s="500" t="s">
        <v>952</v>
      </c>
      <c r="AN239" s="325" t="s">
        <v>953</v>
      </c>
      <c r="AO239" s="7" t="s">
        <v>19219</v>
      </c>
      <c r="AQ239" s="6" t="s">
        <v>19220</v>
      </c>
      <c r="AR239" s="501" t="str">
        <f>Table2[[#This Row],[Employee Code]]</f>
        <v>12201337</v>
      </c>
      <c r="AS239" s="4" t="s">
        <v>16</v>
      </c>
      <c r="AT239" s="4" t="s">
        <v>14</v>
      </c>
    </row>
    <row r="240" spans="1:46" s="4" customFormat="1" ht="25" customHeight="1" x14ac:dyDescent="0.35">
      <c r="A240" s="365">
        <f t="shared" si="3"/>
        <v>239</v>
      </c>
      <c r="B240" s="338" t="s">
        <v>16500</v>
      </c>
      <c r="C240" s="335" t="s">
        <v>954</v>
      </c>
      <c r="D240" s="329"/>
      <c r="E240" s="329" t="s">
        <v>14</v>
      </c>
      <c r="F240" s="336">
        <v>44568</v>
      </c>
      <c r="G240" s="336"/>
      <c r="H240" s="336">
        <v>45169</v>
      </c>
      <c r="I240" s="336">
        <v>45862</v>
      </c>
      <c r="J240" s="329" t="s">
        <v>1978</v>
      </c>
      <c r="K240" s="337" t="s">
        <v>26</v>
      </c>
      <c r="L240" s="337" t="s">
        <v>26</v>
      </c>
      <c r="M240" s="337" t="s">
        <v>26</v>
      </c>
      <c r="N240" s="337" t="s">
        <v>2418</v>
      </c>
      <c r="O240" s="337" t="s">
        <v>955</v>
      </c>
      <c r="P240" s="337" t="s">
        <v>2419</v>
      </c>
      <c r="Q240" s="329" t="s">
        <v>21</v>
      </c>
      <c r="R240" s="338"/>
      <c r="S240" s="329"/>
      <c r="T240" s="329" t="s">
        <v>53</v>
      </c>
      <c r="U240" s="336">
        <v>28310</v>
      </c>
      <c r="V240" s="329" t="s">
        <v>2195</v>
      </c>
      <c r="W240" s="329" t="s">
        <v>2195</v>
      </c>
      <c r="X240" s="329" t="s">
        <v>2195</v>
      </c>
      <c r="Y240" s="338" t="s">
        <v>19221</v>
      </c>
      <c r="Z240" s="336">
        <v>42312</v>
      </c>
      <c r="AA240" s="329" t="s">
        <v>2195</v>
      </c>
      <c r="AB240" s="329" t="s">
        <v>1938</v>
      </c>
      <c r="AC240" s="339" t="s">
        <v>1939</v>
      </c>
      <c r="AD240" s="329" t="s">
        <v>19222</v>
      </c>
      <c r="AE240" s="329" t="s">
        <v>1948</v>
      </c>
      <c r="AF240" s="329">
        <v>0</v>
      </c>
      <c r="AG240" s="329">
        <v>0</v>
      </c>
      <c r="AH240" s="329" t="s">
        <v>19223</v>
      </c>
      <c r="AI240" s="329" t="s">
        <v>19224</v>
      </c>
      <c r="AJ240" s="338"/>
      <c r="AK240" s="329"/>
      <c r="AL240" s="329"/>
      <c r="AM240" s="500">
        <v>0</v>
      </c>
      <c r="AN240" s="325" t="s">
        <v>956</v>
      </c>
      <c r="AO240" s="7"/>
      <c r="AQ240" s="6" t="s">
        <v>954</v>
      </c>
      <c r="AR240" s="501" t="str">
        <f>Table2[[#This Row],[Employee Code]]</f>
        <v>12201340</v>
      </c>
      <c r="AS240" s="4" t="s">
        <v>16</v>
      </c>
      <c r="AT240" s="4" t="s">
        <v>14</v>
      </c>
    </row>
    <row r="241" spans="1:46" s="4" customFormat="1" ht="25" customHeight="1" x14ac:dyDescent="0.35">
      <c r="A241" s="365">
        <f t="shared" si="3"/>
        <v>240</v>
      </c>
      <c r="B241" s="338" t="s">
        <v>16501</v>
      </c>
      <c r="C241" s="335" t="s">
        <v>957</v>
      </c>
      <c r="D241" s="329"/>
      <c r="E241" s="329" t="s">
        <v>14</v>
      </c>
      <c r="F241" s="336">
        <v>44577</v>
      </c>
      <c r="G241" s="336"/>
      <c r="H241" s="336">
        <v>45200</v>
      </c>
      <c r="I241" s="336">
        <v>45862</v>
      </c>
      <c r="J241" s="329" t="s">
        <v>1978</v>
      </c>
      <c r="K241" s="337" t="s">
        <v>26</v>
      </c>
      <c r="L241" s="337" t="s">
        <v>958</v>
      </c>
      <c r="M241" s="337" t="s">
        <v>958</v>
      </c>
      <c r="N241" s="337" t="s">
        <v>2097</v>
      </c>
      <c r="O241" s="337" t="s">
        <v>958</v>
      </c>
      <c r="P241" s="515" t="s">
        <v>2420</v>
      </c>
      <c r="Q241" s="329" t="s">
        <v>21</v>
      </c>
      <c r="R241" s="338"/>
      <c r="S241" s="329"/>
      <c r="T241" s="329" t="s">
        <v>53</v>
      </c>
      <c r="U241" s="336">
        <v>29931</v>
      </c>
      <c r="V241" s="329" t="s">
        <v>2195</v>
      </c>
      <c r="W241" s="329" t="s">
        <v>2195</v>
      </c>
      <c r="X241" s="329" t="s">
        <v>2195</v>
      </c>
      <c r="Y241" s="338" t="s">
        <v>19225</v>
      </c>
      <c r="Z241" s="336">
        <v>44340</v>
      </c>
      <c r="AA241" s="329" t="s">
        <v>2195</v>
      </c>
      <c r="AB241" s="329" t="s">
        <v>1938</v>
      </c>
      <c r="AC241" s="339" t="s">
        <v>1939</v>
      </c>
      <c r="AD241" s="329" t="s">
        <v>19226</v>
      </c>
      <c r="AE241" s="329" t="s">
        <v>2421</v>
      </c>
      <c r="AF241" s="329">
        <v>0</v>
      </c>
      <c r="AG241" s="329">
        <v>0</v>
      </c>
      <c r="AH241" s="329" t="s">
        <v>19227</v>
      </c>
      <c r="AI241" s="329" t="s">
        <v>19228</v>
      </c>
      <c r="AJ241" s="338"/>
      <c r="AK241" s="329"/>
      <c r="AL241" s="329"/>
      <c r="AM241" s="500">
        <v>0</v>
      </c>
      <c r="AN241" s="325" t="s">
        <v>959</v>
      </c>
      <c r="AO241" s="7"/>
      <c r="AQ241" s="6" t="s">
        <v>957</v>
      </c>
      <c r="AR241" s="501" t="str">
        <f>Table2[[#This Row],[Employee Code]]</f>
        <v>12201342</v>
      </c>
      <c r="AS241" s="4" t="s">
        <v>16</v>
      </c>
      <c r="AT241" s="4" t="s">
        <v>14</v>
      </c>
    </row>
    <row r="242" spans="1:46" s="4" customFormat="1" ht="25" customHeight="1" x14ac:dyDescent="0.35">
      <c r="A242" s="365">
        <f t="shared" si="3"/>
        <v>241</v>
      </c>
      <c r="B242" s="232" t="s">
        <v>16502</v>
      </c>
      <c r="C242" s="248" t="s">
        <v>960</v>
      </c>
      <c r="D242" s="269"/>
      <c r="E242" s="269" t="s">
        <v>91</v>
      </c>
      <c r="F242" s="275">
        <v>44571</v>
      </c>
      <c r="G242" s="275">
        <v>44630</v>
      </c>
      <c r="H242" s="336">
        <v>45362</v>
      </c>
      <c r="I242" s="336"/>
      <c r="J242" s="269" t="s">
        <v>1932</v>
      </c>
      <c r="K242" s="337" t="s">
        <v>80</v>
      </c>
      <c r="L242" s="337" t="s">
        <v>256</v>
      </c>
      <c r="M242" s="337" t="s">
        <v>2207</v>
      </c>
      <c r="N242" s="280" t="s">
        <v>1942</v>
      </c>
      <c r="O242" s="280" t="s">
        <v>164</v>
      </c>
      <c r="P242" s="337" t="s">
        <v>2053</v>
      </c>
      <c r="Q242" s="269" t="s">
        <v>83</v>
      </c>
      <c r="R242" s="232" t="s">
        <v>19229</v>
      </c>
      <c r="S242" s="269" t="s">
        <v>1944</v>
      </c>
      <c r="T242" s="269" t="s">
        <v>53</v>
      </c>
      <c r="U242" s="275">
        <v>30687</v>
      </c>
      <c r="V242" s="329" t="s">
        <v>255</v>
      </c>
      <c r="W242" s="269" t="s">
        <v>101</v>
      </c>
      <c r="X242" s="269" t="s">
        <v>1936</v>
      </c>
      <c r="Y242" s="232" t="s">
        <v>19230</v>
      </c>
      <c r="Z242" s="275">
        <v>44752</v>
      </c>
      <c r="AA242" s="269" t="s">
        <v>1937</v>
      </c>
      <c r="AB242" s="329" t="s">
        <v>1946</v>
      </c>
      <c r="AC242" s="346" t="s">
        <v>1939</v>
      </c>
      <c r="AD242" s="269" t="s">
        <v>2098</v>
      </c>
      <c r="AE242" s="269" t="s">
        <v>1948</v>
      </c>
      <c r="AF242" s="329" t="s">
        <v>19231</v>
      </c>
      <c r="AG242" s="329" t="s">
        <v>19232</v>
      </c>
      <c r="AH242" s="329" t="s">
        <v>19231</v>
      </c>
      <c r="AI242" s="329" t="s">
        <v>19232</v>
      </c>
      <c r="AJ242" s="338" t="s">
        <v>19233</v>
      </c>
      <c r="AK242" s="329" t="s">
        <v>19234</v>
      </c>
      <c r="AL242" s="329" t="s">
        <v>1953</v>
      </c>
      <c r="AM242" s="513" t="s">
        <v>961</v>
      </c>
      <c r="AN242" s="325" t="s">
        <v>962</v>
      </c>
      <c r="AO242" s="7" t="s">
        <v>19235</v>
      </c>
      <c r="AP242" s="7"/>
      <c r="AQ242" s="10" t="s">
        <v>19236</v>
      </c>
      <c r="AR242" s="501" t="str">
        <f>Table2[[#This Row],[Employee Code]]</f>
        <v>12201343</v>
      </c>
      <c r="AS242" s="4" t="s">
        <v>17280</v>
      </c>
      <c r="AT242" s="4" t="s">
        <v>17038</v>
      </c>
    </row>
    <row r="243" spans="1:46" s="4" customFormat="1" ht="25" customHeight="1" x14ac:dyDescent="0.35">
      <c r="A243" s="365">
        <f t="shared" si="3"/>
        <v>242</v>
      </c>
      <c r="B243" s="338" t="s">
        <v>16504</v>
      </c>
      <c r="C243" s="335" t="s">
        <v>964</v>
      </c>
      <c r="D243" s="329"/>
      <c r="E243" s="329" t="s">
        <v>14</v>
      </c>
      <c r="F243" s="336">
        <v>44571</v>
      </c>
      <c r="G243" s="336">
        <v>44630</v>
      </c>
      <c r="H243" s="336">
        <v>44996</v>
      </c>
      <c r="I243" s="336">
        <v>46091</v>
      </c>
      <c r="J243" s="329" t="s">
        <v>2269</v>
      </c>
      <c r="K243" s="337" t="s">
        <v>34</v>
      </c>
      <c r="L243" s="337" t="s">
        <v>115</v>
      </c>
      <c r="M243" s="337" t="s">
        <v>2042</v>
      </c>
      <c r="N243" s="337" t="s">
        <v>2155</v>
      </c>
      <c r="O243" s="337" t="s">
        <v>572</v>
      </c>
      <c r="P243" s="337" t="s">
        <v>2264</v>
      </c>
      <c r="Q243" s="329" t="s">
        <v>21</v>
      </c>
      <c r="R243" s="338" t="s">
        <v>19237</v>
      </c>
      <c r="S243" s="329" t="s">
        <v>1944</v>
      </c>
      <c r="T243" s="329" t="s">
        <v>22</v>
      </c>
      <c r="U243" s="336">
        <v>33640</v>
      </c>
      <c r="V243" s="329" t="s">
        <v>343</v>
      </c>
      <c r="W243" s="329" t="s">
        <v>343</v>
      </c>
      <c r="X243" s="329" t="s">
        <v>1936</v>
      </c>
      <c r="Y243" s="338" t="s">
        <v>19238</v>
      </c>
      <c r="Z243" s="336">
        <v>44633</v>
      </c>
      <c r="AA243" s="329" t="s">
        <v>1937</v>
      </c>
      <c r="AB243" s="329" t="s">
        <v>1938</v>
      </c>
      <c r="AC243" s="339" t="s">
        <v>1974</v>
      </c>
      <c r="AD243" s="329" t="s">
        <v>2423</v>
      </c>
      <c r="AE243" s="329" t="s">
        <v>1948</v>
      </c>
      <c r="AF243" s="329" t="s">
        <v>19239</v>
      </c>
      <c r="AG243" s="329" t="s">
        <v>19240</v>
      </c>
      <c r="AH243" s="329" t="s">
        <v>19241</v>
      </c>
      <c r="AI243" s="329" t="s">
        <v>19242</v>
      </c>
      <c r="AJ243" s="338" t="s">
        <v>19243</v>
      </c>
      <c r="AK243" s="329" t="s">
        <v>19244</v>
      </c>
      <c r="AL243" s="329" t="s">
        <v>1941</v>
      </c>
      <c r="AM243" s="500" t="s">
        <v>965</v>
      </c>
      <c r="AN243" s="325" t="s">
        <v>966</v>
      </c>
      <c r="AO243" s="7" t="s">
        <v>19245</v>
      </c>
      <c r="AQ243" s="6" t="s">
        <v>19246</v>
      </c>
      <c r="AR243" s="501" t="str">
        <f>Table2[[#This Row],[Employee Code]]</f>
        <v>12201346</v>
      </c>
      <c r="AS243" s="4" t="s">
        <v>16</v>
      </c>
      <c r="AT243" s="4" t="s">
        <v>14</v>
      </c>
    </row>
    <row r="244" spans="1:46" s="4" customFormat="1" ht="25" customHeight="1" x14ac:dyDescent="0.35">
      <c r="A244" s="365">
        <f t="shared" si="3"/>
        <v>243</v>
      </c>
      <c r="B244" s="338" t="s">
        <v>16505</v>
      </c>
      <c r="C244" s="335" t="s">
        <v>967</v>
      </c>
      <c r="D244" s="329"/>
      <c r="E244" s="329" t="s">
        <v>14</v>
      </c>
      <c r="F244" s="336">
        <v>44578</v>
      </c>
      <c r="G244" s="336">
        <v>44637</v>
      </c>
      <c r="H244" s="336">
        <v>45003</v>
      </c>
      <c r="I244" s="336">
        <v>46098</v>
      </c>
      <c r="J244" s="329" t="s">
        <v>2381</v>
      </c>
      <c r="K244" s="337" t="s">
        <v>109</v>
      </c>
      <c r="L244" s="337" t="s">
        <v>110</v>
      </c>
      <c r="M244" s="337" t="s">
        <v>2330</v>
      </c>
      <c r="N244" s="337" t="s">
        <v>1990</v>
      </c>
      <c r="O244" s="337" t="s">
        <v>968</v>
      </c>
      <c r="P244" s="337" t="s">
        <v>2424</v>
      </c>
      <c r="Q244" s="329" t="s">
        <v>21</v>
      </c>
      <c r="R244" s="338" t="s">
        <v>19247</v>
      </c>
      <c r="S244" s="329" t="s">
        <v>1935</v>
      </c>
      <c r="T244" s="329" t="s">
        <v>22</v>
      </c>
      <c r="U244" s="336">
        <v>32714</v>
      </c>
      <c r="V244" s="329" t="s">
        <v>1679</v>
      </c>
      <c r="W244" s="329" t="s">
        <v>317</v>
      </c>
      <c r="X244" s="329" t="s">
        <v>1936</v>
      </c>
      <c r="Y244" s="338" t="s">
        <v>19248</v>
      </c>
      <c r="Z244" s="336">
        <v>44320</v>
      </c>
      <c r="AA244" s="329" t="s">
        <v>1937</v>
      </c>
      <c r="AB244" s="329" t="s">
        <v>1938</v>
      </c>
      <c r="AC244" s="339" t="s">
        <v>1939</v>
      </c>
      <c r="AD244" s="329" t="s">
        <v>2098</v>
      </c>
      <c r="AE244" s="329" t="s">
        <v>2041</v>
      </c>
      <c r="AF244" s="329" t="s">
        <v>19249</v>
      </c>
      <c r="AG244" s="329" t="s">
        <v>19250</v>
      </c>
      <c r="AH244" s="329" t="s">
        <v>19251</v>
      </c>
      <c r="AI244" s="329" t="s">
        <v>19252</v>
      </c>
      <c r="AJ244" s="338" t="s">
        <v>19253</v>
      </c>
      <c r="AK244" s="329" t="s">
        <v>19254</v>
      </c>
      <c r="AL244" s="329" t="s">
        <v>2425</v>
      </c>
      <c r="AM244" s="500" t="s">
        <v>969</v>
      </c>
      <c r="AN244" s="325" t="s">
        <v>970</v>
      </c>
      <c r="AO244" s="7" t="s">
        <v>19255</v>
      </c>
      <c r="AQ244" s="6" t="s">
        <v>19256</v>
      </c>
      <c r="AR244" s="501" t="str">
        <f>Table2[[#This Row],[Employee Code]]</f>
        <v>12201347</v>
      </c>
      <c r="AS244" s="4" t="s">
        <v>16</v>
      </c>
      <c r="AT244" s="4" t="s">
        <v>14</v>
      </c>
    </row>
    <row r="245" spans="1:46" s="4" customFormat="1" ht="25" customHeight="1" x14ac:dyDescent="0.35">
      <c r="A245" s="365">
        <f t="shared" si="3"/>
        <v>244</v>
      </c>
      <c r="B245" s="338" t="s">
        <v>16506</v>
      </c>
      <c r="C245" s="335" t="s">
        <v>971</v>
      </c>
      <c r="D245" s="329"/>
      <c r="E245" s="329" t="s">
        <v>141</v>
      </c>
      <c r="F245" s="336">
        <v>44599</v>
      </c>
      <c r="G245" s="336">
        <v>44658</v>
      </c>
      <c r="H245" s="336">
        <v>45024</v>
      </c>
      <c r="I245" s="336">
        <v>46119</v>
      </c>
      <c r="J245" s="329" t="s">
        <v>2269</v>
      </c>
      <c r="K245" s="337" t="s">
        <v>80</v>
      </c>
      <c r="L245" s="337" t="s">
        <v>146</v>
      </c>
      <c r="M245" s="337" t="s">
        <v>17841</v>
      </c>
      <c r="N245" s="337" t="s">
        <v>1933</v>
      </c>
      <c r="O245" s="337" t="s">
        <v>972</v>
      </c>
      <c r="P245" s="337" t="s">
        <v>2426</v>
      </c>
      <c r="Q245" s="329" t="s">
        <v>148</v>
      </c>
      <c r="R245" s="338" t="s">
        <v>19257</v>
      </c>
      <c r="S245" s="329" t="s">
        <v>1944</v>
      </c>
      <c r="T245" s="329" t="s">
        <v>53</v>
      </c>
      <c r="U245" s="336">
        <v>31797</v>
      </c>
      <c r="V245" s="329" t="s">
        <v>141</v>
      </c>
      <c r="W245" s="329" t="s">
        <v>141</v>
      </c>
      <c r="X245" s="329" t="s">
        <v>1936</v>
      </c>
      <c r="Y245" s="338" t="s">
        <v>19258</v>
      </c>
      <c r="Z245" s="336">
        <v>44418</v>
      </c>
      <c r="AA245" s="329" t="s">
        <v>1937</v>
      </c>
      <c r="AB245" s="329" t="s">
        <v>1938</v>
      </c>
      <c r="AC245" s="339" t="s">
        <v>1939</v>
      </c>
      <c r="AD245" s="329" t="s">
        <v>2139</v>
      </c>
      <c r="AE245" s="329" t="s">
        <v>2427</v>
      </c>
      <c r="AF245" s="329" t="s">
        <v>19259</v>
      </c>
      <c r="AG245" s="329" t="s">
        <v>19260</v>
      </c>
      <c r="AH245" s="329" t="s">
        <v>19259</v>
      </c>
      <c r="AI245" s="329" t="s">
        <v>19260</v>
      </c>
      <c r="AJ245" s="338" t="s">
        <v>19261</v>
      </c>
      <c r="AK245" s="329" t="s">
        <v>19262</v>
      </c>
      <c r="AL245" s="329" t="s">
        <v>1971</v>
      </c>
      <c r="AM245" s="500" t="s">
        <v>973</v>
      </c>
      <c r="AN245" s="325" t="s">
        <v>974</v>
      </c>
      <c r="AO245" s="7" t="s">
        <v>19263</v>
      </c>
      <c r="AQ245" s="6" t="s">
        <v>19264</v>
      </c>
      <c r="AR245" s="501" t="str">
        <f>Table2[[#This Row],[Employee Code]]</f>
        <v>12201350</v>
      </c>
      <c r="AS245" s="4" t="s">
        <v>16</v>
      </c>
      <c r="AT245" s="4" t="s">
        <v>17038</v>
      </c>
    </row>
    <row r="246" spans="1:46" s="4" customFormat="1" ht="25" customHeight="1" x14ac:dyDescent="0.35">
      <c r="A246" s="365">
        <f t="shared" si="3"/>
        <v>245</v>
      </c>
      <c r="B246" s="338" t="s">
        <v>16507</v>
      </c>
      <c r="C246" s="335" t="s">
        <v>975</v>
      </c>
      <c r="D246" s="329"/>
      <c r="E246" s="329" t="s">
        <v>14</v>
      </c>
      <c r="F246" s="336">
        <v>44599</v>
      </c>
      <c r="G246" s="336">
        <v>44658</v>
      </c>
      <c r="H246" s="336">
        <v>45024</v>
      </c>
      <c r="I246" s="336">
        <v>46119</v>
      </c>
      <c r="J246" s="329" t="s">
        <v>2269</v>
      </c>
      <c r="K246" s="337" t="s">
        <v>80</v>
      </c>
      <c r="L246" s="337" t="s">
        <v>338</v>
      </c>
      <c r="M246" s="337" t="s">
        <v>19265</v>
      </c>
      <c r="N246" s="337" t="s">
        <v>1972</v>
      </c>
      <c r="O246" s="337" t="s">
        <v>1867</v>
      </c>
      <c r="P246" s="337" t="s">
        <v>16769</v>
      </c>
      <c r="Q246" s="329" t="s">
        <v>21</v>
      </c>
      <c r="R246" s="338" t="s">
        <v>19266</v>
      </c>
      <c r="S246" s="329" t="s">
        <v>1944</v>
      </c>
      <c r="T246" s="329" t="s">
        <v>22</v>
      </c>
      <c r="U246" s="336">
        <v>32680</v>
      </c>
      <c r="V246" s="329" t="s">
        <v>2055</v>
      </c>
      <c r="W246" s="329" t="s">
        <v>747</v>
      </c>
      <c r="X246" s="329" t="s">
        <v>1936</v>
      </c>
      <c r="Y246" s="338" t="s">
        <v>19267</v>
      </c>
      <c r="Z246" s="336">
        <v>44509</v>
      </c>
      <c r="AA246" s="329" t="s">
        <v>1937</v>
      </c>
      <c r="AB246" s="329" t="s">
        <v>1938</v>
      </c>
      <c r="AC246" s="339" t="s">
        <v>1939</v>
      </c>
      <c r="AD246" s="329" t="s">
        <v>2423</v>
      </c>
      <c r="AE246" s="329" t="s">
        <v>2190</v>
      </c>
      <c r="AF246" s="329" t="s">
        <v>19268</v>
      </c>
      <c r="AG246" s="329" t="s">
        <v>19269</v>
      </c>
      <c r="AH246" s="329" t="s">
        <v>19268</v>
      </c>
      <c r="AI246" s="329" t="s">
        <v>19269</v>
      </c>
      <c r="AJ246" s="338" t="s">
        <v>19270</v>
      </c>
      <c r="AK246" s="329" t="s">
        <v>19271</v>
      </c>
      <c r="AL246" s="329" t="s">
        <v>1941</v>
      </c>
      <c r="AM246" s="500" t="s">
        <v>976</v>
      </c>
      <c r="AN246" s="325" t="s">
        <v>977</v>
      </c>
      <c r="AO246" s="7" t="s">
        <v>19272</v>
      </c>
      <c r="AQ246" s="6" t="s">
        <v>19273</v>
      </c>
      <c r="AR246" s="501" t="str">
        <f>Table2[[#This Row],[Employee Code]]</f>
        <v>12201351</v>
      </c>
      <c r="AS246" s="4" t="s">
        <v>16</v>
      </c>
      <c r="AT246" s="4" t="s">
        <v>14</v>
      </c>
    </row>
    <row r="247" spans="1:46" s="4" customFormat="1" ht="25" customHeight="1" x14ac:dyDescent="0.35">
      <c r="A247" s="365">
        <f t="shared" si="3"/>
        <v>246</v>
      </c>
      <c r="B247" s="338" t="s">
        <v>16508</v>
      </c>
      <c r="C247" s="335" t="s">
        <v>978</v>
      </c>
      <c r="D247" s="329"/>
      <c r="E247" s="329" t="s">
        <v>14</v>
      </c>
      <c r="F247" s="336">
        <v>44603</v>
      </c>
      <c r="G247" s="336">
        <v>44662</v>
      </c>
      <c r="H247" s="336">
        <v>45028</v>
      </c>
      <c r="I247" s="336">
        <v>46123</v>
      </c>
      <c r="J247" s="329" t="s">
        <v>2269</v>
      </c>
      <c r="K247" s="337" t="s">
        <v>18</v>
      </c>
      <c r="L247" s="337" t="s">
        <v>283</v>
      </c>
      <c r="M247" s="337" t="s">
        <v>2116</v>
      </c>
      <c r="N247" s="337" t="s">
        <v>1990</v>
      </c>
      <c r="O247" s="337" t="s">
        <v>284</v>
      </c>
      <c r="P247" s="337" t="s">
        <v>13257</v>
      </c>
      <c r="Q247" s="329" t="s">
        <v>285</v>
      </c>
      <c r="R247" s="516" t="s">
        <v>19274</v>
      </c>
      <c r="S247" s="329" t="s">
        <v>1935</v>
      </c>
      <c r="T247" s="329" t="s">
        <v>22</v>
      </c>
      <c r="U247" s="336">
        <v>33964</v>
      </c>
      <c r="V247" s="329" t="s">
        <v>1045</v>
      </c>
      <c r="W247" s="329" t="s">
        <v>343</v>
      </c>
      <c r="X247" s="329" t="s">
        <v>1936</v>
      </c>
      <c r="Y247" s="338" t="s">
        <v>19275</v>
      </c>
      <c r="Z247" s="336">
        <v>44557</v>
      </c>
      <c r="AA247" s="329" t="s">
        <v>1937</v>
      </c>
      <c r="AB247" s="329" t="s">
        <v>1938</v>
      </c>
      <c r="AC247" s="339" t="s">
        <v>1939</v>
      </c>
      <c r="AD247" s="329" t="s">
        <v>2110</v>
      </c>
      <c r="AE247" s="329" t="s">
        <v>1948</v>
      </c>
      <c r="AF247" s="329" t="s">
        <v>19276</v>
      </c>
      <c r="AG247" s="329" t="s">
        <v>19277</v>
      </c>
      <c r="AH247" s="329" t="s">
        <v>19278</v>
      </c>
      <c r="AI247" s="329" t="s">
        <v>19279</v>
      </c>
      <c r="AJ247" s="338" t="s">
        <v>19280</v>
      </c>
      <c r="AK247" s="329" t="s">
        <v>19281</v>
      </c>
      <c r="AL247" s="329" t="s">
        <v>1941</v>
      </c>
      <c r="AM247" s="500" t="s">
        <v>979</v>
      </c>
      <c r="AN247" s="325" t="s">
        <v>980</v>
      </c>
      <c r="AO247" s="7" t="s">
        <v>19282</v>
      </c>
      <c r="AQ247" s="6" t="s">
        <v>19283</v>
      </c>
      <c r="AR247" s="501" t="str">
        <f>Table2[[#This Row],[Employee Code]]</f>
        <v>12201356</v>
      </c>
      <c r="AS247" s="4" t="s">
        <v>16</v>
      </c>
      <c r="AT247" s="4" t="s">
        <v>14</v>
      </c>
    </row>
    <row r="248" spans="1:46" s="4" customFormat="1" ht="25" customHeight="1" x14ac:dyDescent="0.35">
      <c r="A248" s="365">
        <f t="shared" si="3"/>
        <v>247</v>
      </c>
      <c r="B248" s="338" t="s">
        <v>16509</v>
      </c>
      <c r="C248" s="335" t="s">
        <v>981</v>
      </c>
      <c r="D248" s="329"/>
      <c r="E248" s="329" t="s">
        <v>32</v>
      </c>
      <c r="F248" s="336">
        <v>44606</v>
      </c>
      <c r="G248" s="336">
        <v>44665</v>
      </c>
      <c r="H248" s="336">
        <v>45031</v>
      </c>
      <c r="I248" s="336">
        <v>46126</v>
      </c>
      <c r="J248" s="329" t="s">
        <v>2269</v>
      </c>
      <c r="K248" s="337" t="s">
        <v>34</v>
      </c>
      <c r="L248" s="337" t="s">
        <v>115</v>
      </c>
      <c r="M248" s="337" t="s">
        <v>2070</v>
      </c>
      <c r="N248" s="337" t="s">
        <v>2050</v>
      </c>
      <c r="O248" s="337" t="s">
        <v>247</v>
      </c>
      <c r="P248" s="337" t="s">
        <v>2091</v>
      </c>
      <c r="Q248" s="329" t="s">
        <v>21</v>
      </c>
      <c r="R248" s="338" t="s">
        <v>19284</v>
      </c>
      <c r="S248" s="329" t="s">
        <v>2135</v>
      </c>
      <c r="T248" s="329" t="s">
        <v>22</v>
      </c>
      <c r="U248" s="336">
        <v>35668</v>
      </c>
      <c r="V248" s="9" t="s">
        <v>293</v>
      </c>
      <c r="W248" s="329" t="s">
        <v>293</v>
      </c>
      <c r="X248" s="329" t="s">
        <v>1936</v>
      </c>
      <c r="Y248" s="338" t="s">
        <v>19285</v>
      </c>
      <c r="Z248" s="336">
        <v>44420</v>
      </c>
      <c r="AA248" s="329" t="s">
        <v>1937</v>
      </c>
      <c r="AB248" s="329" t="s">
        <v>1956</v>
      </c>
      <c r="AC248" s="339" t="s">
        <v>1939</v>
      </c>
      <c r="AD248" s="329" t="s">
        <v>2392</v>
      </c>
      <c r="AE248" s="329" t="s">
        <v>19029</v>
      </c>
      <c r="AF248" s="329" t="s">
        <v>19286</v>
      </c>
      <c r="AG248" s="329" t="s">
        <v>19287</v>
      </c>
      <c r="AH248" s="329" t="s">
        <v>19288</v>
      </c>
      <c r="AI248" s="329" t="s">
        <v>19289</v>
      </c>
      <c r="AJ248" s="338" t="s">
        <v>19290</v>
      </c>
      <c r="AK248" s="329" t="s">
        <v>18812</v>
      </c>
      <c r="AL248" s="329" t="s">
        <v>1958</v>
      </c>
      <c r="AM248" s="500" t="s">
        <v>982</v>
      </c>
      <c r="AN248" s="325" t="s">
        <v>983</v>
      </c>
      <c r="AO248" s="7"/>
      <c r="AQ248" s="6" t="s">
        <v>19291</v>
      </c>
      <c r="AR248" s="501" t="str">
        <f>Table2[[#This Row],[Employee Code]]</f>
        <v>12201360</v>
      </c>
      <c r="AS248" s="4" t="s">
        <v>16</v>
      </c>
      <c r="AT248" s="4" t="s">
        <v>17038</v>
      </c>
    </row>
    <row r="249" spans="1:46" s="4" customFormat="1" ht="25" customHeight="1" x14ac:dyDescent="0.35">
      <c r="A249" s="365">
        <f t="shared" si="3"/>
        <v>248</v>
      </c>
      <c r="B249" s="338" t="s">
        <v>16510</v>
      </c>
      <c r="C249" s="335" t="s">
        <v>984</v>
      </c>
      <c r="D249" s="329"/>
      <c r="E249" s="329" t="s">
        <v>14</v>
      </c>
      <c r="F249" s="336">
        <v>44607</v>
      </c>
      <c r="G249" s="336">
        <v>44666</v>
      </c>
      <c r="H249" s="336">
        <v>45032</v>
      </c>
      <c r="I249" s="336">
        <v>46127</v>
      </c>
      <c r="J249" s="329" t="s">
        <v>2269</v>
      </c>
      <c r="K249" s="337" t="s">
        <v>34</v>
      </c>
      <c r="L249" s="337" t="s">
        <v>115</v>
      </c>
      <c r="M249" s="337" t="s">
        <v>2042</v>
      </c>
      <c r="N249" s="337" t="s">
        <v>1972</v>
      </c>
      <c r="O249" s="337" t="s">
        <v>985</v>
      </c>
      <c r="P249" s="337" t="s">
        <v>2428</v>
      </c>
      <c r="Q249" s="329" t="s">
        <v>21</v>
      </c>
      <c r="R249" s="338" t="s">
        <v>19292</v>
      </c>
      <c r="S249" s="329" t="s">
        <v>1966</v>
      </c>
      <c r="T249" s="329" t="s">
        <v>22</v>
      </c>
      <c r="U249" s="336">
        <v>32701</v>
      </c>
      <c r="V249" s="329" t="s">
        <v>255</v>
      </c>
      <c r="W249" s="329" t="s">
        <v>1725</v>
      </c>
      <c r="X249" s="329" t="s">
        <v>1936</v>
      </c>
      <c r="Y249" s="338" t="s">
        <v>19293</v>
      </c>
      <c r="Z249" s="336">
        <v>44522</v>
      </c>
      <c r="AA249" s="329" t="s">
        <v>1937</v>
      </c>
      <c r="AB249" s="329" t="s">
        <v>1956</v>
      </c>
      <c r="AC249" s="339" t="s">
        <v>1939</v>
      </c>
      <c r="AD249" s="329" t="s">
        <v>2429</v>
      </c>
      <c r="AE249" s="329" t="s">
        <v>2080</v>
      </c>
      <c r="AF249" s="329" t="s">
        <v>19294</v>
      </c>
      <c r="AG249" s="329" t="s">
        <v>19295</v>
      </c>
      <c r="AH249" s="329" t="s">
        <v>19294</v>
      </c>
      <c r="AI249" s="329" t="s">
        <v>19295</v>
      </c>
      <c r="AJ249" s="338" t="s">
        <v>19296</v>
      </c>
      <c r="AK249" s="329" t="s">
        <v>19297</v>
      </c>
      <c r="AL249" s="329" t="s">
        <v>2005</v>
      </c>
      <c r="AM249" s="500" t="s">
        <v>986</v>
      </c>
      <c r="AN249" s="325" t="s">
        <v>987</v>
      </c>
      <c r="AO249" s="7"/>
      <c r="AQ249" s="6" t="s">
        <v>19298</v>
      </c>
      <c r="AR249" s="501" t="str">
        <f>Table2[[#This Row],[Employee Code]]</f>
        <v>12201363</v>
      </c>
      <c r="AS249" s="4" t="s">
        <v>16</v>
      </c>
      <c r="AT249" s="4" t="s">
        <v>14</v>
      </c>
    </row>
    <row r="250" spans="1:46" s="4" customFormat="1" ht="25" customHeight="1" x14ac:dyDescent="0.35">
      <c r="A250" s="365">
        <f t="shared" si="3"/>
        <v>249</v>
      </c>
      <c r="B250" s="338" t="s">
        <v>16511</v>
      </c>
      <c r="C250" s="335" t="s">
        <v>988</v>
      </c>
      <c r="D250" s="329"/>
      <c r="E250" s="329" t="s">
        <v>14</v>
      </c>
      <c r="F250" s="336">
        <v>44607</v>
      </c>
      <c r="G250" s="336">
        <v>44666</v>
      </c>
      <c r="H250" s="336">
        <v>45032</v>
      </c>
      <c r="I250" s="336">
        <v>46127</v>
      </c>
      <c r="J250" s="329" t="s">
        <v>2269</v>
      </c>
      <c r="K250" s="337" t="s">
        <v>34</v>
      </c>
      <c r="L250" s="337" t="s">
        <v>35</v>
      </c>
      <c r="M250" s="337" t="s">
        <v>1989</v>
      </c>
      <c r="N250" s="337" t="s">
        <v>2050</v>
      </c>
      <c r="O250" s="337" t="s">
        <v>989</v>
      </c>
      <c r="P250" s="337" t="s">
        <v>2430</v>
      </c>
      <c r="Q250" s="329" t="s">
        <v>21</v>
      </c>
      <c r="R250" s="338" t="s">
        <v>19299</v>
      </c>
      <c r="S250" s="329" t="s">
        <v>1986</v>
      </c>
      <c r="T250" s="329" t="s">
        <v>22</v>
      </c>
      <c r="U250" s="336">
        <v>34864</v>
      </c>
      <c r="V250" s="329" t="s">
        <v>57</v>
      </c>
      <c r="W250" s="329" t="s">
        <v>1382</v>
      </c>
      <c r="X250" s="329" t="s">
        <v>1936</v>
      </c>
      <c r="Y250" s="338" t="s">
        <v>19300</v>
      </c>
      <c r="Z250" s="336">
        <v>44809</v>
      </c>
      <c r="AA250" s="329" t="s">
        <v>1937</v>
      </c>
      <c r="AB250" s="329" t="s">
        <v>1956</v>
      </c>
      <c r="AC250" s="339" t="s">
        <v>1939</v>
      </c>
      <c r="AD250" s="329" t="s">
        <v>2031</v>
      </c>
      <c r="AE250" s="329" t="s">
        <v>2095</v>
      </c>
      <c r="AF250" s="329" t="s">
        <v>19301</v>
      </c>
      <c r="AG250" s="329" t="s">
        <v>19302</v>
      </c>
      <c r="AH250" s="329" t="s">
        <v>19303</v>
      </c>
      <c r="AI250" s="329" t="s">
        <v>19304</v>
      </c>
      <c r="AJ250" s="338" t="s">
        <v>19305</v>
      </c>
      <c r="AK250" s="329" t="s">
        <v>19306</v>
      </c>
      <c r="AL250" s="329" t="s">
        <v>1963</v>
      </c>
      <c r="AM250" s="500" t="s">
        <v>990</v>
      </c>
      <c r="AN250" s="325" t="s">
        <v>991</v>
      </c>
      <c r="AO250" s="7" t="s">
        <v>19307</v>
      </c>
      <c r="AQ250" s="6" t="s">
        <v>19308</v>
      </c>
      <c r="AR250" s="501" t="str">
        <f>Table2[[#This Row],[Employee Code]]</f>
        <v>12201364</v>
      </c>
      <c r="AS250" s="4" t="s">
        <v>16</v>
      </c>
      <c r="AT250" s="4" t="s">
        <v>14</v>
      </c>
    </row>
    <row r="251" spans="1:46" s="4" customFormat="1" ht="25" customHeight="1" x14ac:dyDescent="0.35">
      <c r="A251" s="365">
        <f t="shared" si="3"/>
        <v>250</v>
      </c>
      <c r="B251" s="338" t="s">
        <v>16512</v>
      </c>
      <c r="C251" s="335" t="s">
        <v>992</v>
      </c>
      <c r="D251" s="329"/>
      <c r="E251" s="329" t="s">
        <v>14</v>
      </c>
      <c r="F251" s="336">
        <v>44613</v>
      </c>
      <c r="G251" s="336">
        <v>44672</v>
      </c>
      <c r="H251" s="336">
        <v>45038</v>
      </c>
      <c r="I251" s="336">
        <v>46133</v>
      </c>
      <c r="J251" s="329" t="s">
        <v>2269</v>
      </c>
      <c r="K251" s="337" t="s">
        <v>34</v>
      </c>
      <c r="L251" s="337" t="s">
        <v>35</v>
      </c>
      <c r="M251" s="337" t="s">
        <v>1989</v>
      </c>
      <c r="N251" s="337" t="s">
        <v>2050</v>
      </c>
      <c r="O251" s="337" t="s">
        <v>989</v>
      </c>
      <c r="P251" s="337" t="s">
        <v>2430</v>
      </c>
      <c r="Q251" s="329" t="s">
        <v>21</v>
      </c>
      <c r="R251" s="516" t="s">
        <v>19309</v>
      </c>
      <c r="S251" s="329" t="s">
        <v>1944</v>
      </c>
      <c r="T251" s="329" t="s">
        <v>22</v>
      </c>
      <c r="U251" s="336">
        <v>34256</v>
      </c>
      <c r="V251" s="329" t="s">
        <v>2228</v>
      </c>
      <c r="W251" s="329" t="s">
        <v>2228</v>
      </c>
      <c r="X251" s="329" t="s">
        <v>1936</v>
      </c>
      <c r="Y251" s="338" t="s">
        <v>19310</v>
      </c>
      <c r="Z251" s="336">
        <v>44473</v>
      </c>
      <c r="AA251" s="329" t="s">
        <v>1937</v>
      </c>
      <c r="AB251" s="329" t="s">
        <v>1946</v>
      </c>
      <c r="AC251" s="339" t="s">
        <v>1974</v>
      </c>
      <c r="AD251" s="329" t="s">
        <v>19311</v>
      </c>
      <c r="AE251" s="329" t="s">
        <v>19312</v>
      </c>
      <c r="AF251" s="329" t="s">
        <v>19313</v>
      </c>
      <c r="AG251" s="329" t="s">
        <v>19314</v>
      </c>
      <c r="AH251" s="329" t="s">
        <v>19315</v>
      </c>
      <c r="AI251" s="329" t="s">
        <v>19316</v>
      </c>
      <c r="AJ251" s="338" t="s">
        <v>19317</v>
      </c>
      <c r="AK251" s="329" t="s">
        <v>19318</v>
      </c>
      <c r="AL251" s="329" t="s">
        <v>2107</v>
      </c>
      <c r="AM251" s="500" t="s">
        <v>993</v>
      </c>
      <c r="AN251" s="325" t="s">
        <v>994</v>
      </c>
      <c r="AO251" s="7" t="s">
        <v>19319</v>
      </c>
      <c r="AQ251" s="6" t="s">
        <v>19320</v>
      </c>
      <c r="AR251" s="501" t="str">
        <f>Table2[[#This Row],[Employee Code]]</f>
        <v>12201366</v>
      </c>
      <c r="AS251" s="4" t="s">
        <v>16</v>
      </c>
      <c r="AT251" s="4" t="s">
        <v>14</v>
      </c>
    </row>
    <row r="252" spans="1:46" s="4" customFormat="1" ht="25" customHeight="1" x14ac:dyDescent="0.35">
      <c r="A252" s="365">
        <f t="shared" si="3"/>
        <v>251</v>
      </c>
      <c r="B252" s="338" t="s">
        <v>16513</v>
      </c>
      <c r="C252" s="335" t="s">
        <v>995</v>
      </c>
      <c r="D252" s="329"/>
      <c r="E252" s="329" t="s">
        <v>14</v>
      </c>
      <c r="F252" s="336">
        <v>44621</v>
      </c>
      <c r="G252" s="336">
        <v>44680</v>
      </c>
      <c r="H252" s="336">
        <v>45412</v>
      </c>
      <c r="I252" s="336"/>
      <c r="J252" s="269" t="s">
        <v>1932</v>
      </c>
      <c r="K252" s="337" t="s">
        <v>69</v>
      </c>
      <c r="L252" s="337" t="s">
        <v>905</v>
      </c>
      <c r="M252" s="337" t="s">
        <v>905</v>
      </c>
      <c r="N252" s="337" t="s">
        <v>1972</v>
      </c>
      <c r="O252" s="337" t="s">
        <v>996</v>
      </c>
      <c r="P252" s="337" t="s">
        <v>2431</v>
      </c>
      <c r="Q252" s="329" t="s">
        <v>21</v>
      </c>
      <c r="R252" s="338" t="s">
        <v>19321</v>
      </c>
      <c r="S252" s="329" t="s">
        <v>1935</v>
      </c>
      <c r="T252" s="329" t="s">
        <v>22</v>
      </c>
      <c r="U252" s="336">
        <v>31919</v>
      </c>
      <c r="V252" s="9" t="s">
        <v>255</v>
      </c>
      <c r="W252" s="329" t="s">
        <v>317</v>
      </c>
      <c r="X252" s="329" t="s">
        <v>1936</v>
      </c>
      <c r="Y252" s="338" t="s">
        <v>19322</v>
      </c>
      <c r="Z252" s="336">
        <v>44420</v>
      </c>
      <c r="AA252" s="329" t="s">
        <v>1937</v>
      </c>
      <c r="AB252" s="329" t="s">
        <v>1956</v>
      </c>
      <c r="AC252" s="339" t="s">
        <v>1939</v>
      </c>
      <c r="AD252" s="329" t="s">
        <v>1992</v>
      </c>
      <c r="AE252" s="329" t="s">
        <v>2408</v>
      </c>
      <c r="AF252" s="329" t="s">
        <v>19323</v>
      </c>
      <c r="AG252" s="329" t="s">
        <v>19324</v>
      </c>
      <c r="AH252" s="329" t="s">
        <v>19325</v>
      </c>
      <c r="AI252" s="329" t="s">
        <v>19326</v>
      </c>
      <c r="AJ252" s="338" t="s">
        <v>19327</v>
      </c>
      <c r="AK252" s="329" t="s">
        <v>19328</v>
      </c>
      <c r="AL252" s="329" t="s">
        <v>1993</v>
      </c>
      <c r="AM252" s="500" t="s">
        <v>997</v>
      </c>
      <c r="AN252" s="325" t="s">
        <v>998</v>
      </c>
      <c r="AO252" s="7"/>
      <c r="AQ252" s="6" t="s">
        <v>19329</v>
      </c>
      <c r="AR252" s="501" t="str">
        <f>Table2[[#This Row],[Employee Code]]</f>
        <v>12201370</v>
      </c>
      <c r="AS252" s="4" t="s">
        <v>16</v>
      </c>
      <c r="AT252" s="4" t="s">
        <v>14</v>
      </c>
    </row>
    <row r="253" spans="1:46" s="4" customFormat="1" ht="25" customHeight="1" x14ac:dyDescent="0.35">
      <c r="A253" s="365">
        <f t="shared" si="3"/>
        <v>252</v>
      </c>
      <c r="B253" s="338" t="s">
        <v>16514</v>
      </c>
      <c r="C253" s="335" t="s">
        <v>999</v>
      </c>
      <c r="D253" s="329"/>
      <c r="E253" s="329" t="s">
        <v>14</v>
      </c>
      <c r="F253" s="336">
        <v>44629</v>
      </c>
      <c r="G253" s="336">
        <v>44688</v>
      </c>
      <c r="H253" s="336">
        <v>45444</v>
      </c>
      <c r="I253" s="336"/>
      <c r="J253" s="269" t="s">
        <v>1932</v>
      </c>
      <c r="K253" s="337" t="s">
        <v>34</v>
      </c>
      <c r="L253" s="337" t="s">
        <v>35</v>
      </c>
      <c r="M253" s="337" t="s">
        <v>2142</v>
      </c>
      <c r="N253" s="337" t="s">
        <v>2017</v>
      </c>
      <c r="O253" s="337" t="s">
        <v>1000</v>
      </c>
      <c r="P253" s="337" t="s">
        <v>2432</v>
      </c>
      <c r="Q253" s="329" t="s">
        <v>21</v>
      </c>
      <c r="R253" s="338" t="s">
        <v>19330</v>
      </c>
      <c r="S253" s="329" t="s">
        <v>2252</v>
      </c>
      <c r="T253" s="329" t="s">
        <v>22</v>
      </c>
      <c r="U253" s="336">
        <v>33664</v>
      </c>
      <c r="V253" s="9" t="s">
        <v>255</v>
      </c>
      <c r="W253" s="329" t="s">
        <v>255</v>
      </c>
      <c r="X253" s="329" t="s">
        <v>1936</v>
      </c>
      <c r="Y253" s="338" t="s">
        <v>19331</v>
      </c>
      <c r="Z253" s="336">
        <v>44314</v>
      </c>
      <c r="AA253" s="329" t="s">
        <v>1937</v>
      </c>
      <c r="AB253" s="329" t="s">
        <v>1956</v>
      </c>
      <c r="AC253" s="339" t="s">
        <v>1939</v>
      </c>
      <c r="AD253" s="329" t="s">
        <v>2429</v>
      </c>
      <c r="AE253" s="329" t="s">
        <v>2433</v>
      </c>
      <c r="AF253" s="329" t="s">
        <v>19332</v>
      </c>
      <c r="AG253" s="329" t="s">
        <v>19333</v>
      </c>
      <c r="AH253" s="329" t="s">
        <v>19334</v>
      </c>
      <c r="AI253" s="329" t="s">
        <v>19335</v>
      </c>
      <c r="AJ253" s="338" t="s">
        <v>19336</v>
      </c>
      <c r="AK253" s="329" t="s">
        <v>19337</v>
      </c>
      <c r="AL253" s="329" t="s">
        <v>2005</v>
      </c>
      <c r="AM253" s="500" t="s">
        <v>1001</v>
      </c>
      <c r="AN253" s="325" t="s">
        <v>1002</v>
      </c>
      <c r="AO253" s="7" t="s">
        <v>19338</v>
      </c>
      <c r="AQ253" s="6" t="s">
        <v>19339</v>
      </c>
      <c r="AR253" s="501" t="str">
        <f>Table2[[#This Row],[Employee Code]]</f>
        <v>12201378</v>
      </c>
      <c r="AS253" s="4" t="s">
        <v>16</v>
      </c>
      <c r="AT253" s="4" t="s">
        <v>14</v>
      </c>
    </row>
    <row r="254" spans="1:46" s="4" customFormat="1" ht="25" customHeight="1" x14ac:dyDescent="0.35">
      <c r="A254" s="365">
        <f t="shared" si="3"/>
        <v>253</v>
      </c>
      <c r="B254" s="338" t="s">
        <v>16515</v>
      </c>
      <c r="C254" s="335" t="s">
        <v>1003</v>
      </c>
      <c r="D254" s="329"/>
      <c r="E254" s="329" t="s">
        <v>32</v>
      </c>
      <c r="F254" s="336">
        <v>44635</v>
      </c>
      <c r="G254" s="336">
        <v>44694</v>
      </c>
      <c r="H254" s="336">
        <v>45444</v>
      </c>
      <c r="I254" s="336"/>
      <c r="J254" s="269" t="s">
        <v>1932</v>
      </c>
      <c r="K254" s="337" t="s">
        <v>80</v>
      </c>
      <c r="L254" s="337" t="s">
        <v>146</v>
      </c>
      <c r="M254" s="337" t="s">
        <v>2163</v>
      </c>
      <c r="N254" s="337" t="s">
        <v>2155</v>
      </c>
      <c r="O254" s="337" t="s">
        <v>1004</v>
      </c>
      <c r="P254" s="337" t="s">
        <v>2434</v>
      </c>
      <c r="Q254" s="329" t="s">
        <v>21</v>
      </c>
      <c r="R254" s="516" t="s">
        <v>19340</v>
      </c>
      <c r="S254" s="329" t="s">
        <v>2234</v>
      </c>
      <c r="T254" s="329" t="s">
        <v>22</v>
      </c>
      <c r="U254" s="336">
        <v>36033</v>
      </c>
      <c r="V254" s="329" t="s">
        <v>317</v>
      </c>
      <c r="W254" s="329" t="s">
        <v>317</v>
      </c>
      <c r="X254" s="329" t="s">
        <v>1936</v>
      </c>
      <c r="Y254" s="338" t="s">
        <v>19341</v>
      </c>
      <c r="Z254" s="336">
        <v>45117</v>
      </c>
      <c r="AA254" s="329" t="s">
        <v>1937</v>
      </c>
      <c r="AB254" s="329" t="s">
        <v>1956</v>
      </c>
      <c r="AC254" s="339" t="s">
        <v>1939</v>
      </c>
      <c r="AD254" s="329" t="s">
        <v>19342</v>
      </c>
      <c r="AE254" s="329" t="s">
        <v>2435</v>
      </c>
      <c r="AF254" s="329" t="s">
        <v>19343</v>
      </c>
      <c r="AG254" s="329" t="s">
        <v>19344</v>
      </c>
      <c r="AH254" s="329" t="s">
        <v>19345</v>
      </c>
      <c r="AI254" s="329" t="s">
        <v>19346</v>
      </c>
      <c r="AJ254" s="338" t="s">
        <v>19347</v>
      </c>
      <c r="AK254" s="329" t="s">
        <v>19348</v>
      </c>
      <c r="AL254" s="329" t="s">
        <v>2107</v>
      </c>
      <c r="AM254" s="500" t="s">
        <v>1005</v>
      </c>
      <c r="AN254" s="325" t="s">
        <v>1006</v>
      </c>
      <c r="AO254" s="7" t="s">
        <v>19349</v>
      </c>
      <c r="AQ254" s="6" t="s">
        <v>19350</v>
      </c>
      <c r="AR254" s="501" t="str">
        <f>Table2[[#This Row],[Employee Code]]</f>
        <v>12201382</v>
      </c>
      <c r="AS254" s="4" t="s">
        <v>16</v>
      </c>
      <c r="AT254" s="4" t="s">
        <v>17038</v>
      </c>
    </row>
    <row r="255" spans="1:46" s="4" customFormat="1" ht="25" customHeight="1" x14ac:dyDescent="0.35">
      <c r="A255" s="365">
        <f t="shared" si="3"/>
        <v>254</v>
      </c>
      <c r="B255" s="338" t="s">
        <v>16516</v>
      </c>
      <c r="C255" s="335" t="s">
        <v>1007</v>
      </c>
      <c r="D255" s="329"/>
      <c r="E255" s="329" t="s">
        <v>1008</v>
      </c>
      <c r="F255" s="336">
        <v>44641</v>
      </c>
      <c r="G255" s="336">
        <v>44700</v>
      </c>
      <c r="H255" s="336">
        <v>45444</v>
      </c>
      <c r="I255" s="336"/>
      <c r="J255" s="269" t="s">
        <v>1932</v>
      </c>
      <c r="K255" s="337" t="s">
        <v>80</v>
      </c>
      <c r="L255" s="337" t="s">
        <v>256</v>
      </c>
      <c r="M255" s="337" t="s">
        <v>2129</v>
      </c>
      <c r="N255" s="337" t="s">
        <v>1990</v>
      </c>
      <c r="O255" s="337" t="s">
        <v>196</v>
      </c>
      <c r="P255" s="337" t="s">
        <v>2061</v>
      </c>
      <c r="Q255" s="329" t="s">
        <v>83</v>
      </c>
      <c r="R255" s="338" t="s">
        <v>19351</v>
      </c>
      <c r="S255" s="329" t="s">
        <v>1944</v>
      </c>
      <c r="T255" s="329" t="s">
        <v>22</v>
      </c>
      <c r="U255" s="336">
        <v>30317</v>
      </c>
      <c r="V255" s="9" t="s">
        <v>1008</v>
      </c>
      <c r="W255" s="329" t="s">
        <v>1008</v>
      </c>
      <c r="X255" s="329" t="s">
        <v>1936</v>
      </c>
      <c r="Y255" s="338" t="s">
        <v>19352</v>
      </c>
      <c r="Z255" s="336">
        <v>44805</v>
      </c>
      <c r="AA255" s="329" t="s">
        <v>1937</v>
      </c>
      <c r="AB255" s="329" t="s">
        <v>1946</v>
      </c>
      <c r="AC255" s="339" t="s">
        <v>1939</v>
      </c>
      <c r="AD255" s="329" t="s">
        <v>2049</v>
      </c>
      <c r="AE255" s="329" t="s">
        <v>19353</v>
      </c>
      <c r="AF255" s="329" t="s">
        <v>19354</v>
      </c>
      <c r="AG255" s="329" t="s">
        <v>19355</v>
      </c>
      <c r="AH255" s="329" t="s">
        <v>19354</v>
      </c>
      <c r="AI255" s="329" t="s">
        <v>19355</v>
      </c>
      <c r="AJ255" s="338" t="s">
        <v>19356</v>
      </c>
      <c r="AK255" s="329" t="s">
        <v>19357</v>
      </c>
      <c r="AL255" s="329" t="s">
        <v>2425</v>
      </c>
      <c r="AM255" s="500" t="s">
        <v>1009</v>
      </c>
      <c r="AN255" s="325" t="s">
        <v>1010</v>
      </c>
      <c r="AO255" s="7" t="s">
        <v>19358</v>
      </c>
      <c r="AQ255" s="6" t="s">
        <v>19359</v>
      </c>
      <c r="AR255" s="501" t="str">
        <f>Table2[[#This Row],[Employee Code]]</f>
        <v>12201385</v>
      </c>
      <c r="AS255" s="4" t="s">
        <v>17358</v>
      </c>
      <c r="AT255" s="4" t="s">
        <v>17038</v>
      </c>
    </row>
    <row r="256" spans="1:46" s="4" customFormat="1" ht="25" customHeight="1" x14ac:dyDescent="0.35">
      <c r="A256" s="365">
        <f t="shared" si="3"/>
        <v>255</v>
      </c>
      <c r="B256" s="338" t="s">
        <v>16517</v>
      </c>
      <c r="C256" s="335" t="s">
        <v>1011</v>
      </c>
      <c r="D256" s="329"/>
      <c r="E256" s="329" t="s">
        <v>343</v>
      </c>
      <c r="F256" s="336">
        <v>44643</v>
      </c>
      <c r="G256" s="336">
        <v>44702</v>
      </c>
      <c r="H256" s="336">
        <v>45444</v>
      </c>
      <c r="I256" s="336"/>
      <c r="J256" s="269" t="s">
        <v>1932</v>
      </c>
      <c r="K256" s="337" t="s">
        <v>80</v>
      </c>
      <c r="L256" s="337" t="s">
        <v>146</v>
      </c>
      <c r="M256" s="337" t="s">
        <v>2032</v>
      </c>
      <c r="N256" s="337" t="s">
        <v>2050</v>
      </c>
      <c r="O256" s="337" t="s">
        <v>400</v>
      </c>
      <c r="P256" s="337" t="s">
        <v>2173</v>
      </c>
      <c r="Q256" s="329" t="s">
        <v>148</v>
      </c>
      <c r="R256" s="338" t="s">
        <v>19360</v>
      </c>
      <c r="S256" s="329" t="s">
        <v>2259</v>
      </c>
      <c r="T256" s="329" t="s">
        <v>22</v>
      </c>
      <c r="U256" s="336">
        <v>34464</v>
      </c>
      <c r="V256" s="9" t="s">
        <v>343</v>
      </c>
      <c r="W256" s="329" t="s">
        <v>343</v>
      </c>
      <c r="X256" s="329" t="s">
        <v>1936</v>
      </c>
      <c r="Y256" s="338" t="s">
        <v>19361</v>
      </c>
      <c r="Z256" s="336">
        <v>44535</v>
      </c>
      <c r="AA256" s="329" t="s">
        <v>1937</v>
      </c>
      <c r="AB256" s="329" t="s">
        <v>1938</v>
      </c>
      <c r="AC256" s="339" t="s">
        <v>1939</v>
      </c>
      <c r="AD256" s="329" t="s">
        <v>2137</v>
      </c>
      <c r="AE256" s="329" t="s">
        <v>2273</v>
      </c>
      <c r="AF256" s="329" t="s">
        <v>19362</v>
      </c>
      <c r="AG256" s="329" t="s">
        <v>19363</v>
      </c>
      <c r="AH256" s="329" t="s">
        <v>19362</v>
      </c>
      <c r="AI256" s="329" t="s">
        <v>19363</v>
      </c>
      <c r="AJ256" s="338" t="s">
        <v>19364</v>
      </c>
      <c r="AK256" s="329" t="s">
        <v>19365</v>
      </c>
      <c r="AL256" s="329" t="s">
        <v>1941</v>
      </c>
      <c r="AM256" s="500" t="s">
        <v>1012</v>
      </c>
      <c r="AN256" s="325" t="s">
        <v>1013</v>
      </c>
      <c r="AO256" s="7" t="s">
        <v>19366</v>
      </c>
      <c r="AQ256" s="6" t="s">
        <v>19367</v>
      </c>
      <c r="AR256" s="501" t="str">
        <f>Table2[[#This Row],[Employee Code]]</f>
        <v>12201391</v>
      </c>
      <c r="AS256" s="4" t="s">
        <v>16</v>
      </c>
      <c r="AT256" s="4" t="s">
        <v>17038</v>
      </c>
    </row>
    <row r="257" spans="1:46" s="4" customFormat="1" ht="25" customHeight="1" x14ac:dyDescent="0.35">
      <c r="A257" s="365">
        <f t="shared" si="3"/>
        <v>256</v>
      </c>
      <c r="B257" s="338" t="s">
        <v>16518</v>
      </c>
      <c r="C257" s="335" t="s">
        <v>1014</v>
      </c>
      <c r="D257" s="329"/>
      <c r="E257" s="329" t="s">
        <v>14</v>
      </c>
      <c r="F257" s="336">
        <v>44643</v>
      </c>
      <c r="G257" s="336">
        <v>44702</v>
      </c>
      <c r="H257" s="336">
        <v>45444</v>
      </c>
      <c r="I257" s="336"/>
      <c r="J257" s="269" t="s">
        <v>1932</v>
      </c>
      <c r="K257" s="337" t="s">
        <v>34</v>
      </c>
      <c r="L257" s="337" t="s">
        <v>35</v>
      </c>
      <c r="M257" s="337" t="s">
        <v>1989</v>
      </c>
      <c r="N257" s="337" t="s">
        <v>2126</v>
      </c>
      <c r="O257" s="337" t="s">
        <v>1015</v>
      </c>
      <c r="P257" s="337" t="s">
        <v>2436</v>
      </c>
      <c r="Q257" s="329" t="s">
        <v>21</v>
      </c>
      <c r="R257" s="516" t="s">
        <v>19368</v>
      </c>
      <c r="S257" s="329" t="s">
        <v>2259</v>
      </c>
      <c r="T257" s="329" t="s">
        <v>53</v>
      </c>
      <c r="U257" s="336">
        <v>31010</v>
      </c>
      <c r="V257" s="329" t="s">
        <v>255</v>
      </c>
      <c r="W257" s="329" t="s">
        <v>255</v>
      </c>
      <c r="X257" s="329" t="s">
        <v>1936</v>
      </c>
      <c r="Y257" s="338" t="s">
        <v>19369</v>
      </c>
      <c r="Z257" s="336">
        <v>44552</v>
      </c>
      <c r="AA257" s="329" t="s">
        <v>1937</v>
      </c>
      <c r="AB257" s="329" t="s">
        <v>1938</v>
      </c>
      <c r="AC257" s="339" t="s">
        <v>1939</v>
      </c>
      <c r="AD257" s="329" t="s">
        <v>2329</v>
      </c>
      <c r="AE257" s="329" t="s">
        <v>2095</v>
      </c>
      <c r="AF257" s="329" t="s">
        <v>19370</v>
      </c>
      <c r="AG257" s="329" t="s">
        <v>19371</v>
      </c>
      <c r="AH257" s="329" t="s">
        <v>19370</v>
      </c>
      <c r="AI257" s="329" t="s">
        <v>19372</v>
      </c>
      <c r="AJ257" s="338" t="s">
        <v>19373</v>
      </c>
      <c r="AK257" s="329" t="s">
        <v>19374</v>
      </c>
      <c r="AL257" s="329" t="s">
        <v>1971</v>
      </c>
      <c r="AM257" s="500" t="s">
        <v>1016</v>
      </c>
      <c r="AN257" s="325" t="s">
        <v>1017</v>
      </c>
      <c r="AO257" s="7" t="s">
        <v>19375</v>
      </c>
      <c r="AQ257" s="6" t="s">
        <v>19376</v>
      </c>
      <c r="AR257" s="501" t="str">
        <f>Table2[[#This Row],[Employee Code]]</f>
        <v>12201393</v>
      </c>
      <c r="AS257" s="4" t="s">
        <v>16</v>
      </c>
      <c r="AT257" s="4" t="s">
        <v>14</v>
      </c>
    </row>
    <row r="258" spans="1:46" s="4" customFormat="1" ht="25" customHeight="1" x14ac:dyDescent="0.35">
      <c r="A258" s="365">
        <f t="shared" ref="A258:A321" si="4">ROW()-1</f>
        <v>257</v>
      </c>
      <c r="B258" s="338" t="s">
        <v>16519</v>
      </c>
      <c r="C258" s="335" t="s">
        <v>1018</v>
      </c>
      <c r="D258" s="329"/>
      <c r="E258" s="329" t="s">
        <v>32</v>
      </c>
      <c r="F258" s="336">
        <v>44648</v>
      </c>
      <c r="G258" s="336">
        <v>44707</v>
      </c>
      <c r="H258" s="336">
        <v>45444</v>
      </c>
      <c r="I258" s="336"/>
      <c r="J258" s="269" t="s">
        <v>1932</v>
      </c>
      <c r="K258" s="337" t="s">
        <v>18</v>
      </c>
      <c r="L258" s="337" t="s">
        <v>283</v>
      </c>
      <c r="M258" s="337" t="s">
        <v>2168</v>
      </c>
      <c r="N258" s="337" t="s">
        <v>1990</v>
      </c>
      <c r="O258" s="337" t="s">
        <v>692</v>
      </c>
      <c r="P258" s="337" t="s">
        <v>2310</v>
      </c>
      <c r="Q258" s="329" t="s">
        <v>21</v>
      </c>
      <c r="R258" s="338" t="s">
        <v>19377</v>
      </c>
      <c r="S258" s="329" t="s">
        <v>2153</v>
      </c>
      <c r="T258" s="329" t="s">
        <v>22</v>
      </c>
      <c r="U258" s="336">
        <v>32774</v>
      </c>
      <c r="V258" s="9" t="s">
        <v>1866</v>
      </c>
      <c r="W258" s="329" t="s">
        <v>1866</v>
      </c>
      <c r="X258" s="329" t="s">
        <v>1936</v>
      </c>
      <c r="Y258" s="338" t="s">
        <v>19378</v>
      </c>
      <c r="Z258" s="336">
        <v>44474</v>
      </c>
      <c r="AA258" s="329" t="s">
        <v>1937</v>
      </c>
      <c r="AB258" s="329" t="s">
        <v>1938</v>
      </c>
      <c r="AC258" s="339" t="s">
        <v>1939</v>
      </c>
      <c r="AD258" s="329" t="s">
        <v>2437</v>
      </c>
      <c r="AE258" s="329" t="s">
        <v>1948</v>
      </c>
      <c r="AF258" s="329" t="s">
        <v>19379</v>
      </c>
      <c r="AG258" s="329" t="s">
        <v>19380</v>
      </c>
      <c r="AH258" s="329" t="s">
        <v>19381</v>
      </c>
      <c r="AI258" s="329" t="s">
        <v>19382</v>
      </c>
      <c r="AJ258" s="338" t="s">
        <v>19383</v>
      </c>
      <c r="AK258" s="329" t="s">
        <v>19384</v>
      </c>
      <c r="AL258" s="329" t="s">
        <v>1941</v>
      </c>
      <c r="AM258" s="500" t="s">
        <v>1019</v>
      </c>
      <c r="AN258" s="325" t="s">
        <v>1020</v>
      </c>
      <c r="AO258" s="7" t="s">
        <v>19385</v>
      </c>
      <c r="AQ258" s="6" t="s">
        <v>19386</v>
      </c>
      <c r="AR258" s="501" t="str">
        <f>Table2[[#This Row],[Employee Code]]</f>
        <v>12201395</v>
      </c>
      <c r="AS258" s="4" t="s">
        <v>16</v>
      </c>
      <c r="AT258" s="4" t="s">
        <v>17038</v>
      </c>
    </row>
    <row r="259" spans="1:46" s="4" customFormat="1" ht="25" customHeight="1" x14ac:dyDescent="0.35">
      <c r="A259" s="365">
        <f t="shared" si="4"/>
        <v>258</v>
      </c>
      <c r="B259" s="338" t="s">
        <v>16520</v>
      </c>
      <c r="C259" s="335" t="s">
        <v>1021</v>
      </c>
      <c r="D259" s="329"/>
      <c r="E259" s="329" t="s">
        <v>176</v>
      </c>
      <c r="F259" s="336">
        <v>44655</v>
      </c>
      <c r="G259" s="336">
        <v>44714</v>
      </c>
      <c r="H259" s="336">
        <v>45446</v>
      </c>
      <c r="I259" s="336"/>
      <c r="J259" s="329" t="s">
        <v>1932</v>
      </c>
      <c r="K259" s="337" t="s">
        <v>80</v>
      </c>
      <c r="L259" s="337" t="s">
        <v>297</v>
      </c>
      <c r="M259" s="337" t="s">
        <v>2122</v>
      </c>
      <c r="N259" s="337" t="s">
        <v>2050</v>
      </c>
      <c r="O259" s="337" t="s">
        <v>196</v>
      </c>
      <c r="P259" s="337" t="s">
        <v>2438</v>
      </c>
      <c r="Q259" s="329" t="s">
        <v>83</v>
      </c>
      <c r="R259" s="516" t="s">
        <v>19387</v>
      </c>
      <c r="S259" s="329" t="s">
        <v>1944</v>
      </c>
      <c r="T259" s="329" t="s">
        <v>53</v>
      </c>
      <c r="U259" s="336">
        <v>33765</v>
      </c>
      <c r="V259" s="329" t="s">
        <v>2048</v>
      </c>
      <c r="W259" s="329" t="s">
        <v>2048</v>
      </c>
      <c r="X259" s="329" t="s">
        <v>1936</v>
      </c>
      <c r="Y259" s="338" t="s">
        <v>19388</v>
      </c>
      <c r="Z259" s="336">
        <v>43161</v>
      </c>
      <c r="AA259" s="329" t="s">
        <v>2048</v>
      </c>
      <c r="AB259" s="329" t="s">
        <v>1956</v>
      </c>
      <c r="AC259" s="339" t="s">
        <v>1939</v>
      </c>
      <c r="AD259" s="329" t="s">
        <v>19389</v>
      </c>
      <c r="AE259" s="329" t="s">
        <v>2439</v>
      </c>
      <c r="AF259" s="329" t="s">
        <v>19390</v>
      </c>
      <c r="AG259" s="329" t="s">
        <v>19391</v>
      </c>
      <c r="AH259" s="329" t="s">
        <v>19390</v>
      </c>
      <c r="AI259" s="329" t="s">
        <v>19391</v>
      </c>
      <c r="AJ259" s="338" t="s">
        <v>19392</v>
      </c>
      <c r="AK259" s="329" t="s">
        <v>19393</v>
      </c>
      <c r="AL259" s="329" t="s">
        <v>1953</v>
      </c>
      <c r="AM259" s="500" t="s">
        <v>19394</v>
      </c>
      <c r="AN259" s="325" t="s">
        <v>19395</v>
      </c>
      <c r="AO259" s="7" t="s">
        <v>19396</v>
      </c>
      <c r="AQ259" s="6" t="s">
        <v>19397</v>
      </c>
      <c r="AR259" s="501" t="str">
        <f>Table2[[#This Row],[Employee Code]]</f>
        <v>12201401</v>
      </c>
      <c r="AS259" s="4" t="s">
        <v>17358</v>
      </c>
      <c r="AT259" s="4" t="s">
        <v>17038</v>
      </c>
    </row>
    <row r="260" spans="1:46" s="4" customFormat="1" ht="25" customHeight="1" x14ac:dyDescent="0.35">
      <c r="A260" s="365">
        <f t="shared" si="4"/>
        <v>259</v>
      </c>
      <c r="B260" s="338" t="s">
        <v>16521</v>
      </c>
      <c r="C260" s="335" t="s">
        <v>1022</v>
      </c>
      <c r="D260" s="329"/>
      <c r="E260" s="329" t="s">
        <v>14</v>
      </c>
      <c r="F260" s="336">
        <v>44663</v>
      </c>
      <c r="G260" s="336">
        <v>44722</v>
      </c>
      <c r="H260" s="336">
        <v>45474</v>
      </c>
      <c r="I260" s="336"/>
      <c r="J260" s="329" t="s">
        <v>1932</v>
      </c>
      <c r="K260" s="337" t="s">
        <v>40</v>
      </c>
      <c r="L260" s="337" t="s">
        <v>47</v>
      </c>
      <c r="M260" s="337" t="s">
        <v>2027</v>
      </c>
      <c r="N260" s="337" t="s">
        <v>1942</v>
      </c>
      <c r="O260" s="337" t="s">
        <v>1023</v>
      </c>
      <c r="P260" s="337" t="s">
        <v>2440</v>
      </c>
      <c r="Q260" s="329" t="s">
        <v>21</v>
      </c>
      <c r="R260" s="338" t="s">
        <v>19398</v>
      </c>
      <c r="S260" s="329" t="s">
        <v>2029</v>
      </c>
      <c r="T260" s="329" t="s">
        <v>22</v>
      </c>
      <c r="U260" s="336">
        <v>31158</v>
      </c>
      <c r="V260" s="9" t="s">
        <v>2441</v>
      </c>
      <c r="W260" s="329" t="s">
        <v>334</v>
      </c>
      <c r="X260" s="329" t="s">
        <v>1936</v>
      </c>
      <c r="Y260" s="338" t="s">
        <v>19399</v>
      </c>
      <c r="Z260" s="336">
        <v>44522</v>
      </c>
      <c r="AA260" s="329" t="s">
        <v>1937</v>
      </c>
      <c r="AB260" s="329" t="s">
        <v>1946</v>
      </c>
      <c r="AC260" s="339" t="s">
        <v>1939</v>
      </c>
      <c r="AD260" s="329" t="s">
        <v>1992</v>
      </c>
      <c r="AE260" s="329" t="s">
        <v>2408</v>
      </c>
      <c r="AF260" s="329" t="s">
        <v>19400</v>
      </c>
      <c r="AG260" s="329" t="s">
        <v>19401</v>
      </c>
      <c r="AH260" s="329" t="s">
        <v>19402</v>
      </c>
      <c r="AI260" s="329" t="s">
        <v>19403</v>
      </c>
      <c r="AJ260" s="338" t="s">
        <v>19404</v>
      </c>
      <c r="AK260" s="329" t="s">
        <v>19405</v>
      </c>
      <c r="AL260" s="329" t="s">
        <v>1963</v>
      </c>
      <c r="AM260" s="500" t="s">
        <v>1024</v>
      </c>
      <c r="AN260" s="325" t="s">
        <v>1025</v>
      </c>
      <c r="AO260" s="7" t="s">
        <v>19406</v>
      </c>
      <c r="AQ260" s="6" t="s">
        <v>19407</v>
      </c>
      <c r="AR260" s="501" t="str">
        <f>Table2[[#This Row],[Employee Code]]</f>
        <v>12201403</v>
      </c>
      <c r="AS260" s="4" t="s">
        <v>16</v>
      </c>
      <c r="AT260" s="4" t="s">
        <v>14</v>
      </c>
    </row>
    <row r="261" spans="1:46" s="4" customFormat="1" ht="25" customHeight="1" x14ac:dyDescent="0.35">
      <c r="A261" s="365">
        <f t="shared" si="4"/>
        <v>260</v>
      </c>
      <c r="B261" s="338" t="s">
        <v>16523</v>
      </c>
      <c r="C261" s="335" t="s">
        <v>1028</v>
      </c>
      <c r="D261" s="329"/>
      <c r="E261" s="329" t="s">
        <v>14</v>
      </c>
      <c r="F261" s="336">
        <v>44663</v>
      </c>
      <c r="G261" s="336">
        <v>44722</v>
      </c>
      <c r="H261" s="336">
        <v>45474</v>
      </c>
      <c r="I261" s="336"/>
      <c r="J261" s="329" t="s">
        <v>1932</v>
      </c>
      <c r="K261" s="337" t="s">
        <v>34</v>
      </c>
      <c r="L261" s="337" t="s">
        <v>35</v>
      </c>
      <c r="M261" s="337" t="s">
        <v>2225</v>
      </c>
      <c r="N261" s="337" t="s">
        <v>2050</v>
      </c>
      <c r="O261" s="337" t="s">
        <v>1029</v>
      </c>
      <c r="P261" s="337" t="s">
        <v>2444</v>
      </c>
      <c r="Q261" s="329" t="s">
        <v>21</v>
      </c>
      <c r="R261" s="516" t="s">
        <v>19408</v>
      </c>
      <c r="S261" s="329" t="s">
        <v>1986</v>
      </c>
      <c r="T261" s="329" t="s">
        <v>53</v>
      </c>
      <c r="U261" s="336">
        <v>35419</v>
      </c>
      <c r="V261" s="329" t="s">
        <v>255</v>
      </c>
      <c r="W261" s="329" t="s">
        <v>79</v>
      </c>
      <c r="X261" s="329" t="s">
        <v>1936</v>
      </c>
      <c r="Y261" s="338" t="s">
        <v>19409</v>
      </c>
      <c r="Z261" s="336">
        <v>44420</v>
      </c>
      <c r="AA261" s="329" t="s">
        <v>1937</v>
      </c>
      <c r="AB261" s="329" t="s">
        <v>1956</v>
      </c>
      <c r="AC261" s="339" t="s">
        <v>1974</v>
      </c>
      <c r="AD261" s="329" t="s">
        <v>2146</v>
      </c>
      <c r="AE261" s="329" t="s">
        <v>1948</v>
      </c>
      <c r="AF261" s="329" t="s">
        <v>19410</v>
      </c>
      <c r="AG261" s="329" t="s">
        <v>19411</v>
      </c>
      <c r="AH261" s="329" t="s">
        <v>19410</v>
      </c>
      <c r="AI261" s="329" t="s">
        <v>19411</v>
      </c>
      <c r="AJ261" s="338" t="s">
        <v>19412</v>
      </c>
      <c r="AK261" s="329" t="s">
        <v>2445</v>
      </c>
      <c r="AL261" s="329" t="s">
        <v>2005</v>
      </c>
      <c r="AM261" s="500" t="s">
        <v>1030</v>
      </c>
      <c r="AN261" s="325" t="s">
        <v>1031</v>
      </c>
      <c r="AO261" s="7" t="s">
        <v>19413</v>
      </c>
      <c r="AQ261" s="6" t="s">
        <v>19414</v>
      </c>
      <c r="AR261" s="501" t="str">
        <f>Table2[[#This Row],[Employee Code]]</f>
        <v>12201410</v>
      </c>
      <c r="AS261" s="4" t="s">
        <v>16</v>
      </c>
      <c r="AT261" s="4" t="s">
        <v>14</v>
      </c>
    </row>
    <row r="262" spans="1:46" s="4" customFormat="1" ht="25" customHeight="1" x14ac:dyDescent="0.35">
      <c r="A262" s="365">
        <f t="shared" si="4"/>
        <v>261</v>
      </c>
      <c r="B262" s="338" t="s">
        <v>16524</v>
      </c>
      <c r="C262" s="335" t="s">
        <v>1032</v>
      </c>
      <c r="D262" s="329"/>
      <c r="E262" s="329" t="s">
        <v>14</v>
      </c>
      <c r="F262" s="336">
        <v>44663</v>
      </c>
      <c r="G262" s="336">
        <v>44722</v>
      </c>
      <c r="H262" s="336">
        <v>45474</v>
      </c>
      <c r="I262" s="336"/>
      <c r="J262" s="329" t="s">
        <v>1932</v>
      </c>
      <c r="K262" s="337" t="s">
        <v>18</v>
      </c>
      <c r="L262" s="337" t="s">
        <v>218</v>
      </c>
      <c r="M262" s="337" t="s">
        <v>19415</v>
      </c>
      <c r="N262" s="337" t="s">
        <v>2050</v>
      </c>
      <c r="O262" s="337" t="s">
        <v>1033</v>
      </c>
      <c r="P262" s="337" t="s">
        <v>2446</v>
      </c>
      <c r="Q262" s="329" t="s">
        <v>21</v>
      </c>
      <c r="R262" s="338" t="s">
        <v>19416</v>
      </c>
      <c r="S262" s="329" t="s">
        <v>2029</v>
      </c>
      <c r="T262" s="329" t="s">
        <v>53</v>
      </c>
      <c r="U262" s="336">
        <v>34393</v>
      </c>
      <c r="V262" s="9" t="s">
        <v>1945</v>
      </c>
      <c r="W262" s="329" t="s">
        <v>79</v>
      </c>
      <c r="X262" s="329" t="s">
        <v>1936</v>
      </c>
      <c r="Y262" s="338" t="s">
        <v>19417</v>
      </c>
      <c r="Z262" s="336">
        <v>45050</v>
      </c>
      <c r="AA262" s="329" t="s">
        <v>1937</v>
      </c>
      <c r="AB262" s="329" t="s">
        <v>1956</v>
      </c>
      <c r="AC262" s="339" t="s">
        <v>1939</v>
      </c>
      <c r="AD262" s="329" t="s">
        <v>1992</v>
      </c>
      <c r="AE262" s="329" t="s">
        <v>2408</v>
      </c>
      <c r="AF262" s="329" t="s">
        <v>19418</v>
      </c>
      <c r="AG262" s="329" t="s">
        <v>19419</v>
      </c>
      <c r="AH262" s="329" t="s">
        <v>19420</v>
      </c>
      <c r="AI262" s="329" t="s">
        <v>19421</v>
      </c>
      <c r="AJ262" s="338" t="s">
        <v>19422</v>
      </c>
      <c r="AK262" s="329" t="s">
        <v>19423</v>
      </c>
      <c r="AL262" s="329" t="s">
        <v>1958</v>
      </c>
      <c r="AM262" s="500" t="s">
        <v>1034</v>
      </c>
      <c r="AN262" s="325" t="s">
        <v>1035</v>
      </c>
      <c r="AO262" s="7" t="s">
        <v>19424</v>
      </c>
      <c r="AQ262" s="6" t="s">
        <v>19425</v>
      </c>
      <c r="AR262" s="501" t="str">
        <f>Table2[[#This Row],[Employee Code]]</f>
        <v>12201411</v>
      </c>
      <c r="AS262" s="4" t="s">
        <v>16</v>
      </c>
      <c r="AT262" s="4" t="s">
        <v>14</v>
      </c>
    </row>
    <row r="263" spans="1:46" s="4" customFormat="1" ht="25" customHeight="1" x14ac:dyDescent="0.35">
      <c r="A263" s="365">
        <f t="shared" si="4"/>
        <v>262</v>
      </c>
      <c r="B263" s="338" t="s">
        <v>16525</v>
      </c>
      <c r="C263" s="335" t="s">
        <v>1036</v>
      </c>
      <c r="D263" s="329"/>
      <c r="E263" s="329" t="s">
        <v>14</v>
      </c>
      <c r="F263" s="336">
        <v>44663</v>
      </c>
      <c r="G263" s="336">
        <v>44722</v>
      </c>
      <c r="H263" s="336">
        <v>45474</v>
      </c>
      <c r="I263" s="336"/>
      <c r="J263" s="329" t="s">
        <v>1932</v>
      </c>
      <c r="K263" s="337" t="s">
        <v>18</v>
      </c>
      <c r="L263" s="337" t="s">
        <v>218</v>
      </c>
      <c r="M263" s="337" t="s">
        <v>2083</v>
      </c>
      <c r="N263" s="337" t="s">
        <v>2126</v>
      </c>
      <c r="O263" s="337" t="s">
        <v>1037</v>
      </c>
      <c r="P263" s="337" t="s">
        <v>2447</v>
      </c>
      <c r="Q263" s="329" t="s">
        <v>21</v>
      </c>
      <c r="R263" s="516" t="s">
        <v>19426</v>
      </c>
      <c r="S263" s="329" t="s">
        <v>1944</v>
      </c>
      <c r="T263" s="329" t="s">
        <v>22</v>
      </c>
      <c r="U263" s="336">
        <v>35000</v>
      </c>
      <c r="V263" s="329" t="s">
        <v>255</v>
      </c>
      <c r="W263" s="329" t="s">
        <v>255</v>
      </c>
      <c r="X263" s="329" t="s">
        <v>1936</v>
      </c>
      <c r="Y263" s="338" t="s">
        <v>19427</v>
      </c>
      <c r="Z263" s="336">
        <v>44798</v>
      </c>
      <c r="AA263" s="329" t="s">
        <v>1937</v>
      </c>
      <c r="AB263" s="329" t="s">
        <v>1938</v>
      </c>
      <c r="AC263" s="339" t="s">
        <v>1939</v>
      </c>
      <c r="AD263" s="329" t="s">
        <v>2423</v>
      </c>
      <c r="AE263" s="329" t="s">
        <v>2073</v>
      </c>
      <c r="AF263" s="329" t="s">
        <v>19428</v>
      </c>
      <c r="AG263" s="329" t="s">
        <v>19429</v>
      </c>
      <c r="AH263" s="329" t="s">
        <v>19430</v>
      </c>
      <c r="AI263" s="329" t="s">
        <v>19431</v>
      </c>
      <c r="AJ263" s="338" t="s">
        <v>19432</v>
      </c>
      <c r="AK263" s="329" t="s">
        <v>19433</v>
      </c>
      <c r="AL263" s="329" t="s">
        <v>1941</v>
      </c>
      <c r="AM263" s="500" t="s">
        <v>1038</v>
      </c>
      <c r="AN263" s="325" t="s">
        <v>1039</v>
      </c>
      <c r="AO263" s="7" t="s">
        <v>19434</v>
      </c>
      <c r="AQ263" s="6" t="s">
        <v>19435</v>
      </c>
      <c r="AR263" s="501" t="str">
        <f>Table2[[#This Row],[Employee Code]]</f>
        <v>12201412</v>
      </c>
      <c r="AS263" s="4" t="s">
        <v>16</v>
      </c>
      <c r="AT263" s="4" t="s">
        <v>14</v>
      </c>
    </row>
    <row r="264" spans="1:46" s="4" customFormat="1" ht="25" customHeight="1" x14ac:dyDescent="0.35">
      <c r="A264" s="365">
        <f t="shared" si="4"/>
        <v>263</v>
      </c>
      <c r="B264" s="338" t="s">
        <v>16526</v>
      </c>
      <c r="C264" s="335" t="s">
        <v>1040</v>
      </c>
      <c r="D264" s="329"/>
      <c r="E264" s="329" t="s">
        <v>14</v>
      </c>
      <c r="F264" s="336">
        <v>44663</v>
      </c>
      <c r="G264" s="336">
        <v>44722</v>
      </c>
      <c r="H264" s="336">
        <v>45474</v>
      </c>
      <c r="I264" s="336"/>
      <c r="J264" s="329" t="s">
        <v>1932</v>
      </c>
      <c r="K264" s="337" t="s">
        <v>26</v>
      </c>
      <c r="L264" s="337" t="s">
        <v>958</v>
      </c>
      <c r="M264" s="337" t="s">
        <v>958</v>
      </c>
      <c r="N264" s="337" t="s">
        <v>2155</v>
      </c>
      <c r="O264" s="337" t="s">
        <v>1041</v>
      </c>
      <c r="P264" s="337" t="s">
        <v>2448</v>
      </c>
      <c r="Q264" s="329" t="s">
        <v>21</v>
      </c>
      <c r="R264" s="338" t="s">
        <v>19436</v>
      </c>
      <c r="S264" s="329" t="s">
        <v>2135</v>
      </c>
      <c r="T264" s="329" t="s">
        <v>22</v>
      </c>
      <c r="U264" s="336">
        <v>36238</v>
      </c>
      <c r="V264" s="9" t="s">
        <v>255</v>
      </c>
      <c r="W264" s="329" t="s">
        <v>1382</v>
      </c>
      <c r="X264" s="329" t="s">
        <v>1936</v>
      </c>
      <c r="Y264" s="338" t="s">
        <v>19437</v>
      </c>
      <c r="Z264" s="336">
        <v>44706</v>
      </c>
      <c r="AA264" s="329" t="s">
        <v>1937</v>
      </c>
      <c r="AB264" s="329" t="s">
        <v>1956</v>
      </c>
      <c r="AC264" s="339" t="s">
        <v>1939</v>
      </c>
      <c r="AD264" s="329" t="s">
        <v>2429</v>
      </c>
      <c r="AE264" s="329" t="s">
        <v>2056</v>
      </c>
      <c r="AF264" s="329" t="s">
        <v>19438</v>
      </c>
      <c r="AG264" s="329" t="s">
        <v>19439</v>
      </c>
      <c r="AH264" s="329" t="s">
        <v>19438</v>
      </c>
      <c r="AI264" s="329" t="s">
        <v>19439</v>
      </c>
      <c r="AJ264" s="338" t="s">
        <v>19440</v>
      </c>
      <c r="AK264" s="329" t="s">
        <v>19441</v>
      </c>
      <c r="AL264" s="329" t="s">
        <v>2005</v>
      </c>
      <c r="AM264" s="500" t="s">
        <v>1042</v>
      </c>
      <c r="AN264" s="325" t="s">
        <v>1043</v>
      </c>
      <c r="AO264" s="7" t="s">
        <v>19442</v>
      </c>
      <c r="AQ264" s="6" t="s">
        <v>19443</v>
      </c>
      <c r="AR264" s="501" t="str">
        <f>Table2[[#This Row],[Employee Code]]</f>
        <v>12201413</v>
      </c>
      <c r="AS264" s="4" t="s">
        <v>16</v>
      </c>
      <c r="AT264" s="4" t="s">
        <v>14</v>
      </c>
    </row>
    <row r="265" spans="1:46" s="4" customFormat="1" ht="25" customHeight="1" x14ac:dyDescent="0.35">
      <c r="A265" s="365">
        <f t="shared" si="4"/>
        <v>264</v>
      </c>
      <c r="B265" s="338" t="s">
        <v>16528</v>
      </c>
      <c r="C265" s="335" t="s">
        <v>1048</v>
      </c>
      <c r="D265" s="329"/>
      <c r="E265" s="329" t="s">
        <v>14</v>
      </c>
      <c r="F265" s="336">
        <v>44671</v>
      </c>
      <c r="G265" s="336">
        <v>44730</v>
      </c>
      <c r="H265" s="336">
        <v>45474</v>
      </c>
      <c r="I265" s="336"/>
      <c r="J265" s="329" t="s">
        <v>1932</v>
      </c>
      <c r="K265" s="337" t="s">
        <v>18</v>
      </c>
      <c r="L265" s="337" t="s">
        <v>19</v>
      </c>
      <c r="M265" s="337" t="s">
        <v>19444</v>
      </c>
      <c r="N265" s="337" t="s">
        <v>2017</v>
      </c>
      <c r="O265" s="337" t="s">
        <v>1049</v>
      </c>
      <c r="P265" s="337" t="s">
        <v>2459</v>
      </c>
      <c r="Q265" s="329" t="s">
        <v>21</v>
      </c>
      <c r="R265" s="338" t="s">
        <v>19445</v>
      </c>
      <c r="S265" s="329" t="s">
        <v>2259</v>
      </c>
      <c r="T265" s="329" t="s">
        <v>53</v>
      </c>
      <c r="U265" s="336">
        <v>35760</v>
      </c>
      <c r="V265" s="9" t="s">
        <v>255</v>
      </c>
      <c r="W265" s="329" t="s">
        <v>141</v>
      </c>
      <c r="X265" s="329" t="s">
        <v>1936</v>
      </c>
      <c r="Y265" s="338" t="s">
        <v>19446</v>
      </c>
      <c r="Z265" s="336">
        <v>44529</v>
      </c>
      <c r="AA265" s="329" t="s">
        <v>1937</v>
      </c>
      <c r="AB265" s="329" t="s">
        <v>1956</v>
      </c>
      <c r="AC265" s="339" t="s">
        <v>1939</v>
      </c>
      <c r="AD265" s="329" t="s">
        <v>2423</v>
      </c>
      <c r="AE265" s="329" t="s">
        <v>2190</v>
      </c>
      <c r="AF265" s="329" t="s">
        <v>19447</v>
      </c>
      <c r="AG265" s="329" t="s">
        <v>19448</v>
      </c>
      <c r="AH265" s="329" t="s">
        <v>19447</v>
      </c>
      <c r="AI265" s="329" t="s">
        <v>19448</v>
      </c>
      <c r="AJ265" s="338" t="s">
        <v>19449</v>
      </c>
      <c r="AK265" s="329" t="s">
        <v>19450</v>
      </c>
      <c r="AL265" s="329" t="s">
        <v>1953</v>
      </c>
      <c r="AM265" s="500" t="s">
        <v>1050</v>
      </c>
      <c r="AN265" s="325" t="s">
        <v>1051</v>
      </c>
      <c r="AO265" s="7" t="s">
        <v>19451</v>
      </c>
      <c r="AQ265" s="6" t="s">
        <v>19452</v>
      </c>
      <c r="AR265" s="501" t="str">
        <f>Table2[[#This Row],[Employee Code]]</f>
        <v>12201416</v>
      </c>
      <c r="AS265" s="4" t="s">
        <v>16</v>
      </c>
      <c r="AT265" s="4" t="s">
        <v>14</v>
      </c>
    </row>
    <row r="266" spans="1:46" s="4" customFormat="1" ht="25" customHeight="1" x14ac:dyDescent="0.35">
      <c r="A266" s="365">
        <f t="shared" si="4"/>
        <v>265</v>
      </c>
      <c r="B266" s="338" t="s">
        <v>16529</v>
      </c>
      <c r="C266" s="335" t="s">
        <v>1052</v>
      </c>
      <c r="D266" s="329"/>
      <c r="E266" s="329" t="s">
        <v>14</v>
      </c>
      <c r="F266" s="336">
        <v>44676</v>
      </c>
      <c r="G266" s="336">
        <v>44735</v>
      </c>
      <c r="H266" s="336">
        <v>45474</v>
      </c>
      <c r="I266" s="336"/>
      <c r="J266" s="329" t="s">
        <v>1932</v>
      </c>
      <c r="K266" s="337" t="s">
        <v>26</v>
      </c>
      <c r="L266" s="337" t="s">
        <v>27</v>
      </c>
      <c r="M266" s="337" t="s">
        <v>27</v>
      </c>
      <c r="N266" s="337" t="s">
        <v>1990</v>
      </c>
      <c r="O266" s="337" t="s">
        <v>1053</v>
      </c>
      <c r="P266" s="337" t="s">
        <v>2460</v>
      </c>
      <c r="Q266" s="329" t="s">
        <v>21</v>
      </c>
      <c r="R266" s="516" t="s">
        <v>19453</v>
      </c>
      <c r="S266" s="329" t="s">
        <v>2079</v>
      </c>
      <c r="T266" s="329" t="s">
        <v>22</v>
      </c>
      <c r="U266" s="336">
        <v>33915</v>
      </c>
      <c r="V266" s="329" t="s">
        <v>781</v>
      </c>
      <c r="W266" s="329" t="s">
        <v>781</v>
      </c>
      <c r="X266" s="329" t="s">
        <v>1936</v>
      </c>
      <c r="Y266" s="338" t="s">
        <v>19454</v>
      </c>
      <c r="Z266" s="336">
        <v>44662</v>
      </c>
      <c r="AA266" s="329" t="s">
        <v>1937</v>
      </c>
      <c r="AB266" s="329" t="s">
        <v>1938</v>
      </c>
      <c r="AC266" s="339" t="s">
        <v>1939</v>
      </c>
      <c r="AD266" s="329" t="s">
        <v>2461</v>
      </c>
      <c r="AE266" s="329" t="s">
        <v>2462</v>
      </c>
      <c r="AF266" s="329" t="s">
        <v>19455</v>
      </c>
      <c r="AG266" s="329" t="s">
        <v>19456</v>
      </c>
      <c r="AH266" s="329" t="s">
        <v>19457</v>
      </c>
      <c r="AI266" s="329" t="s">
        <v>19458</v>
      </c>
      <c r="AJ266" s="338" t="s">
        <v>19459</v>
      </c>
      <c r="AK266" s="329" t="s">
        <v>19460</v>
      </c>
      <c r="AL266" s="329" t="s">
        <v>1941</v>
      </c>
      <c r="AM266" s="500" t="s">
        <v>1054</v>
      </c>
      <c r="AN266" s="325" t="s">
        <v>1055</v>
      </c>
      <c r="AO266" s="7"/>
      <c r="AQ266" s="6" t="s">
        <v>19461</v>
      </c>
      <c r="AR266" s="501" t="str">
        <f>Table2[[#This Row],[Employee Code]]</f>
        <v>12201419</v>
      </c>
      <c r="AS266" s="4" t="s">
        <v>16</v>
      </c>
      <c r="AT266" s="4" t="s">
        <v>14</v>
      </c>
    </row>
    <row r="267" spans="1:46" s="4" customFormat="1" ht="25" customHeight="1" x14ac:dyDescent="0.35">
      <c r="A267" s="365">
        <f t="shared" si="4"/>
        <v>266</v>
      </c>
      <c r="B267" s="338" t="s">
        <v>16530</v>
      </c>
      <c r="C267" s="335" t="s">
        <v>1056</v>
      </c>
      <c r="D267" s="329"/>
      <c r="E267" s="329" t="s">
        <v>14</v>
      </c>
      <c r="F267" s="336">
        <v>44676</v>
      </c>
      <c r="G267" s="336">
        <v>44735</v>
      </c>
      <c r="H267" s="336">
        <v>45474</v>
      </c>
      <c r="I267" s="336"/>
      <c r="J267" s="329" t="s">
        <v>1932</v>
      </c>
      <c r="K267" s="337" t="s">
        <v>80</v>
      </c>
      <c r="L267" s="337" t="s">
        <v>146</v>
      </c>
      <c r="M267" s="337" t="s">
        <v>2163</v>
      </c>
      <c r="N267" s="337" t="s">
        <v>2126</v>
      </c>
      <c r="O267" s="337" t="s">
        <v>1057</v>
      </c>
      <c r="P267" s="337" t="s">
        <v>2463</v>
      </c>
      <c r="Q267" s="329" t="s">
        <v>21</v>
      </c>
      <c r="R267" s="338" t="s">
        <v>19462</v>
      </c>
      <c r="S267" s="329" t="s">
        <v>1935</v>
      </c>
      <c r="T267" s="329" t="s">
        <v>22</v>
      </c>
      <c r="U267" s="336">
        <v>36440</v>
      </c>
      <c r="V267" s="9" t="s">
        <v>2228</v>
      </c>
      <c r="W267" s="329" t="s">
        <v>2228</v>
      </c>
      <c r="X267" s="329" t="s">
        <v>1936</v>
      </c>
      <c r="Y267" s="338" t="s">
        <v>19463</v>
      </c>
      <c r="Z267" s="336">
        <v>44535</v>
      </c>
      <c r="AA267" s="329" t="s">
        <v>1937</v>
      </c>
      <c r="AB267" s="329" t="s">
        <v>1956</v>
      </c>
      <c r="AC267" s="339" t="s">
        <v>1939</v>
      </c>
      <c r="AD267" s="329" t="s">
        <v>2098</v>
      </c>
      <c r="AE267" s="329" t="s">
        <v>1998</v>
      </c>
      <c r="AF267" s="329" t="s">
        <v>19464</v>
      </c>
      <c r="AG267" s="329" t="s">
        <v>19465</v>
      </c>
      <c r="AH267" s="329" t="s">
        <v>19466</v>
      </c>
      <c r="AI267" s="329" t="s">
        <v>19467</v>
      </c>
      <c r="AJ267" s="338" t="s">
        <v>19468</v>
      </c>
      <c r="AK267" s="329" t="s">
        <v>19469</v>
      </c>
      <c r="AL267" s="329" t="s">
        <v>1958</v>
      </c>
      <c r="AM267" s="500" t="s">
        <v>1058</v>
      </c>
      <c r="AN267" s="325" t="s">
        <v>1059</v>
      </c>
      <c r="AO267" s="7"/>
      <c r="AQ267" s="6" t="s">
        <v>19470</v>
      </c>
      <c r="AR267" s="501" t="str">
        <f>Table2[[#This Row],[Employee Code]]</f>
        <v>12201421</v>
      </c>
      <c r="AS267" s="4" t="s">
        <v>16</v>
      </c>
      <c r="AT267" s="4" t="s">
        <v>14</v>
      </c>
    </row>
    <row r="268" spans="1:46" s="4" customFormat="1" ht="25" customHeight="1" x14ac:dyDescent="0.35">
      <c r="A268" s="365">
        <f t="shared" si="4"/>
        <v>267</v>
      </c>
      <c r="B268" s="338" t="s">
        <v>16531</v>
      </c>
      <c r="C268" s="335" t="s">
        <v>1060</v>
      </c>
      <c r="D268" s="329"/>
      <c r="E268" s="329" t="s">
        <v>32</v>
      </c>
      <c r="F268" s="336">
        <v>44685</v>
      </c>
      <c r="G268" s="336">
        <v>44744</v>
      </c>
      <c r="H268" s="336">
        <v>45505</v>
      </c>
      <c r="I268" s="336"/>
      <c r="J268" s="329" t="s">
        <v>1932</v>
      </c>
      <c r="K268" s="337" t="s">
        <v>18</v>
      </c>
      <c r="L268" s="337" t="s">
        <v>283</v>
      </c>
      <c r="M268" s="337" t="s">
        <v>2116</v>
      </c>
      <c r="N268" s="337" t="s">
        <v>2050</v>
      </c>
      <c r="O268" s="337" t="s">
        <v>1061</v>
      </c>
      <c r="P268" s="337" t="s">
        <v>2464</v>
      </c>
      <c r="Q268" s="329" t="s">
        <v>21</v>
      </c>
      <c r="R268" s="516" t="s">
        <v>19471</v>
      </c>
      <c r="S268" s="329" t="s">
        <v>1935</v>
      </c>
      <c r="T268" s="329" t="s">
        <v>22</v>
      </c>
      <c r="U268" s="336">
        <v>35698</v>
      </c>
      <c r="V268" s="329" t="s">
        <v>544</v>
      </c>
      <c r="W268" s="329" t="s">
        <v>2205</v>
      </c>
      <c r="X268" s="329" t="s">
        <v>1936</v>
      </c>
      <c r="Y268" s="338" t="s">
        <v>19472</v>
      </c>
      <c r="Z268" s="336">
        <v>44897</v>
      </c>
      <c r="AA268" s="329" t="s">
        <v>1937</v>
      </c>
      <c r="AB268" s="329" t="s">
        <v>1956</v>
      </c>
      <c r="AC268" s="339" t="s">
        <v>1939</v>
      </c>
      <c r="AD268" s="329" t="s">
        <v>2072</v>
      </c>
      <c r="AE268" s="329" t="s">
        <v>2069</v>
      </c>
      <c r="AF268" s="329" t="s">
        <v>19473</v>
      </c>
      <c r="AG268" s="329" t="s">
        <v>19474</v>
      </c>
      <c r="AH268" s="329" t="s">
        <v>19475</v>
      </c>
      <c r="AI268" s="329" t="s">
        <v>19476</v>
      </c>
      <c r="AJ268" s="338" t="s">
        <v>19477</v>
      </c>
      <c r="AK268" s="329" t="s">
        <v>19478</v>
      </c>
      <c r="AL268" s="329" t="s">
        <v>2160</v>
      </c>
      <c r="AM268" s="500" t="s">
        <v>1062</v>
      </c>
      <c r="AN268" s="325" t="s">
        <v>1063</v>
      </c>
      <c r="AO268" s="7" t="s">
        <v>19479</v>
      </c>
      <c r="AQ268" s="6" t="s">
        <v>19480</v>
      </c>
      <c r="AR268" s="501" t="str">
        <f>Table2[[#This Row],[Employee Code]]</f>
        <v>12201425</v>
      </c>
      <c r="AS268" s="4" t="s">
        <v>16</v>
      </c>
      <c r="AT268" s="4" t="s">
        <v>17038</v>
      </c>
    </row>
    <row r="269" spans="1:46" s="4" customFormat="1" ht="25" customHeight="1" x14ac:dyDescent="0.35">
      <c r="A269" s="365">
        <f t="shared" si="4"/>
        <v>268</v>
      </c>
      <c r="B269" s="338" t="s">
        <v>16532</v>
      </c>
      <c r="C269" s="335" t="s">
        <v>1064</v>
      </c>
      <c r="D269" s="329" t="s">
        <v>19481</v>
      </c>
      <c r="E269" s="329" t="s">
        <v>14</v>
      </c>
      <c r="F269" s="336">
        <v>44685</v>
      </c>
      <c r="G269" s="336">
        <v>44744</v>
      </c>
      <c r="H269" s="336">
        <v>45505</v>
      </c>
      <c r="I269" s="336"/>
      <c r="J269" s="329" t="s">
        <v>1932</v>
      </c>
      <c r="K269" s="337" t="s">
        <v>34</v>
      </c>
      <c r="L269" s="337" t="s">
        <v>35</v>
      </c>
      <c r="M269" s="337" t="s">
        <v>1989</v>
      </c>
      <c r="N269" s="337" t="s">
        <v>1990</v>
      </c>
      <c r="O269" s="337" t="s">
        <v>75</v>
      </c>
      <c r="P269" s="337" t="s">
        <v>1991</v>
      </c>
      <c r="Q269" s="329" t="s">
        <v>21</v>
      </c>
      <c r="R269" s="338" t="s">
        <v>19482</v>
      </c>
      <c r="S269" s="329" t="s">
        <v>1944</v>
      </c>
      <c r="T269" s="329" t="s">
        <v>22</v>
      </c>
      <c r="U269" s="336">
        <v>34559</v>
      </c>
      <c r="V269" s="9" t="s">
        <v>255</v>
      </c>
      <c r="W269" s="329" t="s">
        <v>255</v>
      </c>
      <c r="X269" s="329" t="s">
        <v>1936</v>
      </c>
      <c r="Y269" s="338" t="s">
        <v>19483</v>
      </c>
      <c r="Z269" s="336">
        <v>44311</v>
      </c>
      <c r="AA269" s="329" t="s">
        <v>1937</v>
      </c>
      <c r="AB269" s="329" t="s">
        <v>1956</v>
      </c>
      <c r="AC269" s="339" t="s">
        <v>1939</v>
      </c>
      <c r="AD269" s="329" t="s">
        <v>2115</v>
      </c>
      <c r="AE269" s="329" t="s">
        <v>2465</v>
      </c>
      <c r="AF269" s="329" t="s">
        <v>19484</v>
      </c>
      <c r="AG269" s="329" t="s">
        <v>19485</v>
      </c>
      <c r="AH269" s="329" t="s">
        <v>19486</v>
      </c>
      <c r="AI269" s="329" t="s">
        <v>19487</v>
      </c>
      <c r="AJ269" s="338" t="s">
        <v>19488</v>
      </c>
      <c r="AK269" s="329" t="s">
        <v>672</v>
      </c>
      <c r="AL269" s="329" t="s">
        <v>1993</v>
      </c>
      <c r="AM269" s="500" t="s">
        <v>1065</v>
      </c>
      <c r="AN269" s="325" t="s">
        <v>1066</v>
      </c>
      <c r="AO269" s="7" t="s">
        <v>19489</v>
      </c>
      <c r="AQ269" s="6" t="s">
        <v>19490</v>
      </c>
      <c r="AR269" s="501" t="str">
        <f>Table2[[#This Row],[Employee Code]]</f>
        <v>12201428</v>
      </c>
      <c r="AS269" s="4" t="s">
        <v>16</v>
      </c>
      <c r="AT269" s="4" t="s">
        <v>14</v>
      </c>
    </row>
    <row r="270" spans="1:46" s="4" customFormat="1" ht="25" customHeight="1" x14ac:dyDescent="0.35">
      <c r="A270" s="365">
        <f t="shared" si="4"/>
        <v>269</v>
      </c>
      <c r="B270" s="338" t="s">
        <v>16533</v>
      </c>
      <c r="C270" s="335" t="s">
        <v>1067</v>
      </c>
      <c r="D270" s="329"/>
      <c r="E270" s="329" t="s">
        <v>14</v>
      </c>
      <c r="F270" s="336">
        <v>44685</v>
      </c>
      <c r="G270" s="336">
        <v>44744</v>
      </c>
      <c r="H270" s="336">
        <v>45505</v>
      </c>
      <c r="I270" s="336"/>
      <c r="J270" s="329" t="s">
        <v>1932</v>
      </c>
      <c r="K270" s="337" t="s">
        <v>64</v>
      </c>
      <c r="L270" s="337" t="s">
        <v>96</v>
      </c>
      <c r="M270" s="337" t="s">
        <v>19491</v>
      </c>
      <c r="N270" s="337" t="s">
        <v>2017</v>
      </c>
      <c r="O270" s="337" t="s">
        <v>97</v>
      </c>
      <c r="P270" s="337" t="s">
        <v>2002</v>
      </c>
      <c r="Q270" s="329" t="s">
        <v>21</v>
      </c>
      <c r="R270" s="516" t="s">
        <v>19492</v>
      </c>
      <c r="S270" s="329" t="s">
        <v>1935</v>
      </c>
      <c r="T270" s="329" t="s">
        <v>53</v>
      </c>
      <c r="U270" s="336">
        <v>35825</v>
      </c>
      <c r="V270" s="329" t="s">
        <v>255</v>
      </c>
      <c r="W270" s="329" t="s">
        <v>255</v>
      </c>
      <c r="X270" s="329" t="s">
        <v>1936</v>
      </c>
      <c r="Y270" s="338" t="s">
        <v>19493</v>
      </c>
      <c r="Z270" s="336">
        <v>44420</v>
      </c>
      <c r="AA270" s="329" t="s">
        <v>1937</v>
      </c>
      <c r="AB270" s="329" t="s">
        <v>1938</v>
      </c>
      <c r="AC270" s="339" t="s">
        <v>1939</v>
      </c>
      <c r="AD270" s="329" t="s">
        <v>19494</v>
      </c>
      <c r="AE270" s="329" t="s">
        <v>1982</v>
      </c>
      <c r="AF270" s="329" t="s">
        <v>19495</v>
      </c>
      <c r="AG270" s="329" t="s">
        <v>19496</v>
      </c>
      <c r="AH270" s="329" t="s">
        <v>19497</v>
      </c>
      <c r="AI270" s="329" t="s">
        <v>19498</v>
      </c>
      <c r="AJ270" s="338" t="s">
        <v>1068</v>
      </c>
      <c r="AK270" s="329" t="s">
        <v>19499</v>
      </c>
      <c r="AL270" s="329" t="s">
        <v>2005</v>
      </c>
      <c r="AM270" s="500" t="s">
        <v>1068</v>
      </c>
      <c r="AN270" s="325" t="s">
        <v>1069</v>
      </c>
      <c r="AO270" s="7"/>
      <c r="AQ270" s="6" t="s">
        <v>19500</v>
      </c>
      <c r="AR270" s="501" t="str">
        <f>Table2[[#This Row],[Employee Code]]</f>
        <v>12201429</v>
      </c>
      <c r="AS270" s="4" t="s">
        <v>16</v>
      </c>
      <c r="AT270" s="4" t="s">
        <v>14</v>
      </c>
    </row>
    <row r="271" spans="1:46" s="4" customFormat="1" ht="25" customHeight="1" x14ac:dyDescent="0.35">
      <c r="A271" s="365">
        <f t="shared" si="4"/>
        <v>270</v>
      </c>
      <c r="B271" s="338" t="s">
        <v>16534</v>
      </c>
      <c r="C271" s="335" t="s">
        <v>1070</v>
      </c>
      <c r="D271" s="329"/>
      <c r="E271" s="329" t="s">
        <v>1071</v>
      </c>
      <c r="F271" s="336">
        <v>44686</v>
      </c>
      <c r="G271" s="336">
        <v>44745</v>
      </c>
      <c r="H271" s="336">
        <v>45505</v>
      </c>
      <c r="I271" s="336"/>
      <c r="J271" s="329" t="s">
        <v>1932</v>
      </c>
      <c r="K271" s="337" t="s">
        <v>34</v>
      </c>
      <c r="L271" s="337" t="s">
        <v>35</v>
      </c>
      <c r="M271" s="337" t="s">
        <v>35</v>
      </c>
      <c r="N271" s="337" t="s">
        <v>2126</v>
      </c>
      <c r="O271" s="337" t="s">
        <v>307</v>
      </c>
      <c r="P271" s="337" t="s">
        <v>2127</v>
      </c>
      <c r="Q271" s="329" t="s">
        <v>21</v>
      </c>
      <c r="R271" s="338" t="s">
        <v>19501</v>
      </c>
      <c r="S271" s="329" t="s">
        <v>1944</v>
      </c>
      <c r="T271" s="329" t="s">
        <v>22</v>
      </c>
      <c r="U271" s="336">
        <v>32964</v>
      </c>
      <c r="V271" s="9" t="s">
        <v>1658</v>
      </c>
      <c r="W271" s="329" t="s">
        <v>1658</v>
      </c>
      <c r="X271" s="329" t="s">
        <v>1936</v>
      </c>
      <c r="Y271" s="338" t="s">
        <v>19502</v>
      </c>
      <c r="Z271" s="336">
        <v>44504</v>
      </c>
      <c r="AA271" s="329" t="s">
        <v>1937</v>
      </c>
      <c r="AB271" s="329" t="s">
        <v>1938</v>
      </c>
      <c r="AC271" s="339" t="s">
        <v>1939</v>
      </c>
      <c r="AD271" s="329" t="s">
        <v>2466</v>
      </c>
      <c r="AE271" s="329" t="s">
        <v>2041</v>
      </c>
      <c r="AF271" s="329" t="s">
        <v>19503</v>
      </c>
      <c r="AG271" s="329" t="s">
        <v>2467</v>
      </c>
      <c r="AH271" s="329" t="s">
        <v>19503</v>
      </c>
      <c r="AI271" s="329" t="s">
        <v>2467</v>
      </c>
      <c r="AJ271" s="338" t="s">
        <v>2468</v>
      </c>
      <c r="AK271" s="329" t="s">
        <v>2469</v>
      </c>
      <c r="AL271" s="329" t="s">
        <v>1941</v>
      </c>
      <c r="AM271" s="500" t="s">
        <v>1072</v>
      </c>
      <c r="AN271" s="325" t="s">
        <v>1073</v>
      </c>
      <c r="AO271" s="7" t="s">
        <v>19504</v>
      </c>
      <c r="AQ271" s="6" t="s">
        <v>19505</v>
      </c>
      <c r="AR271" s="501" t="str">
        <f>Table2[[#This Row],[Employee Code]]</f>
        <v>12201431</v>
      </c>
      <c r="AS271" s="4" t="s">
        <v>16</v>
      </c>
      <c r="AT271" s="4" t="s">
        <v>17038</v>
      </c>
    </row>
    <row r="272" spans="1:46" s="4" customFormat="1" ht="25" customHeight="1" x14ac:dyDescent="0.35">
      <c r="A272" s="365">
        <f t="shared" si="4"/>
        <v>271</v>
      </c>
      <c r="B272" s="338" t="s">
        <v>16535</v>
      </c>
      <c r="C272" s="335" t="s">
        <v>1074</v>
      </c>
      <c r="D272" s="329"/>
      <c r="E272" s="329" t="s">
        <v>145</v>
      </c>
      <c r="F272" s="336">
        <v>44690</v>
      </c>
      <c r="G272" s="336">
        <v>44749</v>
      </c>
      <c r="H272" s="336">
        <v>45505</v>
      </c>
      <c r="I272" s="336"/>
      <c r="J272" s="329" t="s">
        <v>1932</v>
      </c>
      <c r="K272" s="337" t="s">
        <v>80</v>
      </c>
      <c r="L272" s="337" t="s">
        <v>297</v>
      </c>
      <c r="M272" s="337" t="s">
        <v>2470</v>
      </c>
      <c r="N272" s="337" t="s">
        <v>1990</v>
      </c>
      <c r="O272" s="337" t="s">
        <v>196</v>
      </c>
      <c r="P272" s="337" t="s">
        <v>2061</v>
      </c>
      <c r="Q272" s="329" t="s">
        <v>83</v>
      </c>
      <c r="R272" s="516" t="s">
        <v>19506</v>
      </c>
      <c r="S272" s="329" t="s">
        <v>2003</v>
      </c>
      <c r="T272" s="329" t="s">
        <v>53</v>
      </c>
      <c r="U272" s="336">
        <v>32132</v>
      </c>
      <c r="V272" s="329" t="s">
        <v>2007</v>
      </c>
      <c r="W272" s="329" t="s">
        <v>2007</v>
      </c>
      <c r="X272" s="329" t="s">
        <v>1936</v>
      </c>
      <c r="Y272" s="338" t="s">
        <v>19507</v>
      </c>
      <c r="Z272" s="336">
        <v>43186</v>
      </c>
      <c r="AA272" s="329" t="s">
        <v>145</v>
      </c>
      <c r="AB272" s="329" t="s">
        <v>1938</v>
      </c>
      <c r="AC272" s="339" t="s">
        <v>1939</v>
      </c>
      <c r="AD272" s="329" t="s">
        <v>2123</v>
      </c>
      <c r="AE272" s="329" t="s">
        <v>1988</v>
      </c>
      <c r="AF272" s="329" t="s">
        <v>19508</v>
      </c>
      <c r="AG272" s="329" t="s">
        <v>19509</v>
      </c>
      <c r="AH272" s="329" t="s">
        <v>19508</v>
      </c>
      <c r="AI272" s="329" t="s">
        <v>19509</v>
      </c>
      <c r="AJ272" s="338" t="s">
        <v>19510</v>
      </c>
      <c r="AK272" s="329" t="s">
        <v>19511</v>
      </c>
      <c r="AL272" s="329" t="s">
        <v>1971</v>
      </c>
      <c r="AM272" s="500" t="s">
        <v>1075</v>
      </c>
      <c r="AN272" s="325" t="s">
        <v>1076</v>
      </c>
      <c r="AO272" s="7" t="s">
        <v>19512</v>
      </c>
      <c r="AQ272" s="6" t="s">
        <v>19513</v>
      </c>
      <c r="AR272" s="501" t="str">
        <f>Table2[[#This Row],[Employee Code]]</f>
        <v>12201433</v>
      </c>
      <c r="AS272" s="4" t="s">
        <v>17358</v>
      </c>
      <c r="AT272" s="4" t="s">
        <v>17038</v>
      </c>
    </row>
    <row r="273" spans="1:46" s="4" customFormat="1" ht="25" customHeight="1" x14ac:dyDescent="0.35">
      <c r="A273" s="365">
        <f t="shared" si="4"/>
        <v>272</v>
      </c>
      <c r="B273" s="338" t="s">
        <v>16536</v>
      </c>
      <c r="C273" s="335" t="s">
        <v>1077</v>
      </c>
      <c r="D273" s="329"/>
      <c r="E273" s="329" t="s">
        <v>14</v>
      </c>
      <c r="F273" s="336">
        <v>44690</v>
      </c>
      <c r="G273" s="336">
        <v>44749</v>
      </c>
      <c r="H273" s="336">
        <v>45505</v>
      </c>
      <c r="I273" s="336"/>
      <c r="J273" s="329" t="s">
        <v>1932</v>
      </c>
      <c r="K273" s="337" t="s">
        <v>26</v>
      </c>
      <c r="L273" s="337" t="s">
        <v>27</v>
      </c>
      <c r="M273" s="337" t="s">
        <v>27</v>
      </c>
      <c r="N273" s="337" t="s">
        <v>2050</v>
      </c>
      <c r="O273" s="337" t="s">
        <v>1078</v>
      </c>
      <c r="P273" s="337" t="s">
        <v>2471</v>
      </c>
      <c r="Q273" s="329" t="s">
        <v>21</v>
      </c>
      <c r="R273" s="338" t="s">
        <v>19514</v>
      </c>
      <c r="S273" s="329" t="s">
        <v>1944</v>
      </c>
      <c r="T273" s="329" t="s">
        <v>22</v>
      </c>
      <c r="U273" s="336">
        <v>33470</v>
      </c>
      <c r="V273" s="9" t="s">
        <v>2114</v>
      </c>
      <c r="W273" s="329" t="s">
        <v>2114</v>
      </c>
      <c r="X273" s="329" t="s">
        <v>1936</v>
      </c>
      <c r="Y273" s="338" t="s">
        <v>19515</v>
      </c>
      <c r="Z273" s="336">
        <v>44677</v>
      </c>
      <c r="AA273" s="329" t="s">
        <v>1937</v>
      </c>
      <c r="AB273" s="329" t="s">
        <v>1956</v>
      </c>
      <c r="AC273" s="339" t="s">
        <v>1939</v>
      </c>
      <c r="AD273" s="329" t="s">
        <v>18472</v>
      </c>
      <c r="AE273" s="329" t="s">
        <v>2095</v>
      </c>
      <c r="AF273" s="329" t="s">
        <v>19516</v>
      </c>
      <c r="AG273" s="329" t="s">
        <v>19517</v>
      </c>
      <c r="AH273" s="329" t="s">
        <v>19518</v>
      </c>
      <c r="AI273" s="329" t="s">
        <v>19519</v>
      </c>
      <c r="AJ273" s="338" t="s">
        <v>19520</v>
      </c>
      <c r="AK273" s="329" t="s">
        <v>19521</v>
      </c>
      <c r="AL273" s="329" t="s">
        <v>1963</v>
      </c>
      <c r="AM273" s="500" t="s">
        <v>1079</v>
      </c>
      <c r="AN273" s="325" t="s">
        <v>1080</v>
      </c>
      <c r="AO273" s="7" t="s">
        <v>19522</v>
      </c>
      <c r="AQ273" s="6" t="s">
        <v>19523</v>
      </c>
      <c r="AR273" s="501" t="str">
        <f>Table2[[#This Row],[Employee Code]]</f>
        <v>12201434</v>
      </c>
      <c r="AS273" s="4" t="s">
        <v>16</v>
      </c>
      <c r="AT273" s="4" t="s">
        <v>14</v>
      </c>
    </row>
    <row r="274" spans="1:46" s="4" customFormat="1" ht="25" customHeight="1" x14ac:dyDescent="0.35">
      <c r="A274" s="365">
        <f t="shared" si="4"/>
        <v>273</v>
      </c>
      <c r="B274" s="338" t="s">
        <v>16537</v>
      </c>
      <c r="C274" s="335" t="s">
        <v>1081</v>
      </c>
      <c r="D274" s="329"/>
      <c r="E274" s="329" t="s">
        <v>14</v>
      </c>
      <c r="F274" s="336">
        <v>44697</v>
      </c>
      <c r="G274" s="336">
        <v>44756</v>
      </c>
      <c r="H274" s="336">
        <v>45505</v>
      </c>
      <c r="I274" s="336"/>
      <c r="J274" s="329" t="s">
        <v>1932</v>
      </c>
      <c r="K274" s="337" t="s">
        <v>34</v>
      </c>
      <c r="L274" s="337" t="s">
        <v>115</v>
      </c>
      <c r="M274" s="337" t="s">
        <v>2070</v>
      </c>
      <c r="N274" s="337" t="s">
        <v>2126</v>
      </c>
      <c r="O274" s="337" t="s">
        <v>373</v>
      </c>
      <c r="P274" s="337" t="s">
        <v>2159</v>
      </c>
      <c r="Q274" s="329" t="s">
        <v>21</v>
      </c>
      <c r="R274" s="516" t="s">
        <v>19524</v>
      </c>
      <c r="S274" s="329" t="s">
        <v>1944</v>
      </c>
      <c r="T274" s="329" t="s">
        <v>22</v>
      </c>
      <c r="U274" s="336">
        <v>32557</v>
      </c>
      <c r="V274" s="329" t="s">
        <v>1045</v>
      </c>
      <c r="W274" s="329" t="s">
        <v>669</v>
      </c>
      <c r="X274" s="329" t="s">
        <v>1936</v>
      </c>
      <c r="Y274" s="338" t="s">
        <v>19525</v>
      </c>
      <c r="Z274" s="336">
        <v>45069</v>
      </c>
      <c r="AA274" s="329" t="s">
        <v>1937</v>
      </c>
      <c r="AB274" s="329" t="s">
        <v>1938</v>
      </c>
      <c r="AC274" s="339" t="s">
        <v>1974</v>
      </c>
      <c r="AD274" s="329" t="s">
        <v>1975</v>
      </c>
      <c r="AE274" s="329" t="s">
        <v>17323</v>
      </c>
      <c r="AF274" s="329" t="s">
        <v>19526</v>
      </c>
      <c r="AG274" s="329" t="s">
        <v>19527</v>
      </c>
      <c r="AH274" s="329" t="s">
        <v>19528</v>
      </c>
      <c r="AI274" s="329" t="s">
        <v>19529</v>
      </c>
      <c r="AJ274" s="338" t="s">
        <v>2472</v>
      </c>
      <c r="AK274" s="329" t="s">
        <v>2473</v>
      </c>
      <c r="AL274" s="329" t="s">
        <v>1941</v>
      </c>
      <c r="AM274" s="500" t="s">
        <v>1082</v>
      </c>
      <c r="AN274" s="325" t="s">
        <v>1083</v>
      </c>
      <c r="AO274" s="7" t="s">
        <v>1083</v>
      </c>
      <c r="AQ274" s="6" t="s">
        <v>19530</v>
      </c>
      <c r="AR274" s="501" t="str">
        <f>Table2[[#This Row],[Employee Code]]</f>
        <v>12201436</v>
      </c>
      <c r="AS274" s="4" t="s">
        <v>16</v>
      </c>
      <c r="AT274" s="4" t="s">
        <v>14</v>
      </c>
    </row>
    <row r="275" spans="1:46" s="4" customFormat="1" ht="25" customHeight="1" x14ac:dyDescent="0.35">
      <c r="A275" s="365">
        <f t="shared" si="4"/>
        <v>274</v>
      </c>
      <c r="B275" s="338" t="s">
        <v>16538</v>
      </c>
      <c r="C275" s="335" t="s">
        <v>1084</v>
      </c>
      <c r="D275" s="329"/>
      <c r="E275" s="329" t="s">
        <v>14</v>
      </c>
      <c r="F275" s="336">
        <v>44698</v>
      </c>
      <c r="G275" s="336">
        <v>44757</v>
      </c>
      <c r="H275" s="336">
        <v>45505</v>
      </c>
      <c r="I275" s="336"/>
      <c r="J275" s="329" t="s">
        <v>1932</v>
      </c>
      <c r="K275" s="337" t="s">
        <v>69</v>
      </c>
      <c r="L275" s="337" t="s">
        <v>70</v>
      </c>
      <c r="M275" s="337" t="s">
        <v>2197</v>
      </c>
      <c r="N275" s="337" t="s">
        <v>1972</v>
      </c>
      <c r="O275" s="337" t="s">
        <v>1085</v>
      </c>
      <c r="P275" s="337" t="s">
        <v>2474</v>
      </c>
      <c r="Q275" s="329" t="s">
        <v>21</v>
      </c>
      <c r="R275" s="338" t="s">
        <v>19531</v>
      </c>
      <c r="S275" s="329" t="s">
        <v>1944</v>
      </c>
      <c r="T275" s="329" t="s">
        <v>53</v>
      </c>
      <c r="U275" s="336">
        <v>31808</v>
      </c>
      <c r="V275" s="9" t="s">
        <v>255</v>
      </c>
      <c r="W275" s="329" t="s">
        <v>255</v>
      </c>
      <c r="X275" s="329" t="s">
        <v>1936</v>
      </c>
      <c r="Y275" s="338" t="s">
        <v>19532</v>
      </c>
      <c r="Z275" s="336">
        <v>44550</v>
      </c>
      <c r="AA275" s="329" t="s">
        <v>1937</v>
      </c>
      <c r="AB275" s="329" t="s">
        <v>1946</v>
      </c>
      <c r="AC275" s="339" t="s">
        <v>1974</v>
      </c>
      <c r="AD275" s="329" t="s">
        <v>2233</v>
      </c>
      <c r="AE275" s="329" t="s">
        <v>1988</v>
      </c>
      <c r="AF275" s="329" t="s">
        <v>19533</v>
      </c>
      <c r="AG275" s="329" t="s">
        <v>19534</v>
      </c>
      <c r="AH275" s="329" t="s">
        <v>19533</v>
      </c>
      <c r="AI275" s="329" t="s">
        <v>19534</v>
      </c>
      <c r="AJ275" s="338" t="s">
        <v>19535</v>
      </c>
      <c r="AK275" s="329" t="s">
        <v>19536</v>
      </c>
      <c r="AL275" s="329" t="s">
        <v>1953</v>
      </c>
      <c r="AM275" s="500" t="s">
        <v>1086</v>
      </c>
      <c r="AN275" s="325" t="s">
        <v>1087</v>
      </c>
      <c r="AO275" s="7" t="s">
        <v>19537</v>
      </c>
      <c r="AQ275" s="6" t="s">
        <v>19538</v>
      </c>
      <c r="AR275" s="501" t="str">
        <f>Table2[[#This Row],[Employee Code]]</f>
        <v>12201437</v>
      </c>
      <c r="AS275" s="4" t="s">
        <v>16</v>
      </c>
      <c r="AT275" s="4" t="s">
        <v>14</v>
      </c>
    </row>
    <row r="276" spans="1:46" s="4" customFormat="1" ht="25" customHeight="1" x14ac:dyDescent="0.35">
      <c r="A276" s="365">
        <f t="shared" si="4"/>
        <v>275</v>
      </c>
      <c r="B276" s="338" t="s">
        <v>16539</v>
      </c>
      <c r="C276" s="335" t="s">
        <v>1088</v>
      </c>
      <c r="D276" s="329"/>
      <c r="E276" s="329" t="s">
        <v>14</v>
      </c>
      <c r="F276" s="336">
        <v>44698</v>
      </c>
      <c r="G276" s="336">
        <v>44757</v>
      </c>
      <c r="H276" s="336">
        <v>45505</v>
      </c>
      <c r="I276" s="336"/>
      <c r="J276" s="329" t="s">
        <v>1932</v>
      </c>
      <c r="K276" s="337" t="s">
        <v>34</v>
      </c>
      <c r="L276" s="337" t="s">
        <v>35</v>
      </c>
      <c r="M276" s="337" t="s">
        <v>2142</v>
      </c>
      <c r="N276" s="337" t="s">
        <v>2017</v>
      </c>
      <c r="O276" s="337" t="s">
        <v>1000</v>
      </c>
      <c r="P276" s="337" t="s">
        <v>2432</v>
      </c>
      <c r="Q276" s="329" t="s">
        <v>21</v>
      </c>
      <c r="R276" s="516" t="s">
        <v>19539</v>
      </c>
      <c r="S276" s="329" t="s">
        <v>1935</v>
      </c>
      <c r="T276" s="329" t="s">
        <v>22</v>
      </c>
      <c r="U276" s="336">
        <v>34255</v>
      </c>
      <c r="V276" s="329" t="s">
        <v>255</v>
      </c>
      <c r="W276" s="329" t="s">
        <v>311</v>
      </c>
      <c r="X276" s="329" t="s">
        <v>1936</v>
      </c>
      <c r="Y276" s="338" t="s">
        <v>19540</v>
      </c>
      <c r="Z276" s="336">
        <v>44522</v>
      </c>
      <c r="AA276" s="329" t="s">
        <v>1937</v>
      </c>
      <c r="AB276" s="329" t="s">
        <v>1956</v>
      </c>
      <c r="AC276" s="339" t="s">
        <v>1939</v>
      </c>
      <c r="AD276" s="329" t="s">
        <v>1992</v>
      </c>
      <c r="AE276" s="329" t="s">
        <v>2475</v>
      </c>
      <c r="AF276" s="329" t="s">
        <v>19541</v>
      </c>
      <c r="AG276" s="329" t="s">
        <v>19542</v>
      </c>
      <c r="AH276" s="329" t="s">
        <v>19543</v>
      </c>
      <c r="AI276" s="329" t="s">
        <v>19544</v>
      </c>
      <c r="AJ276" s="338" t="s">
        <v>19545</v>
      </c>
      <c r="AK276" s="329" t="s">
        <v>19546</v>
      </c>
      <c r="AL276" s="329" t="s">
        <v>2005</v>
      </c>
      <c r="AM276" s="500" t="s">
        <v>1089</v>
      </c>
      <c r="AN276" s="325" t="s">
        <v>1090</v>
      </c>
      <c r="AO276" s="7" t="s">
        <v>19547</v>
      </c>
      <c r="AQ276" s="6" t="s">
        <v>19548</v>
      </c>
      <c r="AR276" s="501" t="str">
        <f>Table2[[#This Row],[Employee Code]]</f>
        <v>12201438</v>
      </c>
      <c r="AS276" s="4" t="s">
        <v>16</v>
      </c>
      <c r="AT276" s="4" t="s">
        <v>14</v>
      </c>
    </row>
    <row r="277" spans="1:46" s="4" customFormat="1" ht="25" customHeight="1" x14ac:dyDescent="0.35">
      <c r="A277" s="365">
        <f t="shared" si="4"/>
        <v>276</v>
      </c>
      <c r="B277" s="338" t="s">
        <v>16540</v>
      </c>
      <c r="C277" s="335" t="s">
        <v>1091</v>
      </c>
      <c r="D277" s="329"/>
      <c r="E277" s="329" t="s">
        <v>255</v>
      </c>
      <c r="F277" s="336">
        <v>44704</v>
      </c>
      <c r="G277" s="336">
        <v>44763</v>
      </c>
      <c r="H277" s="336">
        <v>45505</v>
      </c>
      <c r="I277" s="336"/>
      <c r="J277" s="329" t="s">
        <v>1932</v>
      </c>
      <c r="K277" s="337" t="s">
        <v>34</v>
      </c>
      <c r="L277" s="337" t="s">
        <v>35</v>
      </c>
      <c r="M277" s="337" t="s">
        <v>35</v>
      </c>
      <c r="N277" s="337" t="s">
        <v>1984</v>
      </c>
      <c r="O277" s="337" t="s">
        <v>243</v>
      </c>
      <c r="P277" s="337" t="s">
        <v>2476</v>
      </c>
      <c r="Q277" s="329" t="s">
        <v>21</v>
      </c>
      <c r="R277" s="338" t="s">
        <v>19549</v>
      </c>
      <c r="S277" s="329" t="s">
        <v>1935</v>
      </c>
      <c r="T277" s="329" t="s">
        <v>22</v>
      </c>
      <c r="U277" s="336">
        <v>30546</v>
      </c>
      <c r="V277" s="9" t="s">
        <v>1945</v>
      </c>
      <c r="W277" s="329" t="s">
        <v>781</v>
      </c>
      <c r="X277" s="329" t="s">
        <v>1936</v>
      </c>
      <c r="Y277" s="338" t="s">
        <v>19550</v>
      </c>
      <c r="Z277" s="336">
        <v>44808</v>
      </c>
      <c r="AA277" s="329" t="s">
        <v>1937</v>
      </c>
      <c r="AB277" s="329" t="s">
        <v>1946</v>
      </c>
      <c r="AC277" s="339" t="s">
        <v>1939</v>
      </c>
      <c r="AD277" s="329" t="s">
        <v>1957</v>
      </c>
      <c r="AE277" s="329" t="s">
        <v>2477</v>
      </c>
      <c r="AF277" s="329" t="s">
        <v>19551</v>
      </c>
      <c r="AG277" s="329" t="s">
        <v>19552</v>
      </c>
      <c r="AH277" s="329" t="s">
        <v>19551</v>
      </c>
      <c r="AI277" s="329" t="s">
        <v>19552</v>
      </c>
      <c r="AJ277" s="338" t="s">
        <v>19553</v>
      </c>
      <c r="AK277" s="329" t="s">
        <v>19554</v>
      </c>
      <c r="AL277" s="329" t="s">
        <v>1950</v>
      </c>
      <c r="AM277" s="500" t="s">
        <v>1092</v>
      </c>
      <c r="AN277" s="325" t="s">
        <v>1093</v>
      </c>
      <c r="AO277" s="7" t="s">
        <v>19555</v>
      </c>
      <c r="AQ277" s="6" t="s">
        <v>19556</v>
      </c>
      <c r="AR277" s="501" t="str">
        <f>Table2[[#This Row],[Employee Code]]</f>
        <v>12201440</v>
      </c>
      <c r="AS277" s="4" t="s">
        <v>16</v>
      </c>
      <c r="AT277" s="4" t="s">
        <v>17038</v>
      </c>
    </row>
    <row r="278" spans="1:46" s="4" customFormat="1" ht="25" customHeight="1" x14ac:dyDescent="0.35">
      <c r="A278" s="365">
        <f t="shared" si="4"/>
        <v>277</v>
      </c>
      <c r="B278" s="338" t="s">
        <v>16541</v>
      </c>
      <c r="C278" s="335" t="s">
        <v>1094</v>
      </c>
      <c r="D278" s="329"/>
      <c r="E278" s="329" t="s">
        <v>501</v>
      </c>
      <c r="F278" s="336">
        <v>44704</v>
      </c>
      <c r="G278" s="336">
        <v>44763</v>
      </c>
      <c r="H278" s="336">
        <v>45505</v>
      </c>
      <c r="I278" s="336"/>
      <c r="J278" s="329" t="s">
        <v>1932</v>
      </c>
      <c r="K278" s="337" t="s">
        <v>80</v>
      </c>
      <c r="L278" s="337" t="s">
        <v>146</v>
      </c>
      <c r="M278" s="337" t="s">
        <v>17841</v>
      </c>
      <c r="N278" s="337" t="s">
        <v>2050</v>
      </c>
      <c r="O278" s="337" t="s">
        <v>400</v>
      </c>
      <c r="P278" s="337" t="s">
        <v>2173</v>
      </c>
      <c r="Q278" s="329" t="s">
        <v>148</v>
      </c>
      <c r="R278" s="516" t="s">
        <v>19557</v>
      </c>
      <c r="S278" s="329" t="s">
        <v>1944</v>
      </c>
      <c r="T278" s="329" t="s">
        <v>22</v>
      </c>
      <c r="U278" s="336">
        <v>34713</v>
      </c>
      <c r="V278" s="329" t="s">
        <v>501</v>
      </c>
      <c r="W278" s="329" t="s">
        <v>501</v>
      </c>
      <c r="X278" s="329" t="s">
        <v>1936</v>
      </c>
      <c r="Y278" s="338" t="s">
        <v>19558</v>
      </c>
      <c r="Z278" s="336">
        <v>45059</v>
      </c>
      <c r="AA278" s="329" t="s">
        <v>1937</v>
      </c>
      <c r="AB278" s="329" t="s">
        <v>1938</v>
      </c>
      <c r="AC278" s="339" t="s">
        <v>1939</v>
      </c>
      <c r="AD278" s="329" t="s">
        <v>2365</v>
      </c>
      <c r="AE278" s="329" t="s">
        <v>2478</v>
      </c>
      <c r="AF278" s="329" t="s">
        <v>19559</v>
      </c>
      <c r="AG278" s="329" t="s">
        <v>19560</v>
      </c>
      <c r="AH278" s="329" t="s">
        <v>19559</v>
      </c>
      <c r="AI278" s="329" t="s">
        <v>19560</v>
      </c>
      <c r="AJ278" s="338" t="s">
        <v>19561</v>
      </c>
      <c r="AK278" s="329" t="s">
        <v>19562</v>
      </c>
      <c r="AL278" s="329" t="s">
        <v>1941</v>
      </c>
      <c r="AM278" s="500" t="s">
        <v>1095</v>
      </c>
      <c r="AN278" s="325" t="s">
        <v>1096</v>
      </c>
      <c r="AO278" s="7" t="s">
        <v>19563</v>
      </c>
      <c r="AQ278" s="6" t="s">
        <v>19564</v>
      </c>
      <c r="AR278" s="501" t="str">
        <f>Table2[[#This Row],[Employee Code]]</f>
        <v>12201441</v>
      </c>
      <c r="AS278" s="4" t="s">
        <v>16</v>
      </c>
      <c r="AT278" s="4" t="s">
        <v>17038</v>
      </c>
    </row>
    <row r="279" spans="1:46" s="4" customFormat="1" ht="25" customHeight="1" x14ac:dyDescent="0.35">
      <c r="A279" s="365">
        <f t="shared" si="4"/>
        <v>278</v>
      </c>
      <c r="B279" s="338" t="s">
        <v>16542</v>
      </c>
      <c r="C279" s="335" t="s">
        <v>1097</v>
      </c>
      <c r="D279" s="329"/>
      <c r="E279" s="329" t="s">
        <v>32</v>
      </c>
      <c r="F279" s="336">
        <v>44704</v>
      </c>
      <c r="G279" s="336">
        <v>44763</v>
      </c>
      <c r="H279" s="336">
        <v>45505</v>
      </c>
      <c r="I279" s="336"/>
      <c r="J279" s="329" t="s">
        <v>1932</v>
      </c>
      <c r="K279" s="337" t="s">
        <v>34</v>
      </c>
      <c r="L279" s="337" t="s">
        <v>35</v>
      </c>
      <c r="M279" s="337" t="s">
        <v>2292</v>
      </c>
      <c r="N279" s="337" t="s">
        <v>1990</v>
      </c>
      <c r="O279" s="337" t="s">
        <v>1098</v>
      </c>
      <c r="P279" s="337" t="s">
        <v>2479</v>
      </c>
      <c r="Q279" s="329" t="s">
        <v>21</v>
      </c>
      <c r="R279" s="338" t="s">
        <v>19565</v>
      </c>
      <c r="S279" s="329" t="s">
        <v>2174</v>
      </c>
      <c r="T279" s="329" t="s">
        <v>53</v>
      </c>
      <c r="U279" s="336">
        <v>33510</v>
      </c>
      <c r="V279" s="9" t="s">
        <v>1997</v>
      </c>
      <c r="W279" s="329" t="s">
        <v>79</v>
      </c>
      <c r="X279" s="329" t="s">
        <v>1936</v>
      </c>
      <c r="Y279" s="338" t="s">
        <v>19566</v>
      </c>
      <c r="Z279" s="336">
        <v>44424</v>
      </c>
      <c r="AA279" s="329" t="s">
        <v>1937</v>
      </c>
      <c r="AB279" s="329" t="s">
        <v>1938</v>
      </c>
      <c r="AC279" s="339" t="s">
        <v>1939</v>
      </c>
      <c r="AD279" s="329" t="s">
        <v>2240</v>
      </c>
      <c r="AE279" s="329" t="s">
        <v>2095</v>
      </c>
      <c r="AF279" s="329" t="s">
        <v>19567</v>
      </c>
      <c r="AG279" s="329" t="s">
        <v>19568</v>
      </c>
      <c r="AH279" s="329" t="s">
        <v>19569</v>
      </c>
      <c r="AI279" s="329" t="s">
        <v>19570</v>
      </c>
      <c r="AJ279" s="338" t="s">
        <v>19571</v>
      </c>
      <c r="AK279" s="329" t="s">
        <v>19572</v>
      </c>
      <c r="AL279" s="329" t="s">
        <v>1971</v>
      </c>
      <c r="AM279" s="500" t="s">
        <v>1099</v>
      </c>
      <c r="AN279" s="325" t="s">
        <v>1100</v>
      </c>
      <c r="AO279" s="7"/>
      <c r="AQ279" s="6" t="s">
        <v>19573</v>
      </c>
      <c r="AR279" s="501" t="str">
        <f>Table2[[#This Row],[Employee Code]]</f>
        <v>12201442</v>
      </c>
      <c r="AS279" s="4" t="s">
        <v>16</v>
      </c>
      <c r="AT279" s="4" t="s">
        <v>17038</v>
      </c>
    </row>
    <row r="280" spans="1:46" s="4" customFormat="1" ht="25" customHeight="1" x14ac:dyDescent="0.35">
      <c r="A280" s="365">
        <f t="shared" si="4"/>
        <v>279</v>
      </c>
      <c r="B280" s="338" t="s">
        <v>16543</v>
      </c>
      <c r="C280" s="335" t="s">
        <v>1101</v>
      </c>
      <c r="D280" s="329"/>
      <c r="E280" s="329" t="s">
        <v>14</v>
      </c>
      <c r="F280" s="336">
        <v>44711</v>
      </c>
      <c r="G280" s="336">
        <v>44770</v>
      </c>
      <c r="H280" s="336">
        <v>45505</v>
      </c>
      <c r="I280" s="336"/>
      <c r="J280" s="329" t="s">
        <v>1932</v>
      </c>
      <c r="K280" s="337" t="s">
        <v>40</v>
      </c>
      <c r="L280" s="337" t="s">
        <v>1102</v>
      </c>
      <c r="M280" s="337" t="s">
        <v>2412</v>
      </c>
      <c r="N280" s="337" t="s">
        <v>1942</v>
      </c>
      <c r="O280" s="337" t="s">
        <v>1103</v>
      </c>
      <c r="P280" s="337" t="s">
        <v>16771</v>
      </c>
      <c r="Q280" s="329" t="s">
        <v>21</v>
      </c>
      <c r="R280" s="516" t="s">
        <v>19574</v>
      </c>
      <c r="S280" s="329" t="s">
        <v>1944</v>
      </c>
      <c r="T280" s="329" t="s">
        <v>22</v>
      </c>
      <c r="U280" s="336">
        <v>32337</v>
      </c>
      <c r="V280" s="329" t="s">
        <v>255</v>
      </c>
      <c r="W280" s="329" t="s">
        <v>501</v>
      </c>
      <c r="X280" s="329" t="s">
        <v>1936</v>
      </c>
      <c r="Y280" s="338" t="s">
        <v>19575</v>
      </c>
      <c r="Z280" s="336">
        <v>44502</v>
      </c>
      <c r="AA280" s="329" t="s">
        <v>1937</v>
      </c>
      <c r="AB280" s="329" t="s">
        <v>1938</v>
      </c>
      <c r="AC280" s="339" t="s">
        <v>1939</v>
      </c>
      <c r="AD280" s="329" t="s">
        <v>2010</v>
      </c>
      <c r="AE280" s="329" t="s">
        <v>2069</v>
      </c>
      <c r="AF280" s="329" t="s">
        <v>19576</v>
      </c>
      <c r="AG280" s="329" t="s">
        <v>19577</v>
      </c>
      <c r="AH280" s="329" t="s">
        <v>19576</v>
      </c>
      <c r="AI280" s="329" t="s">
        <v>19577</v>
      </c>
      <c r="AJ280" s="338" t="s">
        <v>19578</v>
      </c>
      <c r="AK280" s="329" t="s">
        <v>19579</v>
      </c>
      <c r="AL280" s="329" t="s">
        <v>1941</v>
      </c>
      <c r="AM280" s="500" t="s">
        <v>1104</v>
      </c>
      <c r="AN280" s="325" t="s">
        <v>1105</v>
      </c>
      <c r="AO280" s="7"/>
      <c r="AQ280" s="6" t="s">
        <v>19580</v>
      </c>
      <c r="AR280" s="501" t="str">
        <f>Table2[[#This Row],[Employee Code]]</f>
        <v>12201444</v>
      </c>
      <c r="AS280" s="4" t="s">
        <v>16</v>
      </c>
      <c r="AT280" s="4" t="s">
        <v>14</v>
      </c>
    </row>
    <row r="281" spans="1:46" s="4" customFormat="1" ht="25" customHeight="1" x14ac:dyDescent="0.35">
      <c r="A281" s="365">
        <f t="shared" si="4"/>
        <v>280</v>
      </c>
      <c r="B281" s="338" t="s">
        <v>16544</v>
      </c>
      <c r="C281" s="335" t="s">
        <v>1106</v>
      </c>
      <c r="D281" s="329"/>
      <c r="E281" s="329" t="s">
        <v>14</v>
      </c>
      <c r="F281" s="336">
        <v>44711</v>
      </c>
      <c r="G281" s="336">
        <v>44770</v>
      </c>
      <c r="H281" s="336">
        <v>45505</v>
      </c>
      <c r="I281" s="336"/>
      <c r="J281" s="329" t="s">
        <v>1932</v>
      </c>
      <c r="K281" s="337" t="s">
        <v>34</v>
      </c>
      <c r="L281" s="337" t="s">
        <v>115</v>
      </c>
      <c r="M281" s="337" t="s">
        <v>2042</v>
      </c>
      <c r="N281" s="337" t="s">
        <v>2050</v>
      </c>
      <c r="O281" s="337" t="s">
        <v>366</v>
      </c>
      <c r="P281" s="337" t="s">
        <v>2158</v>
      </c>
      <c r="Q281" s="329" t="s">
        <v>21</v>
      </c>
      <c r="R281" s="338" t="s">
        <v>19581</v>
      </c>
      <c r="S281" s="329" t="s">
        <v>2252</v>
      </c>
      <c r="T281" s="329" t="s">
        <v>53</v>
      </c>
      <c r="U281" s="336">
        <v>33568</v>
      </c>
      <c r="V281" s="9" t="s">
        <v>255</v>
      </c>
      <c r="W281" s="329" t="s">
        <v>79</v>
      </c>
      <c r="X281" s="329" t="s">
        <v>1936</v>
      </c>
      <c r="Y281" s="338" t="s">
        <v>19582</v>
      </c>
      <c r="Z281" s="336">
        <v>44317</v>
      </c>
      <c r="AA281" s="329" t="s">
        <v>1937</v>
      </c>
      <c r="AB281" s="329" t="s">
        <v>1956</v>
      </c>
      <c r="AC281" s="339" t="s">
        <v>1939</v>
      </c>
      <c r="AD281" s="329" t="s">
        <v>2098</v>
      </c>
      <c r="AE281" s="329" t="s">
        <v>1948</v>
      </c>
      <c r="AF281" s="329" t="s">
        <v>19583</v>
      </c>
      <c r="AG281" s="329" t="s">
        <v>19584</v>
      </c>
      <c r="AH281" s="329" t="s">
        <v>19583</v>
      </c>
      <c r="AI281" s="329" t="s">
        <v>19584</v>
      </c>
      <c r="AJ281" s="338" t="s">
        <v>19585</v>
      </c>
      <c r="AK281" s="329" t="s">
        <v>19586</v>
      </c>
      <c r="AL281" s="329" t="s">
        <v>2425</v>
      </c>
      <c r="AM281" s="500" t="s">
        <v>1107</v>
      </c>
      <c r="AN281" s="325" t="s">
        <v>1108</v>
      </c>
      <c r="AO281" s="7" t="s">
        <v>19587</v>
      </c>
      <c r="AQ281" s="6" t="s">
        <v>19588</v>
      </c>
      <c r="AR281" s="501" t="str">
        <f>Table2[[#This Row],[Employee Code]]</f>
        <v>12201446</v>
      </c>
      <c r="AS281" s="4" t="s">
        <v>16</v>
      </c>
      <c r="AT281" s="4" t="s">
        <v>14</v>
      </c>
    </row>
    <row r="282" spans="1:46" s="4" customFormat="1" ht="25" customHeight="1" x14ac:dyDescent="0.35">
      <c r="A282" s="365">
        <f t="shared" si="4"/>
        <v>281</v>
      </c>
      <c r="B282" s="338" t="s">
        <v>16545</v>
      </c>
      <c r="C282" s="335" t="s">
        <v>1109</v>
      </c>
      <c r="D282" s="329"/>
      <c r="E282" s="329" t="s">
        <v>14</v>
      </c>
      <c r="F282" s="336">
        <v>44711</v>
      </c>
      <c r="G282" s="336">
        <v>44770</v>
      </c>
      <c r="H282" s="336">
        <v>45505</v>
      </c>
      <c r="I282" s="336"/>
      <c r="J282" s="329" t="s">
        <v>1932</v>
      </c>
      <c r="K282" s="337" t="s">
        <v>34</v>
      </c>
      <c r="L282" s="337" t="s">
        <v>115</v>
      </c>
      <c r="M282" s="337" t="s">
        <v>2042</v>
      </c>
      <c r="N282" s="337" t="s">
        <v>2050</v>
      </c>
      <c r="O282" s="337" t="s">
        <v>366</v>
      </c>
      <c r="P282" s="337" t="s">
        <v>2158</v>
      </c>
      <c r="Q282" s="329" t="s">
        <v>21</v>
      </c>
      <c r="R282" s="516" t="s">
        <v>19589</v>
      </c>
      <c r="S282" s="329" t="s">
        <v>2295</v>
      </c>
      <c r="T282" s="329" t="s">
        <v>53</v>
      </c>
      <c r="U282" s="336">
        <v>33697</v>
      </c>
      <c r="V282" s="329" t="s">
        <v>255</v>
      </c>
      <c r="W282" s="329" t="s">
        <v>79</v>
      </c>
      <c r="X282" s="329" t="s">
        <v>1936</v>
      </c>
      <c r="Y282" s="338" t="s">
        <v>19590</v>
      </c>
      <c r="Z282" s="336">
        <v>44315</v>
      </c>
      <c r="AA282" s="329" t="s">
        <v>1937</v>
      </c>
      <c r="AB282" s="329" t="s">
        <v>1956</v>
      </c>
      <c r="AC282" s="339" t="s">
        <v>1939</v>
      </c>
      <c r="AD282" s="329" t="s">
        <v>2115</v>
      </c>
      <c r="AE282" s="329" t="s">
        <v>2480</v>
      </c>
      <c r="AF282" s="329" t="s">
        <v>19591</v>
      </c>
      <c r="AG282" s="329" t="s">
        <v>19592</v>
      </c>
      <c r="AH282" s="329" t="s">
        <v>19591</v>
      </c>
      <c r="AI282" s="329" t="s">
        <v>19592</v>
      </c>
      <c r="AJ282" s="338" t="s">
        <v>19593</v>
      </c>
      <c r="AK282" s="329" t="s">
        <v>19594</v>
      </c>
      <c r="AL282" s="329" t="s">
        <v>1953</v>
      </c>
      <c r="AM282" s="500" t="s">
        <v>1110</v>
      </c>
      <c r="AN282" s="325" t="s">
        <v>1111</v>
      </c>
      <c r="AO282" s="7" t="s">
        <v>19595</v>
      </c>
      <c r="AQ282" s="6" t="s">
        <v>19596</v>
      </c>
      <c r="AR282" s="501" t="str">
        <f>Table2[[#This Row],[Employee Code]]</f>
        <v>12201447</v>
      </c>
      <c r="AS282" s="4" t="s">
        <v>16</v>
      </c>
      <c r="AT282" s="4" t="s">
        <v>14</v>
      </c>
    </row>
    <row r="283" spans="1:46" s="4" customFormat="1" ht="25" customHeight="1" x14ac:dyDescent="0.35">
      <c r="A283" s="365">
        <f t="shared" si="4"/>
        <v>282</v>
      </c>
      <c r="B283" s="338" t="s">
        <v>16546</v>
      </c>
      <c r="C283" s="335" t="s">
        <v>1112</v>
      </c>
      <c r="D283" s="329"/>
      <c r="E283" s="329" t="s">
        <v>14</v>
      </c>
      <c r="F283" s="336">
        <v>44714</v>
      </c>
      <c r="G283" s="336">
        <v>44773</v>
      </c>
      <c r="H283" s="336">
        <v>45505</v>
      </c>
      <c r="I283" s="336"/>
      <c r="J283" s="329" t="s">
        <v>1932</v>
      </c>
      <c r="K283" s="337" t="s">
        <v>18</v>
      </c>
      <c r="L283" s="337" t="s">
        <v>218</v>
      </c>
      <c r="M283" s="337" t="s">
        <v>2083</v>
      </c>
      <c r="N283" s="337" t="s">
        <v>2050</v>
      </c>
      <c r="O283" s="337" t="s">
        <v>1113</v>
      </c>
      <c r="P283" s="337" t="s">
        <v>2481</v>
      </c>
      <c r="Q283" s="329" t="s">
        <v>21</v>
      </c>
      <c r="R283" s="516" t="s">
        <v>19597</v>
      </c>
      <c r="S283" s="329" t="s">
        <v>2174</v>
      </c>
      <c r="T283" s="329" t="s">
        <v>22</v>
      </c>
      <c r="U283" s="336">
        <v>33355</v>
      </c>
      <c r="V283" s="329" t="s">
        <v>255</v>
      </c>
      <c r="W283" s="329" t="s">
        <v>255</v>
      </c>
      <c r="X283" s="329" t="s">
        <v>1936</v>
      </c>
      <c r="Y283" s="338" t="s">
        <v>19598</v>
      </c>
      <c r="Z283" s="336">
        <v>44302</v>
      </c>
      <c r="AA283" s="329" t="s">
        <v>1937</v>
      </c>
      <c r="AB283" s="329" t="s">
        <v>1938</v>
      </c>
      <c r="AC283" s="339" t="s">
        <v>1939</v>
      </c>
      <c r="AD283" s="329" t="s">
        <v>17562</v>
      </c>
      <c r="AE283" s="329" t="s">
        <v>1948</v>
      </c>
      <c r="AF283" s="329" t="s">
        <v>19599</v>
      </c>
      <c r="AG283" s="329" t="s">
        <v>19600</v>
      </c>
      <c r="AH283" s="329" t="s">
        <v>19599</v>
      </c>
      <c r="AI283" s="329" t="s">
        <v>19600</v>
      </c>
      <c r="AJ283" s="338" t="s">
        <v>19601</v>
      </c>
      <c r="AK283" s="329" t="s">
        <v>19602</v>
      </c>
      <c r="AL283" s="329" t="s">
        <v>2107</v>
      </c>
      <c r="AM283" s="500" t="s">
        <v>1114</v>
      </c>
      <c r="AN283" s="325" t="s">
        <v>1115</v>
      </c>
      <c r="AO283" s="7" t="s">
        <v>19603</v>
      </c>
      <c r="AQ283" s="6" t="s">
        <v>19604</v>
      </c>
      <c r="AR283" s="501" t="str">
        <f>Table2[[#This Row],[Employee Code]]</f>
        <v>12201453</v>
      </c>
      <c r="AS283" s="4" t="s">
        <v>16</v>
      </c>
      <c r="AT283" s="4" t="s">
        <v>14</v>
      </c>
    </row>
    <row r="284" spans="1:46" s="4" customFormat="1" ht="25" customHeight="1" x14ac:dyDescent="0.35">
      <c r="A284" s="365">
        <f t="shared" si="4"/>
        <v>283</v>
      </c>
      <c r="B284" s="338" t="s">
        <v>16548</v>
      </c>
      <c r="C284" s="335" t="s">
        <v>1118</v>
      </c>
      <c r="D284" s="329"/>
      <c r="E284" s="329" t="s">
        <v>14</v>
      </c>
      <c r="F284" s="336">
        <v>44725</v>
      </c>
      <c r="G284" s="336">
        <v>44784</v>
      </c>
      <c r="H284" s="336">
        <v>45536</v>
      </c>
      <c r="I284" s="336"/>
      <c r="J284" s="329" t="s">
        <v>1932</v>
      </c>
      <c r="K284" s="337" t="s">
        <v>18</v>
      </c>
      <c r="L284" s="337" t="s">
        <v>19</v>
      </c>
      <c r="M284" s="337" t="s">
        <v>2483</v>
      </c>
      <c r="N284" s="337" t="s">
        <v>1990</v>
      </c>
      <c r="O284" s="337" t="s">
        <v>1119</v>
      </c>
      <c r="P284" s="337" t="s">
        <v>2484</v>
      </c>
      <c r="Q284" s="329" t="s">
        <v>21</v>
      </c>
      <c r="R284" s="338" t="s">
        <v>19605</v>
      </c>
      <c r="S284" s="329" t="s">
        <v>2485</v>
      </c>
      <c r="T284" s="329" t="s">
        <v>53</v>
      </c>
      <c r="U284" s="336">
        <v>32757</v>
      </c>
      <c r="V284" s="9" t="s">
        <v>255</v>
      </c>
      <c r="W284" s="329" t="s">
        <v>2114</v>
      </c>
      <c r="X284" s="329" t="s">
        <v>1936</v>
      </c>
      <c r="Y284" s="338" t="s">
        <v>19606</v>
      </c>
      <c r="Z284" s="336">
        <v>44792</v>
      </c>
      <c r="AA284" s="329" t="s">
        <v>2009</v>
      </c>
      <c r="AB284" s="329" t="s">
        <v>1956</v>
      </c>
      <c r="AC284" s="339" t="s">
        <v>1939</v>
      </c>
      <c r="AD284" s="329" t="s">
        <v>2031</v>
      </c>
      <c r="AE284" s="329" t="s">
        <v>19145</v>
      </c>
      <c r="AF284" s="329" t="s">
        <v>19607</v>
      </c>
      <c r="AG284" s="329" t="s">
        <v>19608</v>
      </c>
      <c r="AH284" s="329" t="s">
        <v>19607</v>
      </c>
      <c r="AI284" s="329" t="s">
        <v>19608</v>
      </c>
      <c r="AJ284" s="338" t="s">
        <v>19609</v>
      </c>
      <c r="AK284" s="329" t="s">
        <v>19610</v>
      </c>
      <c r="AL284" s="329" t="s">
        <v>2005</v>
      </c>
      <c r="AM284" s="500" t="s">
        <v>1120</v>
      </c>
      <c r="AN284" s="325" t="s">
        <v>1121</v>
      </c>
      <c r="AO284" s="7" t="s">
        <v>19611</v>
      </c>
      <c r="AQ284" s="6" t="s">
        <v>19612</v>
      </c>
      <c r="AR284" s="501" t="str">
        <f>Table2[[#This Row],[Employee Code]]</f>
        <v>12201457</v>
      </c>
      <c r="AS284" s="4" t="s">
        <v>16</v>
      </c>
      <c r="AT284" s="4" t="s">
        <v>14</v>
      </c>
    </row>
    <row r="285" spans="1:46" s="4" customFormat="1" ht="25" customHeight="1" x14ac:dyDescent="0.35">
      <c r="A285" s="365">
        <f t="shared" si="4"/>
        <v>284</v>
      </c>
      <c r="B285" s="338" t="s">
        <v>16549</v>
      </c>
      <c r="C285" s="335" t="s">
        <v>1122</v>
      </c>
      <c r="D285" s="329"/>
      <c r="E285" s="329" t="s">
        <v>32</v>
      </c>
      <c r="F285" s="336">
        <v>44728</v>
      </c>
      <c r="G285" s="336">
        <v>44787</v>
      </c>
      <c r="H285" s="336">
        <v>45536</v>
      </c>
      <c r="I285" s="336"/>
      <c r="J285" s="329" t="s">
        <v>1932</v>
      </c>
      <c r="K285" s="337" t="s">
        <v>34</v>
      </c>
      <c r="L285" s="337" t="s">
        <v>115</v>
      </c>
      <c r="M285" s="337" t="s">
        <v>2070</v>
      </c>
      <c r="N285" s="337" t="s">
        <v>2017</v>
      </c>
      <c r="O285" s="337" t="s">
        <v>898</v>
      </c>
      <c r="P285" s="337" t="s">
        <v>2396</v>
      </c>
      <c r="Q285" s="329" t="s">
        <v>21</v>
      </c>
      <c r="R285" s="516" t="s">
        <v>19613</v>
      </c>
      <c r="S285" s="329" t="s">
        <v>2003</v>
      </c>
      <c r="T285" s="329" t="s">
        <v>53</v>
      </c>
      <c r="U285" s="336">
        <v>33176</v>
      </c>
      <c r="V285" s="329" t="s">
        <v>79</v>
      </c>
      <c r="W285" s="329" t="s">
        <v>79</v>
      </c>
      <c r="X285" s="329" t="s">
        <v>1936</v>
      </c>
      <c r="Y285" s="338" t="s">
        <v>19614</v>
      </c>
      <c r="Z285" s="336">
        <v>44412</v>
      </c>
      <c r="AA285" s="329" t="s">
        <v>1937</v>
      </c>
      <c r="AB285" s="329" t="s">
        <v>1938</v>
      </c>
      <c r="AC285" s="339" t="s">
        <v>1939</v>
      </c>
      <c r="AD285" s="329" t="s">
        <v>2240</v>
      </c>
      <c r="AE285" s="329" t="s">
        <v>2095</v>
      </c>
      <c r="AF285" s="329" t="s">
        <v>19615</v>
      </c>
      <c r="AG285" s="329" t="s">
        <v>19616</v>
      </c>
      <c r="AH285" s="329" t="s">
        <v>19615</v>
      </c>
      <c r="AI285" s="329" t="s">
        <v>19616</v>
      </c>
      <c r="AJ285" s="338" t="s">
        <v>19617</v>
      </c>
      <c r="AK285" s="329" t="s">
        <v>19618</v>
      </c>
      <c r="AL285" s="329" t="s">
        <v>1971</v>
      </c>
      <c r="AM285" s="500" t="s">
        <v>1123</v>
      </c>
      <c r="AN285" s="325" t="s">
        <v>1124</v>
      </c>
      <c r="AO285" s="7" t="s">
        <v>19619</v>
      </c>
      <c r="AQ285" s="6" t="s">
        <v>19620</v>
      </c>
      <c r="AR285" s="501" t="str">
        <f>Table2[[#This Row],[Employee Code]]</f>
        <v>12201458</v>
      </c>
      <c r="AS285" s="4" t="s">
        <v>16</v>
      </c>
      <c r="AT285" s="4" t="s">
        <v>17038</v>
      </c>
    </row>
    <row r="286" spans="1:46" s="4" customFormat="1" ht="25" customHeight="1" x14ac:dyDescent="0.35">
      <c r="A286" s="365">
        <f t="shared" si="4"/>
        <v>285</v>
      </c>
      <c r="B286" s="338" t="s">
        <v>16550</v>
      </c>
      <c r="C286" s="335" t="s">
        <v>1125</v>
      </c>
      <c r="D286" s="329"/>
      <c r="E286" s="329" t="s">
        <v>14</v>
      </c>
      <c r="F286" s="336">
        <v>44732</v>
      </c>
      <c r="G286" s="336">
        <v>44791</v>
      </c>
      <c r="H286" s="336">
        <v>45536</v>
      </c>
      <c r="I286" s="336"/>
      <c r="J286" s="329" t="s">
        <v>1932</v>
      </c>
      <c r="K286" s="337" t="s">
        <v>64</v>
      </c>
      <c r="L286" s="337" t="s">
        <v>96</v>
      </c>
      <c r="M286" s="337" t="s">
        <v>19621</v>
      </c>
      <c r="N286" s="337" t="s">
        <v>1984</v>
      </c>
      <c r="O286" s="337" t="s">
        <v>97</v>
      </c>
      <c r="P286" s="337" t="s">
        <v>2002</v>
      </c>
      <c r="Q286" s="329" t="s">
        <v>21</v>
      </c>
      <c r="R286" s="338" t="s">
        <v>19622</v>
      </c>
      <c r="S286" s="329" t="s">
        <v>1944</v>
      </c>
      <c r="T286" s="329" t="s">
        <v>53</v>
      </c>
      <c r="U286" s="336">
        <v>35088</v>
      </c>
      <c r="V286" s="9" t="s">
        <v>255</v>
      </c>
      <c r="W286" s="329" t="s">
        <v>544</v>
      </c>
      <c r="X286" s="329" t="s">
        <v>1936</v>
      </c>
      <c r="Y286" s="338" t="s">
        <v>19623</v>
      </c>
      <c r="Z286" s="336">
        <v>44387</v>
      </c>
      <c r="AA286" s="329" t="s">
        <v>1937</v>
      </c>
      <c r="AB286" s="329" t="s">
        <v>1956</v>
      </c>
      <c r="AC286" s="339" t="s">
        <v>1939</v>
      </c>
      <c r="AD286" s="329" t="s">
        <v>19624</v>
      </c>
      <c r="AE286" s="329" t="s">
        <v>2095</v>
      </c>
      <c r="AF286" s="329" t="s">
        <v>19625</v>
      </c>
      <c r="AG286" s="329" t="s">
        <v>19626</v>
      </c>
      <c r="AH286" s="329" t="s">
        <v>19625</v>
      </c>
      <c r="AI286" s="329" t="s">
        <v>19626</v>
      </c>
      <c r="AJ286" s="338" t="s">
        <v>19627</v>
      </c>
      <c r="AK286" s="329" t="s">
        <v>19628</v>
      </c>
      <c r="AL286" s="329" t="s">
        <v>2107</v>
      </c>
      <c r="AM286" s="500" t="s">
        <v>1126</v>
      </c>
      <c r="AN286" s="325" t="s">
        <v>1127</v>
      </c>
      <c r="AO286" s="7" t="s">
        <v>19629</v>
      </c>
      <c r="AQ286" s="6" t="s">
        <v>19630</v>
      </c>
      <c r="AR286" s="501" t="str">
        <f>Table2[[#This Row],[Employee Code]]</f>
        <v>12201459</v>
      </c>
      <c r="AS286" s="4" t="s">
        <v>16</v>
      </c>
      <c r="AT286" s="4" t="s">
        <v>14</v>
      </c>
    </row>
    <row r="287" spans="1:46" s="4" customFormat="1" ht="25" customHeight="1" x14ac:dyDescent="0.35">
      <c r="A287" s="365">
        <f t="shared" si="4"/>
        <v>286</v>
      </c>
      <c r="B287" s="338" t="s">
        <v>16551</v>
      </c>
      <c r="C287" s="335" t="s">
        <v>1128</v>
      </c>
      <c r="D287" s="329"/>
      <c r="E287" s="329" t="s">
        <v>14</v>
      </c>
      <c r="F287" s="336">
        <v>44732</v>
      </c>
      <c r="G287" s="336">
        <v>44791</v>
      </c>
      <c r="H287" s="336">
        <v>45536</v>
      </c>
      <c r="I287" s="336"/>
      <c r="J287" s="329" t="s">
        <v>1932</v>
      </c>
      <c r="K287" s="337" t="s">
        <v>34</v>
      </c>
      <c r="L287" s="337" t="s">
        <v>115</v>
      </c>
      <c r="M287" s="337" t="s">
        <v>2118</v>
      </c>
      <c r="N287" s="337" t="s">
        <v>1990</v>
      </c>
      <c r="O287" s="337" t="s">
        <v>289</v>
      </c>
      <c r="P287" s="337" t="s">
        <v>2486</v>
      </c>
      <c r="Q287" s="329" t="s">
        <v>21</v>
      </c>
      <c r="R287" s="516" t="s">
        <v>19631</v>
      </c>
      <c r="S287" s="329" t="s">
        <v>1935</v>
      </c>
      <c r="T287" s="329" t="s">
        <v>22</v>
      </c>
      <c r="U287" s="336">
        <v>32391</v>
      </c>
      <c r="V287" s="329" t="s">
        <v>1045</v>
      </c>
      <c r="W287" s="329" t="s">
        <v>79</v>
      </c>
      <c r="X287" s="329" t="s">
        <v>1936</v>
      </c>
      <c r="Y287" s="338" t="s">
        <v>19632</v>
      </c>
      <c r="Z287" s="336">
        <v>44313</v>
      </c>
      <c r="AA287" s="329" t="s">
        <v>1937</v>
      </c>
      <c r="AB287" s="329" t="s">
        <v>1938</v>
      </c>
      <c r="AC287" s="339" t="s">
        <v>1939</v>
      </c>
      <c r="AD287" s="329" t="s">
        <v>19633</v>
      </c>
      <c r="AE287" s="329" t="s">
        <v>19634</v>
      </c>
      <c r="AF287" s="329" t="s">
        <v>19635</v>
      </c>
      <c r="AG287" s="329" t="s">
        <v>19636</v>
      </c>
      <c r="AH287" s="329" t="s">
        <v>19635</v>
      </c>
      <c r="AI287" s="329" t="s">
        <v>19636</v>
      </c>
      <c r="AJ287" s="338" t="s">
        <v>19637</v>
      </c>
      <c r="AK287" s="329" t="s">
        <v>19638</v>
      </c>
      <c r="AL287" s="329" t="s">
        <v>1941</v>
      </c>
      <c r="AM287" s="500" t="s">
        <v>1129</v>
      </c>
      <c r="AN287" s="325" t="s">
        <v>1130</v>
      </c>
      <c r="AO287" s="7" t="s">
        <v>19639</v>
      </c>
      <c r="AQ287" s="6" t="s">
        <v>19640</v>
      </c>
      <c r="AR287" s="501" t="str">
        <f>Table2[[#This Row],[Employee Code]]</f>
        <v>12201460</v>
      </c>
      <c r="AS287" s="4" t="s">
        <v>16</v>
      </c>
      <c r="AT287" s="4" t="s">
        <v>14</v>
      </c>
    </row>
    <row r="288" spans="1:46" s="4" customFormat="1" ht="25" customHeight="1" x14ac:dyDescent="0.35">
      <c r="A288" s="365">
        <f t="shared" si="4"/>
        <v>287</v>
      </c>
      <c r="B288" s="338" t="s">
        <v>16552</v>
      </c>
      <c r="C288" s="335" t="s">
        <v>1131</v>
      </c>
      <c r="D288" s="329"/>
      <c r="E288" s="329" t="s">
        <v>14</v>
      </c>
      <c r="F288" s="336">
        <v>44732</v>
      </c>
      <c r="G288" s="336">
        <v>44791</v>
      </c>
      <c r="H288" s="336">
        <v>45536</v>
      </c>
      <c r="I288" s="336"/>
      <c r="J288" s="329" t="s">
        <v>1932</v>
      </c>
      <c r="K288" s="337" t="s">
        <v>69</v>
      </c>
      <c r="L288" s="337" t="s">
        <v>70</v>
      </c>
      <c r="M288" s="337" t="s">
        <v>1983</v>
      </c>
      <c r="N288" s="337" t="s">
        <v>1990</v>
      </c>
      <c r="O288" s="337" t="s">
        <v>1132</v>
      </c>
      <c r="P288" s="337" t="s">
        <v>2487</v>
      </c>
      <c r="Q288" s="329" t="s">
        <v>21</v>
      </c>
      <c r="R288" s="338" t="s">
        <v>19641</v>
      </c>
      <c r="S288" s="329" t="s">
        <v>2259</v>
      </c>
      <c r="T288" s="329" t="s">
        <v>53</v>
      </c>
      <c r="U288" s="336">
        <v>30457</v>
      </c>
      <c r="V288" s="9" t="s">
        <v>255</v>
      </c>
      <c r="W288" s="329" t="s">
        <v>501</v>
      </c>
      <c r="X288" s="329" t="s">
        <v>1936</v>
      </c>
      <c r="Y288" s="338" t="s">
        <v>19642</v>
      </c>
      <c r="Z288" s="336">
        <v>44552</v>
      </c>
      <c r="AA288" s="329" t="s">
        <v>1937</v>
      </c>
      <c r="AB288" s="329" t="s">
        <v>1938</v>
      </c>
      <c r="AC288" s="339" t="s">
        <v>1968</v>
      </c>
      <c r="AD288" s="329" t="s">
        <v>19643</v>
      </c>
      <c r="AE288" s="329" t="s">
        <v>19644</v>
      </c>
      <c r="AF288" s="329" t="s">
        <v>19645</v>
      </c>
      <c r="AG288" s="329" t="s">
        <v>19646</v>
      </c>
      <c r="AH288" s="329" t="s">
        <v>19647</v>
      </c>
      <c r="AI288" s="329" t="s">
        <v>19648</v>
      </c>
      <c r="AJ288" s="338" t="s">
        <v>19649</v>
      </c>
      <c r="AK288" s="329" t="s">
        <v>19650</v>
      </c>
      <c r="AL288" s="329" t="s">
        <v>1971</v>
      </c>
      <c r="AM288" s="500" t="s">
        <v>1133</v>
      </c>
      <c r="AN288" s="325" t="s">
        <v>1134</v>
      </c>
      <c r="AO288" s="7" t="s">
        <v>19651</v>
      </c>
      <c r="AQ288" s="6" t="s">
        <v>19652</v>
      </c>
      <c r="AR288" s="501" t="str">
        <f>Table2[[#This Row],[Employee Code]]</f>
        <v>12201461</v>
      </c>
      <c r="AS288" s="4" t="s">
        <v>16</v>
      </c>
      <c r="AT288" s="4" t="s">
        <v>14</v>
      </c>
    </row>
    <row r="289" spans="1:46" s="4" customFormat="1" ht="25" customHeight="1" x14ac:dyDescent="0.35">
      <c r="A289" s="365">
        <f t="shared" si="4"/>
        <v>288</v>
      </c>
      <c r="B289" s="338" t="s">
        <v>16553</v>
      </c>
      <c r="C289" s="335" t="s">
        <v>1135</v>
      </c>
      <c r="D289" s="329"/>
      <c r="E289" s="329" t="s">
        <v>14</v>
      </c>
      <c r="F289" s="336">
        <v>44734</v>
      </c>
      <c r="G289" s="336">
        <v>44793</v>
      </c>
      <c r="H289" s="336">
        <v>45536</v>
      </c>
      <c r="I289" s="336"/>
      <c r="J289" s="329" t="s">
        <v>1932</v>
      </c>
      <c r="K289" s="337" t="s">
        <v>18</v>
      </c>
      <c r="L289" s="337" t="s">
        <v>218</v>
      </c>
      <c r="M289" s="337" t="s">
        <v>2406</v>
      </c>
      <c r="N289" s="337" t="s">
        <v>1972</v>
      </c>
      <c r="O289" s="337" t="s">
        <v>1136</v>
      </c>
      <c r="P289" s="337" t="s">
        <v>2488</v>
      </c>
      <c r="Q289" s="329" t="s">
        <v>21</v>
      </c>
      <c r="R289" s="516" t="s">
        <v>19653</v>
      </c>
      <c r="S289" s="329" t="s">
        <v>2135</v>
      </c>
      <c r="T289" s="329" t="s">
        <v>53</v>
      </c>
      <c r="U289" s="336">
        <v>34413</v>
      </c>
      <c r="V289" s="329" t="s">
        <v>255</v>
      </c>
      <c r="W289" s="329" t="s">
        <v>255</v>
      </c>
      <c r="X289" s="329" t="s">
        <v>1936</v>
      </c>
      <c r="Y289" s="338" t="s">
        <v>19654</v>
      </c>
      <c r="Z289" s="336">
        <v>44417</v>
      </c>
      <c r="AA289" s="329" t="s">
        <v>1937</v>
      </c>
      <c r="AB289" s="329" t="s">
        <v>1938</v>
      </c>
      <c r="AC289" s="339" t="s">
        <v>1939</v>
      </c>
      <c r="AD289" s="329" t="s">
        <v>19655</v>
      </c>
      <c r="AE289" s="329" t="s">
        <v>1948</v>
      </c>
      <c r="AF289" s="329" t="s">
        <v>19656</v>
      </c>
      <c r="AG289" s="329" t="s">
        <v>19657</v>
      </c>
      <c r="AH289" s="329" t="s">
        <v>19658</v>
      </c>
      <c r="AI289" s="329" t="s">
        <v>19659</v>
      </c>
      <c r="AJ289" s="338" t="s">
        <v>19660</v>
      </c>
      <c r="AK289" s="329" t="s">
        <v>19661</v>
      </c>
      <c r="AL289" s="329" t="s">
        <v>1971</v>
      </c>
      <c r="AM289" s="500" t="s">
        <v>1137</v>
      </c>
      <c r="AN289" s="325" t="s">
        <v>1138</v>
      </c>
      <c r="AO289" s="7"/>
      <c r="AQ289" s="6" t="s">
        <v>19662</v>
      </c>
      <c r="AR289" s="501" t="str">
        <f>Table2[[#This Row],[Employee Code]]</f>
        <v>12201464</v>
      </c>
      <c r="AS289" s="4" t="s">
        <v>16</v>
      </c>
      <c r="AT289" s="4" t="s">
        <v>14</v>
      </c>
    </row>
    <row r="290" spans="1:46" s="4" customFormat="1" ht="25" customHeight="1" x14ac:dyDescent="0.35">
      <c r="A290" s="365">
        <f t="shared" si="4"/>
        <v>289</v>
      </c>
      <c r="B290" s="338" t="s">
        <v>16554</v>
      </c>
      <c r="C290" s="335" t="s">
        <v>1139</v>
      </c>
      <c r="D290" s="329"/>
      <c r="E290" s="329" t="s">
        <v>32</v>
      </c>
      <c r="F290" s="336">
        <v>44736</v>
      </c>
      <c r="G290" s="336">
        <v>44795</v>
      </c>
      <c r="H290" s="336">
        <v>45536</v>
      </c>
      <c r="I290" s="336"/>
      <c r="J290" s="329" t="s">
        <v>1932</v>
      </c>
      <c r="K290" s="337" t="s">
        <v>26</v>
      </c>
      <c r="L290" s="337" t="s">
        <v>27</v>
      </c>
      <c r="M290" s="337" t="s">
        <v>27</v>
      </c>
      <c r="N290" s="337" t="s">
        <v>1984</v>
      </c>
      <c r="O290" s="337" t="s">
        <v>1140</v>
      </c>
      <c r="P290" s="337" t="s">
        <v>2489</v>
      </c>
      <c r="Q290" s="329" t="s">
        <v>21</v>
      </c>
      <c r="R290" s="338" t="s">
        <v>19663</v>
      </c>
      <c r="S290" s="329" t="s">
        <v>2003</v>
      </c>
      <c r="T290" s="329" t="s">
        <v>22</v>
      </c>
      <c r="U290" s="336">
        <v>30821</v>
      </c>
      <c r="V290" s="9" t="s">
        <v>501</v>
      </c>
      <c r="W290" s="329" t="s">
        <v>501</v>
      </c>
      <c r="X290" s="329" t="s">
        <v>1936</v>
      </c>
      <c r="Y290" s="338" t="s">
        <v>2490</v>
      </c>
      <c r="Z290" s="336">
        <v>44692</v>
      </c>
      <c r="AA290" s="329" t="s">
        <v>1937</v>
      </c>
      <c r="AB290" s="329" t="s">
        <v>1938</v>
      </c>
      <c r="AC290" s="339" t="s">
        <v>1939</v>
      </c>
      <c r="AD290" s="329" t="s">
        <v>19664</v>
      </c>
      <c r="AE290" s="329" t="s">
        <v>2041</v>
      </c>
      <c r="AF290" s="329" t="s">
        <v>19665</v>
      </c>
      <c r="AG290" s="329" t="s">
        <v>19666</v>
      </c>
      <c r="AH290" s="329" t="s">
        <v>19665</v>
      </c>
      <c r="AI290" s="329" t="s">
        <v>19666</v>
      </c>
      <c r="AJ290" s="338" t="s">
        <v>19667</v>
      </c>
      <c r="AK290" s="329" t="s">
        <v>2491</v>
      </c>
      <c r="AL290" s="329" t="s">
        <v>1941</v>
      </c>
      <c r="AM290" s="500" t="s">
        <v>1141</v>
      </c>
      <c r="AN290" s="325" t="s">
        <v>1142</v>
      </c>
      <c r="AO290" s="7" t="s">
        <v>19668</v>
      </c>
      <c r="AQ290" s="6" t="s">
        <v>19669</v>
      </c>
      <c r="AR290" s="501" t="str">
        <f>Table2[[#This Row],[Employee Code]]</f>
        <v>12201466</v>
      </c>
      <c r="AS290" s="4" t="s">
        <v>16</v>
      </c>
      <c r="AT290" s="4" t="s">
        <v>17038</v>
      </c>
    </row>
    <row r="291" spans="1:46" s="4" customFormat="1" ht="25" customHeight="1" x14ac:dyDescent="0.35">
      <c r="A291" s="365">
        <f t="shared" si="4"/>
        <v>290</v>
      </c>
      <c r="B291" s="338" t="s">
        <v>16555</v>
      </c>
      <c r="C291" s="335" t="s">
        <v>1143</v>
      </c>
      <c r="D291" s="329"/>
      <c r="E291" s="329" t="s">
        <v>14</v>
      </c>
      <c r="F291" s="336">
        <v>44748</v>
      </c>
      <c r="G291" s="336">
        <v>44807</v>
      </c>
      <c r="H291" s="336">
        <v>45173</v>
      </c>
      <c r="I291" s="336">
        <v>45565</v>
      </c>
      <c r="J291" s="329" t="s">
        <v>2085</v>
      </c>
      <c r="K291" s="337" t="s">
        <v>18</v>
      </c>
      <c r="L291" s="337" t="s">
        <v>19</v>
      </c>
      <c r="M291" s="337" t="s">
        <v>19</v>
      </c>
      <c r="N291" s="337" t="s">
        <v>1990</v>
      </c>
      <c r="O291" s="337" t="s">
        <v>1144</v>
      </c>
      <c r="P291" s="337" t="s">
        <v>2492</v>
      </c>
      <c r="Q291" s="329" t="s">
        <v>21</v>
      </c>
      <c r="R291" s="338" t="s">
        <v>19670</v>
      </c>
      <c r="S291" s="329" t="s">
        <v>1935</v>
      </c>
      <c r="T291" s="329" t="s">
        <v>53</v>
      </c>
      <c r="U291" s="336">
        <v>34452</v>
      </c>
      <c r="V291" s="9" t="s">
        <v>255</v>
      </c>
      <c r="W291" s="329" t="s">
        <v>255</v>
      </c>
      <c r="X291" s="329" t="s">
        <v>1936</v>
      </c>
      <c r="Y291" s="338" t="s">
        <v>19671</v>
      </c>
      <c r="Z291" s="336">
        <v>44508</v>
      </c>
      <c r="AA291" s="329" t="s">
        <v>1937</v>
      </c>
      <c r="AB291" s="329" t="s">
        <v>1956</v>
      </c>
      <c r="AC291" s="339" t="s">
        <v>1939</v>
      </c>
      <c r="AD291" s="329" t="s">
        <v>2149</v>
      </c>
      <c r="AE291" s="329" t="s">
        <v>1948</v>
      </c>
      <c r="AF291" s="329" t="s">
        <v>19672</v>
      </c>
      <c r="AG291" s="329" t="s">
        <v>19673</v>
      </c>
      <c r="AH291" s="329" t="s">
        <v>19674</v>
      </c>
      <c r="AI291" s="329" t="s">
        <v>19673</v>
      </c>
      <c r="AJ291" s="338" t="s">
        <v>2493</v>
      </c>
      <c r="AK291" s="329" t="s">
        <v>2494</v>
      </c>
      <c r="AL291" s="329" t="s">
        <v>2005</v>
      </c>
      <c r="AM291" s="500" t="s">
        <v>1145</v>
      </c>
      <c r="AN291" s="325" t="s">
        <v>1146</v>
      </c>
      <c r="AO291" s="7" t="s">
        <v>19675</v>
      </c>
      <c r="AQ291" s="6" t="s">
        <v>19676</v>
      </c>
      <c r="AR291" s="501" t="str">
        <f>Table2[[#This Row],[Employee Code]]</f>
        <v>12201477</v>
      </c>
      <c r="AS291" s="4" t="s">
        <v>16</v>
      </c>
      <c r="AT291" s="4" t="s">
        <v>14</v>
      </c>
    </row>
    <row r="292" spans="1:46" s="4" customFormat="1" ht="25" customHeight="1" x14ac:dyDescent="0.35">
      <c r="A292" s="365">
        <f t="shared" si="4"/>
        <v>291</v>
      </c>
      <c r="B292" s="338" t="s">
        <v>16556</v>
      </c>
      <c r="C292" s="335" t="s">
        <v>1147</v>
      </c>
      <c r="D292" s="329"/>
      <c r="E292" s="329" t="s">
        <v>14</v>
      </c>
      <c r="F292" s="336">
        <v>44753</v>
      </c>
      <c r="G292" s="336">
        <v>44812</v>
      </c>
      <c r="H292" s="336">
        <v>45178</v>
      </c>
      <c r="I292" s="336">
        <v>45565</v>
      </c>
      <c r="J292" s="329" t="s">
        <v>2085</v>
      </c>
      <c r="K292" s="337" t="s">
        <v>26</v>
      </c>
      <c r="L292" s="337" t="s">
        <v>751</v>
      </c>
      <c r="M292" s="337" t="s">
        <v>2495</v>
      </c>
      <c r="N292" s="337" t="s">
        <v>1942</v>
      </c>
      <c r="O292" s="337" t="s">
        <v>1148</v>
      </c>
      <c r="P292" s="337" t="s">
        <v>2496</v>
      </c>
      <c r="Q292" s="329" t="s">
        <v>21</v>
      </c>
      <c r="R292" s="516" t="s">
        <v>19677</v>
      </c>
      <c r="S292" s="329" t="s">
        <v>1935</v>
      </c>
      <c r="T292" s="329" t="s">
        <v>22</v>
      </c>
      <c r="U292" s="336">
        <v>32789</v>
      </c>
      <c r="V292" s="329" t="s">
        <v>343</v>
      </c>
      <c r="W292" s="329" t="s">
        <v>343</v>
      </c>
      <c r="X292" s="329" t="s">
        <v>1936</v>
      </c>
      <c r="Y292" s="338" t="s">
        <v>19678</v>
      </c>
      <c r="Z292" s="336">
        <v>44663</v>
      </c>
      <c r="AA292" s="329" t="s">
        <v>1937</v>
      </c>
      <c r="AB292" s="329" t="s">
        <v>1938</v>
      </c>
      <c r="AC292" s="339" t="s">
        <v>1939</v>
      </c>
      <c r="AD292" s="329" t="s">
        <v>1992</v>
      </c>
      <c r="AE292" s="329" t="s">
        <v>2080</v>
      </c>
      <c r="AF292" s="329" t="s">
        <v>19679</v>
      </c>
      <c r="AG292" s="329" t="s">
        <v>19680</v>
      </c>
      <c r="AH292" s="329" t="s">
        <v>19681</v>
      </c>
      <c r="AI292" s="329" t="s">
        <v>19682</v>
      </c>
      <c r="AJ292" s="338" t="s">
        <v>2497</v>
      </c>
      <c r="AK292" s="329" t="s">
        <v>2498</v>
      </c>
      <c r="AL292" s="329" t="s">
        <v>1941</v>
      </c>
      <c r="AM292" s="500" t="s">
        <v>1149</v>
      </c>
      <c r="AN292" s="325" t="s">
        <v>1150</v>
      </c>
      <c r="AO292" s="7" t="s">
        <v>19683</v>
      </c>
      <c r="AQ292" s="6" t="s">
        <v>19684</v>
      </c>
      <c r="AR292" s="501" t="str">
        <f>Table2[[#This Row],[Employee Code]]</f>
        <v>12201478</v>
      </c>
      <c r="AS292" s="4" t="s">
        <v>16</v>
      </c>
      <c r="AT292" s="4" t="s">
        <v>14</v>
      </c>
    </row>
    <row r="293" spans="1:46" s="4" customFormat="1" ht="25" customHeight="1" x14ac:dyDescent="0.35">
      <c r="A293" s="365">
        <f t="shared" si="4"/>
        <v>292</v>
      </c>
      <c r="B293" s="338" t="s">
        <v>16557</v>
      </c>
      <c r="C293" s="335" t="s">
        <v>1151</v>
      </c>
      <c r="D293" s="329"/>
      <c r="E293" s="329" t="s">
        <v>14</v>
      </c>
      <c r="F293" s="336">
        <v>44753</v>
      </c>
      <c r="G293" s="336">
        <v>44812</v>
      </c>
      <c r="H293" s="336">
        <v>45178</v>
      </c>
      <c r="I293" s="336">
        <v>45565</v>
      </c>
      <c r="J293" s="329" t="s">
        <v>2085</v>
      </c>
      <c r="K293" s="337" t="s">
        <v>34</v>
      </c>
      <c r="L293" s="337" t="s">
        <v>35</v>
      </c>
      <c r="M293" s="337" t="s">
        <v>1989</v>
      </c>
      <c r="N293" s="337" t="s">
        <v>1990</v>
      </c>
      <c r="O293" s="337" t="s">
        <v>75</v>
      </c>
      <c r="P293" s="337" t="s">
        <v>1991</v>
      </c>
      <c r="Q293" s="329" t="s">
        <v>21</v>
      </c>
      <c r="R293" s="338" t="s">
        <v>19685</v>
      </c>
      <c r="S293" s="329" t="s">
        <v>2153</v>
      </c>
      <c r="T293" s="329" t="s">
        <v>22</v>
      </c>
      <c r="U293" s="336">
        <v>33481</v>
      </c>
      <c r="V293" s="9" t="s">
        <v>351</v>
      </c>
      <c r="W293" s="329" t="s">
        <v>351</v>
      </c>
      <c r="X293" s="329" t="s">
        <v>1936</v>
      </c>
      <c r="Y293" s="338" t="s">
        <v>19686</v>
      </c>
      <c r="Z293" s="336">
        <v>44428</v>
      </c>
      <c r="AA293" s="329" t="s">
        <v>1937</v>
      </c>
      <c r="AB293" s="329" t="s">
        <v>1938</v>
      </c>
      <c r="AC293" s="339" t="s">
        <v>1939</v>
      </c>
      <c r="AD293" s="329" t="s">
        <v>2010</v>
      </c>
      <c r="AE293" s="329" t="s">
        <v>2417</v>
      </c>
      <c r="AF293" s="329" t="s">
        <v>19687</v>
      </c>
      <c r="AG293" s="329" t="s">
        <v>19688</v>
      </c>
      <c r="AH293" s="329" t="s">
        <v>19689</v>
      </c>
      <c r="AI293" s="329" t="s">
        <v>19688</v>
      </c>
      <c r="AJ293" s="338" t="s">
        <v>19690</v>
      </c>
      <c r="AK293" s="329" t="s">
        <v>19691</v>
      </c>
      <c r="AL293" s="329" t="s">
        <v>1941</v>
      </c>
      <c r="AM293" s="500" t="s">
        <v>19692</v>
      </c>
      <c r="AN293" s="325" t="s">
        <v>19693</v>
      </c>
      <c r="AO293" s="7" t="s">
        <v>19694</v>
      </c>
      <c r="AQ293" s="6" t="s">
        <v>19695</v>
      </c>
      <c r="AR293" s="501" t="str">
        <f>Table2[[#This Row],[Employee Code]]</f>
        <v>12201479</v>
      </c>
      <c r="AS293" s="4" t="s">
        <v>16</v>
      </c>
      <c r="AT293" s="4" t="s">
        <v>14</v>
      </c>
    </row>
    <row r="294" spans="1:46" s="4" customFormat="1" ht="25" customHeight="1" x14ac:dyDescent="0.35">
      <c r="A294" s="365">
        <f t="shared" si="4"/>
        <v>293</v>
      </c>
      <c r="B294" s="338" t="s">
        <v>16558</v>
      </c>
      <c r="C294" s="335" t="s">
        <v>1152</v>
      </c>
      <c r="D294" s="329"/>
      <c r="E294" s="329" t="s">
        <v>1153</v>
      </c>
      <c r="F294" s="336">
        <v>44760</v>
      </c>
      <c r="G294" s="336">
        <v>44819</v>
      </c>
      <c r="H294" s="336">
        <v>45185</v>
      </c>
      <c r="I294" s="336">
        <v>45565</v>
      </c>
      <c r="J294" s="329" t="s">
        <v>2085</v>
      </c>
      <c r="K294" s="337" t="s">
        <v>80</v>
      </c>
      <c r="L294" s="337" t="s">
        <v>146</v>
      </c>
      <c r="M294" s="337" t="s">
        <v>17339</v>
      </c>
      <c r="N294" s="337" t="s">
        <v>2050</v>
      </c>
      <c r="O294" s="337" t="s">
        <v>400</v>
      </c>
      <c r="P294" s="337" t="s">
        <v>2173</v>
      </c>
      <c r="Q294" s="329" t="s">
        <v>148</v>
      </c>
      <c r="R294" s="516" t="s">
        <v>19696</v>
      </c>
      <c r="S294" s="329" t="s">
        <v>2174</v>
      </c>
      <c r="T294" s="329" t="s">
        <v>22</v>
      </c>
      <c r="U294" s="336">
        <v>31824</v>
      </c>
      <c r="V294" s="329" t="s">
        <v>1153</v>
      </c>
      <c r="W294" s="329" t="s">
        <v>1153</v>
      </c>
      <c r="X294" s="329" t="s">
        <v>1936</v>
      </c>
      <c r="Y294" s="338" t="s">
        <v>19697</v>
      </c>
      <c r="Z294" s="336">
        <v>44421</v>
      </c>
      <c r="AA294" s="329" t="s">
        <v>1937</v>
      </c>
      <c r="AB294" s="329" t="s">
        <v>1938</v>
      </c>
      <c r="AC294" s="339" t="s">
        <v>1939</v>
      </c>
      <c r="AD294" s="329" t="s">
        <v>2157</v>
      </c>
      <c r="AE294" s="329" t="s">
        <v>19698</v>
      </c>
      <c r="AF294" s="329" t="s">
        <v>19699</v>
      </c>
      <c r="AG294" s="329" t="s">
        <v>19700</v>
      </c>
      <c r="AH294" s="329" t="s">
        <v>19699</v>
      </c>
      <c r="AI294" s="329" t="s">
        <v>19700</v>
      </c>
      <c r="AJ294" s="338" t="s">
        <v>19701</v>
      </c>
      <c r="AK294" s="329" t="s">
        <v>19702</v>
      </c>
      <c r="AL294" s="329" t="s">
        <v>1941</v>
      </c>
      <c r="AM294" s="500" t="s">
        <v>1154</v>
      </c>
      <c r="AN294" s="325" t="s">
        <v>1155</v>
      </c>
      <c r="AO294" s="7" t="s">
        <v>19703</v>
      </c>
      <c r="AQ294" s="6" t="s">
        <v>19704</v>
      </c>
      <c r="AR294" s="501" t="str">
        <f>Table2[[#This Row],[Employee Code]]</f>
        <v>12201484</v>
      </c>
      <c r="AS294" s="4" t="s">
        <v>16</v>
      </c>
      <c r="AT294" s="4" t="s">
        <v>17038</v>
      </c>
    </row>
    <row r="295" spans="1:46" s="4" customFormat="1" ht="25" customHeight="1" x14ac:dyDescent="0.35">
      <c r="A295" s="365">
        <f t="shared" si="4"/>
        <v>294</v>
      </c>
      <c r="B295" s="338" t="s">
        <v>16559</v>
      </c>
      <c r="C295" s="335" t="s">
        <v>1159</v>
      </c>
      <c r="D295" s="329"/>
      <c r="E295" s="329" t="s">
        <v>14</v>
      </c>
      <c r="F295" s="336">
        <v>44769</v>
      </c>
      <c r="G295" s="336">
        <v>44828</v>
      </c>
      <c r="H295" s="336">
        <v>45194</v>
      </c>
      <c r="I295" s="336">
        <v>45565</v>
      </c>
      <c r="J295" s="329" t="s">
        <v>2085</v>
      </c>
      <c r="K295" s="337" t="s">
        <v>34</v>
      </c>
      <c r="L295" s="337" t="s">
        <v>115</v>
      </c>
      <c r="M295" s="337" t="s">
        <v>2070</v>
      </c>
      <c r="N295" s="337" t="s">
        <v>2017</v>
      </c>
      <c r="O295" s="337" t="s">
        <v>898</v>
      </c>
      <c r="P295" s="337" t="s">
        <v>2396</v>
      </c>
      <c r="Q295" s="329" t="s">
        <v>21</v>
      </c>
      <c r="R295" s="516" t="s">
        <v>19705</v>
      </c>
      <c r="S295" s="329" t="s">
        <v>2234</v>
      </c>
      <c r="T295" s="329" t="s">
        <v>22</v>
      </c>
      <c r="U295" s="336">
        <v>32021</v>
      </c>
      <c r="V295" s="329" t="s">
        <v>255</v>
      </c>
      <c r="W295" s="329" t="s">
        <v>255</v>
      </c>
      <c r="X295" s="329" t="s">
        <v>1936</v>
      </c>
      <c r="Y295" s="338" t="s">
        <v>19706</v>
      </c>
      <c r="Z295" s="336">
        <v>44522</v>
      </c>
      <c r="AA295" s="329" t="s">
        <v>1937</v>
      </c>
      <c r="AB295" s="329" t="s">
        <v>1938</v>
      </c>
      <c r="AC295" s="339" t="s">
        <v>1968</v>
      </c>
      <c r="AD295" s="329" t="s">
        <v>18962</v>
      </c>
      <c r="AE295" s="329" t="s">
        <v>19707</v>
      </c>
      <c r="AF295" s="329" t="s">
        <v>19708</v>
      </c>
      <c r="AG295" s="329" t="s">
        <v>19709</v>
      </c>
      <c r="AH295" s="329" t="s">
        <v>19710</v>
      </c>
      <c r="AI295" s="329" t="s">
        <v>19711</v>
      </c>
      <c r="AJ295" s="338" t="s">
        <v>19712</v>
      </c>
      <c r="AK295" s="329" t="s">
        <v>19713</v>
      </c>
      <c r="AL295" s="329" t="s">
        <v>1941</v>
      </c>
      <c r="AM295" s="500" t="s">
        <v>1160</v>
      </c>
      <c r="AN295" s="325" t="s">
        <v>1161</v>
      </c>
      <c r="AO295" s="7" t="s">
        <v>19714</v>
      </c>
      <c r="AQ295" s="6" t="s">
        <v>19715</v>
      </c>
      <c r="AR295" s="501" t="str">
        <f>Table2[[#This Row],[Employee Code]]</f>
        <v>12201486</v>
      </c>
      <c r="AS295" s="4" t="s">
        <v>16</v>
      </c>
      <c r="AT295" s="4" t="s">
        <v>14</v>
      </c>
    </row>
    <row r="296" spans="1:46" s="4" customFormat="1" ht="25" customHeight="1" x14ac:dyDescent="0.35">
      <c r="A296" s="365">
        <f t="shared" si="4"/>
        <v>295</v>
      </c>
      <c r="B296" s="338" t="s">
        <v>16560</v>
      </c>
      <c r="C296" s="335" t="s">
        <v>1162</v>
      </c>
      <c r="D296" s="329"/>
      <c r="E296" s="329" t="s">
        <v>14</v>
      </c>
      <c r="F296" s="336">
        <v>44774</v>
      </c>
      <c r="G296" s="336">
        <v>44833</v>
      </c>
      <c r="H296" s="336">
        <v>45199</v>
      </c>
      <c r="I296" s="336">
        <v>45565</v>
      </c>
      <c r="J296" s="329" t="s">
        <v>2085</v>
      </c>
      <c r="K296" s="337" t="s">
        <v>18</v>
      </c>
      <c r="L296" s="337" t="s">
        <v>283</v>
      </c>
      <c r="M296" s="337" t="s">
        <v>2116</v>
      </c>
      <c r="N296" s="337" t="s">
        <v>1984</v>
      </c>
      <c r="O296" s="337" t="s">
        <v>1163</v>
      </c>
      <c r="P296" s="337" t="s">
        <v>2507</v>
      </c>
      <c r="Q296" s="329" t="s">
        <v>285</v>
      </c>
      <c r="R296" s="338" t="s">
        <v>19716</v>
      </c>
      <c r="S296" s="329" t="s">
        <v>1935</v>
      </c>
      <c r="T296" s="329" t="s">
        <v>53</v>
      </c>
      <c r="U296" s="336">
        <v>31506</v>
      </c>
      <c r="V296" s="9" t="s">
        <v>91</v>
      </c>
      <c r="W296" s="329" t="s">
        <v>19717</v>
      </c>
      <c r="X296" s="329" t="s">
        <v>1936</v>
      </c>
      <c r="Y296" s="338" t="s">
        <v>19718</v>
      </c>
      <c r="Z296" s="336">
        <v>44748</v>
      </c>
      <c r="AA296" s="329" t="s">
        <v>1937</v>
      </c>
      <c r="AB296" s="329" t="s">
        <v>1956</v>
      </c>
      <c r="AC296" s="339" t="s">
        <v>1939</v>
      </c>
      <c r="AD296" s="329" t="s">
        <v>2189</v>
      </c>
      <c r="AE296" s="329" t="s">
        <v>2508</v>
      </c>
      <c r="AF296" s="329" t="s">
        <v>19719</v>
      </c>
      <c r="AG296" s="329" t="s">
        <v>19720</v>
      </c>
      <c r="AH296" s="329" t="s">
        <v>19721</v>
      </c>
      <c r="AI296" s="329" t="s">
        <v>19722</v>
      </c>
      <c r="AJ296" s="338" t="s">
        <v>19723</v>
      </c>
      <c r="AK296" s="329" t="s">
        <v>19724</v>
      </c>
      <c r="AL296" s="329" t="s">
        <v>2005</v>
      </c>
      <c r="AM296" s="500" t="s">
        <v>1164</v>
      </c>
      <c r="AN296" s="325" t="s">
        <v>1165</v>
      </c>
      <c r="AO296" s="7" t="s">
        <v>19725</v>
      </c>
      <c r="AQ296" s="6" t="s">
        <v>19726</v>
      </c>
      <c r="AR296" s="501" t="str">
        <f>Table2[[#This Row],[Employee Code]]</f>
        <v>12201487</v>
      </c>
      <c r="AS296" s="4" t="s">
        <v>16</v>
      </c>
      <c r="AT296" s="4" t="s">
        <v>14</v>
      </c>
    </row>
    <row r="297" spans="1:46" s="4" customFormat="1" ht="25" customHeight="1" x14ac:dyDescent="0.35">
      <c r="A297" s="365">
        <f t="shared" si="4"/>
        <v>296</v>
      </c>
      <c r="B297" s="338" t="s">
        <v>16561</v>
      </c>
      <c r="C297" s="335" t="s">
        <v>1166</v>
      </c>
      <c r="D297" s="329"/>
      <c r="E297" s="329" t="s">
        <v>14</v>
      </c>
      <c r="F297" s="336">
        <v>44774</v>
      </c>
      <c r="G297" s="336">
        <v>44833</v>
      </c>
      <c r="H297" s="336">
        <v>45199</v>
      </c>
      <c r="I297" s="336">
        <v>45565</v>
      </c>
      <c r="J297" s="329" t="s">
        <v>2085</v>
      </c>
      <c r="K297" s="337" t="s">
        <v>69</v>
      </c>
      <c r="L297" s="337" t="s">
        <v>70</v>
      </c>
      <c r="M297" s="337" t="s">
        <v>2147</v>
      </c>
      <c r="N297" s="337" t="s">
        <v>1990</v>
      </c>
      <c r="O297" s="337" t="s">
        <v>505</v>
      </c>
      <c r="P297" s="337" t="s">
        <v>2236</v>
      </c>
      <c r="Q297" s="329" t="s">
        <v>21</v>
      </c>
      <c r="R297" s="516" t="s">
        <v>19727</v>
      </c>
      <c r="S297" s="329" t="s">
        <v>1986</v>
      </c>
      <c r="T297" s="329" t="s">
        <v>53</v>
      </c>
      <c r="U297" s="336">
        <v>32100</v>
      </c>
      <c r="V297" s="329" t="s">
        <v>747</v>
      </c>
      <c r="W297" s="329" t="s">
        <v>747</v>
      </c>
      <c r="X297" s="329" t="s">
        <v>1936</v>
      </c>
      <c r="Y297" s="338" t="s">
        <v>19728</v>
      </c>
      <c r="Z297" s="336">
        <v>44557</v>
      </c>
      <c r="AA297" s="329" t="s">
        <v>255</v>
      </c>
      <c r="AB297" s="329" t="s">
        <v>1938</v>
      </c>
      <c r="AC297" s="339" t="s">
        <v>1939</v>
      </c>
      <c r="AD297" s="329" t="s">
        <v>19729</v>
      </c>
      <c r="AE297" s="329" t="s">
        <v>2242</v>
      </c>
      <c r="AF297" s="329" t="s">
        <v>19730</v>
      </c>
      <c r="AG297" s="329" t="s">
        <v>19731</v>
      </c>
      <c r="AH297" s="329" t="s">
        <v>19730</v>
      </c>
      <c r="AI297" s="329" t="s">
        <v>19731</v>
      </c>
      <c r="AJ297" s="338" t="s">
        <v>19732</v>
      </c>
      <c r="AK297" s="329" t="s">
        <v>17696</v>
      </c>
      <c r="AL297" s="329" t="s">
        <v>1971</v>
      </c>
      <c r="AM297" s="500" t="s">
        <v>1167</v>
      </c>
      <c r="AN297" s="325" t="s">
        <v>1168</v>
      </c>
      <c r="AO297" s="7"/>
      <c r="AQ297" s="6" t="s">
        <v>19733</v>
      </c>
      <c r="AR297" s="501" t="str">
        <f>Table2[[#This Row],[Employee Code]]</f>
        <v>12201488</v>
      </c>
      <c r="AS297" s="4" t="s">
        <v>16</v>
      </c>
      <c r="AT297" s="4" t="s">
        <v>14</v>
      </c>
    </row>
    <row r="298" spans="1:46" s="4" customFormat="1" ht="25" customHeight="1" x14ac:dyDescent="0.35">
      <c r="A298" s="365">
        <f t="shared" si="4"/>
        <v>297</v>
      </c>
      <c r="B298" s="338" t="s">
        <v>16562</v>
      </c>
      <c r="C298" s="335" t="s">
        <v>1169</v>
      </c>
      <c r="D298" s="329"/>
      <c r="E298" s="329" t="s">
        <v>14</v>
      </c>
      <c r="F298" s="336">
        <v>44774</v>
      </c>
      <c r="G298" s="336">
        <v>44833</v>
      </c>
      <c r="H298" s="336">
        <v>45199</v>
      </c>
      <c r="I298" s="336">
        <v>45565</v>
      </c>
      <c r="J298" s="329" t="s">
        <v>2085</v>
      </c>
      <c r="K298" s="337" t="s">
        <v>34</v>
      </c>
      <c r="L298" s="337" t="s">
        <v>115</v>
      </c>
      <c r="M298" s="337" t="s">
        <v>2118</v>
      </c>
      <c r="N298" s="337" t="s">
        <v>2017</v>
      </c>
      <c r="O298" s="337" t="s">
        <v>289</v>
      </c>
      <c r="P298" s="337" t="s">
        <v>2486</v>
      </c>
      <c r="Q298" s="329" t="s">
        <v>21</v>
      </c>
      <c r="R298" s="338" t="s">
        <v>19734</v>
      </c>
      <c r="S298" s="329" t="s">
        <v>2509</v>
      </c>
      <c r="T298" s="329" t="s">
        <v>22</v>
      </c>
      <c r="U298" s="336">
        <v>34829</v>
      </c>
      <c r="V298" s="9" t="s">
        <v>255</v>
      </c>
      <c r="W298" s="329" t="s">
        <v>255</v>
      </c>
      <c r="X298" s="329" t="s">
        <v>1936</v>
      </c>
      <c r="Y298" s="338" t="s">
        <v>19735</v>
      </c>
      <c r="Z298" s="336">
        <v>44423</v>
      </c>
      <c r="AA298" s="329" t="s">
        <v>1937</v>
      </c>
      <c r="AB298" s="329" t="s">
        <v>1938</v>
      </c>
      <c r="AC298" s="339" t="s">
        <v>1939</v>
      </c>
      <c r="AD298" s="329" t="s">
        <v>2110</v>
      </c>
      <c r="AE298" s="329" t="s">
        <v>1948</v>
      </c>
      <c r="AF298" s="329" t="s">
        <v>19736</v>
      </c>
      <c r="AG298" s="329" t="s">
        <v>19737</v>
      </c>
      <c r="AH298" s="329" t="s">
        <v>19736</v>
      </c>
      <c r="AI298" s="329" t="s">
        <v>19737</v>
      </c>
      <c r="AJ298" s="338" t="s">
        <v>19738</v>
      </c>
      <c r="AK298" s="329" t="s">
        <v>19739</v>
      </c>
      <c r="AL298" s="329" t="s">
        <v>2107</v>
      </c>
      <c r="AM298" s="500" t="s">
        <v>1170</v>
      </c>
      <c r="AN298" s="325" t="s">
        <v>1171</v>
      </c>
      <c r="AO298" s="7" t="s">
        <v>19740</v>
      </c>
      <c r="AQ298" s="6" t="s">
        <v>19741</v>
      </c>
      <c r="AR298" s="501" t="str">
        <f>Table2[[#This Row],[Employee Code]]</f>
        <v>12201489</v>
      </c>
      <c r="AS298" s="4" t="s">
        <v>16</v>
      </c>
      <c r="AT298" s="4" t="s">
        <v>14</v>
      </c>
    </row>
    <row r="299" spans="1:46" s="4" customFormat="1" ht="25" customHeight="1" x14ac:dyDescent="0.35">
      <c r="A299" s="365">
        <f t="shared" si="4"/>
        <v>298</v>
      </c>
      <c r="B299" s="338" t="s">
        <v>16563</v>
      </c>
      <c r="C299" s="335" t="s">
        <v>1172</v>
      </c>
      <c r="D299" s="329"/>
      <c r="E299" s="329" t="s">
        <v>14</v>
      </c>
      <c r="F299" s="336">
        <v>44781</v>
      </c>
      <c r="G299" s="336">
        <v>44840</v>
      </c>
      <c r="H299" s="336">
        <v>45206</v>
      </c>
      <c r="I299" s="336">
        <v>45596</v>
      </c>
      <c r="J299" s="329" t="s">
        <v>2085</v>
      </c>
      <c r="K299" s="337" t="s">
        <v>34</v>
      </c>
      <c r="L299" s="337" t="s">
        <v>35</v>
      </c>
      <c r="M299" s="337" t="s">
        <v>1989</v>
      </c>
      <c r="N299" s="337" t="s">
        <v>1990</v>
      </c>
      <c r="O299" s="337" t="s">
        <v>75</v>
      </c>
      <c r="P299" s="337" t="s">
        <v>1991</v>
      </c>
      <c r="Q299" s="329" t="s">
        <v>21</v>
      </c>
      <c r="R299" s="516" t="s">
        <v>19742</v>
      </c>
      <c r="S299" s="329" t="s">
        <v>2174</v>
      </c>
      <c r="T299" s="329" t="s">
        <v>22</v>
      </c>
      <c r="U299" s="336">
        <v>33614</v>
      </c>
      <c r="V299" s="329" t="s">
        <v>255</v>
      </c>
      <c r="W299" s="329" t="s">
        <v>145</v>
      </c>
      <c r="X299" s="329" t="s">
        <v>1936</v>
      </c>
      <c r="Y299" s="338" t="s">
        <v>19743</v>
      </c>
      <c r="Z299" s="336">
        <v>44574</v>
      </c>
      <c r="AA299" s="329" t="s">
        <v>1937</v>
      </c>
      <c r="AB299" s="329" t="s">
        <v>1956</v>
      </c>
      <c r="AC299" s="339" t="s">
        <v>1939</v>
      </c>
      <c r="AD299" s="329" t="s">
        <v>2199</v>
      </c>
      <c r="AE299" s="329" t="s">
        <v>1962</v>
      </c>
      <c r="AF299" s="329" t="s">
        <v>19744</v>
      </c>
      <c r="AG299" s="329" t="s">
        <v>19745</v>
      </c>
      <c r="AH299" s="329" t="s">
        <v>19744</v>
      </c>
      <c r="AI299" s="329" t="s">
        <v>19745</v>
      </c>
      <c r="AJ299" s="338" t="s">
        <v>19746</v>
      </c>
      <c r="AK299" s="329" t="s">
        <v>19747</v>
      </c>
      <c r="AL299" s="329" t="s">
        <v>1953</v>
      </c>
      <c r="AM299" s="500" t="s">
        <v>1173</v>
      </c>
      <c r="AN299" s="325" t="s">
        <v>1174</v>
      </c>
      <c r="AO299" s="7" t="s">
        <v>19748</v>
      </c>
      <c r="AQ299" s="6" t="s">
        <v>19749</v>
      </c>
      <c r="AR299" s="501" t="str">
        <f>Table2[[#This Row],[Employee Code]]</f>
        <v>12201490</v>
      </c>
      <c r="AS299" s="4" t="s">
        <v>16</v>
      </c>
      <c r="AT299" s="4" t="s">
        <v>14</v>
      </c>
    </row>
    <row r="300" spans="1:46" s="4" customFormat="1" ht="25" customHeight="1" x14ac:dyDescent="0.35">
      <c r="A300" s="365">
        <f t="shared" si="4"/>
        <v>299</v>
      </c>
      <c r="B300" s="338" t="s">
        <v>16564</v>
      </c>
      <c r="C300" s="335" t="s">
        <v>1175</v>
      </c>
      <c r="D300" s="329"/>
      <c r="E300" s="329" t="s">
        <v>501</v>
      </c>
      <c r="F300" s="336">
        <v>44781</v>
      </c>
      <c r="G300" s="336">
        <v>44840</v>
      </c>
      <c r="H300" s="336">
        <v>45206</v>
      </c>
      <c r="I300" s="336">
        <v>45596</v>
      </c>
      <c r="J300" s="329" t="s">
        <v>2085</v>
      </c>
      <c r="K300" s="337" t="s">
        <v>80</v>
      </c>
      <c r="L300" s="337" t="s">
        <v>146</v>
      </c>
      <c r="M300" s="337" t="s">
        <v>17841</v>
      </c>
      <c r="N300" s="337" t="s">
        <v>2050</v>
      </c>
      <c r="O300" s="337" t="s">
        <v>400</v>
      </c>
      <c r="P300" s="337" t="s">
        <v>2173</v>
      </c>
      <c r="Q300" s="329" t="s">
        <v>148</v>
      </c>
      <c r="R300" s="338" t="s">
        <v>19750</v>
      </c>
      <c r="S300" s="329" t="s">
        <v>1944</v>
      </c>
      <c r="T300" s="329" t="s">
        <v>22</v>
      </c>
      <c r="U300" s="336">
        <v>35352</v>
      </c>
      <c r="V300" s="9" t="s">
        <v>1382</v>
      </c>
      <c r="W300" s="329" t="s">
        <v>1382</v>
      </c>
      <c r="X300" s="329" t="s">
        <v>1936</v>
      </c>
      <c r="Y300" s="338" t="s">
        <v>19751</v>
      </c>
      <c r="Z300" s="336">
        <v>44557</v>
      </c>
      <c r="AA300" s="329" t="s">
        <v>1382</v>
      </c>
      <c r="AB300" s="329" t="s">
        <v>1938</v>
      </c>
      <c r="AC300" s="339" t="s">
        <v>1939</v>
      </c>
      <c r="AD300" s="329" t="s">
        <v>2157</v>
      </c>
      <c r="AE300" s="329" t="s">
        <v>19752</v>
      </c>
      <c r="AF300" s="329" t="s">
        <v>19753</v>
      </c>
      <c r="AG300" s="329" t="s">
        <v>19754</v>
      </c>
      <c r="AH300" s="329" t="s">
        <v>19755</v>
      </c>
      <c r="AI300" s="329" t="s">
        <v>19756</v>
      </c>
      <c r="AJ300" s="338" t="s">
        <v>19757</v>
      </c>
      <c r="AK300" s="329" t="s">
        <v>19758</v>
      </c>
      <c r="AL300" s="329" t="s">
        <v>2224</v>
      </c>
      <c r="AM300" s="500" t="s">
        <v>1176</v>
      </c>
      <c r="AN300" s="325" t="s">
        <v>1177</v>
      </c>
      <c r="AO300" s="7" t="s">
        <v>19759</v>
      </c>
      <c r="AQ300" s="6" t="s">
        <v>19760</v>
      </c>
      <c r="AR300" s="501" t="str">
        <f>Table2[[#This Row],[Employee Code]]</f>
        <v>12201491</v>
      </c>
      <c r="AS300" s="4" t="s">
        <v>16</v>
      </c>
      <c r="AT300" s="4" t="s">
        <v>17038</v>
      </c>
    </row>
    <row r="301" spans="1:46" s="4" customFormat="1" ht="25" customHeight="1" x14ac:dyDescent="0.35">
      <c r="A301" s="365">
        <f t="shared" si="4"/>
        <v>300</v>
      </c>
      <c r="B301" s="338" t="s">
        <v>16565</v>
      </c>
      <c r="C301" s="335" t="s">
        <v>1178</v>
      </c>
      <c r="D301" s="329"/>
      <c r="E301" s="329" t="s">
        <v>14</v>
      </c>
      <c r="F301" s="336">
        <v>44781</v>
      </c>
      <c r="G301" s="336">
        <v>44840</v>
      </c>
      <c r="H301" s="336">
        <v>45206</v>
      </c>
      <c r="I301" s="336">
        <v>45596</v>
      </c>
      <c r="J301" s="329" t="s">
        <v>2085</v>
      </c>
      <c r="K301" s="337" t="s">
        <v>34</v>
      </c>
      <c r="L301" s="337" t="s">
        <v>35</v>
      </c>
      <c r="M301" s="337" t="s">
        <v>2225</v>
      </c>
      <c r="N301" s="337" t="s">
        <v>2126</v>
      </c>
      <c r="O301" s="337" t="s">
        <v>762</v>
      </c>
      <c r="P301" s="337" t="s">
        <v>2347</v>
      </c>
      <c r="Q301" s="329" t="s">
        <v>21</v>
      </c>
      <c r="R301" s="516" t="s">
        <v>19761</v>
      </c>
      <c r="S301" s="329" t="s">
        <v>1944</v>
      </c>
      <c r="T301" s="329" t="s">
        <v>22</v>
      </c>
      <c r="U301" s="336">
        <v>33896</v>
      </c>
      <c r="V301" s="329" t="s">
        <v>141</v>
      </c>
      <c r="W301" s="329" t="s">
        <v>1382</v>
      </c>
      <c r="X301" s="329" t="s">
        <v>1936</v>
      </c>
      <c r="Y301" s="338" t="s">
        <v>19762</v>
      </c>
      <c r="Z301" s="336">
        <v>44830</v>
      </c>
      <c r="AA301" s="329" t="s">
        <v>1937</v>
      </c>
      <c r="AB301" s="329" t="s">
        <v>1956</v>
      </c>
      <c r="AC301" s="339" t="s">
        <v>1939</v>
      </c>
      <c r="AD301" s="329" t="s">
        <v>19763</v>
      </c>
      <c r="AE301" s="329" t="s">
        <v>1948</v>
      </c>
      <c r="AF301" s="329" t="s">
        <v>19764</v>
      </c>
      <c r="AG301" s="329" t="s">
        <v>19765</v>
      </c>
      <c r="AH301" s="329" t="s">
        <v>19764</v>
      </c>
      <c r="AI301" s="329" t="s">
        <v>19765</v>
      </c>
      <c r="AJ301" s="338" t="s">
        <v>19766</v>
      </c>
      <c r="AK301" s="329" t="s">
        <v>19767</v>
      </c>
      <c r="AL301" s="329" t="s">
        <v>1953</v>
      </c>
      <c r="AM301" s="500" t="s">
        <v>1179</v>
      </c>
      <c r="AN301" s="325" t="s">
        <v>1180</v>
      </c>
      <c r="AO301" s="7" t="s">
        <v>19768</v>
      </c>
      <c r="AQ301" s="6" t="s">
        <v>19769</v>
      </c>
      <c r="AR301" s="501" t="str">
        <f>Table2[[#This Row],[Employee Code]]</f>
        <v>12201492</v>
      </c>
      <c r="AS301" s="4" t="s">
        <v>16</v>
      </c>
      <c r="AT301" s="4" t="s">
        <v>14</v>
      </c>
    </row>
    <row r="302" spans="1:46" s="4" customFormat="1" ht="25" customHeight="1" x14ac:dyDescent="0.35">
      <c r="A302" s="365">
        <f t="shared" si="4"/>
        <v>301</v>
      </c>
      <c r="B302" s="338" t="s">
        <v>16566</v>
      </c>
      <c r="C302" s="335" t="s">
        <v>1185</v>
      </c>
      <c r="D302" s="329"/>
      <c r="E302" s="329" t="s">
        <v>14</v>
      </c>
      <c r="F302" s="336">
        <v>44781</v>
      </c>
      <c r="G302" s="336">
        <v>44840</v>
      </c>
      <c r="H302" s="336">
        <v>45206</v>
      </c>
      <c r="I302" s="336">
        <v>45596</v>
      </c>
      <c r="J302" s="329" t="s">
        <v>2085</v>
      </c>
      <c r="K302" s="337" t="s">
        <v>69</v>
      </c>
      <c r="L302" s="337" t="s">
        <v>70</v>
      </c>
      <c r="M302" s="337" t="s">
        <v>2287</v>
      </c>
      <c r="N302" s="337" t="s">
        <v>2017</v>
      </c>
      <c r="O302" s="337" t="s">
        <v>816</v>
      </c>
      <c r="P302" s="337" t="s">
        <v>2367</v>
      </c>
      <c r="Q302" s="329" t="s">
        <v>21</v>
      </c>
      <c r="R302" s="338" t="s">
        <v>19770</v>
      </c>
      <c r="S302" s="329" t="s">
        <v>2153</v>
      </c>
      <c r="T302" s="329" t="s">
        <v>22</v>
      </c>
      <c r="U302" s="336">
        <v>35011</v>
      </c>
      <c r="V302" s="9" t="s">
        <v>255</v>
      </c>
      <c r="W302" s="329" t="s">
        <v>255</v>
      </c>
      <c r="X302" s="329" t="s">
        <v>1936</v>
      </c>
      <c r="Y302" s="338" t="s">
        <v>19771</v>
      </c>
      <c r="Z302" s="336">
        <v>44654</v>
      </c>
      <c r="AA302" s="329" t="s">
        <v>1937</v>
      </c>
      <c r="AB302" s="329" t="s">
        <v>1938</v>
      </c>
      <c r="AC302" s="339" t="s">
        <v>1939</v>
      </c>
      <c r="AD302" s="329" t="s">
        <v>19772</v>
      </c>
      <c r="AE302" s="329" t="s">
        <v>1988</v>
      </c>
      <c r="AF302" s="329" t="s">
        <v>19773</v>
      </c>
      <c r="AG302" s="329" t="s">
        <v>19774</v>
      </c>
      <c r="AH302" s="329" t="s">
        <v>19775</v>
      </c>
      <c r="AI302" s="329" t="s">
        <v>19776</v>
      </c>
      <c r="AJ302" s="338" t="s">
        <v>19777</v>
      </c>
      <c r="AK302" s="329" t="s">
        <v>19778</v>
      </c>
      <c r="AL302" s="329" t="s">
        <v>1941</v>
      </c>
      <c r="AM302" s="500" t="s">
        <v>1186</v>
      </c>
      <c r="AN302" s="325" t="s">
        <v>1187</v>
      </c>
      <c r="AO302" s="7"/>
      <c r="AQ302" s="6" t="s">
        <v>19779</v>
      </c>
      <c r="AR302" s="501" t="str">
        <f>Table2[[#This Row],[Employee Code]]</f>
        <v>12201497</v>
      </c>
      <c r="AS302" s="4" t="s">
        <v>16</v>
      </c>
      <c r="AT302" s="4" t="s">
        <v>14</v>
      </c>
    </row>
    <row r="303" spans="1:46" s="4" customFormat="1" ht="25" customHeight="1" x14ac:dyDescent="0.35">
      <c r="A303" s="365">
        <f t="shared" si="4"/>
        <v>302</v>
      </c>
      <c r="B303" s="338" t="s">
        <v>16567</v>
      </c>
      <c r="C303" s="335" t="s">
        <v>1188</v>
      </c>
      <c r="D303" s="329"/>
      <c r="E303" s="329" t="s">
        <v>14</v>
      </c>
      <c r="F303" s="336">
        <v>44781</v>
      </c>
      <c r="G303" s="336">
        <v>44840</v>
      </c>
      <c r="H303" s="336">
        <v>45206</v>
      </c>
      <c r="I303" s="336">
        <v>45596</v>
      </c>
      <c r="J303" s="329" t="s">
        <v>2085</v>
      </c>
      <c r="K303" s="337" t="s">
        <v>69</v>
      </c>
      <c r="L303" s="337" t="s">
        <v>70</v>
      </c>
      <c r="M303" s="337" t="s">
        <v>1983</v>
      </c>
      <c r="N303" s="337" t="s">
        <v>2050</v>
      </c>
      <c r="O303" s="337" t="s">
        <v>1189</v>
      </c>
      <c r="P303" s="337" t="s">
        <v>2222</v>
      </c>
      <c r="Q303" s="329" t="s">
        <v>21</v>
      </c>
      <c r="R303" s="516" t="s">
        <v>19780</v>
      </c>
      <c r="S303" s="329" t="s">
        <v>2485</v>
      </c>
      <c r="T303" s="329" t="s">
        <v>53</v>
      </c>
      <c r="U303" s="336">
        <v>31138</v>
      </c>
      <c r="V303" s="329" t="s">
        <v>255</v>
      </c>
      <c r="W303" s="329" t="s">
        <v>2015</v>
      </c>
      <c r="X303" s="329" t="s">
        <v>1936</v>
      </c>
      <c r="Y303" s="338" t="s">
        <v>19781</v>
      </c>
      <c r="Z303" s="336">
        <v>44798</v>
      </c>
      <c r="AA303" s="329" t="s">
        <v>1937</v>
      </c>
      <c r="AB303" s="329" t="s">
        <v>1938</v>
      </c>
      <c r="AC303" s="339" t="s">
        <v>1968</v>
      </c>
      <c r="AD303" s="329" t="s">
        <v>2030</v>
      </c>
      <c r="AE303" s="329" t="s">
        <v>2242</v>
      </c>
      <c r="AF303" s="329" t="s">
        <v>19782</v>
      </c>
      <c r="AG303" s="329" t="s">
        <v>19783</v>
      </c>
      <c r="AH303" s="329" t="s">
        <v>19784</v>
      </c>
      <c r="AI303" s="329" t="s">
        <v>19785</v>
      </c>
      <c r="AJ303" s="338" t="s">
        <v>19786</v>
      </c>
      <c r="AK303" s="329" t="s">
        <v>19787</v>
      </c>
      <c r="AL303" s="329" t="s">
        <v>1971</v>
      </c>
      <c r="AM303" s="500" t="s">
        <v>1190</v>
      </c>
      <c r="AN303" s="325" t="s">
        <v>1191</v>
      </c>
      <c r="AO303" s="7" t="s">
        <v>19788</v>
      </c>
      <c r="AQ303" s="6" t="s">
        <v>19789</v>
      </c>
      <c r="AR303" s="501" t="str">
        <f>Table2[[#This Row],[Employee Code]]</f>
        <v>12201498</v>
      </c>
      <c r="AS303" s="4" t="s">
        <v>16</v>
      </c>
      <c r="AT303" s="4" t="s">
        <v>14</v>
      </c>
    </row>
    <row r="304" spans="1:46" s="4" customFormat="1" ht="25" customHeight="1" x14ac:dyDescent="0.35">
      <c r="A304" s="365">
        <f t="shared" si="4"/>
        <v>303</v>
      </c>
      <c r="B304" s="338" t="s">
        <v>16568</v>
      </c>
      <c r="C304" s="335" t="s">
        <v>1192</v>
      </c>
      <c r="D304" s="329"/>
      <c r="E304" s="329" t="s">
        <v>14</v>
      </c>
      <c r="F304" s="336">
        <v>44783</v>
      </c>
      <c r="G304" s="336">
        <v>44842</v>
      </c>
      <c r="H304" s="336">
        <v>45208</v>
      </c>
      <c r="I304" s="336">
        <v>45596</v>
      </c>
      <c r="J304" s="329" t="s">
        <v>2085</v>
      </c>
      <c r="K304" s="337" t="s">
        <v>18</v>
      </c>
      <c r="L304" s="337" t="s">
        <v>19</v>
      </c>
      <c r="M304" s="337" t="s">
        <v>19790</v>
      </c>
      <c r="N304" s="337" t="s">
        <v>1942</v>
      </c>
      <c r="O304" s="337" t="s">
        <v>1193</v>
      </c>
      <c r="P304" s="337" t="s">
        <v>2520</v>
      </c>
      <c r="Q304" s="329" t="s">
        <v>21</v>
      </c>
      <c r="R304" s="338" t="s">
        <v>19791</v>
      </c>
      <c r="S304" s="329" t="s">
        <v>1944</v>
      </c>
      <c r="T304" s="329" t="s">
        <v>22</v>
      </c>
      <c r="U304" s="336">
        <v>31291</v>
      </c>
      <c r="V304" s="9" t="s">
        <v>2521</v>
      </c>
      <c r="W304" s="329" t="s">
        <v>747</v>
      </c>
      <c r="X304" s="329" t="s">
        <v>1936</v>
      </c>
      <c r="Y304" s="338" t="s">
        <v>19792</v>
      </c>
      <c r="Z304" s="336">
        <v>44911</v>
      </c>
      <c r="AA304" s="329" t="s">
        <v>1937</v>
      </c>
      <c r="AB304" s="329" t="s">
        <v>1938</v>
      </c>
      <c r="AC304" s="339" t="s">
        <v>1939</v>
      </c>
      <c r="AD304" s="329" t="s">
        <v>2010</v>
      </c>
      <c r="AE304" s="329" t="s">
        <v>2219</v>
      </c>
      <c r="AF304" s="329" t="s">
        <v>19793</v>
      </c>
      <c r="AG304" s="329" t="s">
        <v>19794</v>
      </c>
      <c r="AH304" s="329" t="s">
        <v>19795</v>
      </c>
      <c r="AI304" s="329" t="s">
        <v>19796</v>
      </c>
      <c r="AJ304" s="338" t="s">
        <v>19797</v>
      </c>
      <c r="AK304" s="329" t="s">
        <v>19798</v>
      </c>
      <c r="AL304" s="329" t="s">
        <v>1971</v>
      </c>
      <c r="AM304" s="500" t="s">
        <v>1194</v>
      </c>
      <c r="AN304" s="325" t="s">
        <v>1195</v>
      </c>
      <c r="AO304" s="7" t="s">
        <v>19799</v>
      </c>
      <c r="AQ304" s="6" t="s">
        <v>19800</v>
      </c>
      <c r="AR304" s="501" t="str">
        <f>Table2[[#This Row],[Employee Code]]</f>
        <v>12201499</v>
      </c>
      <c r="AS304" s="4" t="s">
        <v>16</v>
      </c>
      <c r="AT304" s="4" t="s">
        <v>14</v>
      </c>
    </row>
    <row r="305" spans="1:46" s="4" customFormat="1" ht="25" customHeight="1" x14ac:dyDescent="0.35">
      <c r="A305" s="365">
        <f t="shared" si="4"/>
        <v>304</v>
      </c>
      <c r="B305" s="338" t="s">
        <v>16569</v>
      </c>
      <c r="C305" s="335" t="s">
        <v>1196</v>
      </c>
      <c r="D305" s="329"/>
      <c r="E305" s="329" t="s">
        <v>14</v>
      </c>
      <c r="F305" s="336">
        <v>44788</v>
      </c>
      <c r="G305" s="336">
        <v>44847</v>
      </c>
      <c r="H305" s="336">
        <v>45213</v>
      </c>
      <c r="I305" s="336">
        <v>45596</v>
      </c>
      <c r="J305" s="329" t="s">
        <v>2085</v>
      </c>
      <c r="K305" s="337" t="s">
        <v>18</v>
      </c>
      <c r="L305" s="337" t="s">
        <v>19</v>
      </c>
      <c r="M305" s="337" t="s">
        <v>19444</v>
      </c>
      <c r="N305" s="337" t="s">
        <v>2017</v>
      </c>
      <c r="O305" s="337" t="s">
        <v>1049</v>
      </c>
      <c r="P305" s="337" t="s">
        <v>2522</v>
      </c>
      <c r="Q305" s="329" t="s">
        <v>21</v>
      </c>
      <c r="R305" s="516" t="s">
        <v>19801</v>
      </c>
      <c r="S305" s="329" t="s">
        <v>1986</v>
      </c>
      <c r="T305" s="329" t="s">
        <v>22</v>
      </c>
      <c r="U305" s="336">
        <v>34115</v>
      </c>
      <c r="V305" s="329" t="s">
        <v>2521</v>
      </c>
      <c r="W305" s="329" t="s">
        <v>2114</v>
      </c>
      <c r="X305" s="329" t="s">
        <v>1936</v>
      </c>
      <c r="Y305" s="338" t="s">
        <v>19802</v>
      </c>
      <c r="Z305" s="336">
        <v>45203</v>
      </c>
      <c r="AA305" s="329" t="s">
        <v>1937</v>
      </c>
      <c r="AB305" s="329" t="s">
        <v>1938</v>
      </c>
      <c r="AC305" s="339" t="s">
        <v>1939</v>
      </c>
      <c r="AD305" s="329" t="s">
        <v>2188</v>
      </c>
      <c r="AE305" s="329" t="s">
        <v>2523</v>
      </c>
      <c r="AF305" s="329" t="s">
        <v>19803</v>
      </c>
      <c r="AG305" s="329" t="s">
        <v>19804</v>
      </c>
      <c r="AH305" s="329" t="s">
        <v>19805</v>
      </c>
      <c r="AI305" s="329" t="s">
        <v>19806</v>
      </c>
      <c r="AJ305" s="338" t="s">
        <v>19807</v>
      </c>
      <c r="AK305" s="329" t="s">
        <v>19808</v>
      </c>
      <c r="AL305" s="329" t="s">
        <v>1941</v>
      </c>
      <c r="AM305" s="500" t="s">
        <v>1197</v>
      </c>
      <c r="AN305" s="325" t="s">
        <v>1198</v>
      </c>
      <c r="AO305" s="7" t="s">
        <v>19809</v>
      </c>
      <c r="AQ305" s="6" t="s">
        <v>19810</v>
      </c>
      <c r="AR305" s="501" t="str">
        <f>Table2[[#This Row],[Employee Code]]</f>
        <v>12201500</v>
      </c>
      <c r="AS305" s="4" t="s">
        <v>16</v>
      </c>
      <c r="AT305" s="4" t="s">
        <v>14</v>
      </c>
    </row>
    <row r="306" spans="1:46" s="4" customFormat="1" ht="25" customHeight="1" x14ac:dyDescent="0.35">
      <c r="A306" s="365">
        <f t="shared" si="4"/>
        <v>305</v>
      </c>
      <c r="B306" s="338" t="s">
        <v>16570</v>
      </c>
      <c r="C306" s="335" t="s">
        <v>1199</v>
      </c>
      <c r="D306" s="329"/>
      <c r="E306" s="329" t="s">
        <v>14</v>
      </c>
      <c r="F306" s="336">
        <v>44795</v>
      </c>
      <c r="G306" s="336">
        <v>44854</v>
      </c>
      <c r="H306" s="336">
        <v>45220</v>
      </c>
      <c r="I306" s="336">
        <v>45596</v>
      </c>
      <c r="J306" s="329" t="s">
        <v>2085</v>
      </c>
      <c r="K306" s="337" t="s">
        <v>18</v>
      </c>
      <c r="L306" s="337" t="s">
        <v>218</v>
      </c>
      <c r="M306" s="337" t="s">
        <v>2083</v>
      </c>
      <c r="N306" s="337" t="s">
        <v>2017</v>
      </c>
      <c r="O306" s="337" t="s">
        <v>1200</v>
      </c>
      <c r="P306" s="337" t="s">
        <v>2524</v>
      </c>
      <c r="Q306" s="329" t="s">
        <v>21</v>
      </c>
      <c r="R306" s="516" t="s">
        <v>19811</v>
      </c>
      <c r="S306" s="329" t="s">
        <v>2485</v>
      </c>
      <c r="T306" s="329" t="s">
        <v>22</v>
      </c>
      <c r="U306" s="336">
        <v>34892</v>
      </c>
      <c r="V306" s="329" t="s">
        <v>255</v>
      </c>
      <c r="W306" s="329" t="s">
        <v>255</v>
      </c>
      <c r="X306" s="329" t="s">
        <v>1936</v>
      </c>
      <c r="Y306" s="338" t="s">
        <v>19812</v>
      </c>
      <c r="Z306" s="336">
        <v>44387</v>
      </c>
      <c r="AA306" s="329" t="s">
        <v>1937</v>
      </c>
      <c r="AB306" s="329" t="s">
        <v>1938</v>
      </c>
      <c r="AC306" s="339" t="s">
        <v>1939</v>
      </c>
      <c r="AD306" s="329" t="s">
        <v>2525</v>
      </c>
      <c r="AE306" s="329" t="s">
        <v>19813</v>
      </c>
      <c r="AF306" s="329" t="s">
        <v>19814</v>
      </c>
      <c r="AG306" s="329" t="s">
        <v>19815</v>
      </c>
      <c r="AH306" s="329" t="s">
        <v>19816</v>
      </c>
      <c r="AI306" s="329" t="s">
        <v>19817</v>
      </c>
      <c r="AJ306" s="338" t="s">
        <v>19818</v>
      </c>
      <c r="AK306" s="329" t="s">
        <v>19819</v>
      </c>
      <c r="AL306" s="329" t="s">
        <v>2005</v>
      </c>
      <c r="AM306" s="500" t="s">
        <v>1201</v>
      </c>
      <c r="AN306" s="325" t="s">
        <v>1202</v>
      </c>
      <c r="AO306" s="7" t="s">
        <v>19820</v>
      </c>
      <c r="AQ306" s="6" t="s">
        <v>19821</v>
      </c>
      <c r="AR306" s="501" t="str">
        <f>Table2[[#This Row],[Employee Code]]</f>
        <v>12201504</v>
      </c>
      <c r="AS306" s="4" t="s">
        <v>16</v>
      </c>
      <c r="AT306" s="4" t="s">
        <v>14</v>
      </c>
    </row>
    <row r="307" spans="1:46" s="4" customFormat="1" ht="25" customHeight="1" x14ac:dyDescent="0.35">
      <c r="A307" s="365">
        <f t="shared" si="4"/>
        <v>306</v>
      </c>
      <c r="B307" s="338" t="s">
        <v>16571</v>
      </c>
      <c r="C307" s="335" t="s">
        <v>1203</v>
      </c>
      <c r="D307" s="329"/>
      <c r="E307" s="329" t="s">
        <v>32</v>
      </c>
      <c r="F307" s="336">
        <v>44795</v>
      </c>
      <c r="G307" s="336">
        <v>44854</v>
      </c>
      <c r="H307" s="336">
        <v>45220</v>
      </c>
      <c r="I307" s="336">
        <v>45596</v>
      </c>
      <c r="J307" s="329" t="s">
        <v>2085</v>
      </c>
      <c r="K307" s="337" t="s">
        <v>34</v>
      </c>
      <c r="L307" s="337" t="s">
        <v>115</v>
      </c>
      <c r="M307" s="337" t="s">
        <v>2070</v>
      </c>
      <c r="N307" s="337" t="s">
        <v>2050</v>
      </c>
      <c r="O307" s="337" t="s">
        <v>247</v>
      </c>
      <c r="P307" s="337" t="s">
        <v>2091</v>
      </c>
      <c r="Q307" s="329" t="s">
        <v>21</v>
      </c>
      <c r="R307" s="338" t="s">
        <v>19822</v>
      </c>
      <c r="S307" s="329" t="s">
        <v>1944</v>
      </c>
      <c r="T307" s="329" t="s">
        <v>22</v>
      </c>
      <c r="U307" s="336">
        <v>35678</v>
      </c>
      <c r="V307" s="9" t="s">
        <v>501</v>
      </c>
      <c r="W307" s="329" t="s">
        <v>501</v>
      </c>
      <c r="X307" s="329" t="s">
        <v>1936</v>
      </c>
      <c r="Y307" s="338" t="s">
        <v>19823</v>
      </c>
      <c r="Z307" s="336">
        <v>44575</v>
      </c>
      <c r="AA307" s="329" t="s">
        <v>1937</v>
      </c>
      <c r="AB307" s="329" t="s">
        <v>1956</v>
      </c>
      <c r="AC307" s="339" t="s">
        <v>1939</v>
      </c>
      <c r="AD307" s="329" t="s">
        <v>2526</v>
      </c>
      <c r="AE307" s="329" t="s">
        <v>2306</v>
      </c>
      <c r="AF307" s="329" t="s">
        <v>19824</v>
      </c>
      <c r="AG307" s="329" t="s">
        <v>19825</v>
      </c>
      <c r="AH307" s="329" t="s">
        <v>19826</v>
      </c>
      <c r="AI307" s="329" t="s">
        <v>19827</v>
      </c>
      <c r="AJ307" s="338" t="s">
        <v>19828</v>
      </c>
      <c r="AK307" s="329" t="s">
        <v>19829</v>
      </c>
      <c r="AL307" s="329" t="s">
        <v>2107</v>
      </c>
      <c r="AM307" s="500" t="s">
        <v>1204</v>
      </c>
      <c r="AN307" s="325" t="s">
        <v>1205</v>
      </c>
      <c r="AO307" s="7" t="s">
        <v>19830</v>
      </c>
      <c r="AQ307" s="6" t="s">
        <v>19831</v>
      </c>
      <c r="AR307" s="501" t="str">
        <f>Table2[[#This Row],[Employee Code]]</f>
        <v>12201505</v>
      </c>
      <c r="AS307" s="4" t="s">
        <v>16</v>
      </c>
      <c r="AT307" s="4" t="s">
        <v>17038</v>
      </c>
    </row>
    <row r="308" spans="1:46" s="4" customFormat="1" ht="25" customHeight="1" x14ac:dyDescent="0.35">
      <c r="A308" s="365">
        <f t="shared" si="4"/>
        <v>307</v>
      </c>
      <c r="B308" s="338" t="s">
        <v>16572</v>
      </c>
      <c r="C308" s="335" t="s">
        <v>1206</v>
      </c>
      <c r="D308" s="329"/>
      <c r="E308" s="329" t="s">
        <v>14</v>
      </c>
      <c r="F308" s="336">
        <v>44798</v>
      </c>
      <c r="G308" s="336">
        <v>44857</v>
      </c>
      <c r="H308" s="336">
        <v>45223</v>
      </c>
      <c r="I308" s="336">
        <v>45596</v>
      </c>
      <c r="J308" s="329" t="s">
        <v>2085</v>
      </c>
      <c r="K308" s="337" t="s">
        <v>69</v>
      </c>
      <c r="L308" s="337" t="s">
        <v>70</v>
      </c>
      <c r="M308" s="337" t="s">
        <v>2287</v>
      </c>
      <c r="N308" s="337" t="s">
        <v>2017</v>
      </c>
      <c r="O308" s="337" t="s">
        <v>816</v>
      </c>
      <c r="P308" s="337" t="s">
        <v>2367</v>
      </c>
      <c r="Q308" s="329" t="s">
        <v>21</v>
      </c>
      <c r="R308" s="516" t="s">
        <v>19832</v>
      </c>
      <c r="S308" s="329" t="s">
        <v>1935</v>
      </c>
      <c r="T308" s="329" t="s">
        <v>22</v>
      </c>
      <c r="U308" s="336">
        <v>34497</v>
      </c>
      <c r="V308" s="329" t="s">
        <v>501</v>
      </c>
      <c r="W308" s="329" t="s">
        <v>501</v>
      </c>
      <c r="X308" s="329" t="s">
        <v>1936</v>
      </c>
      <c r="Y308" s="338" t="s">
        <v>19833</v>
      </c>
      <c r="Z308" s="336">
        <v>44507</v>
      </c>
      <c r="AA308" s="329" t="s">
        <v>1937</v>
      </c>
      <c r="AB308" s="329" t="s">
        <v>1938</v>
      </c>
      <c r="AC308" s="339" t="s">
        <v>1939</v>
      </c>
      <c r="AD308" s="329" t="s">
        <v>2303</v>
      </c>
      <c r="AE308" s="329" t="s">
        <v>2527</v>
      </c>
      <c r="AF308" s="329" t="s">
        <v>19834</v>
      </c>
      <c r="AG308" s="329" t="s">
        <v>19835</v>
      </c>
      <c r="AH308" s="329" t="s">
        <v>19836</v>
      </c>
      <c r="AI308" s="329" t="s">
        <v>19837</v>
      </c>
      <c r="AJ308" s="338" t="s">
        <v>19838</v>
      </c>
      <c r="AK308" s="329" t="s">
        <v>19839</v>
      </c>
      <c r="AL308" s="329" t="s">
        <v>1941</v>
      </c>
      <c r="AM308" s="500" t="s">
        <v>1207</v>
      </c>
      <c r="AN308" s="325" t="s">
        <v>1208</v>
      </c>
      <c r="AO308" s="7" t="s">
        <v>19840</v>
      </c>
      <c r="AQ308" s="6" t="s">
        <v>19841</v>
      </c>
      <c r="AR308" s="501" t="str">
        <f>Table2[[#This Row],[Employee Code]]</f>
        <v>12201506</v>
      </c>
      <c r="AS308" s="4" t="s">
        <v>16</v>
      </c>
      <c r="AT308" s="4" t="s">
        <v>14</v>
      </c>
    </row>
    <row r="309" spans="1:46" s="4" customFormat="1" ht="25" customHeight="1" x14ac:dyDescent="0.35">
      <c r="A309" s="365">
        <f t="shared" si="4"/>
        <v>308</v>
      </c>
      <c r="B309" s="338" t="s">
        <v>16574</v>
      </c>
      <c r="C309" s="335" t="s">
        <v>1213</v>
      </c>
      <c r="D309" s="329"/>
      <c r="E309" s="329" t="s">
        <v>343</v>
      </c>
      <c r="F309" s="336">
        <v>44802</v>
      </c>
      <c r="G309" s="336">
        <v>44861</v>
      </c>
      <c r="H309" s="336">
        <v>45227</v>
      </c>
      <c r="I309" s="336">
        <v>45596</v>
      </c>
      <c r="J309" s="329" t="s">
        <v>2085</v>
      </c>
      <c r="K309" s="337" t="s">
        <v>80</v>
      </c>
      <c r="L309" s="337" t="s">
        <v>146</v>
      </c>
      <c r="M309" s="337" t="s">
        <v>2032</v>
      </c>
      <c r="N309" s="337" t="s">
        <v>2050</v>
      </c>
      <c r="O309" s="337" t="s">
        <v>400</v>
      </c>
      <c r="P309" s="337" t="s">
        <v>2173</v>
      </c>
      <c r="Q309" s="329" t="s">
        <v>148</v>
      </c>
      <c r="R309" s="516" t="s">
        <v>19842</v>
      </c>
      <c r="S309" s="329" t="s">
        <v>1944</v>
      </c>
      <c r="T309" s="329" t="s">
        <v>22</v>
      </c>
      <c r="U309" s="336">
        <v>34695</v>
      </c>
      <c r="V309" s="329" t="s">
        <v>2228</v>
      </c>
      <c r="W309" s="329" t="s">
        <v>2228</v>
      </c>
      <c r="X309" s="329" t="s">
        <v>1936</v>
      </c>
      <c r="Y309" s="338" t="s">
        <v>19843</v>
      </c>
      <c r="Z309" s="336">
        <v>44916</v>
      </c>
      <c r="AA309" s="329" t="s">
        <v>1937</v>
      </c>
      <c r="AB309" s="329" t="s">
        <v>1938</v>
      </c>
      <c r="AC309" s="339" t="s">
        <v>1939</v>
      </c>
      <c r="AD309" s="329" t="s">
        <v>2137</v>
      </c>
      <c r="AE309" s="329" t="s">
        <v>2538</v>
      </c>
      <c r="AF309" s="329" t="s">
        <v>19844</v>
      </c>
      <c r="AG309" s="329" t="s">
        <v>19845</v>
      </c>
      <c r="AH309" s="329" t="s">
        <v>19846</v>
      </c>
      <c r="AI309" s="329" t="s">
        <v>19847</v>
      </c>
      <c r="AJ309" s="338" t="s">
        <v>19848</v>
      </c>
      <c r="AK309" s="329" t="s">
        <v>19849</v>
      </c>
      <c r="AL309" s="329" t="s">
        <v>1941</v>
      </c>
      <c r="AM309" s="500" t="s">
        <v>1214</v>
      </c>
      <c r="AN309" s="325" t="s">
        <v>1215</v>
      </c>
      <c r="AO309" s="7" t="s">
        <v>19850</v>
      </c>
      <c r="AQ309" s="6" t="s">
        <v>19851</v>
      </c>
      <c r="AR309" s="501" t="str">
        <f>Table2[[#This Row],[Employee Code]]</f>
        <v>12201509</v>
      </c>
      <c r="AS309" s="4" t="s">
        <v>16</v>
      </c>
      <c r="AT309" s="4" t="s">
        <v>17038</v>
      </c>
    </row>
    <row r="310" spans="1:46" s="4" customFormat="1" ht="25" customHeight="1" x14ac:dyDescent="0.35">
      <c r="A310" s="365">
        <f t="shared" si="4"/>
        <v>309</v>
      </c>
      <c r="B310" s="338" t="s">
        <v>16575</v>
      </c>
      <c r="C310" s="335" t="s">
        <v>1216</v>
      </c>
      <c r="D310" s="329"/>
      <c r="E310" s="329" t="s">
        <v>14</v>
      </c>
      <c r="F310" s="336">
        <v>44802</v>
      </c>
      <c r="G310" s="336">
        <v>44861</v>
      </c>
      <c r="H310" s="336">
        <v>45227</v>
      </c>
      <c r="I310" s="336">
        <v>45596</v>
      </c>
      <c r="J310" s="329" t="s">
        <v>2085</v>
      </c>
      <c r="K310" s="337" t="s">
        <v>18</v>
      </c>
      <c r="L310" s="337" t="s">
        <v>218</v>
      </c>
      <c r="M310" s="337" t="s">
        <v>2083</v>
      </c>
      <c r="N310" s="337" t="s">
        <v>2017</v>
      </c>
      <c r="O310" s="337" t="s">
        <v>1200</v>
      </c>
      <c r="P310" s="337" t="s">
        <v>2524</v>
      </c>
      <c r="Q310" s="329" t="s">
        <v>21</v>
      </c>
      <c r="R310" s="338" t="s">
        <v>19852</v>
      </c>
      <c r="S310" s="329" t="s">
        <v>1935</v>
      </c>
      <c r="T310" s="329" t="s">
        <v>22</v>
      </c>
      <c r="U310" s="336">
        <v>35004</v>
      </c>
      <c r="V310" s="9" t="s">
        <v>255</v>
      </c>
      <c r="W310" s="329" t="s">
        <v>162</v>
      </c>
      <c r="X310" s="329" t="s">
        <v>1936</v>
      </c>
      <c r="Y310" s="338" t="s">
        <v>19853</v>
      </c>
      <c r="Z310" s="336">
        <v>44746</v>
      </c>
      <c r="AA310" s="329" t="s">
        <v>1937</v>
      </c>
      <c r="AB310" s="329" t="s">
        <v>1956</v>
      </c>
      <c r="AC310" s="339" t="s">
        <v>1939</v>
      </c>
      <c r="AD310" s="329" t="s">
        <v>2539</v>
      </c>
      <c r="AE310" s="329" t="s">
        <v>2021</v>
      </c>
      <c r="AF310" s="329" t="s">
        <v>19854</v>
      </c>
      <c r="AG310" s="329" t="s">
        <v>19855</v>
      </c>
      <c r="AH310" s="329" t="s">
        <v>19854</v>
      </c>
      <c r="AI310" s="329" t="s">
        <v>19855</v>
      </c>
      <c r="AJ310" s="338" t="s">
        <v>19856</v>
      </c>
      <c r="AK310" s="329" t="s">
        <v>19857</v>
      </c>
      <c r="AL310" s="329" t="s">
        <v>1993</v>
      </c>
      <c r="AM310" s="500" t="s">
        <v>1217</v>
      </c>
      <c r="AN310" s="325" t="s">
        <v>1218</v>
      </c>
      <c r="AO310" s="7"/>
      <c r="AQ310" s="6" t="s">
        <v>19858</v>
      </c>
      <c r="AR310" s="501" t="str">
        <f>Table2[[#This Row],[Employee Code]]</f>
        <v>12201510</v>
      </c>
      <c r="AS310" s="4" t="s">
        <v>16</v>
      </c>
      <c r="AT310" s="4" t="s">
        <v>14</v>
      </c>
    </row>
    <row r="311" spans="1:46" s="4" customFormat="1" ht="25" customHeight="1" x14ac:dyDescent="0.35">
      <c r="A311" s="365">
        <f t="shared" si="4"/>
        <v>310</v>
      </c>
      <c r="B311" s="338" t="s">
        <v>16576</v>
      </c>
      <c r="C311" s="335" t="s">
        <v>1219</v>
      </c>
      <c r="D311" s="329"/>
      <c r="E311" s="329" t="s">
        <v>14</v>
      </c>
      <c r="F311" s="336">
        <v>44802</v>
      </c>
      <c r="G311" s="336">
        <v>44861</v>
      </c>
      <c r="H311" s="336">
        <v>45227</v>
      </c>
      <c r="I311" s="336">
        <v>45596</v>
      </c>
      <c r="J311" s="329" t="s">
        <v>2085</v>
      </c>
      <c r="K311" s="337" t="s">
        <v>80</v>
      </c>
      <c r="L311" s="337" t="s">
        <v>16879</v>
      </c>
      <c r="M311" s="337" t="s">
        <v>2540</v>
      </c>
      <c r="N311" s="337" t="s">
        <v>2050</v>
      </c>
      <c r="O311" s="337" t="s">
        <v>1221</v>
      </c>
      <c r="P311" s="337" t="s">
        <v>2541</v>
      </c>
      <c r="Q311" s="329" t="s">
        <v>21</v>
      </c>
      <c r="R311" s="516" t="s">
        <v>19859</v>
      </c>
      <c r="S311" s="329" t="s">
        <v>1944</v>
      </c>
      <c r="T311" s="329" t="s">
        <v>22</v>
      </c>
      <c r="U311" s="336">
        <v>34801</v>
      </c>
      <c r="V311" s="329" t="s">
        <v>255</v>
      </c>
      <c r="W311" s="329" t="s">
        <v>255</v>
      </c>
      <c r="X311" s="329" t="s">
        <v>1936</v>
      </c>
      <c r="Y311" s="338" t="s">
        <v>19860</v>
      </c>
      <c r="Z311" s="336">
        <v>44754</v>
      </c>
      <c r="AA311" s="329" t="s">
        <v>1937</v>
      </c>
      <c r="AB311" s="329" t="s">
        <v>1938</v>
      </c>
      <c r="AC311" s="339" t="s">
        <v>1939</v>
      </c>
      <c r="AD311" s="329" t="s">
        <v>2149</v>
      </c>
      <c r="AE311" s="329" t="s">
        <v>1948</v>
      </c>
      <c r="AF311" s="329" t="s">
        <v>19861</v>
      </c>
      <c r="AG311" s="329" t="s">
        <v>19862</v>
      </c>
      <c r="AH311" s="329" t="s">
        <v>19861</v>
      </c>
      <c r="AI311" s="329" t="s">
        <v>19862</v>
      </c>
      <c r="AJ311" s="338" t="s">
        <v>19863</v>
      </c>
      <c r="AK311" s="329" t="s">
        <v>19864</v>
      </c>
      <c r="AL311" s="329" t="s">
        <v>1941</v>
      </c>
      <c r="AM311" s="500" t="s">
        <v>1222</v>
      </c>
      <c r="AN311" s="325" t="s">
        <v>1223</v>
      </c>
      <c r="AO311" s="7" t="s">
        <v>19865</v>
      </c>
      <c r="AQ311" s="6" t="s">
        <v>19866</v>
      </c>
      <c r="AR311" s="501" t="str">
        <f>Table2[[#This Row],[Employee Code]]</f>
        <v>12201511</v>
      </c>
      <c r="AS311" s="4" t="s">
        <v>16</v>
      </c>
      <c r="AT311" s="4" t="s">
        <v>14</v>
      </c>
    </row>
    <row r="312" spans="1:46" s="4" customFormat="1" ht="25" customHeight="1" x14ac:dyDescent="0.35">
      <c r="A312" s="365">
        <f t="shared" si="4"/>
        <v>311</v>
      </c>
      <c r="B312" s="338" t="s">
        <v>16577</v>
      </c>
      <c r="C312" s="335" t="s">
        <v>1224</v>
      </c>
      <c r="D312" s="329"/>
      <c r="E312" s="329" t="s">
        <v>14</v>
      </c>
      <c r="F312" s="336">
        <v>44802</v>
      </c>
      <c r="G312" s="336">
        <v>44861</v>
      </c>
      <c r="H312" s="336">
        <v>45227</v>
      </c>
      <c r="I312" s="336">
        <v>45596</v>
      </c>
      <c r="J312" s="329" t="s">
        <v>2085</v>
      </c>
      <c r="K312" s="337" t="s">
        <v>34</v>
      </c>
      <c r="L312" s="337" t="s">
        <v>35</v>
      </c>
      <c r="M312" s="337" t="s">
        <v>2225</v>
      </c>
      <c r="N312" s="337" t="s">
        <v>2126</v>
      </c>
      <c r="O312" s="337" t="s">
        <v>762</v>
      </c>
      <c r="P312" s="337" t="s">
        <v>2347</v>
      </c>
      <c r="Q312" s="329" t="s">
        <v>21</v>
      </c>
      <c r="R312" s="338" t="s">
        <v>19867</v>
      </c>
      <c r="S312" s="329" t="s">
        <v>2259</v>
      </c>
      <c r="T312" s="329" t="s">
        <v>22</v>
      </c>
      <c r="U312" s="336">
        <v>34476</v>
      </c>
      <c r="V312" s="9" t="s">
        <v>548</v>
      </c>
      <c r="W312" s="329" t="s">
        <v>548</v>
      </c>
      <c r="X312" s="329" t="s">
        <v>1936</v>
      </c>
      <c r="Y312" s="338" t="s">
        <v>19868</v>
      </c>
      <c r="Z312" s="336">
        <v>41841</v>
      </c>
      <c r="AA312" s="329" t="s">
        <v>548</v>
      </c>
      <c r="AB312" s="329" t="s">
        <v>1938</v>
      </c>
      <c r="AC312" s="339" t="s">
        <v>1939</v>
      </c>
      <c r="AD312" s="329" t="s">
        <v>2149</v>
      </c>
      <c r="AE312" s="329" t="s">
        <v>2542</v>
      </c>
      <c r="AF312" s="329" t="s">
        <v>19869</v>
      </c>
      <c r="AG312" s="329" t="s">
        <v>19870</v>
      </c>
      <c r="AH312" s="329" t="s">
        <v>19871</v>
      </c>
      <c r="AI312" s="329" t="s">
        <v>19872</v>
      </c>
      <c r="AJ312" s="338" t="s">
        <v>19873</v>
      </c>
      <c r="AK312" s="329" t="s">
        <v>19874</v>
      </c>
      <c r="AL312" s="329" t="s">
        <v>1941</v>
      </c>
      <c r="AM312" s="500" t="s">
        <v>1225</v>
      </c>
      <c r="AN312" s="325" t="s">
        <v>1226</v>
      </c>
      <c r="AO312" s="7"/>
      <c r="AQ312" s="6" t="s">
        <v>19875</v>
      </c>
      <c r="AR312" s="501" t="str">
        <f>Table2[[#This Row],[Employee Code]]</f>
        <v>12201512</v>
      </c>
      <c r="AS312" s="4" t="s">
        <v>16</v>
      </c>
      <c r="AT312" s="4" t="s">
        <v>14</v>
      </c>
    </row>
    <row r="313" spans="1:46" s="4" customFormat="1" ht="25" customHeight="1" x14ac:dyDescent="0.35">
      <c r="A313" s="365">
        <f t="shared" si="4"/>
        <v>312</v>
      </c>
      <c r="B313" s="338" t="s">
        <v>16578</v>
      </c>
      <c r="C313" s="335" t="s">
        <v>1227</v>
      </c>
      <c r="D313" s="329"/>
      <c r="E313" s="329" t="s">
        <v>544</v>
      </c>
      <c r="F313" s="336">
        <v>44804</v>
      </c>
      <c r="G313" s="336">
        <v>44863</v>
      </c>
      <c r="H313" s="336">
        <v>45229</v>
      </c>
      <c r="I313" s="336">
        <v>45596</v>
      </c>
      <c r="J313" s="329" t="s">
        <v>2085</v>
      </c>
      <c r="K313" s="337" t="s">
        <v>80</v>
      </c>
      <c r="L313" s="337" t="s">
        <v>81</v>
      </c>
      <c r="M313" s="337" t="s">
        <v>2038</v>
      </c>
      <c r="N313" s="337" t="s">
        <v>2017</v>
      </c>
      <c r="O313" s="337" t="s">
        <v>196</v>
      </c>
      <c r="P313" s="337" t="s">
        <v>2061</v>
      </c>
      <c r="Q313" s="329" t="s">
        <v>83</v>
      </c>
      <c r="R313" s="516" t="s">
        <v>19876</v>
      </c>
      <c r="S313" s="329" t="s">
        <v>2003</v>
      </c>
      <c r="T313" s="329" t="s">
        <v>53</v>
      </c>
      <c r="U313" s="336">
        <v>32973</v>
      </c>
      <c r="V313" s="329" t="s">
        <v>544</v>
      </c>
      <c r="W313" s="329" t="s">
        <v>544</v>
      </c>
      <c r="X313" s="329" t="s">
        <v>1936</v>
      </c>
      <c r="Y313" s="338" t="s">
        <v>19877</v>
      </c>
      <c r="Z313" s="336">
        <v>42069</v>
      </c>
      <c r="AA313" s="329" t="s">
        <v>544</v>
      </c>
      <c r="AB313" s="329" t="s">
        <v>1938</v>
      </c>
      <c r="AC313" s="339" t="s">
        <v>1939</v>
      </c>
      <c r="AD313" s="329" t="s">
        <v>19878</v>
      </c>
      <c r="AE313" s="329" t="s">
        <v>2306</v>
      </c>
      <c r="AF313" s="329" t="s">
        <v>19879</v>
      </c>
      <c r="AG313" s="329" t="s">
        <v>19880</v>
      </c>
      <c r="AH313" s="329" t="s">
        <v>19879</v>
      </c>
      <c r="AI313" s="329" t="s">
        <v>19880</v>
      </c>
      <c r="AJ313" s="338" t="s">
        <v>19881</v>
      </c>
      <c r="AK313" s="329" t="s">
        <v>19882</v>
      </c>
      <c r="AL313" s="329" t="s">
        <v>2160</v>
      </c>
      <c r="AM313" s="500" t="s">
        <v>1228</v>
      </c>
      <c r="AN313" s="325" t="s">
        <v>1229</v>
      </c>
      <c r="AO313" s="7" t="s">
        <v>19883</v>
      </c>
      <c r="AQ313" s="6" t="s">
        <v>19884</v>
      </c>
      <c r="AR313" s="501" t="str">
        <f>Table2[[#This Row],[Employee Code]]</f>
        <v>12201513</v>
      </c>
      <c r="AS313" s="4" t="s">
        <v>17358</v>
      </c>
      <c r="AT313" s="4" t="s">
        <v>17038</v>
      </c>
    </row>
    <row r="314" spans="1:46" s="4" customFormat="1" ht="25" customHeight="1" x14ac:dyDescent="0.35">
      <c r="A314" s="365">
        <f t="shared" si="4"/>
        <v>313</v>
      </c>
      <c r="B314" s="338" t="s">
        <v>16579</v>
      </c>
      <c r="C314" s="335" t="s">
        <v>1230</v>
      </c>
      <c r="D314" s="329" t="s">
        <v>18341</v>
      </c>
      <c r="E314" s="329" t="s">
        <v>14</v>
      </c>
      <c r="F314" s="336">
        <v>44809</v>
      </c>
      <c r="G314" s="336"/>
      <c r="H314" s="336">
        <v>45174</v>
      </c>
      <c r="I314" s="336">
        <v>45565</v>
      </c>
      <c r="J314" s="329" t="s">
        <v>2085</v>
      </c>
      <c r="K314" s="337" t="s">
        <v>34</v>
      </c>
      <c r="L314" s="337" t="s">
        <v>35</v>
      </c>
      <c r="M314" s="337" t="s">
        <v>2225</v>
      </c>
      <c r="N314" s="337" t="s">
        <v>2155</v>
      </c>
      <c r="O314" s="337" t="s">
        <v>1231</v>
      </c>
      <c r="P314" s="337" t="s">
        <v>2543</v>
      </c>
      <c r="Q314" s="329" t="s">
        <v>21</v>
      </c>
      <c r="R314" s="338" t="s">
        <v>19885</v>
      </c>
      <c r="S314" s="329" t="s">
        <v>2144</v>
      </c>
      <c r="T314" s="329" t="s">
        <v>22</v>
      </c>
      <c r="U314" s="336">
        <v>34365</v>
      </c>
      <c r="V314" s="9" t="s">
        <v>162</v>
      </c>
      <c r="W314" s="329" t="s">
        <v>162</v>
      </c>
      <c r="X314" s="329" t="s">
        <v>1936</v>
      </c>
      <c r="Y314" s="338" t="s">
        <v>19886</v>
      </c>
      <c r="Z314" s="336">
        <v>44549</v>
      </c>
      <c r="AA314" s="329" t="s">
        <v>1937</v>
      </c>
      <c r="AB314" s="329" t="s">
        <v>1938</v>
      </c>
      <c r="AC314" s="339" t="s">
        <v>1939</v>
      </c>
      <c r="AD314" s="329" t="s">
        <v>2544</v>
      </c>
      <c r="AE314" s="329" t="s">
        <v>19887</v>
      </c>
      <c r="AF314" s="329" t="s">
        <v>19888</v>
      </c>
      <c r="AG314" s="329" t="s">
        <v>19889</v>
      </c>
      <c r="AH314" s="329" t="s">
        <v>19888</v>
      </c>
      <c r="AI314" s="329" t="s">
        <v>19889</v>
      </c>
      <c r="AJ314" s="338" t="s">
        <v>19890</v>
      </c>
      <c r="AK314" s="329" t="s">
        <v>19891</v>
      </c>
      <c r="AL314" s="329" t="s">
        <v>1993</v>
      </c>
      <c r="AM314" s="500" t="s">
        <v>1232</v>
      </c>
      <c r="AN314" s="325" t="s">
        <v>1233</v>
      </c>
      <c r="AO314" s="7" t="s">
        <v>19892</v>
      </c>
      <c r="AQ314" s="6" t="s">
        <v>19893</v>
      </c>
      <c r="AR314" s="501" t="str">
        <f>Table2[[#This Row],[Employee Code]]</f>
        <v>12201519</v>
      </c>
      <c r="AS314" s="4" t="s">
        <v>16</v>
      </c>
      <c r="AT314" s="4" t="s">
        <v>14</v>
      </c>
    </row>
    <row r="315" spans="1:46" s="4" customFormat="1" ht="25" customHeight="1" x14ac:dyDescent="0.35">
      <c r="A315" s="365">
        <f t="shared" si="4"/>
        <v>314</v>
      </c>
      <c r="B315" s="338" t="s">
        <v>16580</v>
      </c>
      <c r="C315" s="335" t="s">
        <v>1234</v>
      </c>
      <c r="D315" s="329"/>
      <c r="E315" s="329" t="s">
        <v>14</v>
      </c>
      <c r="F315" s="336">
        <v>44809</v>
      </c>
      <c r="G315" s="336">
        <v>44868</v>
      </c>
      <c r="H315" s="336">
        <v>45234</v>
      </c>
      <c r="I315" s="336">
        <v>45626</v>
      </c>
      <c r="J315" s="329" t="s">
        <v>2085</v>
      </c>
      <c r="K315" s="337" t="s">
        <v>34</v>
      </c>
      <c r="L315" s="337" t="s">
        <v>35</v>
      </c>
      <c r="M315" s="337" t="s">
        <v>2225</v>
      </c>
      <c r="N315" s="337" t="s">
        <v>1984</v>
      </c>
      <c r="O315" s="337" t="s">
        <v>1235</v>
      </c>
      <c r="P315" s="337" t="s">
        <v>2545</v>
      </c>
      <c r="Q315" s="329" t="s">
        <v>21</v>
      </c>
      <c r="R315" s="516" t="s">
        <v>19894</v>
      </c>
      <c r="S315" s="329" t="s">
        <v>1944</v>
      </c>
      <c r="T315" s="329" t="s">
        <v>22</v>
      </c>
      <c r="U315" s="336">
        <v>32276</v>
      </c>
      <c r="V315" s="329" t="s">
        <v>311</v>
      </c>
      <c r="W315" s="329" t="s">
        <v>311</v>
      </c>
      <c r="X315" s="329" t="s">
        <v>1936</v>
      </c>
      <c r="Y315" s="338" t="s">
        <v>19895</v>
      </c>
      <c r="Z315" s="336">
        <v>44552</v>
      </c>
      <c r="AA315" s="329" t="s">
        <v>1937</v>
      </c>
      <c r="AB315" s="329" t="s">
        <v>1938</v>
      </c>
      <c r="AC315" s="339" t="s">
        <v>1939</v>
      </c>
      <c r="AD315" s="329" t="s">
        <v>2546</v>
      </c>
      <c r="AE315" s="329" t="s">
        <v>19896</v>
      </c>
      <c r="AF315" s="329" t="s">
        <v>19897</v>
      </c>
      <c r="AG315" s="329" t="s">
        <v>19898</v>
      </c>
      <c r="AH315" s="329" t="s">
        <v>19899</v>
      </c>
      <c r="AI315" s="329" t="s">
        <v>19900</v>
      </c>
      <c r="AJ315" s="338" t="s">
        <v>19901</v>
      </c>
      <c r="AK315" s="329" t="s">
        <v>19902</v>
      </c>
      <c r="AL315" s="329" t="s">
        <v>1958</v>
      </c>
      <c r="AM315" s="500" t="s">
        <v>1236</v>
      </c>
      <c r="AN315" s="325" t="s">
        <v>1237</v>
      </c>
      <c r="AO315" s="7"/>
      <c r="AQ315" s="6" t="s">
        <v>19903</v>
      </c>
      <c r="AR315" s="501" t="str">
        <f>Table2[[#This Row],[Employee Code]]</f>
        <v>12201522</v>
      </c>
      <c r="AS315" s="4" t="s">
        <v>16</v>
      </c>
      <c r="AT315" s="4" t="s">
        <v>14</v>
      </c>
    </row>
    <row r="316" spans="1:46" s="4" customFormat="1" ht="25" customHeight="1" x14ac:dyDescent="0.35">
      <c r="A316" s="365">
        <f t="shared" si="4"/>
        <v>315</v>
      </c>
      <c r="B316" s="338" t="s">
        <v>16581</v>
      </c>
      <c r="C316" s="335" t="s">
        <v>1238</v>
      </c>
      <c r="D316" s="329"/>
      <c r="E316" s="329" t="s">
        <v>14</v>
      </c>
      <c r="F316" s="336">
        <v>44809</v>
      </c>
      <c r="G316" s="336">
        <v>44868</v>
      </c>
      <c r="H316" s="336">
        <v>45234</v>
      </c>
      <c r="I316" s="336">
        <v>45626</v>
      </c>
      <c r="J316" s="329" t="s">
        <v>2085</v>
      </c>
      <c r="K316" s="337" t="s">
        <v>18</v>
      </c>
      <c r="L316" s="337" t="s">
        <v>19</v>
      </c>
      <c r="M316" s="337" t="s">
        <v>19444</v>
      </c>
      <c r="N316" s="337" t="s">
        <v>1972</v>
      </c>
      <c r="O316" s="337" t="s">
        <v>1239</v>
      </c>
      <c r="P316" s="337" t="s">
        <v>2547</v>
      </c>
      <c r="Q316" s="329" t="s">
        <v>21</v>
      </c>
      <c r="R316" s="338" t="s">
        <v>19904</v>
      </c>
      <c r="S316" s="329" t="s">
        <v>1935</v>
      </c>
      <c r="T316" s="329" t="s">
        <v>53</v>
      </c>
      <c r="U316" s="336">
        <v>34364</v>
      </c>
      <c r="V316" s="9" t="s">
        <v>351</v>
      </c>
      <c r="W316" s="329" t="s">
        <v>351</v>
      </c>
      <c r="X316" s="329" t="s">
        <v>1936</v>
      </c>
      <c r="Y316" s="338" t="s">
        <v>19905</v>
      </c>
      <c r="Z316" s="336">
        <v>44792</v>
      </c>
      <c r="AA316" s="329" t="s">
        <v>1937</v>
      </c>
      <c r="AB316" s="329" t="s">
        <v>1956</v>
      </c>
      <c r="AC316" s="339" t="s">
        <v>1939</v>
      </c>
      <c r="AD316" s="329" t="s">
        <v>2546</v>
      </c>
      <c r="AE316" s="329" t="s">
        <v>1948</v>
      </c>
      <c r="AF316" s="329" t="s">
        <v>19906</v>
      </c>
      <c r="AG316" s="329" t="s">
        <v>19907</v>
      </c>
      <c r="AH316" s="329" t="s">
        <v>19908</v>
      </c>
      <c r="AI316" s="329" t="s">
        <v>19909</v>
      </c>
      <c r="AJ316" s="338" t="s">
        <v>19910</v>
      </c>
      <c r="AK316" s="329" t="s">
        <v>19911</v>
      </c>
      <c r="AL316" s="329" t="s">
        <v>2107</v>
      </c>
      <c r="AM316" s="500" t="s">
        <v>1240</v>
      </c>
      <c r="AN316" s="325" t="s">
        <v>1241</v>
      </c>
      <c r="AO316" s="7" t="s">
        <v>19912</v>
      </c>
      <c r="AQ316" s="6" t="s">
        <v>19913</v>
      </c>
      <c r="AR316" s="501" t="str">
        <f>Table2[[#This Row],[Employee Code]]</f>
        <v>12201524</v>
      </c>
      <c r="AS316" s="4" t="s">
        <v>16</v>
      </c>
      <c r="AT316" s="4" t="s">
        <v>14</v>
      </c>
    </row>
    <row r="317" spans="1:46" s="4" customFormat="1" ht="25" customHeight="1" x14ac:dyDescent="0.35">
      <c r="A317" s="365">
        <f t="shared" si="4"/>
        <v>316</v>
      </c>
      <c r="B317" s="338" t="s">
        <v>16582</v>
      </c>
      <c r="C317" s="335" t="s">
        <v>1242</v>
      </c>
      <c r="D317" s="329"/>
      <c r="E317" s="329" t="s">
        <v>14</v>
      </c>
      <c r="F317" s="336">
        <v>44809</v>
      </c>
      <c r="G317" s="336">
        <v>44868</v>
      </c>
      <c r="H317" s="336">
        <v>45234</v>
      </c>
      <c r="I317" s="336">
        <v>45626</v>
      </c>
      <c r="J317" s="329" t="s">
        <v>2085</v>
      </c>
      <c r="K317" s="337" t="s">
        <v>40</v>
      </c>
      <c r="L317" s="337" t="s">
        <v>1102</v>
      </c>
      <c r="M317" s="337" t="s">
        <v>1954</v>
      </c>
      <c r="N317" s="337" t="s">
        <v>2017</v>
      </c>
      <c r="O317" s="337" t="s">
        <v>1243</v>
      </c>
      <c r="P317" s="337" t="s">
        <v>2548</v>
      </c>
      <c r="Q317" s="329" t="s">
        <v>21</v>
      </c>
      <c r="R317" s="516" t="s">
        <v>19914</v>
      </c>
      <c r="S317" s="329" t="s">
        <v>1935</v>
      </c>
      <c r="T317" s="329" t="s">
        <v>22</v>
      </c>
      <c r="U317" s="336">
        <v>34680</v>
      </c>
      <c r="V317" s="329" t="s">
        <v>2228</v>
      </c>
      <c r="W317" s="329" t="s">
        <v>2228</v>
      </c>
      <c r="X317" s="329" t="s">
        <v>1936</v>
      </c>
      <c r="Y317" s="338" t="s">
        <v>19915</v>
      </c>
      <c r="Z317" s="336">
        <v>44611</v>
      </c>
      <c r="AA317" s="329" t="s">
        <v>1937</v>
      </c>
      <c r="AB317" s="329" t="s">
        <v>1938</v>
      </c>
      <c r="AC317" s="339" t="s">
        <v>1939</v>
      </c>
      <c r="AD317" s="329" t="s">
        <v>2172</v>
      </c>
      <c r="AE317" s="329" t="s">
        <v>2073</v>
      </c>
      <c r="AF317" s="329" t="s">
        <v>19916</v>
      </c>
      <c r="AG317" s="329" t="s">
        <v>19917</v>
      </c>
      <c r="AH317" s="329" t="s">
        <v>19918</v>
      </c>
      <c r="AI317" s="329" t="s">
        <v>19919</v>
      </c>
      <c r="AJ317" s="338" t="s">
        <v>19920</v>
      </c>
      <c r="AK317" s="329" t="s">
        <v>19921</v>
      </c>
      <c r="AL317" s="329" t="s">
        <v>1941</v>
      </c>
      <c r="AM317" s="500" t="s">
        <v>1244</v>
      </c>
      <c r="AN317" s="325" t="s">
        <v>1245</v>
      </c>
      <c r="AO317" s="7" t="s">
        <v>19922</v>
      </c>
      <c r="AQ317" s="6" t="s">
        <v>19923</v>
      </c>
      <c r="AR317" s="501" t="str">
        <f>Table2[[#This Row],[Employee Code]]</f>
        <v>12201525</v>
      </c>
      <c r="AS317" s="4" t="s">
        <v>16</v>
      </c>
      <c r="AT317" s="4" t="s">
        <v>14</v>
      </c>
    </row>
    <row r="318" spans="1:46" s="4" customFormat="1" ht="25" customHeight="1" x14ac:dyDescent="0.35">
      <c r="A318" s="365">
        <f t="shared" si="4"/>
        <v>317</v>
      </c>
      <c r="B318" s="338" t="s">
        <v>3071</v>
      </c>
      <c r="C318" s="335" t="s">
        <v>259</v>
      </c>
      <c r="D318" s="329"/>
      <c r="E318" s="329" t="s">
        <v>14</v>
      </c>
      <c r="F318" s="336">
        <v>44816</v>
      </c>
      <c r="G318" s="336">
        <v>44875</v>
      </c>
      <c r="H318" s="336">
        <v>45241</v>
      </c>
      <c r="I318" s="336">
        <v>45626</v>
      </c>
      <c r="J318" s="329" t="s">
        <v>2085</v>
      </c>
      <c r="K318" s="337" t="s">
        <v>64</v>
      </c>
      <c r="L318" s="337" t="s">
        <v>96</v>
      </c>
      <c r="M318" s="337" t="s">
        <v>19491</v>
      </c>
      <c r="N318" s="337" t="s">
        <v>1933</v>
      </c>
      <c r="O318" s="337" t="s">
        <v>97</v>
      </c>
      <c r="P318" s="337" t="s">
        <v>2002</v>
      </c>
      <c r="Q318" s="329" t="s">
        <v>21</v>
      </c>
      <c r="R318" s="516" t="s">
        <v>19924</v>
      </c>
      <c r="S318" s="329" t="s">
        <v>2003</v>
      </c>
      <c r="T318" s="329" t="s">
        <v>53</v>
      </c>
      <c r="U318" s="336">
        <v>31342</v>
      </c>
      <c r="V318" s="329" t="s">
        <v>79</v>
      </c>
      <c r="W318" s="329" t="s">
        <v>79</v>
      </c>
      <c r="X318" s="329" t="s">
        <v>1936</v>
      </c>
      <c r="Y318" s="338" t="s">
        <v>19925</v>
      </c>
      <c r="Z318" s="336">
        <v>44742</v>
      </c>
      <c r="AA318" s="329" t="s">
        <v>1937</v>
      </c>
      <c r="AB318" s="329" t="s">
        <v>1938</v>
      </c>
      <c r="AC318" s="339" t="s">
        <v>1968</v>
      </c>
      <c r="AD318" s="329" t="s">
        <v>19926</v>
      </c>
      <c r="AE318" s="329" t="s">
        <v>2095</v>
      </c>
      <c r="AF318" s="329" t="s">
        <v>19927</v>
      </c>
      <c r="AG318" s="329" t="s">
        <v>19928</v>
      </c>
      <c r="AH318" s="329" t="s">
        <v>19927</v>
      </c>
      <c r="AI318" s="329" t="s">
        <v>19928</v>
      </c>
      <c r="AJ318" s="338" t="s">
        <v>19929</v>
      </c>
      <c r="AK318" s="329" t="s">
        <v>19930</v>
      </c>
      <c r="AL318" s="329" t="s">
        <v>1971</v>
      </c>
      <c r="AM318" s="500" t="s">
        <v>1246</v>
      </c>
      <c r="AN318" s="325" t="s">
        <v>1247</v>
      </c>
      <c r="AO318" s="7"/>
      <c r="AQ318" s="6" t="s">
        <v>17516</v>
      </c>
      <c r="AR318" s="501" t="str">
        <f>Table2[[#This Row],[Employee Code]]</f>
        <v>12201531</v>
      </c>
      <c r="AS318" s="4" t="s">
        <v>16</v>
      </c>
      <c r="AT318" s="4" t="s">
        <v>14</v>
      </c>
    </row>
    <row r="319" spans="1:46" s="4" customFormat="1" ht="25" customHeight="1" x14ac:dyDescent="0.35">
      <c r="A319" s="365">
        <f t="shared" si="4"/>
        <v>318</v>
      </c>
      <c r="B319" s="338" t="s">
        <v>16583</v>
      </c>
      <c r="C319" s="335" t="s">
        <v>1248</v>
      </c>
      <c r="D319" s="329"/>
      <c r="E319" s="329" t="s">
        <v>14</v>
      </c>
      <c r="F319" s="336">
        <v>44816</v>
      </c>
      <c r="G319" s="336">
        <v>44875</v>
      </c>
      <c r="H319" s="336">
        <v>45241</v>
      </c>
      <c r="I319" s="336">
        <v>45626</v>
      </c>
      <c r="J319" s="329" t="s">
        <v>2085</v>
      </c>
      <c r="K319" s="337" t="s">
        <v>34</v>
      </c>
      <c r="L319" s="337" t="s">
        <v>115</v>
      </c>
      <c r="M319" s="337" t="s">
        <v>2070</v>
      </c>
      <c r="N319" s="337" t="s">
        <v>1984</v>
      </c>
      <c r="O319" s="337" t="s">
        <v>493</v>
      </c>
      <c r="P319" s="337" t="s">
        <v>2231</v>
      </c>
      <c r="Q319" s="329" t="s">
        <v>21</v>
      </c>
      <c r="R319" s="338" t="s">
        <v>19931</v>
      </c>
      <c r="S319" s="329" t="s">
        <v>1935</v>
      </c>
      <c r="T319" s="329" t="s">
        <v>53</v>
      </c>
      <c r="U319" s="336">
        <v>30609</v>
      </c>
      <c r="V319" s="9" t="s">
        <v>2562</v>
      </c>
      <c r="W319" s="329" t="s">
        <v>2562</v>
      </c>
      <c r="X319" s="329" t="s">
        <v>1936</v>
      </c>
      <c r="Y319" s="338" t="s">
        <v>19932</v>
      </c>
      <c r="Z319" s="336">
        <v>45088</v>
      </c>
      <c r="AA319" s="329" t="s">
        <v>1937</v>
      </c>
      <c r="AB319" s="329" t="s">
        <v>1938</v>
      </c>
      <c r="AC319" s="339" t="s">
        <v>1968</v>
      </c>
      <c r="AD319" s="329" t="s">
        <v>2172</v>
      </c>
      <c r="AE319" s="329" t="s">
        <v>1998</v>
      </c>
      <c r="AF319" s="329" t="s">
        <v>19933</v>
      </c>
      <c r="AG319" s="329" t="s">
        <v>19934</v>
      </c>
      <c r="AH319" s="329" t="s">
        <v>19933</v>
      </c>
      <c r="AI319" s="329" t="s">
        <v>19935</v>
      </c>
      <c r="AJ319" s="338" t="s">
        <v>19936</v>
      </c>
      <c r="AK319" s="329" t="s">
        <v>19937</v>
      </c>
      <c r="AL319" s="329" t="s">
        <v>1971</v>
      </c>
      <c r="AM319" s="500" t="s">
        <v>1249</v>
      </c>
      <c r="AN319" s="325" t="s">
        <v>1250</v>
      </c>
      <c r="AO319" s="7" t="s">
        <v>19938</v>
      </c>
      <c r="AQ319" s="6" t="s">
        <v>19939</v>
      </c>
      <c r="AR319" s="501" t="str">
        <f>Table2[[#This Row],[Employee Code]]</f>
        <v>12201532</v>
      </c>
      <c r="AS319" s="4" t="s">
        <v>16</v>
      </c>
      <c r="AT319" s="4" t="s">
        <v>14</v>
      </c>
    </row>
    <row r="320" spans="1:46" s="4" customFormat="1" ht="25" customHeight="1" x14ac:dyDescent="0.35">
      <c r="A320" s="365">
        <f t="shared" si="4"/>
        <v>319</v>
      </c>
      <c r="B320" s="338" t="s">
        <v>16584</v>
      </c>
      <c r="C320" s="335" t="s">
        <v>1251</v>
      </c>
      <c r="D320" s="329"/>
      <c r="E320" s="329" t="s">
        <v>14</v>
      </c>
      <c r="F320" s="336">
        <v>44816</v>
      </c>
      <c r="G320" s="336">
        <v>44875</v>
      </c>
      <c r="H320" s="336">
        <v>45241</v>
      </c>
      <c r="I320" s="336">
        <v>45626</v>
      </c>
      <c r="J320" s="329" t="s">
        <v>2085</v>
      </c>
      <c r="K320" s="337" t="s">
        <v>34</v>
      </c>
      <c r="L320" s="337" t="s">
        <v>115</v>
      </c>
      <c r="M320" s="337" t="s">
        <v>2118</v>
      </c>
      <c r="N320" s="337" t="s">
        <v>2017</v>
      </c>
      <c r="O320" s="337" t="s">
        <v>289</v>
      </c>
      <c r="P320" s="337" t="s">
        <v>2305</v>
      </c>
      <c r="Q320" s="329" t="s">
        <v>21</v>
      </c>
      <c r="R320" s="516" t="s">
        <v>19940</v>
      </c>
      <c r="S320" s="329" t="s">
        <v>1935</v>
      </c>
      <c r="T320" s="329" t="s">
        <v>53</v>
      </c>
      <c r="U320" s="336">
        <v>34024</v>
      </c>
      <c r="V320" s="329" t="s">
        <v>311</v>
      </c>
      <c r="W320" s="329" t="s">
        <v>311</v>
      </c>
      <c r="X320" s="329" t="s">
        <v>1936</v>
      </c>
      <c r="Y320" s="338" t="s">
        <v>19941</v>
      </c>
      <c r="Z320" s="336">
        <v>44326</v>
      </c>
      <c r="AA320" s="329" t="s">
        <v>1937</v>
      </c>
      <c r="AB320" s="329" t="s">
        <v>1938</v>
      </c>
      <c r="AC320" s="339" t="s">
        <v>1939</v>
      </c>
      <c r="AD320" s="329" t="s">
        <v>2120</v>
      </c>
      <c r="AE320" s="329" t="s">
        <v>19029</v>
      </c>
      <c r="AF320" s="329" t="s">
        <v>19942</v>
      </c>
      <c r="AG320" s="329" t="s">
        <v>19943</v>
      </c>
      <c r="AH320" s="329" t="s">
        <v>19942</v>
      </c>
      <c r="AI320" s="329" t="s">
        <v>19943</v>
      </c>
      <c r="AJ320" s="338" t="s">
        <v>19944</v>
      </c>
      <c r="AK320" s="329" t="s">
        <v>19945</v>
      </c>
      <c r="AL320" s="329" t="s">
        <v>1971</v>
      </c>
      <c r="AM320" s="500" t="s">
        <v>16773</v>
      </c>
      <c r="AN320" s="325" t="s">
        <v>1252</v>
      </c>
      <c r="AO320" s="7"/>
      <c r="AQ320" s="6" t="s">
        <v>19946</v>
      </c>
      <c r="AR320" s="501" t="str">
        <f>Table2[[#This Row],[Employee Code]]</f>
        <v>12201533</v>
      </c>
      <c r="AS320" s="4" t="s">
        <v>16</v>
      </c>
      <c r="AT320" s="4" t="s">
        <v>14</v>
      </c>
    </row>
    <row r="321" spans="1:46" s="4" customFormat="1" ht="25" customHeight="1" x14ac:dyDescent="0.35">
      <c r="A321" s="365">
        <f t="shared" si="4"/>
        <v>320</v>
      </c>
      <c r="B321" s="338" t="s">
        <v>16585</v>
      </c>
      <c r="C321" s="335" t="s">
        <v>1253</v>
      </c>
      <c r="D321" s="329"/>
      <c r="E321" s="329" t="s">
        <v>14</v>
      </c>
      <c r="F321" s="336">
        <v>44816</v>
      </c>
      <c r="G321" s="336">
        <v>44875</v>
      </c>
      <c r="H321" s="336">
        <v>45241</v>
      </c>
      <c r="I321" s="336">
        <v>45626</v>
      </c>
      <c r="J321" s="329" t="s">
        <v>2085</v>
      </c>
      <c r="K321" s="337" t="s">
        <v>80</v>
      </c>
      <c r="L321" s="337" t="s">
        <v>3683</v>
      </c>
      <c r="M321" s="337" t="s">
        <v>3683</v>
      </c>
      <c r="N321" s="337" t="s">
        <v>1990</v>
      </c>
      <c r="O321" s="337" t="s">
        <v>16774</v>
      </c>
      <c r="P321" s="337" t="s">
        <v>16775</v>
      </c>
      <c r="Q321" s="329" t="s">
        <v>21</v>
      </c>
      <c r="R321" s="338" t="s">
        <v>19947</v>
      </c>
      <c r="S321" s="329" t="s">
        <v>1986</v>
      </c>
      <c r="T321" s="329" t="s">
        <v>22</v>
      </c>
      <c r="U321" s="336">
        <v>30965</v>
      </c>
      <c r="V321" s="9" t="s">
        <v>544</v>
      </c>
      <c r="W321" s="329" t="s">
        <v>544</v>
      </c>
      <c r="X321" s="329" t="s">
        <v>1936</v>
      </c>
      <c r="Y321" s="338" t="s">
        <v>19948</v>
      </c>
      <c r="Z321" s="336">
        <v>44742</v>
      </c>
      <c r="AA321" s="329" t="s">
        <v>1937</v>
      </c>
      <c r="AB321" s="329" t="s">
        <v>1946</v>
      </c>
      <c r="AC321" s="339" t="s">
        <v>1939</v>
      </c>
      <c r="AD321" s="329" t="s">
        <v>2422</v>
      </c>
      <c r="AE321" s="329" t="s">
        <v>19949</v>
      </c>
      <c r="AF321" s="329" t="s">
        <v>19950</v>
      </c>
      <c r="AG321" s="329" t="s">
        <v>19951</v>
      </c>
      <c r="AH321" s="329" t="s">
        <v>19952</v>
      </c>
      <c r="AI321" s="329" t="s">
        <v>19953</v>
      </c>
      <c r="AJ321" s="338" t="s">
        <v>19954</v>
      </c>
      <c r="AK321" s="329" t="s">
        <v>19955</v>
      </c>
      <c r="AL321" s="329" t="s">
        <v>2107</v>
      </c>
      <c r="AM321" s="500" t="s">
        <v>1254</v>
      </c>
      <c r="AN321" s="325" t="s">
        <v>1255</v>
      </c>
      <c r="AO321" s="7" t="s">
        <v>19956</v>
      </c>
      <c r="AQ321" s="6" t="s">
        <v>19957</v>
      </c>
      <c r="AR321" s="501" t="str">
        <f>Table2[[#This Row],[Employee Code]]</f>
        <v>12201534</v>
      </c>
      <c r="AS321" s="4" t="s">
        <v>16</v>
      </c>
      <c r="AT321" s="4" t="s">
        <v>14</v>
      </c>
    </row>
    <row r="322" spans="1:46" s="4" customFormat="1" ht="25" customHeight="1" x14ac:dyDescent="0.35">
      <c r="A322" s="365">
        <f t="shared" ref="A322:A385" si="5">ROW()-1</f>
        <v>321</v>
      </c>
      <c r="B322" s="338" t="s">
        <v>16586</v>
      </c>
      <c r="C322" s="335" t="s">
        <v>1256</v>
      </c>
      <c r="D322" s="329"/>
      <c r="E322" s="329" t="s">
        <v>14</v>
      </c>
      <c r="F322" s="336">
        <v>44817</v>
      </c>
      <c r="G322" s="336">
        <v>44876</v>
      </c>
      <c r="H322" s="336">
        <v>45241</v>
      </c>
      <c r="I322" s="336">
        <v>45626</v>
      </c>
      <c r="J322" s="329" t="s">
        <v>2085</v>
      </c>
      <c r="K322" s="337" t="s">
        <v>26</v>
      </c>
      <c r="L322" s="337" t="s">
        <v>751</v>
      </c>
      <c r="M322" s="337" t="s">
        <v>2495</v>
      </c>
      <c r="N322" s="337" t="s">
        <v>1933</v>
      </c>
      <c r="O322" s="337" t="s">
        <v>1257</v>
      </c>
      <c r="P322" s="337" t="s">
        <v>2563</v>
      </c>
      <c r="Q322" s="329" t="s">
        <v>21</v>
      </c>
      <c r="R322" s="516" t="s">
        <v>19958</v>
      </c>
      <c r="S322" s="329" t="s">
        <v>1935</v>
      </c>
      <c r="T322" s="329" t="s">
        <v>53</v>
      </c>
      <c r="U322" s="336">
        <v>33463</v>
      </c>
      <c r="V322" s="329" t="s">
        <v>255</v>
      </c>
      <c r="W322" s="329" t="s">
        <v>2416</v>
      </c>
      <c r="X322" s="329" t="s">
        <v>1936</v>
      </c>
      <c r="Y322" s="338" t="s">
        <v>19959</v>
      </c>
      <c r="Z322" s="336">
        <v>44326</v>
      </c>
      <c r="AA322" s="329" t="s">
        <v>2009</v>
      </c>
      <c r="AB322" s="329" t="s">
        <v>1938</v>
      </c>
      <c r="AC322" s="339" t="s">
        <v>1939</v>
      </c>
      <c r="AD322" s="329" t="s">
        <v>19960</v>
      </c>
      <c r="AE322" s="329" t="s">
        <v>19961</v>
      </c>
      <c r="AF322" s="329" t="s">
        <v>19962</v>
      </c>
      <c r="AG322" s="329" t="s">
        <v>19963</v>
      </c>
      <c r="AH322" s="329" t="s">
        <v>19964</v>
      </c>
      <c r="AI322" s="329" t="s">
        <v>19965</v>
      </c>
      <c r="AJ322" s="338" t="s">
        <v>19966</v>
      </c>
      <c r="AK322" s="329" t="s">
        <v>19967</v>
      </c>
      <c r="AL322" s="329" t="s">
        <v>1971</v>
      </c>
      <c r="AM322" s="500" t="s">
        <v>1258</v>
      </c>
      <c r="AN322" s="325" t="s">
        <v>1259</v>
      </c>
      <c r="AO322" s="7" t="s">
        <v>19968</v>
      </c>
      <c r="AQ322" s="6" t="s">
        <v>19969</v>
      </c>
      <c r="AR322" s="501" t="str">
        <f>Table2[[#This Row],[Employee Code]]</f>
        <v>12201536</v>
      </c>
      <c r="AS322" s="4" t="s">
        <v>16</v>
      </c>
      <c r="AT322" s="4" t="s">
        <v>14</v>
      </c>
    </row>
    <row r="323" spans="1:46" s="4" customFormat="1" ht="25" customHeight="1" x14ac:dyDescent="0.35">
      <c r="A323" s="365">
        <f t="shared" si="5"/>
        <v>322</v>
      </c>
      <c r="B323" s="338" t="s">
        <v>16587</v>
      </c>
      <c r="C323" s="335" t="s">
        <v>1260</v>
      </c>
      <c r="D323" s="329"/>
      <c r="E323" s="329" t="s">
        <v>14</v>
      </c>
      <c r="F323" s="336">
        <v>44819</v>
      </c>
      <c r="G323" s="336">
        <v>44878</v>
      </c>
      <c r="H323" s="336">
        <v>45244</v>
      </c>
      <c r="I323" s="336">
        <v>45626</v>
      </c>
      <c r="J323" s="329" t="s">
        <v>2085</v>
      </c>
      <c r="K323" s="337" t="s">
        <v>40</v>
      </c>
      <c r="L323" s="337" t="s">
        <v>1102</v>
      </c>
      <c r="M323" s="337" t="s">
        <v>2564</v>
      </c>
      <c r="N323" s="337" t="s">
        <v>1933</v>
      </c>
      <c r="O323" s="337" t="s">
        <v>1261</v>
      </c>
      <c r="P323" s="337" t="s">
        <v>2565</v>
      </c>
      <c r="Q323" s="329" t="s">
        <v>21</v>
      </c>
      <c r="R323" s="338" t="s">
        <v>19970</v>
      </c>
      <c r="S323" s="329" t="s">
        <v>2174</v>
      </c>
      <c r="T323" s="329" t="s">
        <v>22</v>
      </c>
      <c r="U323" s="336">
        <v>33705</v>
      </c>
      <c r="V323" s="9" t="s">
        <v>79</v>
      </c>
      <c r="W323" s="329" t="s">
        <v>1866</v>
      </c>
      <c r="X323" s="329" t="s">
        <v>1936</v>
      </c>
      <c r="Y323" s="338" t="s">
        <v>19971</v>
      </c>
      <c r="Z323" s="336">
        <v>45055</v>
      </c>
      <c r="AA323" s="329" t="s">
        <v>1937</v>
      </c>
      <c r="AB323" s="329" t="s">
        <v>1938</v>
      </c>
      <c r="AC323" s="339" t="s">
        <v>1939</v>
      </c>
      <c r="AD323" s="329" t="s">
        <v>19972</v>
      </c>
      <c r="AE323" s="329" t="s">
        <v>2566</v>
      </c>
      <c r="AF323" s="329" t="s">
        <v>19973</v>
      </c>
      <c r="AG323" s="329" t="s">
        <v>19974</v>
      </c>
      <c r="AH323" s="329" t="s">
        <v>19975</v>
      </c>
      <c r="AI323" s="329" t="s">
        <v>19976</v>
      </c>
      <c r="AJ323" s="338" t="s">
        <v>1262</v>
      </c>
      <c r="AK323" s="329" t="s">
        <v>19977</v>
      </c>
      <c r="AL323" s="329" t="s">
        <v>1941</v>
      </c>
      <c r="AM323" s="500" t="s">
        <v>1262</v>
      </c>
      <c r="AN323" s="325" t="s">
        <v>1263</v>
      </c>
      <c r="AO323" s="7" t="s">
        <v>19978</v>
      </c>
      <c r="AQ323" s="6" t="s">
        <v>19979</v>
      </c>
      <c r="AR323" s="501" t="str">
        <f>Table2[[#This Row],[Employee Code]]</f>
        <v>12201538</v>
      </c>
      <c r="AS323" s="4" t="s">
        <v>16</v>
      </c>
      <c r="AT323" s="4" t="s">
        <v>14</v>
      </c>
    </row>
    <row r="324" spans="1:46" s="4" customFormat="1" ht="25" customHeight="1" x14ac:dyDescent="0.35">
      <c r="A324" s="365">
        <f t="shared" si="5"/>
        <v>323</v>
      </c>
      <c r="B324" s="338" t="s">
        <v>16588</v>
      </c>
      <c r="C324" s="335" t="s">
        <v>1264</v>
      </c>
      <c r="D324" s="329"/>
      <c r="E324" s="329" t="s">
        <v>14</v>
      </c>
      <c r="F324" s="336">
        <v>44823</v>
      </c>
      <c r="G324" s="336">
        <v>44882</v>
      </c>
      <c r="H324" s="336">
        <v>45248</v>
      </c>
      <c r="I324" s="336">
        <v>45626</v>
      </c>
      <c r="J324" s="329" t="s">
        <v>2085</v>
      </c>
      <c r="K324" s="337" t="s">
        <v>18</v>
      </c>
      <c r="L324" s="337" t="s">
        <v>19</v>
      </c>
      <c r="M324" s="337" t="s">
        <v>2483</v>
      </c>
      <c r="N324" s="337" t="s">
        <v>1933</v>
      </c>
      <c r="O324" s="337" t="s">
        <v>20</v>
      </c>
      <c r="P324" s="337" t="s">
        <v>1934</v>
      </c>
      <c r="Q324" s="329" t="s">
        <v>21</v>
      </c>
      <c r="R324" s="516" t="s">
        <v>19980</v>
      </c>
      <c r="S324" s="329" t="s">
        <v>1986</v>
      </c>
      <c r="T324" s="329" t="s">
        <v>22</v>
      </c>
      <c r="U324" s="336">
        <v>32017</v>
      </c>
      <c r="V324" s="329" t="s">
        <v>57</v>
      </c>
      <c r="W324" s="329" t="s">
        <v>57</v>
      </c>
      <c r="X324" s="329" t="s">
        <v>1936</v>
      </c>
      <c r="Y324" s="338" t="s">
        <v>19981</v>
      </c>
      <c r="Z324" s="336">
        <v>44425</v>
      </c>
      <c r="AA324" s="329" t="s">
        <v>1937</v>
      </c>
      <c r="AB324" s="329" t="s">
        <v>1938</v>
      </c>
      <c r="AC324" s="339" t="s">
        <v>1939</v>
      </c>
      <c r="AD324" s="329" t="s">
        <v>18472</v>
      </c>
      <c r="AE324" s="329" t="s">
        <v>2284</v>
      </c>
      <c r="AF324" s="329" t="s">
        <v>19982</v>
      </c>
      <c r="AG324" s="329" t="s">
        <v>19983</v>
      </c>
      <c r="AH324" s="329" t="s">
        <v>19984</v>
      </c>
      <c r="AI324" s="329" t="s">
        <v>19985</v>
      </c>
      <c r="AJ324" s="338" t="s">
        <v>19986</v>
      </c>
      <c r="AK324" s="329" t="s">
        <v>19987</v>
      </c>
      <c r="AL324" s="329" t="s">
        <v>1941</v>
      </c>
      <c r="AM324" s="500" t="s">
        <v>1265</v>
      </c>
      <c r="AN324" s="325" t="s">
        <v>1266</v>
      </c>
      <c r="AO324" s="7" t="s">
        <v>19988</v>
      </c>
      <c r="AQ324" s="6" t="s">
        <v>19989</v>
      </c>
      <c r="AR324" s="501" t="str">
        <f>Table2[[#This Row],[Employee Code]]</f>
        <v>12201539</v>
      </c>
      <c r="AS324" s="4" t="s">
        <v>16</v>
      </c>
      <c r="AT324" s="4" t="s">
        <v>14</v>
      </c>
    </row>
    <row r="325" spans="1:46" s="4" customFormat="1" ht="25" customHeight="1" x14ac:dyDescent="0.35">
      <c r="A325" s="365">
        <f t="shared" si="5"/>
        <v>324</v>
      </c>
      <c r="B325" s="338" t="s">
        <v>16589</v>
      </c>
      <c r="C325" s="335" t="s">
        <v>1267</v>
      </c>
      <c r="D325" s="329"/>
      <c r="E325" s="329" t="s">
        <v>14</v>
      </c>
      <c r="F325" s="336">
        <v>44823</v>
      </c>
      <c r="G325" s="336">
        <v>44882</v>
      </c>
      <c r="H325" s="336">
        <v>45248</v>
      </c>
      <c r="I325" s="336">
        <v>45626</v>
      </c>
      <c r="J325" s="329" t="s">
        <v>2085</v>
      </c>
      <c r="K325" s="337" t="s">
        <v>26</v>
      </c>
      <c r="L325" s="337" t="s">
        <v>751</v>
      </c>
      <c r="M325" s="337" t="s">
        <v>2495</v>
      </c>
      <c r="N325" s="337" t="s">
        <v>1972</v>
      </c>
      <c r="O325" s="337" t="s">
        <v>19990</v>
      </c>
      <c r="P325" s="337" t="s">
        <v>19991</v>
      </c>
      <c r="Q325" s="329" t="s">
        <v>21</v>
      </c>
      <c r="R325" s="338" t="s">
        <v>19992</v>
      </c>
      <c r="S325" s="329" t="s">
        <v>1986</v>
      </c>
      <c r="T325" s="329" t="s">
        <v>53</v>
      </c>
      <c r="U325" s="336">
        <v>35091</v>
      </c>
      <c r="V325" s="9" t="s">
        <v>255</v>
      </c>
      <c r="W325" s="329" t="s">
        <v>2297</v>
      </c>
      <c r="X325" s="329" t="s">
        <v>1936</v>
      </c>
      <c r="Y325" s="338" t="s">
        <v>19993</v>
      </c>
      <c r="Z325" s="336">
        <v>44552</v>
      </c>
      <c r="AA325" s="329" t="s">
        <v>1937</v>
      </c>
      <c r="AB325" s="329" t="s">
        <v>1956</v>
      </c>
      <c r="AC325" s="339" t="s">
        <v>1939</v>
      </c>
      <c r="AD325" s="329" t="s">
        <v>19994</v>
      </c>
      <c r="AE325" s="329" t="s">
        <v>2284</v>
      </c>
      <c r="AF325" s="329" t="s">
        <v>19995</v>
      </c>
      <c r="AG325" s="329" t="s">
        <v>19996</v>
      </c>
      <c r="AH325" s="329" t="s">
        <v>19995</v>
      </c>
      <c r="AI325" s="329" t="s">
        <v>19996</v>
      </c>
      <c r="AJ325" s="338" t="s">
        <v>19997</v>
      </c>
      <c r="AK325" s="329" t="s">
        <v>19998</v>
      </c>
      <c r="AL325" s="329" t="s">
        <v>2005</v>
      </c>
      <c r="AM325" s="500" t="s">
        <v>19999</v>
      </c>
      <c r="AN325" s="325" t="s">
        <v>20000</v>
      </c>
      <c r="AO325" s="7" t="s">
        <v>20001</v>
      </c>
      <c r="AQ325" s="6" t="s">
        <v>20002</v>
      </c>
      <c r="AR325" s="501" t="str">
        <f>Table2[[#This Row],[Employee Code]]</f>
        <v>12201540</v>
      </c>
      <c r="AS325" s="4" t="s">
        <v>16</v>
      </c>
      <c r="AT325" s="4" t="s">
        <v>14</v>
      </c>
    </row>
    <row r="326" spans="1:46" s="4" customFormat="1" ht="25" customHeight="1" x14ac:dyDescent="0.35">
      <c r="A326" s="365">
        <f t="shared" si="5"/>
        <v>325</v>
      </c>
      <c r="B326" s="338" t="s">
        <v>16590</v>
      </c>
      <c r="C326" s="335" t="s">
        <v>1268</v>
      </c>
      <c r="D326" s="329"/>
      <c r="E326" s="329" t="s">
        <v>14</v>
      </c>
      <c r="F326" s="336">
        <v>44830</v>
      </c>
      <c r="G326" s="336">
        <v>44889</v>
      </c>
      <c r="H326" s="336">
        <v>45255</v>
      </c>
      <c r="I326" s="336">
        <v>45626</v>
      </c>
      <c r="J326" s="329" t="s">
        <v>2085</v>
      </c>
      <c r="K326" s="337" t="s">
        <v>34</v>
      </c>
      <c r="L326" s="337" t="s">
        <v>35</v>
      </c>
      <c r="M326" s="337" t="s">
        <v>35</v>
      </c>
      <c r="N326" s="337" t="s">
        <v>1933</v>
      </c>
      <c r="O326" s="337" t="s">
        <v>1269</v>
      </c>
      <c r="P326" s="337" t="s">
        <v>2567</v>
      </c>
      <c r="Q326" s="329" t="s">
        <v>21</v>
      </c>
      <c r="R326" s="516" t="s">
        <v>20003</v>
      </c>
      <c r="S326" s="329" t="s">
        <v>1944</v>
      </c>
      <c r="T326" s="329" t="s">
        <v>22</v>
      </c>
      <c r="U326" s="336">
        <v>29133</v>
      </c>
      <c r="V326" s="329" t="s">
        <v>317</v>
      </c>
      <c r="W326" s="329" t="s">
        <v>317</v>
      </c>
      <c r="X326" s="329" t="s">
        <v>1936</v>
      </c>
      <c r="Y326" s="338" t="s">
        <v>20004</v>
      </c>
      <c r="Z326" s="336">
        <v>43773</v>
      </c>
      <c r="AA326" s="329" t="s">
        <v>1937</v>
      </c>
      <c r="AB326" s="329" t="s">
        <v>1938</v>
      </c>
      <c r="AC326" s="339" t="s">
        <v>1939</v>
      </c>
      <c r="AD326" s="329" t="s">
        <v>2199</v>
      </c>
      <c r="AE326" s="329" t="s">
        <v>2112</v>
      </c>
      <c r="AF326" s="329" t="s">
        <v>20005</v>
      </c>
      <c r="AG326" s="329" t="s">
        <v>20006</v>
      </c>
      <c r="AH326" s="329" t="s">
        <v>20007</v>
      </c>
      <c r="AI326" s="329" t="s">
        <v>20008</v>
      </c>
      <c r="AJ326" s="338" t="s">
        <v>20009</v>
      </c>
      <c r="AK326" s="329" t="s">
        <v>20010</v>
      </c>
      <c r="AL326" s="329" t="s">
        <v>1958</v>
      </c>
      <c r="AM326" s="500" t="s">
        <v>1270</v>
      </c>
      <c r="AN326" s="325" t="s">
        <v>1271</v>
      </c>
      <c r="AO326" s="7"/>
      <c r="AQ326" s="6" t="s">
        <v>20011</v>
      </c>
      <c r="AR326" s="501" t="str">
        <f>Table2[[#This Row],[Employee Code]]</f>
        <v>12201544</v>
      </c>
      <c r="AS326" s="4" t="s">
        <v>16</v>
      </c>
      <c r="AT326" s="4" t="s">
        <v>14</v>
      </c>
    </row>
    <row r="327" spans="1:46" s="4" customFormat="1" ht="25" customHeight="1" x14ac:dyDescent="0.35">
      <c r="A327" s="365">
        <f t="shared" si="5"/>
        <v>326</v>
      </c>
      <c r="B327" s="338" t="s">
        <v>16591</v>
      </c>
      <c r="C327" s="335" t="s">
        <v>1272</v>
      </c>
      <c r="D327" s="329"/>
      <c r="E327" s="329" t="s">
        <v>14</v>
      </c>
      <c r="F327" s="336">
        <v>44832</v>
      </c>
      <c r="G327" s="336">
        <v>44891</v>
      </c>
      <c r="H327" s="336">
        <v>45257</v>
      </c>
      <c r="I327" s="336">
        <v>45626</v>
      </c>
      <c r="J327" s="329" t="s">
        <v>2085</v>
      </c>
      <c r="K327" s="337" t="s">
        <v>34</v>
      </c>
      <c r="L327" s="337" t="s">
        <v>35</v>
      </c>
      <c r="M327" s="337" t="s">
        <v>2292</v>
      </c>
      <c r="N327" s="337" t="s">
        <v>1933</v>
      </c>
      <c r="O327" s="337" t="s">
        <v>1273</v>
      </c>
      <c r="P327" s="337" t="s">
        <v>2568</v>
      </c>
      <c r="Q327" s="329" t="s">
        <v>21</v>
      </c>
      <c r="R327" s="338" t="s">
        <v>20012</v>
      </c>
      <c r="S327" s="329" t="s">
        <v>2212</v>
      </c>
      <c r="T327" s="329" t="s">
        <v>22</v>
      </c>
      <c r="U327" s="336">
        <v>30768</v>
      </c>
      <c r="V327" s="9" t="s">
        <v>2055</v>
      </c>
      <c r="W327" s="329" t="s">
        <v>1866</v>
      </c>
      <c r="X327" s="329" t="s">
        <v>1936</v>
      </c>
      <c r="Y327" s="338" t="s">
        <v>20013</v>
      </c>
      <c r="Z327" s="336">
        <v>44549</v>
      </c>
      <c r="AA327" s="329" t="s">
        <v>1937</v>
      </c>
      <c r="AB327" s="329" t="s">
        <v>1938</v>
      </c>
      <c r="AC327" s="339" t="s">
        <v>1939</v>
      </c>
      <c r="AD327" s="329" t="s">
        <v>2010</v>
      </c>
      <c r="AE327" s="329" t="s">
        <v>1948</v>
      </c>
      <c r="AF327" s="329" t="s">
        <v>20014</v>
      </c>
      <c r="AG327" s="329" t="s">
        <v>20015</v>
      </c>
      <c r="AH327" s="329" t="s">
        <v>20016</v>
      </c>
      <c r="AI327" s="329" t="s">
        <v>20017</v>
      </c>
      <c r="AJ327" s="338" t="s">
        <v>20018</v>
      </c>
      <c r="AK327" s="329" t="s">
        <v>2569</v>
      </c>
      <c r="AL327" s="329" t="s">
        <v>1971</v>
      </c>
      <c r="AM327" s="500" t="s">
        <v>1274</v>
      </c>
      <c r="AN327" s="325" t="s">
        <v>1275</v>
      </c>
      <c r="AO327" s="7" t="s">
        <v>20019</v>
      </c>
      <c r="AQ327" s="6" t="s">
        <v>2570</v>
      </c>
      <c r="AR327" s="501" t="str">
        <f>Table2[[#This Row],[Employee Code]]</f>
        <v>12201547</v>
      </c>
      <c r="AS327" s="4" t="s">
        <v>16</v>
      </c>
      <c r="AT327" s="4" t="s">
        <v>14</v>
      </c>
    </row>
    <row r="328" spans="1:46" s="4" customFormat="1" ht="25" customHeight="1" x14ac:dyDescent="0.35">
      <c r="A328" s="365">
        <f t="shared" si="5"/>
        <v>327</v>
      </c>
      <c r="B328" s="338" t="s">
        <v>16592</v>
      </c>
      <c r="C328" s="335" t="s">
        <v>1276</v>
      </c>
      <c r="D328" s="329"/>
      <c r="E328" s="329" t="s">
        <v>14</v>
      </c>
      <c r="F328" s="336">
        <v>44832</v>
      </c>
      <c r="G328" s="336">
        <v>44891</v>
      </c>
      <c r="H328" s="336">
        <v>45257</v>
      </c>
      <c r="I328" s="336">
        <v>45626</v>
      </c>
      <c r="J328" s="329" t="s">
        <v>2085</v>
      </c>
      <c r="K328" s="337" t="s">
        <v>34</v>
      </c>
      <c r="L328" s="337" t="s">
        <v>115</v>
      </c>
      <c r="M328" s="337" t="s">
        <v>2042</v>
      </c>
      <c r="N328" s="337" t="s">
        <v>2155</v>
      </c>
      <c r="O328" s="337" t="s">
        <v>572</v>
      </c>
      <c r="P328" s="337" t="s">
        <v>2264</v>
      </c>
      <c r="Q328" s="329" t="s">
        <v>21</v>
      </c>
      <c r="R328" s="516" t="s">
        <v>20020</v>
      </c>
      <c r="S328" s="329" t="s">
        <v>1935</v>
      </c>
      <c r="T328" s="329" t="s">
        <v>53</v>
      </c>
      <c r="U328" s="336">
        <v>35384</v>
      </c>
      <c r="V328" s="329" t="s">
        <v>255</v>
      </c>
      <c r="W328" s="329" t="s">
        <v>2416</v>
      </c>
      <c r="X328" s="329" t="s">
        <v>1936</v>
      </c>
      <c r="Y328" s="338" t="s">
        <v>20021</v>
      </c>
      <c r="Z328" s="336">
        <v>44473</v>
      </c>
      <c r="AA328" s="329" t="s">
        <v>1937</v>
      </c>
      <c r="AB328" s="329" t="s">
        <v>1956</v>
      </c>
      <c r="AC328" s="339" t="s">
        <v>1974</v>
      </c>
      <c r="AD328" s="329" t="s">
        <v>20022</v>
      </c>
      <c r="AE328" s="329" t="s">
        <v>20023</v>
      </c>
      <c r="AF328" s="329" t="s">
        <v>20024</v>
      </c>
      <c r="AG328" s="329" t="s">
        <v>20025</v>
      </c>
      <c r="AH328" s="329" t="s">
        <v>20024</v>
      </c>
      <c r="AI328" s="329" t="s">
        <v>20025</v>
      </c>
      <c r="AJ328" s="338" t="s">
        <v>20026</v>
      </c>
      <c r="AK328" s="329" t="s">
        <v>20027</v>
      </c>
      <c r="AL328" s="329" t="s">
        <v>1953</v>
      </c>
      <c r="AM328" s="500" t="s">
        <v>1277</v>
      </c>
      <c r="AN328" s="325" t="s">
        <v>1278</v>
      </c>
      <c r="AO328" s="7" t="s">
        <v>20028</v>
      </c>
      <c r="AQ328" s="6" t="s">
        <v>1276</v>
      </c>
      <c r="AR328" s="501" t="str">
        <f>Table2[[#This Row],[Employee Code]]</f>
        <v>12201549</v>
      </c>
      <c r="AS328" s="4" t="s">
        <v>16</v>
      </c>
      <c r="AT328" s="4" t="s">
        <v>14</v>
      </c>
    </row>
    <row r="329" spans="1:46" s="4" customFormat="1" ht="25" customHeight="1" x14ac:dyDescent="0.35">
      <c r="A329" s="365">
        <f t="shared" si="5"/>
        <v>328</v>
      </c>
      <c r="B329" s="338" t="s">
        <v>16593</v>
      </c>
      <c r="C329" s="335" t="s">
        <v>1279</v>
      </c>
      <c r="D329" s="329"/>
      <c r="E329" s="329" t="s">
        <v>14</v>
      </c>
      <c r="F329" s="336">
        <v>44832</v>
      </c>
      <c r="G329" s="336">
        <v>44891</v>
      </c>
      <c r="H329" s="336">
        <v>45257</v>
      </c>
      <c r="I329" s="336">
        <v>45626</v>
      </c>
      <c r="J329" s="329" t="s">
        <v>2085</v>
      </c>
      <c r="K329" s="337" t="s">
        <v>80</v>
      </c>
      <c r="L329" s="337" t="s">
        <v>338</v>
      </c>
      <c r="M329" s="337" t="s">
        <v>2281</v>
      </c>
      <c r="N329" s="337" t="s">
        <v>2017</v>
      </c>
      <c r="O329" s="337" t="s">
        <v>1280</v>
      </c>
      <c r="P329" s="337" t="s">
        <v>2571</v>
      </c>
      <c r="Q329" s="329" t="s">
        <v>21</v>
      </c>
      <c r="R329" s="338" t="s">
        <v>20029</v>
      </c>
      <c r="S329" s="329" t="s">
        <v>1944</v>
      </c>
      <c r="T329" s="329" t="s">
        <v>22</v>
      </c>
      <c r="U329" s="336">
        <v>34787</v>
      </c>
      <c r="V329" s="9" t="s">
        <v>1045</v>
      </c>
      <c r="W329" s="329" t="s">
        <v>79</v>
      </c>
      <c r="X329" s="329" t="s">
        <v>1936</v>
      </c>
      <c r="Y329" s="338" t="s">
        <v>20030</v>
      </c>
      <c r="Z329" s="336">
        <v>44608</v>
      </c>
      <c r="AA329" s="329" t="s">
        <v>1937</v>
      </c>
      <c r="AB329" s="329" t="s">
        <v>1938</v>
      </c>
      <c r="AC329" s="339" t="s">
        <v>1939</v>
      </c>
      <c r="AD329" s="329" t="s">
        <v>2115</v>
      </c>
      <c r="AE329" s="329" t="s">
        <v>1962</v>
      </c>
      <c r="AF329" s="329" t="s">
        <v>20031</v>
      </c>
      <c r="AG329" s="329" t="s">
        <v>20032</v>
      </c>
      <c r="AH329" s="329" t="s">
        <v>20033</v>
      </c>
      <c r="AI329" s="329" t="s">
        <v>20034</v>
      </c>
      <c r="AJ329" s="338" t="s">
        <v>20035</v>
      </c>
      <c r="AK329" s="329" t="s">
        <v>20036</v>
      </c>
      <c r="AL329" s="329" t="s">
        <v>2005</v>
      </c>
      <c r="AM329" s="500" t="s">
        <v>1281</v>
      </c>
      <c r="AN329" s="325" t="s">
        <v>1282</v>
      </c>
      <c r="AO329" s="7" t="s">
        <v>20037</v>
      </c>
      <c r="AQ329" s="6" t="s">
        <v>20038</v>
      </c>
      <c r="AR329" s="501" t="str">
        <f>Table2[[#This Row],[Employee Code]]</f>
        <v>12201550</v>
      </c>
      <c r="AS329" s="4" t="s">
        <v>16</v>
      </c>
      <c r="AT329" s="4" t="s">
        <v>14</v>
      </c>
    </row>
    <row r="330" spans="1:46" s="4" customFormat="1" ht="25" customHeight="1" x14ac:dyDescent="0.35">
      <c r="A330" s="365">
        <f t="shared" si="5"/>
        <v>329</v>
      </c>
      <c r="B330" s="338" t="s">
        <v>16594</v>
      </c>
      <c r="C330" s="335" t="s">
        <v>1283</v>
      </c>
      <c r="D330" s="329"/>
      <c r="E330" s="329" t="s">
        <v>14</v>
      </c>
      <c r="F330" s="336">
        <v>44832</v>
      </c>
      <c r="G330" s="336">
        <v>44891</v>
      </c>
      <c r="H330" s="336">
        <v>45257</v>
      </c>
      <c r="I330" s="336">
        <v>45626</v>
      </c>
      <c r="J330" s="329" t="s">
        <v>2085</v>
      </c>
      <c r="K330" s="337" t="s">
        <v>64</v>
      </c>
      <c r="L330" s="337" t="s">
        <v>96</v>
      </c>
      <c r="M330" s="337" t="s">
        <v>19491</v>
      </c>
      <c r="N330" s="337" t="s">
        <v>2017</v>
      </c>
      <c r="O330" s="337" t="s">
        <v>97</v>
      </c>
      <c r="P330" s="337" t="s">
        <v>2002</v>
      </c>
      <c r="Q330" s="329" t="s">
        <v>21</v>
      </c>
      <c r="R330" s="516" t="s">
        <v>20039</v>
      </c>
      <c r="S330" s="329" t="s">
        <v>2234</v>
      </c>
      <c r="T330" s="329" t="s">
        <v>22</v>
      </c>
      <c r="U330" s="336">
        <v>34838</v>
      </c>
      <c r="V330" s="329" t="s">
        <v>79</v>
      </c>
      <c r="W330" s="329" t="s">
        <v>79</v>
      </c>
      <c r="X330" s="329" t="s">
        <v>1936</v>
      </c>
      <c r="Y330" s="338" t="s">
        <v>20040</v>
      </c>
      <c r="Z330" s="336">
        <v>42282</v>
      </c>
      <c r="AA330" s="329" t="s">
        <v>2009</v>
      </c>
      <c r="AB330" s="329" t="s">
        <v>1956</v>
      </c>
      <c r="AC330" s="339" t="s">
        <v>1968</v>
      </c>
      <c r="AD330" s="329" t="s">
        <v>20041</v>
      </c>
      <c r="AE330" s="329" t="s">
        <v>2572</v>
      </c>
      <c r="AF330" s="329" t="s">
        <v>20042</v>
      </c>
      <c r="AG330" s="329" t="s">
        <v>20043</v>
      </c>
      <c r="AH330" s="329" t="s">
        <v>20044</v>
      </c>
      <c r="AI330" s="329" t="s">
        <v>20045</v>
      </c>
      <c r="AJ330" s="338" t="s">
        <v>20046</v>
      </c>
      <c r="AK330" s="329" t="s">
        <v>2573</v>
      </c>
      <c r="AL330" s="329" t="s">
        <v>2425</v>
      </c>
      <c r="AM330" s="500" t="s">
        <v>1284</v>
      </c>
      <c r="AN330" s="325" t="s">
        <v>1285</v>
      </c>
      <c r="AO330" s="7"/>
      <c r="AQ330" s="6" t="s">
        <v>20047</v>
      </c>
      <c r="AR330" s="501" t="str">
        <f>Table2[[#This Row],[Employee Code]]</f>
        <v>12201551</v>
      </c>
      <c r="AS330" s="4" t="s">
        <v>16</v>
      </c>
      <c r="AT330" s="4" t="s">
        <v>14</v>
      </c>
    </row>
    <row r="331" spans="1:46" s="4" customFormat="1" ht="25" customHeight="1" x14ac:dyDescent="0.35">
      <c r="A331" s="365">
        <f t="shared" si="5"/>
        <v>330</v>
      </c>
      <c r="B331" s="338" t="s">
        <v>16595</v>
      </c>
      <c r="C331" s="335" t="s">
        <v>1286</v>
      </c>
      <c r="D331" s="329"/>
      <c r="E331" s="329" t="s">
        <v>57</v>
      </c>
      <c r="F331" s="336">
        <v>44835</v>
      </c>
      <c r="G331" s="336">
        <v>44894</v>
      </c>
      <c r="H331" s="336">
        <v>45260</v>
      </c>
      <c r="I331" s="336">
        <v>45626</v>
      </c>
      <c r="J331" s="329" t="s">
        <v>2085</v>
      </c>
      <c r="K331" s="337" t="s">
        <v>80</v>
      </c>
      <c r="L331" s="337" t="s">
        <v>195</v>
      </c>
      <c r="M331" s="337" t="s">
        <v>2060</v>
      </c>
      <c r="N331" s="337" t="s">
        <v>1964</v>
      </c>
      <c r="O331" s="337" t="s">
        <v>164</v>
      </c>
      <c r="P331" s="337" t="s">
        <v>2053</v>
      </c>
      <c r="Q331" s="329" t="s">
        <v>83</v>
      </c>
      <c r="R331" s="338" t="s">
        <v>20048</v>
      </c>
      <c r="S331" s="329" t="s">
        <v>1944</v>
      </c>
      <c r="T331" s="329" t="s">
        <v>53</v>
      </c>
      <c r="U331" s="336">
        <v>28751</v>
      </c>
      <c r="V331" s="9" t="s">
        <v>57</v>
      </c>
      <c r="W331" s="329" t="s">
        <v>343</v>
      </c>
      <c r="X331" s="329" t="s">
        <v>1936</v>
      </c>
      <c r="Y331" s="338" t="s">
        <v>20049</v>
      </c>
      <c r="Z331" s="336">
        <v>44333</v>
      </c>
      <c r="AA331" s="329" t="s">
        <v>1937</v>
      </c>
      <c r="AB331" s="329" t="s">
        <v>1938</v>
      </c>
      <c r="AC331" s="339" t="s">
        <v>1939</v>
      </c>
      <c r="AD331" s="329" t="s">
        <v>2004</v>
      </c>
      <c r="AE331" s="329" t="s">
        <v>1948</v>
      </c>
      <c r="AF331" s="329" t="s">
        <v>20050</v>
      </c>
      <c r="AG331" s="329" t="s">
        <v>20051</v>
      </c>
      <c r="AH331" s="329" t="s">
        <v>20050</v>
      </c>
      <c r="AI331" s="329" t="s">
        <v>20051</v>
      </c>
      <c r="AJ331" s="338" t="s">
        <v>20052</v>
      </c>
      <c r="AK331" s="329" t="s">
        <v>20053</v>
      </c>
      <c r="AL331" s="329" t="s">
        <v>1971</v>
      </c>
      <c r="AM331" s="500" t="s">
        <v>1287</v>
      </c>
      <c r="AN331" s="325" t="s">
        <v>1288</v>
      </c>
      <c r="AO331" s="7" t="s">
        <v>20054</v>
      </c>
      <c r="AQ331" s="6" t="s">
        <v>20055</v>
      </c>
      <c r="AR331" s="501" t="str">
        <f>Table2[[#This Row],[Employee Code]]</f>
        <v>12201553</v>
      </c>
      <c r="AS331" s="4" t="s">
        <v>17280</v>
      </c>
      <c r="AT331" s="4" t="s">
        <v>17038</v>
      </c>
    </row>
    <row r="332" spans="1:46" s="4" customFormat="1" ht="25" customHeight="1" x14ac:dyDescent="0.35">
      <c r="A332" s="365">
        <f t="shared" si="5"/>
        <v>331</v>
      </c>
      <c r="B332" s="338" t="s">
        <v>16596</v>
      </c>
      <c r="C332" s="335" t="s">
        <v>1289</v>
      </c>
      <c r="D332" s="329"/>
      <c r="E332" s="329" t="s">
        <v>14</v>
      </c>
      <c r="F332" s="336">
        <v>44837</v>
      </c>
      <c r="G332" s="336">
        <v>44896</v>
      </c>
      <c r="H332" s="336">
        <v>45262</v>
      </c>
      <c r="I332" s="336">
        <v>45657</v>
      </c>
      <c r="J332" s="329" t="s">
        <v>2085</v>
      </c>
      <c r="K332" s="337" t="s">
        <v>18</v>
      </c>
      <c r="L332" s="337" t="s">
        <v>218</v>
      </c>
      <c r="M332" s="337" t="s">
        <v>2083</v>
      </c>
      <c r="N332" s="337" t="s">
        <v>2050</v>
      </c>
      <c r="O332" s="337" t="s">
        <v>1113</v>
      </c>
      <c r="P332" s="337" t="s">
        <v>2481</v>
      </c>
      <c r="Q332" s="329" t="s">
        <v>21</v>
      </c>
      <c r="R332" s="516" t="s">
        <v>20056</v>
      </c>
      <c r="S332" s="329" t="s">
        <v>2135</v>
      </c>
      <c r="T332" s="329" t="s">
        <v>22</v>
      </c>
      <c r="U332" s="336">
        <v>36757</v>
      </c>
      <c r="V332" s="329" t="s">
        <v>255</v>
      </c>
      <c r="W332" s="329" t="s">
        <v>255</v>
      </c>
      <c r="X332" s="329" t="s">
        <v>1936</v>
      </c>
      <c r="Y332" s="338" t="s">
        <v>20057</v>
      </c>
      <c r="Z332" s="336">
        <v>44400</v>
      </c>
      <c r="AA332" s="329" t="s">
        <v>1937</v>
      </c>
      <c r="AB332" s="329" t="s">
        <v>1956</v>
      </c>
      <c r="AC332" s="339" t="s">
        <v>1939</v>
      </c>
      <c r="AD332" s="329" t="s">
        <v>2574</v>
      </c>
      <c r="AE332" s="329" t="s">
        <v>1948</v>
      </c>
      <c r="AF332" s="329" t="s">
        <v>20058</v>
      </c>
      <c r="AG332" s="329" t="s">
        <v>20059</v>
      </c>
      <c r="AH332" s="329" t="s">
        <v>20060</v>
      </c>
      <c r="AI332" s="329" t="s">
        <v>20061</v>
      </c>
      <c r="AJ332" s="338" t="s">
        <v>2575</v>
      </c>
      <c r="AK332" s="329" t="s">
        <v>2576</v>
      </c>
      <c r="AL332" s="329" t="s">
        <v>1958</v>
      </c>
      <c r="AM332" s="500" t="s">
        <v>1290</v>
      </c>
      <c r="AN332" s="325" t="s">
        <v>1291</v>
      </c>
      <c r="AO332" s="7" t="s">
        <v>20062</v>
      </c>
      <c r="AQ332" s="6" t="s">
        <v>20063</v>
      </c>
      <c r="AR332" s="501" t="str">
        <f>Table2[[#This Row],[Employee Code]]</f>
        <v>12201556</v>
      </c>
      <c r="AS332" s="4" t="s">
        <v>16</v>
      </c>
      <c r="AT332" s="4" t="s">
        <v>14</v>
      </c>
    </row>
    <row r="333" spans="1:46" s="4" customFormat="1" ht="25" customHeight="1" x14ac:dyDescent="0.35">
      <c r="A333" s="365">
        <f t="shared" si="5"/>
        <v>332</v>
      </c>
      <c r="B333" s="338" t="s">
        <v>16597</v>
      </c>
      <c r="C333" s="335" t="s">
        <v>1292</v>
      </c>
      <c r="D333" s="329"/>
      <c r="E333" s="329" t="s">
        <v>14</v>
      </c>
      <c r="F333" s="336">
        <v>44837</v>
      </c>
      <c r="G333" s="336">
        <v>44896</v>
      </c>
      <c r="H333" s="336">
        <v>45262</v>
      </c>
      <c r="I333" s="336">
        <v>45657</v>
      </c>
      <c r="J333" s="329" t="s">
        <v>2085</v>
      </c>
      <c r="K333" s="337" t="s">
        <v>69</v>
      </c>
      <c r="L333" s="337" t="s">
        <v>70</v>
      </c>
      <c r="M333" s="337" t="s">
        <v>1983</v>
      </c>
      <c r="N333" s="337" t="s">
        <v>2155</v>
      </c>
      <c r="O333" s="337" t="s">
        <v>1293</v>
      </c>
      <c r="P333" s="337" t="s">
        <v>2215</v>
      </c>
      <c r="Q333" s="329" t="s">
        <v>21</v>
      </c>
      <c r="R333" s="338" t="s">
        <v>20064</v>
      </c>
      <c r="S333" s="329" t="s">
        <v>2144</v>
      </c>
      <c r="T333" s="329" t="s">
        <v>53</v>
      </c>
      <c r="U333" s="336">
        <v>35115</v>
      </c>
      <c r="V333" s="9" t="s">
        <v>747</v>
      </c>
      <c r="W333" s="329" t="s">
        <v>747</v>
      </c>
      <c r="X333" s="329" t="s">
        <v>1936</v>
      </c>
      <c r="Y333" s="338" t="s">
        <v>20065</v>
      </c>
      <c r="Z333" s="336">
        <v>44314</v>
      </c>
      <c r="AA333" s="329" t="s">
        <v>1937</v>
      </c>
      <c r="AB333" s="329" t="s">
        <v>1956</v>
      </c>
      <c r="AC333" s="339" t="s">
        <v>1939</v>
      </c>
      <c r="AD333" s="329" t="s">
        <v>2034</v>
      </c>
      <c r="AE333" s="329" t="s">
        <v>1988</v>
      </c>
      <c r="AF333" s="329" t="s">
        <v>20066</v>
      </c>
      <c r="AG333" s="329" t="s">
        <v>20067</v>
      </c>
      <c r="AH333" s="329" t="s">
        <v>20068</v>
      </c>
      <c r="AI333" s="329" t="s">
        <v>20069</v>
      </c>
      <c r="AJ333" s="338" t="s">
        <v>20070</v>
      </c>
      <c r="AK333" s="329" t="s">
        <v>20071</v>
      </c>
      <c r="AL333" s="329" t="s">
        <v>1993</v>
      </c>
      <c r="AM333" s="500" t="s">
        <v>1294</v>
      </c>
      <c r="AN333" s="325" t="s">
        <v>1295</v>
      </c>
      <c r="AO333" s="7" t="s">
        <v>20072</v>
      </c>
      <c r="AQ333" s="6" t="s">
        <v>20073</v>
      </c>
      <c r="AR333" s="501" t="str">
        <f>Table2[[#This Row],[Employee Code]]</f>
        <v>12201557</v>
      </c>
      <c r="AS333" s="4" t="s">
        <v>16</v>
      </c>
      <c r="AT333" s="4" t="s">
        <v>14</v>
      </c>
    </row>
    <row r="334" spans="1:46" s="4" customFormat="1" ht="25" customHeight="1" x14ac:dyDescent="0.35">
      <c r="A334" s="365">
        <f t="shared" si="5"/>
        <v>333</v>
      </c>
      <c r="B334" s="338" t="s">
        <v>16598</v>
      </c>
      <c r="C334" s="335" t="s">
        <v>1296</v>
      </c>
      <c r="D334" s="329"/>
      <c r="E334" s="329" t="s">
        <v>14</v>
      </c>
      <c r="F334" s="336">
        <v>44844</v>
      </c>
      <c r="G334" s="336">
        <v>44903</v>
      </c>
      <c r="H334" s="336">
        <v>45269</v>
      </c>
      <c r="I334" s="336">
        <v>45657</v>
      </c>
      <c r="J334" s="329" t="s">
        <v>2085</v>
      </c>
      <c r="K334" s="337" t="s">
        <v>69</v>
      </c>
      <c r="L334" s="337" t="s">
        <v>70</v>
      </c>
      <c r="M334" s="337" t="s">
        <v>2147</v>
      </c>
      <c r="N334" s="337" t="s">
        <v>1972</v>
      </c>
      <c r="O334" s="337" t="s">
        <v>603</v>
      </c>
      <c r="P334" s="337" t="s">
        <v>2278</v>
      </c>
      <c r="Q334" s="329" t="s">
        <v>21</v>
      </c>
      <c r="R334" s="516" t="s">
        <v>20074</v>
      </c>
      <c r="S334" s="329" t="s">
        <v>2174</v>
      </c>
      <c r="T334" s="329" t="s">
        <v>53</v>
      </c>
      <c r="U334" s="336">
        <v>32974</v>
      </c>
      <c r="V334" s="329" t="s">
        <v>2114</v>
      </c>
      <c r="W334" s="329" t="s">
        <v>2114</v>
      </c>
      <c r="X334" s="329" t="s">
        <v>1936</v>
      </c>
      <c r="Y334" s="338" t="s">
        <v>20075</v>
      </c>
      <c r="Z334" s="336">
        <v>44237</v>
      </c>
      <c r="AA334" s="329" t="s">
        <v>1937</v>
      </c>
      <c r="AB334" s="329" t="s">
        <v>1956</v>
      </c>
      <c r="AC334" s="339" t="s">
        <v>1939</v>
      </c>
      <c r="AD334" s="329" t="s">
        <v>18472</v>
      </c>
      <c r="AE334" s="329" t="s">
        <v>1988</v>
      </c>
      <c r="AF334" s="329" t="s">
        <v>20076</v>
      </c>
      <c r="AG334" s="329" t="s">
        <v>20077</v>
      </c>
      <c r="AH334" s="329" t="s">
        <v>20078</v>
      </c>
      <c r="AI334" s="329" t="s">
        <v>20079</v>
      </c>
      <c r="AJ334" s="338" t="s">
        <v>20080</v>
      </c>
      <c r="AK334" s="329" t="s">
        <v>20081</v>
      </c>
      <c r="AL334" s="329" t="s">
        <v>2107</v>
      </c>
      <c r="AM334" s="500" t="s">
        <v>1297</v>
      </c>
      <c r="AN334" s="325" t="s">
        <v>1298</v>
      </c>
      <c r="AO334" s="7" t="s">
        <v>20082</v>
      </c>
      <c r="AQ334" s="6" t="s">
        <v>20083</v>
      </c>
      <c r="AR334" s="501" t="str">
        <f>Table2[[#This Row],[Employee Code]]</f>
        <v>12201558</v>
      </c>
      <c r="AS334" s="4" t="s">
        <v>16</v>
      </c>
      <c r="AT334" s="4" t="s">
        <v>14</v>
      </c>
    </row>
    <row r="335" spans="1:46" s="4" customFormat="1" ht="25" customHeight="1" x14ac:dyDescent="0.35">
      <c r="A335" s="365">
        <f t="shared" si="5"/>
        <v>334</v>
      </c>
      <c r="B335" s="338" t="s">
        <v>16599</v>
      </c>
      <c r="C335" s="335" t="s">
        <v>1299</v>
      </c>
      <c r="D335" s="329"/>
      <c r="E335" s="329" t="s">
        <v>669</v>
      </c>
      <c r="F335" s="336">
        <v>44853</v>
      </c>
      <c r="G335" s="336">
        <v>44912</v>
      </c>
      <c r="H335" s="336">
        <v>45278</v>
      </c>
      <c r="I335" s="336">
        <v>45657</v>
      </c>
      <c r="J335" s="329" t="s">
        <v>2085</v>
      </c>
      <c r="K335" s="337" t="s">
        <v>34</v>
      </c>
      <c r="L335" s="337" t="s">
        <v>35</v>
      </c>
      <c r="M335" s="337" t="s">
        <v>35</v>
      </c>
      <c r="N335" s="337" t="s">
        <v>2126</v>
      </c>
      <c r="O335" s="337" t="s">
        <v>307</v>
      </c>
      <c r="P335" s="337" t="s">
        <v>2127</v>
      </c>
      <c r="Q335" s="329" t="s">
        <v>21</v>
      </c>
      <c r="R335" s="338" t="s">
        <v>20084</v>
      </c>
      <c r="S335" s="329" t="s">
        <v>1986</v>
      </c>
      <c r="T335" s="329" t="s">
        <v>22</v>
      </c>
      <c r="U335" s="336">
        <v>33882</v>
      </c>
      <c r="V335" s="9" t="s">
        <v>669</v>
      </c>
      <c r="W335" s="329" t="s">
        <v>669</v>
      </c>
      <c r="X335" s="329" t="s">
        <v>1936</v>
      </c>
      <c r="Y335" s="338" t="s">
        <v>20085</v>
      </c>
      <c r="Z335" s="336">
        <v>44445</v>
      </c>
      <c r="AA335" s="329" t="s">
        <v>1937</v>
      </c>
      <c r="AB335" s="329" t="s">
        <v>1938</v>
      </c>
      <c r="AC335" s="339" t="s">
        <v>1939</v>
      </c>
      <c r="AD335" s="329" t="s">
        <v>20086</v>
      </c>
      <c r="AE335" s="329" t="s">
        <v>1988</v>
      </c>
      <c r="AF335" s="329" t="s">
        <v>20087</v>
      </c>
      <c r="AG335" s="329" t="s">
        <v>20088</v>
      </c>
      <c r="AH335" s="329" t="s">
        <v>20087</v>
      </c>
      <c r="AI335" s="329" t="s">
        <v>20088</v>
      </c>
      <c r="AJ335" s="338" t="s">
        <v>20089</v>
      </c>
      <c r="AK335" s="329" t="s">
        <v>20090</v>
      </c>
      <c r="AL335" s="329" t="s">
        <v>2107</v>
      </c>
      <c r="AM335" s="500" t="s">
        <v>1300</v>
      </c>
      <c r="AN335" s="325" t="s">
        <v>1301</v>
      </c>
      <c r="AO335" s="7" t="s">
        <v>20091</v>
      </c>
      <c r="AQ335" s="6" t="s">
        <v>20092</v>
      </c>
      <c r="AR335" s="501" t="str">
        <f>Table2[[#This Row],[Employee Code]]</f>
        <v>12201562</v>
      </c>
      <c r="AS335" s="4" t="s">
        <v>16</v>
      </c>
      <c r="AT335" s="4" t="s">
        <v>17038</v>
      </c>
    </row>
    <row r="336" spans="1:46" s="4" customFormat="1" ht="25" customHeight="1" x14ac:dyDescent="0.35">
      <c r="A336" s="365">
        <f t="shared" si="5"/>
        <v>335</v>
      </c>
      <c r="B336" s="338" t="s">
        <v>16600</v>
      </c>
      <c r="C336" s="335" t="s">
        <v>1302</v>
      </c>
      <c r="D336" s="329"/>
      <c r="E336" s="329" t="s">
        <v>14</v>
      </c>
      <c r="F336" s="336">
        <v>44853</v>
      </c>
      <c r="G336" s="336">
        <v>44912</v>
      </c>
      <c r="H336" s="336">
        <v>45278</v>
      </c>
      <c r="I336" s="336">
        <v>45657</v>
      </c>
      <c r="J336" s="329" t="s">
        <v>2085</v>
      </c>
      <c r="K336" s="337" t="s">
        <v>64</v>
      </c>
      <c r="L336" s="337" t="s">
        <v>96</v>
      </c>
      <c r="M336" s="337" t="s">
        <v>19491</v>
      </c>
      <c r="N336" s="337" t="s">
        <v>2050</v>
      </c>
      <c r="O336" s="337" t="s">
        <v>97</v>
      </c>
      <c r="P336" s="337" t="s">
        <v>2002</v>
      </c>
      <c r="Q336" s="329" t="s">
        <v>21</v>
      </c>
      <c r="R336" s="516" t="s">
        <v>20093</v>
      </c>
      <c r="S336" s="329" t="s">
        <v>2234</v>
      </c>
      <c r="T336" s="329" t="s">
        <v>22</v>
      </c>
      <c r="U336" s="336">
        <v>36096</v>
      </c>
      <c r="V336" s="329" t="s">
        <v>2048</v>
      </c>
      <c r="W336" s="329" t="s">
        <v>2048</v>
      </c>
      <c r="X336" s="329" t="s">
        <v>1936</v>
      </c>
      <c r="Y336" s="338" t="s">
        <v>20094</v>
      </c>
      <c r="Z336" s="336">
        <v>45090</v>
      </c>
      <c r="AA336" s="329" t="s">
        <v>1937</v>
      </c>
      <c r="AB336" s="329" t="s">
        <v>1938</v>
      </c>
      <c r="AC336" s="339" t="s">
        <v>1939</v>
      </c>
      <c r="AD336" s="329" t="s">
        <v>2577</v>
      </c>
      <c r="AE336" s="329" t="s">
        <v>2095</v>
      </c>
      <c r="AF336" s="329" t="s">
        <v>20095</v>
      </c>
      <c r="AG336" s="329" t="s">
        <v>20096</v>
      </c>
      <c r="AH336" s="329" t="s">
        <v>20097</v>
      </c>
      <c r="AI336" s="329" t="s">
        <v>20098</v>
      </c>
      <c r="AJ336" s="338" t="s">
        <v>20099</v>
      </c>
      <c r="AK336" s="329" t="s">
        <v>20100</v>
      </c>
      <c r="AL336" s="329" t="s">
        <v>1953</v>
      </c>
      <c r="AM336" s="500" t="s">
        <v>1303</v>
      </c>
      <c r="AN336" s="325" t="s">
        <v>1304</v>
      </c>
      <c r="AO336" s="7"/>
      <c r="AQ336" s="6" t="s">
        <v>20101</v>
      </c>
      <c r="AR336" s="501" t="str">
        <f>Table2[[#This Row],[Employee Code]]</f>
        <v>12201563</v>
      </c>
      <c r="AS336" s="4" t="s">
        <v>16</v>
      </c>
      <c r="AT336" s="4" t="s">
        <v>14</v>
      </c>
    </row>
    <row r="337" spans="1:46" s="4" customFormat="1" ht="25" customHeight="1" x14ac:dyDescent="0.35">
      <c r="A337" s="365">
        <f t="shared" si="5"/>
        <v>336</v>
      </c>
      <c r="B337" s="338" t="s">
        <v>16601</v>
      </c>
      <c r="C337" s="335" t="s">
        <v>1305</v>
      </c>
      <c r="D337" s="329"/>
      <c r="E337" s="329" t="s">
        <v>14</v>
      </c>
      <c r="F337" s="336">
        <v>44854</v>
      </c>
      <c r="G337" s="336">
        <v>44913</v>
      </c>
      <c r="H337" s="336">
        <v>45279</v>
      </c>
      <c r="I337" s="336">
        <v>45657</v>
      </c>
      <c r="J337" s="329" t="s">
        <v>2085</v>
      </c>
      <c r="K337" s="337" t="s">
        <v>69</v>
      </c>
      <c r="L337" s="337" t="s">
        <v>70</v>
      </c>
      <c r="M337" s="337" t="s">
        <v>2147</v>
      </c>
      <c r="N337" s="337" t="s">
        <v>1990</v>
      </c>
      <c r="O337" s="337" t="s">
        <v>505</v>
      </c>
      <c r="P337" s="337" t="s">
        <v>2236</v>
      </c>
      <c r="Q337" s="329" t="s">
        <v>21</v>
      </c>
      <c r="R337" s="338" t="s">
        <v>20102</v>
      </c>
      <c r="S337" s="329" t="s">
        <v>2145</v>
      </c>
      <c r="T337" s="329" t="s">
        <v>53</v>
      </c>
      <c r="U337" s="336">
        <v>31748</v>
      </c>
      <c r="V337" s="9" t="s">
        <v>781</v>
      </c>
      <c r="W337" s="329" t="s">
        <v>781</v>
      </c>
      <c r="X337" s="329" t="s">
        <v>1936</v>
      </c>
      <c r="Y337" s="338" t="s">
        <v>20103</v>
      </c>
      <c r="Z337" s="336">
        <v>44522</v>
      </c>
      <c r="AA337" s="329" t="s">
        <v>1937</v>
      </c>
      <c r="AB337" s="329" t="s">
        <v>1938</v>
      </c>
      <c r="AC337" s="339" t="s">
        <v>1939</v>
      </c>
      <c r="AD337" s="329" t="s">
        <v>2004</v>
      </c>
      <c r="AE337" s="329" t="s">
        <v>1988</v>
      </c>
      <c r="AF337" s="329" t="s">
        <v>20104</v>
      </c>
      <c r="AG337" s="329" t="s">
        <v>20105</v>
      </c>
      <c r="AH337" s="329" t="s">
        <v>20104</v>
      </c>
      <c r="AI337" s="329" t="s">
        <v>20106</v>
      </c>
      <c r="AJ337" s="338" t="s">
        <v>20107</v>
      </c>
      <c r="AK337" s="329" t="s">
        <v>20108</v>
      </c>
      <c r="AL337" s="329" t="s">
        <v>1971</v>
      </c>
      <c r="AM337" s="500" t="s">
        <v>1306</v>
      </c>
      <c r="AN337" s="325" t="s">
        <v>1307</v>
      </c>
      <c r="AO337" s="7"/>
      <c r="AQ337" s="6" t="s">
        <v>20109</v>
      </c>
      <c r="AR337" s="501" t="str">
        <f>Table2[[#This Row],[Employee Code]]</f>
        <v>12201565</v>
      </c>
      <c r="AS337" s="4" t="s">
        <v>16</v>
      </c>
      <c r="AT337" s="4" t="s">
        <v>14</v>
      </c>
    </row>
    <row r="338" spans="1:46" s="4" customFormat="1" ht="25" customHeight="1" x14ac:dyDescent="0.35">
      <c r="A338" s="365">
        <f t="shared" si="5"/>
        <v>337</v>
      </c>
      <c r="B338" s="338" t="s">
        <v>16602</v>
      </c>
      <c r="C338" s="335" t="s">
        <v>1308</v>
      </c>
      <c r="D338" s="329"/>
      <c r="E338" s="329" t="s">
        <v>14</v>
      </c>
      <c r="F338" s="336">
        <v>44858</v>
      </c>
      <c r="G338" s="336">
        <v>44917</v>
      </c>
      <c r="H338" s="336">
        <v>45283</v>
      </c>
      <c r="I338" s="336">
        <v>45657</v>
      </c>
      <c r="J338" s="329" t="s">
        <v>2085</v>
      </c>
      <c r="K338" s="337" t="s">
        <v>69</v>
      </c>
      <c r="L338" s="337" t="s">
        <v>618</v>
      </c>
      <c r="M338" s="337" t="s">
        <v>20110</v>
      </c>
      <c r="N338" s="337" t="s">
        <v>2017</v>
      </c>
      <c r="O338" s="337" t="s">
        <v>1309</v>
      </c>
      <c r="P338" s="337" t="s">
        <v>2578</v>
      </c>
      <c r="Q338" s="329" t="s">
        <v>21</v>
      </c>
      <c r="R338" s="516" t="s">
        <v>20111</v>
      </c>
      <c r="S338" s="329" t="s">
        <v>1944</v>
      </c>
      <c r="T338" s="329" t="s">
        <v>53</v>
      </c>
      <c r="U338" s="336">
        <v>33314</v>
      </c>
      <c r="V338" s="329" t="s">
        <v>2064</v>
      </c>
      <c r="W338" s="329" t="s">
        <v>2064</v>
      </c>
      <c r="X338" s="329" t="s">
        <v>1936</v>
      </c>
      <c r="Y338" s="338" t="s">
        <v>20112</v>
      </c>
      <c r="Z338" s="336">
        <v>44573</v>
      </c>
      <c r="AA338" s="329" t="s">
        <v>1937</v>
      </c>
      <c r="AB338" s="329" t="s">
        <v>1956</v>
      </c>
      <c r="AC338" s="339" t="s">
        <v>1939</v>
      </c>
      <c r="AD338" s="329" t="s">
        <v>2577</v>
      </c>
      <c r="AE338" s="329" t="s">
        <v>1970</v>
      </c>
      <c r="AF338" s="329" t="s">
        <v>20113</v>
      </c>
      <c r="AG338" s="329" t="s">
        <v>20114</v>
      </c>
      <c r="AH338" s="329" t="s">
        <v>20115</v>
      </c>
      <c r="AI338" s="329" t="s">
        <v>20116</v>
      </c>
      <c r="AJ338" s="338" t="s">
        <v>20117</v>
      </c>
      <c r="AK338" s="329" t="s">
        <v>20118</v>
      </c>
      <c r="AL338" s="329" t="s">
        <v>2224</v>
      </c>
      <c r="AM338" s="500" t="s">
        <v>1310</v>
      </c>
      <c r="AN338" s="325" t="s">
        <v>1311</v>
      </c>
      <c r="AO338" s="7" t="s">
        <v>20119</v>
      </c>
      <c r="AQ338" s="6" t="s">
        <v>20120</v>
      </c>
      <c r="AR338" s="501" t="str">
        <f>Table2[[#This Row],[Employee Code]]</f>
        <v>12201567</v>
      </c>
      <c r="AS338" s="4" t="s">
        <v>16</v>
      </c>
      <c r="AT338" s="4" t="s">
        <v>14</v>
      </c>
    </row>
    <row r="339" spans="1:46" s="4" customFormat="1" ht="25" customHeight="1" x14ac:dyDescent="0.35">
      <c r="A339" s="365">
        <f t="shared" si="5"/>
        <v>338</v>
      </c>
      <c r="B339" s="338" t="s">
        <v>16603</v>
      </c>
      <c r="C339" s="335" t="s">
        <v>1312</v>
      </c>
      <c r="D339" s="329"/>
      <c r="E339" s="329" t="s">
        <v>14</v>
      </c>
      <c r="F339" s="336">
        <v>44858</v>
      </c>
      <c r="G339" s="336">
        <v>44917</v>
      </c>
      <c r="H339" s="336">
        <v>45283</v>
      </c>
      <c r="I339" s="336">
        <v>45657</v>
      </c>
      <c r="J339" s="329" t="s">
        <v>2085</v>
      </c>
      <c r="K339" s="337" t="s">
        <v>69</v>
      </c>
      <c r="L339" s="337" t="s">
        <v>70</v>
      </c>
      <c r="M339" s="337" t="s">
        <v>1983</v>
      </c>
      <c r="N339" s="337" t="s">
        <v>2050</v>
      </c>
      <c r="O339" s="337" t="s">
        <v>20121</v>
      </c>
      <c r="P339" s="337" t="s">
        <v>20122</v>
      </c>
      <c r="Q339" s="329" t="s">
        <v>21</v>
      </c>
      <c r="R339" s="338" t="s">
        <v>20123</v>
      </c>
      <c r="S339" s="329" t="s">
        <v>2252</v>
      </c>
      <c r="T339" s="329" t="s">
        <v>53</v>
      </c>
      <c r="U339" s="336">
        <v>36247</v>
      </c>
      <c r="V339" s="9" t="s">
        <v>1008</v>
      </c>
      <c r="W339" s="329" t="s">
        <v>1008</v>
      </c>
      <c r="X339" s="329" t="s">
        <v>1936</v>
      </c>
      <c r="Y339" s="338" t="s">
        <v>20124</v>
      </c>
      <c r="Z339" s="336">
        <v>43201</v>
      </c>
      <c r="AA339" s="329" t="s">
        <v>1008</v>
      </c>
      <c r="AB339" s="329" t="s">
        <v>1956</v>
      </c>
      <c r="AC339" s="339" t="s">
        <v>1939</v>
      </c>
      <c r="AD339" s="329" t="s">
        <v>2380</v>
      </c>
      <c r="AE339" s="329" t="s">
        <v>2579</v>
      </c>
      <c r="AF339" s="329" t="s">
        <v>20125</v>
      </c>
      <c r="AG339" s="329" t="s">
        <v>20126</v>
      </c>
      <c r="AH339" s="329" t="s">
        <v>20127</v>
      </c>
      <c r="AI339" s="329" t="s">
        <v>20128</v>
      </c>
      <c r="AJ339" s="338"/>
      <c r="AK339" s="329" t="s">
        <v>20129</v>
      </c>
      <c r="AL339" s="329" t="s">
        <v>1993</v>
      </c>
      <c r="AM339" s="500" t="s">
        <v>20130</v>
      </c>
      <c r="AN339" s="325" t="s">
        <v>20131</v>
      </c>
      <c r="AO339" s="7" t="s">
        <v>20132</v>
      </c>
      <c r="AQ339" s="6" t="s">
        <v>20133</v>
      </c>
      <c r="AR339" s="501" t="str">
        <f>Table2[[#This Row],[Employee Code]]</f>
        <v>12201568</v>
      </c>
      <c r="AS339" s="4" t="s">
        <v>16</v>
      </c>
      <c r="AT339" s="4" t="s">
        <v>14</v>
      </c>
    </row>
    <row r="340" spans="1:46" s="4" customFormat="1" ht="25" customHeight="1" x14ac:dyDescent="0.35">
      <c r="A340" s="365">
        <f t="shared" si="5"/>
        <v>339</v>
      </c>
      <c r="B340" s="338" t="s">
        <v>16604</v>
      </c>
      <c r="C340" s="335" t="s">
        <v>1313</v>
      </c>
      <c r="D340" s="329"/>
      <c r="E340" s="329" t="s">
        <v>14</v>
      </c>
      <c r="F340" s="336">
        <v>44860</v>
      </c>
      <c r="G340" s="336">
        <v>44919</v>
      </c>
      <c r="H340" s="336">
        <v>45285</v>
      </c>
      <c r="I340" s="336">
        <v>45657</v>
      </c>
      <c r="J340" s="329" t="s">
        <v>2085</v>
      </c>
      <c r="K340" s="337" t="s">
        <v>80</v>
      </c>
      <c r="L340" s="337" t="s">
        <v>146</v>
      </c>
      <c r="M340" s="337" t="s">
        <v>2163</v>
      </c>
      <c r="N340" s="337" t="s">
        <v>2050</v>
      </c>
      <c r="O340" s="337" t="s">
        <v>1057</v>
      </c>
      <c r="P340" s="337" t="s">
        <v>2463</v>
      </c>
      <c r="Q340" s="329" t="s">
        <v>21</v>
      </c>
      <c r="R340" s="516" t="s">
        <v>20134</v>
      </c>
      <c r="S340" s="329" t="s">
        <v>2295</v>
      </c>
      <c r="T340" s="329" t="s">
        <v>22</v>
      </c>
      <c r="U340" s="336">
        <v>34713</v>
      </c>
      <c r="V340" s="329" t="s">
        <v>255</v>
      </c>
      <c r="W340" s="329" t="s">
        <v>255</v>
      </c>
      <c r="X340" s="329" t="s">
        <v>1936</v>
      </c>
      <c r="Y340" s="338" t="s">
        <v>20135</v>
      </c>
      <c r="Z340" s="336">
        <v>44584</v>
      </c>
      <c r="AA340" s="329" t="s">
        <v>1937</v>
      </c>
      <c r="AB340" s="329" t="s">
        <v>1956</v>
      </c>
      <c r="AC340" s="339" t="s">
        <v>1939</v>
      </c>
      <c r="AD340" s="329" t="s">
        <v>2580</v>
      </c>
      <c r="AE340" s="329" t="s">
        <v>1948</v>
      </c>
      <c r="AF340" s="329" t="s">
        <v>20136</v>
      </c>
      <c r="AG340" s="329" t="s">
        <v>20137</v>
      </c>
      <c r="AH340" s="329" t="s">
        <v>20138</v>
      </c>
      <c r="AI340" s="329" t="s">
        <v>20139</v>
      </c>
      <c r="AJ340" s="338" t="s">
        <v>20140</v>
      </c>
      <c r="AK340" s="329" t="s">
        <v>20141</v>
      </c>
      <c r="AL340" s="329" t="s">
        <v>2005</v>
      </c>
      <c r="AM340" s="500" t="s">
        <v>1314</v>
      </c>
      <c r="AN340" s="325" t="s">
        <v>1315</v>
      </c>
      <c r="AO340" s="7"/>
      <c r="AQ340" s="6" t="s">
        <v>20142</v>
      </c>
      <c r="AR340" s="501" t="str">
        <f>Table2[[#This Row],[Employee Code]]</f>
        <v>12201569</v>
      </c>
      <c r="AS340" s="4" t="s">
        <v>16</v>
      </c>
      <c r="AT340" s="4" t="s">
        <v>14</v>
      </c>
    </row>
    <row r="341" spans="1:46" s="4" customFormat="1" ht="25" customHeight="1" x14ac:dyDescent="0.35">
      <c r="A341" s="365">
        <f t="shared" si="5"/>
        <v>340</v>
      </c>
      <c r="B341" s="338" t="s">
        <v>16605</v>
      </c>
      <c r="C341" s="335" t="s">
        <v>1316</v>
      </c>
      <c r="D341" s="329"/>
      <c r="E341" s="329" t="s">
        <v>14</v>
      </c>
      <c r="F341" s="336">
        <v>44865</v>
      </c>
      <c r="G341" s="336">
        <v>44924</v>
      </c>
      <c r="H341" s="336">
        <v>45290</v>
      </c>
      <c r="I341" s="336">
        <v>45657</v>
      </c>
      <c r="J341" s="329" t="s">
        <v>2085</v>
      </c>
      <c r="K341" s="337" t="s">
        <v>26</v>
      </c>
      <c r="L341" s="337" t="s">
        <v>751</v>
      </c>
      <c r="M341" s="337" t="s">
        <v>2442</v>
      </c>
      <c r="N341" s="337" t="s">
        <v>1933</v>
      </c>
      <c r="O341" s="337" t="s">
        <v>1317</v>
      </c>
      <c r="P341" s="337" t="s">
        <v>2581</v>
      </c>
      <c r="Q341" s="329" t="s">
        <v>21</v>
      </c>
      <c r="R341" s="338" t="s">
        <v>20143</v>
      </c>
      <c r="S341" s="329" t="s">
        <v>1986</v>
      </c>
      <c r="T341" s="329" t="s">
        <v>22</v>
      </c>
      <c r="U341" s="336">
        <v>33583</v>
      </c>
      <c r="V341" s="9" t="s">
        <v>343</v>
      </c>
      <c r="W341" s="329" t="s">
        <v>2048</v>
      </c>
      <c r="X341" s="329" t="s">
        <v>1936</v>
      </c>
      <c r="Y341" s="338" t="s">
        <v>20144</v>
      </c>
      <c r="Z341" s="336">
        <v>44280</v>
      </c>
      <c r="AA341" s="329" t="s">
        <v>1937</v>
      </c>
      <c r="AB341" s="329" t="s">
        <v>1938</v>
      </c>
      <c r="AC341" s="339" t="s">
        <v>1968</v>
      </c>
      <c r="AD341" s="329" t="s">
        <v>20145</v>
      </c>
      <c r="AE341" s="329" t="s">
        <v>2582</v>
      </c>
      <c r="AF341" s="329" t="s">
        <v>20146</v>
      </c>
      <c r="AG341" s="329" t="s">
        <v>20147</v>
      </c>
      <c r="AH341" s="329" t="s">
        <v>20146</v>
      </c>
      <c r="AI341" s="329" t="s">
        <v>20147</v>
      </c>
      <c r="AJ341" s="338" t="s">
        <v>20148</v>
      </c>
      <c r="AK341" s="329" t="s">
        <v>20149</v>
      </c>
      <c r="AL341" s="329" t="s">
        <v>1941</v>
      </c>
      <c r="AM341" s="500" t="s">
        <v>1318</v>
      </c>
      <c r="AN341" s="325" t="s">
        <v>1319</v>
      </c>
      <c r="AO341" s="7" t="s">
        <v>20150</v>
      </c>
      <c r="AQ341" s="6" t="s">
        <v>20151</v>
      </c>
      <c r="AR341" s="501" t="str">
        <f>Table2[[#This Row],[Employee Code]]</f>
        <v>12201570</v>
      </c>
      <c r="AS341" s="4" t="s">
        <v>16</v>
      </c>
      <c r="AT341" s="4" t="s">
        <v>14</v>
      </c>
    </row>
    <row r="342" spans="1:46" s="4" customFormat="1" ht="25" customHeight="1" x14ac:dyDescent="0.35">
      <c r="A342" s="365">
        <f t="shared" si="5"/>
        <v>341</v>
      </c>
      <c r="B342" s="338" t="s">
        <v>16606</v>
      </c>
      <c r="C342" s="335" t="s">
        <v>1320</v>
      </c>
      <c r="D342" s="329"/>
      <c r="E342" s="329" t="s">
        <v>14</v>
      </c>
      <c r="F342" s="336">
        <v>44865</v>
      </c>
      <c r="G342" s="336">
        <v>44924</v>
      </c>
      <c r="H342" s="336">
        <v>45290</v>
      </c>
      <c r="I342" s="336">
        <v>45657</v>
      </c>
      <c r="J342" s="329" t="s">
        <v>2085</v>
      </c>
      <c r="K342" s="337" t="s">
        <v>18</v>
      </c>
      <c r="L342" s="337" t="s">
        <v>19</v>
      </c>
      <c r="M342" s="337" t="s">
        <v>2483</v>
      </c>
      <c r="N342" s="337" t="s">
        <v>2050</v>
      </c>
      <c r="O342" s="337" t="s">
        <v>1321</v>
      </c>
      <c r="P342" s="337" t="s">
        <v>2583</v>
      </c>
      <c r="Q342" s="329" t="s">
        <v>21</v>
      </c>
      <c r="R342" s="516" t="s">
        <v>20152</v>
      </c>
      <c r="S342" s="329" t="s">
        <v>1986</v>
      </c>
      <c r="T342" s="329" t="s">
        <v>22</v>
      </c>
      <c r="U342" s="336">
        <v>34773</v>
      </c>
      <c r="V342" s="329" t="s">
        <v>1658</v>
      </c>
      <c r="W342" s="329" t="s">
        <v>1658</v>
      </c>
      <c r="X342" s="329" t="s">
        <v>1936</v>
      </c>
      <c r="Y342" s="338" t="s">
        <v>20153</v>
      </c>
      <c r="Z342" s="336">
        <v>44579</v>
      </c>
      <c r="AA342" s="329" t="s">
        <v>1937</v>
      </c>
      <c r="AB342" s="329" t="s">
        <v>1956</v>
      </c>
      <c r="AC342" s="339" t="s">
        <v>1939</v>
      </c>
      <c r="AD342" s="329" t="s">
        <v>20154</v>
      </c>
      <c r="AE342" s="329" t="s">
        <v>1998</v>
      </c>
      <c r="AF342" s="329" t="s">
        <v>20155</v>
      </c>
      <c r="AG342" s="329" t="s">
        <v>20156</v>
      </c>
      <c r="AH342" s="329" t="s">
        <v>20157</v>
      </c>
      <c r="AI342" s="329" t="s">
        <v>20158</v>
      </c>
      <c r="AJ342" s="338" t="s">
        <v>20159</v>
      </c>
      <c r="AK342" s="329" t="s">
        <v>20160</v>
      </c>
      <c r="AL342" s="329" t="s">
        <v>1958</v>
      </c>
      <c r="AM342" s="500" t="s">
        <v>1322</v>
      </c>
      <c r="AN342" s="325" t="s">
        <v>1323</v>
      </c>
      <c r="AO342" s="7"/>
      <c r="AQ342" s="6" t="s">
        <v>20161</v>
      </c>
      <c r="AR342" s="501" t="str">
        <f>Table2[[#This Row],[Employee Code]]</f>
        <v>12201571</v>
      </c>
      <c r="AS342" s="4" t="s">
        <v>16</v>
      </c>
      <c r="AT342" s="4" t="s">
        <v>14</v>
      </c>
    </row>
    <row r="343" spans="1:46" s="526" customFormat="1" ht="25" customHeight="1" x14ac:dyDescent="0.35">
      <c r="A343" s="517">
        <f t="shared" si="5"/>
        <v>342</v>
      </c>
      <c r="B343" s="518" t="s">
        <v>3072</v>
      </c>
      <c r="C343" s="519" t="s">
        <v>259</v>
      </c>
      <c r="D343" s="520"/>
      <c r="E343" s="520" t="s">
        <v>669</v>
      </c>
      <c r="F343" s="521">
        <v>44866</v>
      </c>
      <c r="G343" s="521">
        <v>44925</v>
      </c>
      <c r="H343" s="521">
        <v>45291</v>
      </c>
      <c r="I343" s="521">
        <v>45657</v>
      </c>
      <c r="J343" s="520" t="s">
        <v>2085</v>
      </c>
      <c r="K343" s="522" t="s">
        <v>80</v>
      </c>
      <c r="L343" s="522" t="s">
        <v>81</v>
      </c>
      <c r="M343" s="522" t="s">
        <v>2298</v>
      </c>
      <c r="N343" s="522" t="s">
        <v>1972</v>
      </c>
      <c r="O343" s="522" t="s">
        <v>196</v>
      </c>
      <c r="P343" s="522" t="s">
        <v>2061</v>
      </c>
      <c r="Q343" s="520" t="s">
        <v>83</v>
      </c>
      <c r="R343" s="518" t="s">
        <v>20162</v>
      </c>
      <c r="S343" s="520" t="s">
        <v>1944</v>
      </c>
      <c r="T343" s="520" t="s">
        <v>53</v>
      </c>
      <c r="U343" s="521">
        <v>31084</v>
      </c>
      <c r="V343" s="523" t="s">
        <v>669</v>
      </c>
      <c r="W343" s="520" t="s">
        <v>669</v>
      </c>
      <c r="X343" s="520" t="s">
        <v>1936</v>
      </c>
      <c r="Y343" s="518" t="s">
        <v>20163</v>
      </c>
      <c r="Z343" s="521">
        <v>43902</v>
      </c>
      <c r="AA343" s="520" t="s">
        <v>1937</v>
      </c>
      <c r="AB343" s="520" t="s">
        <v>1938</v>
      </c>
      <c r="AC343" s="524" t="s">
        <v>1968</v>
      </c>
      <c r="AD343" s="520" t="s">
        <v>2346</v>
      </c>
      <c r="AE343" s="520" t="s">
        <v>20164</v>
      </c>
      <c r="AF343" s="520" t="s">
        <v>20165</v>
      </c>
      <c r="AG343" s="520" t="s">
        <v>20166</v>
      </c>
      <c r="AH343" s="520" t="s">
        <v>20165</v>
      </c>
      <c r="AI343" s="520" t="s">
        <v>20167</v>
      </c>
      <c r="AJ343" s="518" t="s">
        <v>20168</v>
      </c>
      <c r="AK343" s="520" t="s">
        <v>20169</v>
      </c>
      <c r="AL343" s="520" t="s">
        <v>1971</v>
      </c>
      <c r="AM343" s="525" t="s">
        <v>1324</v>
      </c>
      <c r="AN343" s="325" t="s">
        <v>1325</v>
      </c>
      <c r="AO343" s="7" t="s">
        <v>20170</v>
      </c>
      <c r="AQ343" s="527" t="s">
        <v>17516</v>
      </c>
      <c r="AR343" s="528" t="str">
        <f>Table2[[#This Row],[Employee Code]]</f>
        <v>12201572</v>
      </c>
      <c r="AS343" s="526" t="s">
        <v>17358</v>
      </c>
      <c r="AT343" s="526" t="s">
        <v>17038</v>
      </c>
    </row>
    <row r="344" spans="1:46" s="4" customFormat="1" ht="25" customHeight="1" x14ac:dyDescent="0.35">
      <c r="A344" s="365">
        <f t="shared" si="5"/>
        <v>343</v>
      </c>
      <c r="B344" s="338" t="s">
        <v>16607</v>
      </c>
      <c r="C344" s="335" t="s">
        <v>1326</v>
      </c>
      <c r="D344" s="329"/>
      <c r="E344" s="329" t="s">
        <v>162</v>
      </c>
      <c r="F344" s="336">
        <v>44867</v>
      </c>
      <c r="G344" s="336">
        <v>44926</v>
      </c>
      <c r="H344" s="336">
        <v>45292</v>
      </c>
      <c r="I344" s="336">
        <v>45657</v>
      </c>
      <c r="J344" s="329" t="s">
        <v>2085</v>
      </c>
      <c r="K344" s="337" t="s">
        <v>80</v>
      </c>
      <c r="L344" s="337" t="s">
        <v>81</v>
      </c>
      <c r="M344" s="337" t="s">
        <v>2038</v>
      </c>
      <c r="N344" s="337" t="s">
        <v>2017</v>
      </c>
      <c r="O344" s="337" t="s">
        <v>196</v>
      </c>
      <c r="P344" s="337" t="s">
        <v>2061</v>
      </c>
      <c r="Q344" s="329" t="s">
        <v>83</v>
      </c>
      <c r="R344" s="516" t="s">
        <v>20171</v>
      </c>
      <c r="S344" s="329" t="s">
        <v>2144</v>
      </c>
      <c r="T344" s="329" t="s">
        <v>53</v>
      </c>
      <c r="U344" s="336">
        <v>32986</v>
      </c>
      <c r="V344" s="329" t="s">
        <v>162</v>
      </c>
      <c r="W344" s="329" t="s">
        <v>162</v>
      </c>
      <c r="X344" s="329" t="s">
        <v>1936</v>
      </c>
      <c r="Y344" s="338" t="s">
        <v>20172</v>
      </c>
      <c r="Z344" s="336">
        <v>44859</v>
      </c>
      <c r="AA344" s="329" t="s">
        <v>1937</v>
      </c>
      <c r="AB344" s="329" t="s">
        <v>1938</v>
      </c>
      <c r="AC344" s="339" t="s">
        <v>1974</v>
      </c>
      <c r="AD344" s="329" t="s">
        <v>20173</v>
      </c>
      <c r="AE344" s="329" t="s">
        <v>2584</v>
      </c>
      <c r="AF344" s="329" t="s">
        <v>20174</v>
      </c>
      <c r="AG344" s="329" t="s">
        <v>20175</v>
      </c>
      <c r="AH344" s="329" t="s">
        <v>20174</v>
      </c>
      <c r="AI344" s="329" t="s">
        <v>20175</v>
      </c>
      <c r="AJ344" s="338" t="s">
        <v>20176</v>
      </c>
      <c r="AK344" s="329" t="s">
        <v>20177</v>
      </c>
      <c r="AL344" s="329" t="s">
        <v>1971</v>
      </c>
      <c r="AM344" s="500" t="s">
        <v>1327</v>
      </c>
      <c r="AN344" s="325" t="s">
        <v>1328</v>
      </c>
      <c r="AO344" s="7" t="s">
        <v>20178</v>
      </c>
      <c r="AQ344" s="6" t="s">
        <v>20179</v>
      </c>
      <c r="AR344" s="501" t="str">
        <f>Table2[[#This Row],[Employee Code]]</f>
        <v>12201575</v>
      </c>
      <c r="AS344" s="4" t="s">
        <v>17358</v>
      </c>
      <c r="AT344" s="4" t="s">
        <v>17038</v>
      </c>
    </row>
    <row r="345" spans="1:46" s="4" customFormat="1" ht="25" customHeight="1" x14ac:dyDescent="0.35">
      <c r="A345" s="4">
        <f t="shared" si="5"/>
        <v>344</v>
      </c>
      <c r="B345" s="501" t="s">
        <v>16608</v>
      </c>
      <c r="C345" s="5" t="s">
        <v>1329</v>
      </c>
      <c r="E345" s="4" t="s">
        <v>141</v>
      </c>
      <c r="F345" s="502">
        <v>44867</v>
      </c>
      <c r="G345" s="502">
        <v>44926</v>
      </c>
      <c r="H345" s="502">
        <v>45292</v>
      </c>
      <c r="I345" s="502">
        <v>45657</v>
      </c>
      <c r="J345" s="4" t="s">
        <v>2085</v>
      </c>
      <c r="K345" s="6" t="s">
        <v>80</v>
      </c>
      <c r="L345" s="6" t="s">
        <v>163</v>
      </c>
      <c r="M345" s="6" t="s">
        <v>2052</v>
      </c>
      <c r="N345" s="6" t="s">
        <v>1990</v>
      </c>
      <c r="O345" s="6" t="s">
        <v>196</v>
      </c>
      <c r="P345" s="6" t="s">
        <v>2061</v>
      </c>
      <c r="Q345" s="4" t="s">
        <v>83</v>
      </c>
      <c r="R345" s="501" t="s">
        <v>20180</v>
      </c>
      <c r="S345" s="4" t="s">
        <v>1935</v>
      </c>
      <c r="T345" s="4" t="s">
        <v>53</v>
      </c>
      <c r="U345" s="502">
        <v>33012</v>
      </c>
      <c r="V345" s="9" t="s">
        <v>141</v>
      </c>
      <c r="W345" s="4" t="s">
        <v>141</v>
      </c>
      <c r="X345" s="4" t="s">
        <v>1936</v>
      </c>
      <c r="Y345" s="501" t="s">
        <v>20181</v>
      </c>
      <c r="Z345" s="502">
        <v>45098</v>
      </c>
      <c r="AA345" s="4" t="s">
        <v>1937</v>
      </c>
      <c r="AB345" s="4" t="s">
        <v>1938</v>
      </c>
      <c r="AC345" s="504" t="s">
        <v>1939</v>
      </c>
      <c r="AD345" s="4" t="s">
        <v>2139</v>
      </c>
      <c r="AE345" s="4" t="s">
        <v>2041</v>
      </c>
      <c r="AF345" s="4" t="s">
        <v>20182</v>
      </c>
      <c r="AG345" s="4" t="s">
        <v>20183</v>
      </c>
      <c r="AH345" s="4" t="s">
        <v>20184</v>
      </c>
      <c r="AI345" s="4" t="s">
        <v>20185</v>
      </c>
      <c r="AJ345" s="501" t="s">
        <v>20186</v>
      </c>
      <c r="AK345" s="4" t="s">
        <v>20187</v>
      </c>
      <c r="AL345" s="4" t="s">
        <v>1971</v>
      </c>
      <c r="AM345" s="501" t="s">
        <v>1330</v>
      </c>
      <c r="AN345" s="7" t="s">
        <v>1331</v>
      </c>
      <c r="AO345" s="7" t="s">
        <v>20188</v>
      </c>
      <c r="AQ345" s="6" t="s">
        <v>20189</v>
      </c>
      <c r="AR345" s="501" t="str">
        <f>Table2[[#This Row],[Employee Code]]</f>
        <v>12201577</v>
      </c>
      <c r="AS345" s="4" t="s">
        <v>17358</v>
      </c>
      <c r="AT345" s="4" t="s">
        <v>17038</v>
      </c>
    </row>
    <row r="346" spans="1:46" s="4" customFormat="1" ht="25" customHeight="1" x14ac:dyDescent="0.35">
      <c r="A346" s="365">
        <f t="shared" si="5"/>
        <v>345</v>
      </c>
      <c r="B346" s="338" t="s">
        <v>16609</v>
      </c>
      <c r="C346" s="335" t="s">
        <v>1332</v>
      </c>
      <c r="D346" s="329"/>
      <c r="E346" s="329" t="s">
        <v>14</v>
      </c>
      <c r="F346" s="336">
        <v>44879</v>
      </c>
      <c r="G346" s="336">
        <v>44938</v>
      </c>
      <c r="H346" s="336">
        <v>45304</v>
      </c>
      <c r="I346" s="336">
        <v>45688</v>
      </c>
      <c r="J346" s="329" t="s">
        <v>2085</v>
      </c>
      <c r="K346" s="337" t="s">
        <v>69</v>
      </c>
      <c r="L346" s="337" t="s">
        <v>618</v>
      </c>
      <c r="M346" s="337" t="s">
        <v>20190</v>
      </c>
      <c r="N346" s="337" t="s">
        <v>2017</v>
      </c>
      <c r="O346" s="337" t="s">
        <v>1309</v>
      </c>
      <c r="P346" s="337" t="s">
        <v>2578</v>
      </c>
      <c r="Q346" s="329" t="s">
        <v>21</v>
      </c>
      <c r="R346" s="516" t="s">
        <v>20191</v>
      </c>
      <c r="S346" s="329" t="s">
        <v>1935</v>
      </c>
      <c r="T346" s="329" t="s">
        <v>53</v>
      </c>
      <c r="U346" s="336">
        <v>35107</v>
      </c>
      <c r="V346" s="329" t="s">
        <v>351</v>
      </c>
      <c r="W346" s="329" t="s">
        <v>91</v>
      </c>
      <c r="X346" s="329" t="s">
        <v>1936</v>
      </c>
      <c r="Y346" s="338" t="s">
        <v>20192</v>
      </c>
      <c r="Z346" s="336">
        <v>44315</v>
      </c>
      <c r="AA346" s="329" t="s">
        <v>1937</v>
      </c>
      <c r="AB346" s="329" t="s">
        <v>1956</v>
      </c>
      <c r="AC346" s="339" t="s">
        <v>1939</v>
      </c>
      <c r="AD346" s="329" t="s">
        <v>1947</v>
      </c>
      <c r="AE346" s="329" t="s">
        <v>20193</v>
      </c>
      <c r="AF346" s="329" t="s">
        <v>20194</v>
      </c>
      <c r="AG346" s="329" t="s">
        <v>20195</v>
      </c>
      <c r="AH346" s="329" t="s">
        <v>20196</v>
      </c>
      <c r="AI346" s="329" t="s">
        <v>20197</v>
      </c>
      <c r="AJ346" s="338" t="s">
        <v>20198</v>
      </c>
      <c r="AK346" s="329" t="s">
        <v>20199</v>
      </c>
      <c r="AL346" s="329" t="s">
        <v>2224</v>
      </c>
      <c r="AM346" s="500" t="s">
        <v>1333</v>
      </c>
      <c r="AN346" s="325" t="s">
        <v>1334</v>
      </c>
      <c r="AO346" s="7" t="s">
        <v>20200</v>
      </c>
      <c r="AQ346" s="6" t="s">
        <v>20201</v>
      </c>
      <c r="AR346" s="501" t="str">
        <f>Table2[[#This Row],[Employee Code]]</f>
        <v>12201579</v>
      </c>
      <c r="AS346" s="4" t="s">
        <v>16</v>
      </c>
      <c r="AT346" s="4" t="s">
        <v>14</v>
      </c>
    </row>
    <row r="347" spans="1:46" s="4" customFormat="1" ht="25" customHeight="1" x14ac:dyDescent="0.35">
      <c r="A347" s="365">
        <f t="shared" si="5"/>
        <v>346</v>
      </c>
      <c r="B347" s="338" t="s">
        <v>16610</v>
      </c>
      <c r="C347" s="335" t="s">
        <v>1335</v>
      </c>
      <c r="D347" s="329"/>
      <c r="E347" s="329" t="s">
        <v>501</v>
      </c>
      <c r="F347" s="336">
        <v>44879</v>
      </c>
      <c r="G347" s="336">
        <v>44938</v>
      </c>
      <c r="H347" s="336">
        <v>45304</v>
      </c>
      <c r="I347" s="336">
        <v>45688</v>
      </c>
      <c r="J347" s="329" t="s">
        <v>2085</v>
      </c>
      <c r="K347" s="337" t="s">
        <v>34</v>
      </c>
      <c r="L347" s="337" t="s">
        <v>35</v>
      </c>
      <c r="M347" s="337" t="s">
        <v>35</v>
      </c>
      <c r="N347" s="337" t="s">
        <v>2126</v>
      </c>
      <c r="O347" s="337" t="s">
        <v>307</v>
      </c>
      <c r="P347" s="337" t="s">
        <v>2127</v>
      </c>
      <c r="Q347" s="329" t="s">
        <v>21</v>
      </c>
      <c r="R347" s="516" t="s">
        <v>20202</v>
      </c>
      <c r="S347" s="329" t="s">
        <v>1935</v>
      </c>
      <c r="T347" s="329" t="s">
        <v>22</v>
      </c>
      <c r="U347" s="336">
        <v>33743</v>
      </c>
      <c r="V347" s="329" t="s">
        <v>501</v>
      </c>
      <c r="W347" s="329" t="s">
        <v>501</v>
      </c>
      <c r="X347" s="329" t="s">
        <v>1936</v>
      </c>
      <c r="Y347" s="338" t="s">
        <v>20203</v>
      </c>
      <c r="Z347" s="336">
        <v>44412</v>
      </c>
      <c r="AA347" s="329" t="s">
        <v>1937</v>
      </c>
      <c r="AB347" s="329" t="s">
        <v>1938</v>
      </c>
      <c r="AC347" s="339" t="s">
        <v>1939</v>
      </c>
      <c r="AD347" s="329" t="s">
        <v>20204</v>
      </c>
      <c r="AE347" s="329" t="s">
        <v>2041</v>
      </c>
      <c r="AF347" s="329" t="s">
        <v>20205</v>
      </c>
      <c r="AG347" s="329" t="s">
        <v>20206</v>
      </c>
      <c r="AH347" s="329" t="s">
        <v>20205</v>
      </c>
      <c r="AI347" s="329" t="s">
        <v>20206</v>
      </c>
      <c r="AJ347" s="338" t="s">
        <v>20207</v>
      </c>
      <c r="AK347" s="329" t="s">
        <v>20208</v>
      </c>
      <c r="AL347" s="329" t="s">
        <v>1941</v>
      </c>
      <c r="AM347" s="500" t="s">
        <v>1336</v>
      </c>
      <c r="AN347" s="325" t="s">
        <v>1337</v>
      </c>
      <c r="AO347" s="7" t="s">
        <v>1337</v>
      </c>
      <c r="AQ347" s="6" t="s">
        <v>2181</v>
      </c>
      <c r="AR347" s="501" t="str">
        <f>Table2[[#This Row],[Employee Code]]</f>
        <v>12201582</v>
      </c>
      <c r="AS347" s="4" t="s">
        <v>16</v>
      </c>
      <c r="AT347" s="4" t="s">
        <v>17038</v>
      </c>
    </row>
    <row r="348" spans="1:46" s="4" customFormat="1" ht="25" customHeight="1" x14ac:dyDescent="0.35">
      <c r="A348" s="365">
        <f t="shared" si="5"/>
        <v>347</v>
      </c>
      <c r="B348" s="338" t="s">
        <v>16611</v>
      </c>
      <c r="C348" s="335" t="s">
        <v>1338</v>
      </c>
      <c r="D348" s="329"/>
      <c r="E348" s="329" t="s">
        <v>57</v>
      </c>
      <c r="F348" s="336">
        <v>44886</v>
      </c>
      <c r="G348" s="336">
        <v>44945</v>
      </c>
      <c r="H348" s="336">
        <v>45311</v>
      </c>
      <c r="I348" s="336">
        <v>45688</v>
      </c>
      <c r="J348" s="329" t="s">
        <v>2085</v>
      </c>
      <c r="K348" s="337" t="s">
        <v>80</v>
      </c>
      <c r="L348" s="337" t="s">
        <v>146</v>
      </c>
      <c r="M348" s="337" t="s">
        <v>2032</v>
      </c>
      <c r="N348" s="337" t="s">
        <v>2017</v>
      </c>
      <c r="O348" s="337" t="s">
        <v>396</v>
      </c>
      <c r="P348" s="337" t="s">
        <v>2171</v>
      </c>
      <c r="Q348" s="329" t="s">
        <v>148</v>
      </c>
      <c r="R348" s="338" t="s">
        <v>20209</v>
      </c>
      <c r="S348" s="329" t="s">
        <v>2003</v>
      </c>
      <c r="T348" s="329" t="s">
        <v>53</v>
      </c>
      <c r="U348" s="336">
        <v>33836</v>
      </c>
      <c r="V348" s="9" t="s">
        <v>57</v>
      </c>
      <c r="W348" s="329" t="s">
        <v>1382</v>
      </c>
      <c r="X348" s="329" t="s">
        <v>1936</v>
      </c>
      <c r="Y348" s="338" t="s">
        <v>20210</v>
      </c>
      <c r="Z348" s="336">
        <v>44428</v>
      </c>
      <c r="AA348" s="329" t="s">
        <v>1937</v>
      </c>
      <c r="AB348" s="329" t="s">
        <v>1938</v>
      </c>
      <c r="AC348" s="339" t="s">
        <v>1939</v>
      </c>
      <c r="AD348" s="329" t="s">
        <v>2422</v>
      </c>
      <c r="AE348" s="329" t="s">
        <v>1998</v>
      </c>
      <c r="AF348" s="329" t="s">
        <v>20211</v>
      </c>
      <c r="AG348" s="329" t="s">
        <v>20212</v>
      </c>
      <c r="AH348" s="329" t="s">
        <v>20211</v>
      </c>
      <c r="AI348" s="329" t="s">
        <v>20212</v>
      </c>
      <c r="AJ348" s="338" t="s">
        <v>20213</v>
      </c>
      <c r="AK348" s="329" t="s">
        <v>20214</v>
      </c>
      <c r="AL348" s="329" t="s">
        <v>1993</v>
      </c>
      <c r="AM348" s="500" t="s">
        <v>1339</v>
      </c>
      <c r="AN348" s="325" t="s">
        <v>1340</v>
      </c>
      <c r="AO348" s="7" t="s">
        <v>20215</v>
      </c>
      <c r="AQ348" s="6" t="s">
        <v>20216</v>
      </c>
      <c r="AR348" s="501" t="str">
        <f>Table2[[#This Row],[Employee Code]]</f>
        <v>12201584</v>
      </c>
      <c r="AS348" s="4" t="s">
        <v>16</v>
      </c>
      <c r="AT348" s="4" t="s">
        <v>17038</v>
      </c>
    </row>
    <row r="349" spans="1:46" s="4" customFormat="1" ht="25" customHeight="1" x14ac:dyDescent="0.35">
      <c r="A349" s="365">
        <f t="shared" si="5"/>
        <v>348</v>
      </c>
      <c r="B349" s="338" t="s">
        <v>16612</v>
      </c>
      <c r="C349" s="335" t="s">
        <v>1341</v>
      </c>
      <c r="D349" s="329"/>
      <c r="E349" s="329" t="s">
        <v>14</v>
      </c>
      <c r="F349" s="336">
        <v>44886</v>
      </c>
      <c r="G349" s="336">
        <v>44945</v>
      </c>
      <c r="H349" s="336">
        <v>45311</v>
      </c>
      <c r="I349" s="336">
        <v>45688</v>
      </c>
      <c r="J349" s="329" t="s">
        <v>2085</v>
      </c>
      <c r="K349" s="337" t="s">
        <v>18</v>
      </c>
      <c r="L349" s="337" t="s">
        <v>218</v>
      </c>
      <c r="M349" s="337" t="s">
        <v>20217</v>
      </c>
      <c r="N349" s="337" t="s">
        <v>2017</v>
      </c>
      <c r="O349" s="337" t="s">
        <v>1342</v>
      </c>
      <c r="P349" s="337" t="s">
        <v>2585</v>
      </c>
      <c r="Q349" s="329" t="s">
        <v>21</v>
      </c>
      <c r="R349" s="516" t="s">
        <v>20218</v>
      </c>
      <c r="S349" s="329" t="s">
        <v>1986</v>
      </c>
      <c r="T349" s="329" t="s">
        <v>22</v>
      </c>
      <c r="U349" s="336">
        <v>32792</v>
      </c>
      <c r="V349" s="329" t="s">
        <v>255</v>
      </c>
      <c r="W349" s="329" t="s">
        <v>2109</v>
      </c>
      <c r="X349" s="329" t="s">
        <v>1936</v>
      </c>
      <c r="Y349" s="338" t="s">
        <v>20219</v>
      </c>
      <c r="Z349" s="336">
        <v>44418</v>
      </c>
      <c r="AA349" s="329" t="s">
        <v>1937</v>
      </c>
      <c r="AB349" s="329" t="s">
        <v>1956</v>
      </c>
      <c r="AC349" s="339" t="s">
        <v>1939</v>
      </c>
      <c r="AD349" s="329" t="s">
        <v>18472</v>
      </c>
      <c r="AE349" s="329" t="s">
        <v>2586</v>
      </c>
      <c r="AF349" s="329" t="s">
        <v>20220</v>
      </c>
      <c r="AG349" s="329" t="s">
        <v>20221</v>
      </c>
      <c r="AH349" s="329" t="s">
        <v>20220</v>
      </c>
      <c r="AI349" s="329" t="s">
        <v>20221</v>
      </c>
      <c r="AJ349" s="338" t="s">
        <v>20222</v>
      </c>
      <c r="AK349" s="329" t="s">
        <v>20223</v>
      </c>
      <c r="AL349" s="329" t="s">
        <v>2005</v>
      </c>
      <c r="AM349" s="500" t="s">
        <v>1343</v>
      </c>
      <c r="AN349" s="325" t="s">
        <v>1344</v>
      </c>
      <c r="AO349" s="7" t="s">
        <v>20224</v>
      </c>
      <c r="AQ349" s="6" t="s">
        <v>20225</v>
      </c>
      <c r="AR349" s="501" t="str">
        <f>Table2[[#This Row],[Employee Code]]</f>
        <v>12201585</v>
      </c>
      <c r="AS349" s="4" t="s">
        <v>16</v>
      </c>
      <c r="AT349" s="4" t="s">
        <v>14</v>
      </c>
    </row>
    <row r="350" spans="1:46" s="4" customFormat="1" ht="25" customHeight="1" x14ac:dyDescent="0.35">
      <c r="A350" s="365">
        <f t="shared" si="5"/>
        <v>349</v>
      </c>
      <c r="B350" s="338" t="s">
        <v>16613</v>
      </c>
      <c r="C350" s="335" t="s">
        <v>1345</v>
      </c>
      <c r="D350" s="329"/>
      <c r="E350" s="329" t="s">
        <v>699</v>
      </c>
      <c r="F350" s="336">
        <v>44888</v>
      </c>
      <c r="G350" s="336">
        <v>44947</v>
      </c>
      <c r="H350" s="336">
        <v>45313</v>
      </c>
      <c r="I350" s="336">
        <v>45688</v>
      </c>
      <c r="J350" s="329" t="s">
        <v>2085</v>
      </c>
      <c r="K350" s="337" t="s">
        <v>34</v>
      </c>
      <c r="L350" s="337" t="s">
        <v>35</v>
      </c>
      <c r="M350" s="337" t="s">
        <v>35</v>
      </c>
      <c r="N350" s="337" t="s">
        <v>2126</v>
      </c>
      <c r="O350" s="337" t="s">
        <v>307</v>
      </c>
      <c r="P350" s="337" t="s">
        <v>2127</v>
      </c>
      <c r="Q350" s="329" t="s">
        <v>21</v>
      </c>
      <c r="R350" s="338" t="s">
        <v>20226</v>
      </c>
      <c r="S350" s="329" t="s">
        <v>1944</v>
      </c>
      <c r="T350" s="329" t="s">
        <v>22</v>
      </c>
      <c r="U350" s="336">
        <v>34500</v>
      </c>
      <c r="V350" s="9" t="s">
        <v>699</v>
      </c>
      <c r="W350" s="329" t="s">
        <v>699</v>
      </c>
      <c r="X350" s="329" t="s">
        <v>1936</v>
      </c>
      <c r="Y350" s="338" t="s">
        <v>20227</v>
      </c>
      <c r="Z350" s="336">
        <v>44587</v>
      </c>
      <c r="AA350" s="329" t="s">
        <v>1937</v>
      </c>
      <c r="AB350" s="329" t="s">
        <v>1938</v>
      </c>
      <c r="AC350" s="339" t="s">
        <v>1939</v>
      </c>
      <c r="AD350" s="329" t="s">
        <v>2189</v>
      </c>
      <c r="AE350" s="329" t="s">
        <v>2041</v>
      </c>
      <c r="AF350" s="329" t="s">
        <v>20228</v>
      </c>
      <c r="AG350" s="329" t="s">
        <v>20229</v>
      </c>
      <c r="AH350" s="329" t="s">
        <v>20228</v>
      </c>
      <c r="AI350" s="329" t="s">
        <v>20229</v>
      </c>
      <c r="AJ350" s="338" t="s">
        <v>20230</v>
      </c>
      <c r="AK350" s="329" t="s">
        <v>20231</v>
      </c>
      <c r="AL350" s="329" t="s">
        <v>1953</v>
      </c>
      <c r="AM350" s="500" t="s">
        <v>1346</v>
      </c>
      <c r="AN350" s="325" t="s">
        <v>1347</v>
      </c>
      <c r="AO350" s="7"/>
      <c r="AQ350" s="6" t="s">
        <v>20232</v>
      </c>
      <c r="AR350" s="501" t="str">
        <f>Table2[[#This Row],[Employee Code]]</f>
        <v>12201588</v>
      </c>
      <c r="AS350" s="4" t="s">
        <v>16</v>
      </c>
      <c r="AT350" s="4" t="s">
        <v>17038</v>
      </c>
    </row>
    <row r="351" spans="1:46" s="4" customFormat="1" ht="25" customHeight="1" x14ac:dyDescent="0.35">
      <c r="A351" s="365">
        <f t="shared" si="5"/>
        <v>350</v>
      </c>
      <c r="B351" s="338" t="s">
        <v>16614</v>
      </c>
      <c r="C351" s="335" t="s">
        <v>1348</v>
      </c>
      <c r="D351" s="329"/>
      <c r="E351" s="329" t="s">
        <v>14</v>
      </c>
      <c r="F351" s="336">
        <v>44893</v>
      </c>
      <c r="G351" s="336">
        <v>44952</v>
      </c>
      <c r="H351" s="336">
        <v>45318</v>
      </c>
      <c r="I351" s="336">
        <v>45688</v>
      </c>
      <c r="J351" s="329" t="s">
        <v>2085</v>
      </c>
      <c r="K351" s="337" t="s">
        <v>69</v>
      </c>
      <c r="L351" s="337" t="s">
        <v>70</v>
      </c>
      <c r="M351" s="337" t="s">
        <v>2147</v>
      </c>
      <c r="N351" s="337" t="s">
        <v>2050</v>
      </c>
      <c r="O351" s="337" t="s">
        <v>1349</v>
      </c>
      <c r="P351" s="337" t="s">
        <v>2587</v>
      </c>
      <c r="Q351" s="329" t="s">
        <v>21</v>
      </c>
      <c r="R351" s="516" t="s">
        <v>20233</v>
      </c>
      <c r="S351" s="329" t="s">
        <v>2023</v>
      </c>
      <c r="T351" s="329" t="s">
        <v>53</v>
      </c>
      <c r="U351" s="336">
        <v>35804</v>
      </c>
      <c r="V351" s="329" t="s">
        <v>2048</v>
      </c>
      <c r="W351" s="329" t="s">
        <v>2048</v>
      </c>
      <c r="X351" s="329" t="s">
        <v>1936</v>
      </c>
      <c r="Y351" s="338" t="s">
        <v>20234</v>
      </c>
      <c r="Z351" s="336">
        <v>45167</v>
      </c>
      <c r="AA351" s="329" t="s">
        <v>2009</v>
      </c>
      <c r="AB351" s="329" t="s">
        <v>1956</v>
      </c>
      <c r="AC351" s="339" t="s">
        <v>1939</v>
      </c>
      <c r="AD351" s="329" t="s">
        <v>2546</v>
      </c>
      <c r="AE351" s="329" t="s">
        <v>2350</v>
      </c>
      <c r="AF351" s="329" t="s">
        <v>20235</v>
      </c>
      <c r="AG351" s="329" t="s">
        <v>20236</v>
      </c>
      <c r="AH351" s="329" t="s">
        <v>20237</v>
      </c>
      <c r="AI351" s="329" t="s">
        <v>20238</v>
      </c>
      <c r="AJ351" s="338" t="s">
        <v>20239</v>
      </c>
      <c r="AK351" s="329" t="s">
        <v>20240</v>
      </c>
      <c r="AL351" s="329" t="s">
        <v>2224</v>
      </c>
      <c r="AM351" s="500" t="s">
        <v>1350</v>
      </c>
      <c r="AN351" s="325" t="s">
        <v>1351</v>
      </c>
      <c r="AO351" s="7" t="s">
        <v>20241</v>
      </c>
      <c r="AQ351" s="6" t="s">
        <v>20242</v>
      </c>
      <c r="AR351" s="501" t="str">
        <f>Table2[[#This Row],[Employee Code]]</f>
        <v>12201590</v>
      </c>
      <c r="AS351" s="4" t="s">
        <v>16</v>
      </c>
      <c r="AT351" s="4" t="s">
        <v>14</v>
      </c>
    </row>
    <row r="352" spans="1:46" s="4" customFormat="1" ht="25" customHeight="1" x14ac:dyDescent="0.35">
      <c r="A352" s="365">
        <f t="shared" si="5"/>
        <v>351</v>
      </c>
      <c r="B352" s="338" t="s">
        <v>16615</v>
      </c>
      <c r="C352" s="335" t="s">
        <v>1352</v>
      </c>
      <c r="D352" s="329"/>
      <c r="E352" s="329" t="s">
        <v>14</v>
      </c>
      <c r="F352" s="336">
        <v>44896</v>
      </c>
      <c r="G352" s="336">
        <v>44955</v>
      </c>
      <c r="H352" s="336">
        <v>45321</v>
      </c>
      <c r="I352" s="336">
        <v>45688</v>
      </c>
      <c r="J352" s="329" t="s">
        <v>2085</v>
      </c>
      <c r="K352" s="337" t="s">
        <v>69</v>
      </c>
      <c r="L352" s="337" t="s">
        <v>618</v>
      </c>
      <c r="M352" s="337" t="s">
        <v>20110</v>
      </c>
      <c r="N352" s="337" t="s">
        <v>1990</v>
      </c>
      <c r="O352" s="337" t="s">
        <v>1353</v>
      </c>
      <c r="P352" s="337" t="s">
        <v>2588</v>
      </c>
      <c r="Q352" s="329" t="s">
        <v>21</v>
      </c>
      <c r="R352" s="338" t="s">
        <v>20243</v>
      </c>
      <c r="S352" s="329" t="s">
        <v>2252</v>
      </c>
      <c r="T352" s="329" t="s">
        <v>22</v>
      </c>
      <c r="U352" s="336">
        <v>31895</v>
      </c>
      <c r="V352" s="9" t="s">
        <v>2562</v>
      </c>
      <c r="W352" s="329" t="s">
        <v>1866</v>
      </c>
      <c r="X352" s="329" t="s">
        <v>1936</v>
      </c>
      <c r="Y352" s="338" t="s">
        <v>20244</v>
      </c>
      <c r="Z352" s="336">
        <v>44604</v>
      </c>
      <c r="AA352" s="329" t="s">
        <v>1937</v>
      </c>
      <c r="AB352" s="329" t="s">
        <v>1956</v>
      </c>
      <c r="AC352" s="339" t="s">
        <v>1939</v>
      </c>
      <c r="AD352" s="329" t="s">
        <v>2188</v>
      </c>
      <c r="AE352" s="329" t="s">
        <v>1962</v>
      </c>
      <c r="AF352" s="329" t="s">
        <v>20245</v>
      </c>
      <c r="AG352" s="329" t="s">
        <v>20246</v>
      </c>
      <c r="AH352" s="329" t="s">
        <v>20245</v>
      </c>
      <c r="AI352" s="329" t="s">
        <v>20246</v>
      </c>
      <c r="AJ352" s="338" t="s">
        <v>20247</v>
      </c>
      <c r="AK352" s="329" t="s">
        <v>20248</v>
      </c>
      <c r="AL352" s="329" t="s">
        <v>1950</v>
      </c>
      <c r="AM352" s="500" t="s">
        <v>1354</v>
      </c>
      <c r="AN352" s="325" t="s">
        <v>1355</v>
      </c>
      <c r="AO352" s="7" t="s">
        <v>20249</v>
      </c>
      <c r="AQ352" s="6" t="s">
        <v>20250</v>
      </c>
      <c r="AR352" s="501" t="str">
        <f>Table2[[#This Row],[Employee Code]]</f>
        <v>12201593</v>
      </c>
      <c r="AS352" s="4" t="s">
        <v>16</v>
      </c>
      <c r="AT352" s="4" t="s">
        <v>14</v>
      </c>
    </row>
    <row r="353" spans="1:46" s="4" customFormat="1" ht="25" customHeight="1" x14ac:dyDescent="0.35">
      <c r="A353" s="365">
        <f t="shared" si="5"/>
        <v>352</v>
      </c>
      <c r="B353" s="338" t="s">
        <v>16616</v>
      </c>
      <c r="C353" s="335" t="s">
        <v>1356</v>
      </c>
      <c r="D353" s="329"/>
      <c r="E353" s="329" t="s">
        <v>527</v>
      </c>
      <c r="F353" s="336">
        <v>44896</v>
      </c>
      <c r="G353" s="336">
        <v>44955</v>
      </c>
      <c r="H353" s="336">
        <v>45321</v>
      </c>
      <c r="I353" s="336">
        <v>45688</v>
      </c>
      <c r="J353" s="329" t="s">
        <v>2085</v>
      </c>
      <c r="K353" s="337" t="s">
        <v>80</v>
      </c>
      <c r="L353" s="337" t="s">
        <v>81</v>
      </c>
      <c r="M353" s="337" t="s">
        <v>2298</v>
      </c>
      <c r="N353" s="337" t="s">
        <v>2017</v>
      </c>
      <c r="O353" s="337" t="s">
        <v>196</v>
      </c>
      <c r="P353" s="337" t="s">
        <v>2061</v>
      </c>
      <c r="Q353" s="329" t="s">
        <v>83</v>
      </c>
      <c r="R353" s="516" t="s">
        <v>20251</v>
      </c>
      <c r="S353" s="329" t="s">
        <v>1944</v>
      </c>
      <c r="T353" s="329" t="s">
        <v>53</v>
      </c>
      <c r="U353" s="336">
        <v>33805</v>
      </c>
      <c r="V353" s="329" t="s">
        <v>527</v>
      </c>
      <c r="W353" s="329" t="s">
        <v>527</v>
      </c>
      <c r="X353" s="329" t="s">
        <v>1936</v>
      </c>
      <c r="Y353" s="338" t="s">
        <v>20252</v>
      </c>
      <c r="Z353" s="336">
        <v>44299</v>
      </c>
      <c r="AA353" s="329" t="s">
        <v>1937</v>
      </c>
      <c r="AB353" s="329" t="s">
        <v>1938</v>
      </c>
      <c r="AC353" s="339" t="s">
        <v>1939</v>
      </c>
      <c r="AD353" s="329" t="s">
        <v>20253</v>
      </c>
      <c r="AE353" s="329" t="s">
        <v>2586</v>
      </c>
      <c r="AF353" s="329" t="s">
        <v>20254</v>
      </c>
      <c r="AG353" s="329" t="s">
        <v>20255</v>
      </c>
      <c r="AH353" s="329" t="s">
        <v>20256</v>
      </c>
      <c r="AI353" s="329" t="s">
        <v>20255</v>
      </c>
      <c r="AJ353" s="338" t="s">
        <v>20257</v>
      </c>
      <c r="AK353" s="329" t="s">
        <v>20258</v>
      </c>
      <c r="AL353" s="329" t="s">
        <v>1971</v>
      </c>
      <c r="AM353" s="500" t="s">
        <v>1357</v>
      </c>
      <c r="AN353" s="325" t="s">
        <v>1358</v>
      </c>
      <c r="AO353" s="7"/>
      <c r="AQ353" s="6" t="s">
        <v>20259</v>
      </c>
      <c r="AR353" s="501" t="str">
        <f>Table2[[#This Row],[Employee Code]]</f>
        <v>12201594</v>
      </c>
      <c r="AS353" s="4" t="s">
        <v>17358</v>
      </c>
      <c r="AT353" s="4" t="s">
        <v>17038</v>
      </c>
    </row>
    <row r="354" spans="1:46" s="4" customFormat="1" ht="25" customHeight="1" x14ac:dyDescent="0.35">
      <c r="A354" s="365">
        <f t="shared" si="5"/>
        <v>353</v>
      </c>
      <c r="B354" s="338" t="s">
        <v>16617</v>
      </c>
      <c r="C354" s="335" t="s">
        <v>1359</v>
      </c>
      <c r="D354" s="329"/>
      <c r="E354" s="329" t="s">
        <v>14</v>
      </c>
      <c r="F354" s="336">
        <v>44900</v>
      </c>
      <c r="G354" s="336">
        <v>44959</v>
      </c>
      <c r="H354" s="336">
        <v>45325</v>
      </c>
      <c r="I354" s="336">
        <v>45716</v>
      </c>
      <c r="J354" s="329" t="s">
        <v>2085</v>
      </c>
      <c r="K354" s="337" t="s">
        <v>34</v>
      </c>
      <c r="L354" s="337" t="s">
        <v>34</v>
      </c>
      <c r="M354" s="337" t="s">
        <v>34</v>
      </c>
      <c r="N354" s="337" t="s">
        <v>1995</v>
      </c>
      <c r="O354" s="337" t="s">
        <v>1360</v>
      </c>
      <c r="P354" s="337" t="s">
        <v>2589</v>
      </c>
      <c r="Q354" s="329" t="s">
        <v>21</v>
      </c>
      <c r="R354" s="338" t="s">
        <v>20260</v>
      </c>
      <c r="S354" s="329" t="s">
        <v>1944</v>
      </c>
      <c r="T354" s="329" t="s">
        <v>22</v>
      </c>
      <c r="U354" s="336">
        <v>26385</v>
      </c>
      <c r="V354" s="9" t="s">
        <v>2015</v>
      </c>
      <c r="W354" s="329" t="s">
        <v>2015</v>
      </c>
      <c r="X354" s="329" t="s">
        <v>1936</v>
      </c>
      <c r="Y354" s="338" t="s">
        <v>20261</v>
      </c>
      <c r="Z354" s="336">
        <v>43811</v>
      </c>
      <c r="AA354" s="329" t="s">
        <v>1937</v>
      </c>
      <c r="AB354" s="329" t="s">
        <v>1938</v>
      </c>
      <c r="AC354" s="339" t="s">
        <v>1939</v>
      </c>
      <c r="AD354" s="329" t="s">
        <v>20262</v>
      </c>
      <c r="AE354" s="329" t="s">
        <v>2590</v>
      </c>
      <c r="AF354" s="329" t="s">
        <v>20263</v>
      </c>
      <c r="AG354" s="329" t="s">
        <v>20264</v>
      </c>
      <c r="AH354" s="329" t="s">
        <v>20265</v>
      </c>
      <c r="AI354" s="329" t="s">
        <v>20264</v>
      </c>
      <c r="AJ354" s="338" t="s">
        <v>20266</v>
      </c>
      <c r="AK354" s="329" t="s">
        <v>20267</v>
      </c>
      <c r="AL354" s="329" t="s">
        <v>1941</v>
      </c>
      <c r="AM354" s="500" t="s">
        <v>1361</v>
      </c>
      <c r="AN354" s="325" t="s">
        <v>1362</v>
      </c>
      <c r="AO354" s="7" t="s">
        <v>20268</v>
      </c>
      <c r="AQ354" s="6" t="s">
        <v>20269</v>
      </c>
      <c r="AR354" s="501" t="str">
        <f>Table2[[#This Row],[Employee Code]]</f>
        <v>12201596</v>
      </c>
      <c r="AS354" s="4" t="s">
        <v>16</v>
      </c>
      <c r="AT354" s="4" t="s">
        <v>14</v>
      </c>
    </row>
    <row r="355" spans="1:46" s="4" customFormat="1" ht="25" customHeight="1" x14ac:dyDescent="0.35">
      <c r="A355" s="365">
        <f t="shared" si="5"/>
        <v>354</v>
      </c>
      <c r="B355" s="338" t="s">
        <v>16618</v>
      </c>
      <c r="C355" s="335" t="s">
        <v>1363</v>
      </c>
      <c r="D355" s="329"/>
      <c r="E355" s="329" t="s">
        <v>14</v>
      </c>
      <c r="F355" s="336">
        <v>44900</v>
      </c>
      <c r="G355" s="336">
        <v>44959</v>
      </c>
      <c r="H355" s="336">
        <v>45325</v>
      </c>
      <c r="I355" s="336">
        <v>45716</v>
      </c>
      <c r="J355" s="329" t="s">
        <v>2085</v>
      </c>
      <c r="K355" s="337" t="s">
        <v>18</v>
      </c>
      <c r="L355" s="337" t="s">
        <v>218</v>
      </c>
      <c r="M355" s="337" t="s">
        <v>2083</v>
      </c>
      <c r="N355" s="337" t="s">
        <v>2050</v>
      </c>
      <c r="O355" s="337" t="s">
        <v>1113</v>
      </c>
      <c r="P355" s="337" t="s">
        <v>2481</v>
      </c>
      <c r="Q355" s="329" t="s">
        <v>21</v>
      </c>
      <c r="R355" s="516" t="s">
        <v>20270</v>
      </c>
      <c r="S355" s="329" t="s">
        <v>1935</v>
      </c>
      <c r="T355" s="329" t="s">
        <v>22</v>
      </c>
      <c r="U355" s="336">
        <v>35396</v>
      </c>
      <c r="V355" s="329" t="s">
        <v>351</v>
      </c>
      <c r="W355" s="329" t="s">
        <v>1382</v>
      </c>
      <c r="X355" s="329" t="s">
        <v>1936</v>
      </c>
      <c r="Y355" s="338" t="s">
        <v>20271</v>
      </c>
      <c r="Z355" s="336">
        <v>44577</v>
      </c>
      <c r="AA355" s="329" t="s">
        <v>1937</v>
      </c>
      <c r="AB355" s="329" t="s">
        <v>1956</v>
      </c>
      <c r="AC355" s="339" t="s">
        <v>1939</v>
      </c>
      <c r="AD355" s="329" t="s">
        <v>1957</v>
      </c>
      <c r="AE355" s="329" t="s">
        <v>20272</v>
      </c>
      <c r="AF355" s="329" t="s">
        <v>20273</v>
      </c>
      <c r="AG355" s="329" t="s">
        <v>20274</v>
      </c>
      <c r="AH355" s="329" t="s">
        <v>20275</v>
      </c>
      <c r="AI355" s="329" t="s">
        <v>20276</v>
      </c>
      <c r="AJ355" s="338" t="s">
        <v>20277</v>
      </c>
      <c r="AK355" s="329" t="s">
        <v>20278</v>
      </c>
      <c r="AL355" s="329" t="s">
        <v>1950</v>
      </c>
      <c r="AM355" s="500" t="s">
        <v>1364</v>
      </c>
      <c r="AN355" s="325" t="s">
        <v>1365</v>
      </c>
      <c r="AO355" s="7" t="s">
        <v>20279</v>
      </c>
      <c r="AQ355" s="6" t="s">
        <v>20280</v>
      </c>
      <c r="AR355" s="501" t="str">
        <f>Table2[[#This Row],[Employee Code]]</f>
        <v>12201597</v>
      </c>
      <c r="AS355" s="4" t="s">
        <v>16</v>
      </c>
      <c r="AT355" s="4" t="s">
        <v>14</v>
      </c>
    </row>
    <row r="356" spans="1:46" s="4" customFormat="1" ht="25" customHeight="1" x14ac:dyDescent="0.35">
      <c r="A356" s="365">
        <f t="shared" si="5"/>
        <v>355</v>
      </c>
      <c r="B356" s="338" t="s">
        <v>16619</v>
      </c>
      <c r="C356" s="335" t="s">
        <v>1366</v>
      </c>
      <c r="D356" s="329"/>
      <c r="E356" s="329" t="s">
        <v>527</v>
      </c>
      <c r="F356" s="336">
        <v>44900</v>
      </c>
      <c r="G356" s="336">
        <v>44959</v>
      </c>
      <c r="H356" s="336">
        <v>45325</v>
      </c>
      <c r="I356" s="336">
        <v>45716</v>
      </c>
      <c r="J356" s="329" t="s">
        <v>2085</v>
      </c>
      <c r="K356" s="337" t="s">
        <v>80</v>
      </c>
      <c r="L356" s="337" t="s">
        <v>81</v>
      </c>
      <c r="M356" s="337" t="s">
        <v>2298</v>
      </c>
      <c r="N356" s="337" t="s">
        <v>2050</v>
      </c>
      <c r="O356" s="337" t="s">
        <v>196</v>
      </c>
      <c r="P356" s="337" t="s">
        <v>2061</v>
      </c>
      <c r="Q356" s="329" t="s">
        <v>83</v>
      </c>
      <c r="R356" s="338" t="s">
        <v>20281</v>
      </c>
      <c r="S356" s="329" t="s">
        <v>2295</v>
      </c>
      <c r="T356" s="329" t="s">
        <v>22</v>
      </c>
      <c r="U356" s="336">
        <v>30548</v>
      </c>
      <c r="V356" s="9" t="s">
        <v>527</v>
      </c>
      <c r="W356" s="329" t="s">
        <v>527</v>
      </c>
      <c r="X356" s="329" t="s">
        <v>1936</v>
      </c>
      <c r="Y356" s="338" t="s">
        <v>20282</v>
      </c>
      <c r="Z356" s="336">
        <v>44308</v>
      </c>
      <c r="AA356" s="329" t="s">
        <v>1937</v>
      </c>
      <c r="AB356" s="329" t="s">
        <v>1946</v>
      </c>
      <c r="AC356" s="339" t="s">
        <v>1968</v>
      </c>
      <c r="AD356" s="329" t="s">
        <v>2591</v>
      </c>
      <c r="AE356" s="329" t="s">
        <v>20283</v>
      </c>
      <c r="AF356" s="329" t="s">
        <v>20284</v>
      </c>
      <c r="AG356" s="329" t="s">
        <v>20285</v>
      </c>
      <c r="AH356" s="329" t="s">
        <v>20284</v>
      </c>
      <c r="AI356" s="329" t="s">
        <v>20285</v>
      </c>
      <c r="AJ356" s="338" t="s">
        <v>20286</v>
      </c>
      <c r="AK356" s="329" t="s">
        <v>20287</v>
      </c>
      <c r="AL356" s="329" t="s">
        <v>2005</v>
      </c>
      <c r="AM356" s="500" t="s">
        <v>1367</v>
      </c>
      <c r="AN356" s="325" t="s">
        <v>1368</v>
      </c>
      <c r="AO356" s="7"/>
      <c r="AQ356" s="6" t="s">
        <v>20288</v>
      </c>
      <c r="AR356" s="501" t="str">
        <f>Table2[[#This Row],[Employee Code]]</f>
        <v>12201598</v>
      </c>
      <c r="AS356" s="4" t="s">
        <v>17358</v>
      </c>
      <c r="AT356" s="4" t="s">
        <v>17038</v>
      </c>
    </row>
    <row r="357" spans="1:46" s="4" customFormat="1" ht="25" customHeight="1" x14ac:dyDescent="0.35">
      <c r="A357" s="365">
        <f t="shared" si="5"/>
        <v>356</v>
      </c>
      <c r="B357" s="338" t="s">
        <v>16620</v>
      </c>
      <c r="C357" s="335" t="s">
        <v>1369</v>
      </c>
      <c r="D357" s="329"/>
      <c r="E357" s="329" t="s">
        <v>14</v>
      </c>
      <c r="F357" s="336">
        <v>44900</v>
      </c>
      <c r="G357" s="336">
        <v>44959</v>
      </c>
      <c r="H357" s="336">
        <v>45325</v>
      </c>
      <c r="I357" s="336">
        <v>45716</v>
      </c>
      <c r="J357" s="329" t="s">
        <v>2085</v>
      </c>
      <c r="K357" s="337" t="s">
        <v>69</v>
      </c>
      <c r="L357" s="337" t="s">
        <v>70</v>
      </c>
      <c r="M357" s="337" t="s">
        <v>2147</v>
      </c>
      <c r="N357" s="337" t="s">
        <v>2017</v>
      </c>
      <c r="O357" s="337" t="s">
        <v>1370</v>
      </c>
      <c r="P357" s="337" t="s">
        <v>2592</v>
      </c>
      <c r="Q357" s="329" t="s">
        <v>21</v>
      </c>
      <c r="R357" s="516" t="s">
        <v>20289</v>
      </c>
      <c r="S357" s="329" t="s">
        <v>1944</v>
      </c>
      <c r="T357" s="329" t="s">
        <v>53</v>
      </c>
      <c r="U357" s="336">
        <v>35065</v>
      </c>
      <c r="V357" s="329" t="s">
        <v>124</v>
      </c>
      <c r="W357" s="329" t="s">
        <v>334</v>
      </c>
      <c r="X357" s="329" t="s">
        <v>1936</v>
      </c>
      <c r="Y357" s="338" t="s">
        <v>20290</v>
      </c>
      <c r="Z357" s="336">
        <v>44599</v>
      </c>
      <c r="AA357" s="329" t="s">
        <v>1937</v>
      </c>
      <c r="AB357" s="329" t="s">
        <v>1956</v>
      </c>
      <c r="AC357" s="339" t="s">
        <v>1939</v>
      </c>
      <c r="AD357" s="329" t="s">
        <v>2149</v>
      </c>
      <c r="AE357" s="329" t="s">
        <v>2242</v>
      </c>
      <c r="AF357" s="329" t="s">
        <v>20291</v>
      </c>
      <c r="AG357" s="329" t="s">
        <v>20292</v>
      </c>
      <c r="AH357" s="329" t="s">
        <v>20293</v>
      </c>
      <c r="AI357" s="329" t="s">
        <v>20294</v>
      </c>
      <c r="AJ357" s="338" t="s">
        <v>20295</v>
      </c>
      <c r="AK357" s="329" t="s">
        <v>20296</v>
      </c>
      <c r="AL357" s="329" t="s">
        <v>1958</v>
      </c>
      <c r="AM357" s="500" t="s">
        <v>1371</v>
      </c>
      <c r="AN357" s="325" t="s">
        <v>1372</v>
      </c>
      <c r="AO357" s="7" t="s">
        <v>20297</v>
      </c>
      <c r="AQ357" s="6" t="s">
        <v>20298</v>
      </c>
      <c r="AR357" s="501" t="str">
        <f>Table2[[#This Row],[Employee Code]]</f>
        <v>12201599</v>
      </c>
      <c r="AS357" s="4" t="s">
        <v>16</v>
      </c>
      <c r="AT357" s="4" t="s">
        <v>14</v>
      </c>
    </row>
    <row r="358" spans="1:46" s="4" customFormat="1" ht="25" customHeight="1" x14ac:dyDescent="0.35">
      <c r="A358" s="365">
        <f t="shared" si="5"/>
        <v>357</v>
      </c>
      <c r="B358" s="338" t="s">
        <v>16621</v>
      </c>
      <c r="C358" s="335" t="s">
        <v>1373</v>
      </c>
      <c r="D358" s="329"/>
      <c r="E358" s="329" t="s">
        <v>14</v>
      </c>
      <c r="F358" s="336">
        <v>44907</v>
      </c>
      <c r="G358" s="336">
        <v>44966</v>
      </c>
      <c r="H358" s="336">
        <v>45332</v>
      </c>
      <c r="I358" s="336">
        <v>45716</v>
      </c>
      <c r="J358" s="329" t="s">
        <v>2085</v>
      </c>
      <c r="K358" s="337" t="s">
        <v>69</v>
      </c>
      <c r="L358" s="337" t="s">
        <v>70</v>
      </c>
      <c r="M358" s="337" t="s">
        <v>2287</v>
      </c>
      <c r="N358" s="337" t="s">
        <v>1972</v>
      </c>
      <c r="O358" s="337" t="s">
        <v>1374</v>
      </c>
      <c r="P358" s="337" t="s">
        <v>2593</v>
      </c>
      <c r="Q358" s="329" t="s">
        <v>21</v>
      </c>
      <c r="R358" s="338" t="s">
        <v>20299</v>
      </c>
      <c r="S358" s="329" t="s">
        <v>2259</v>
      </c>
      <c r="T358" s="329" t="s">
        <v>53</v>
      </c>
      <c r="U358" s="336">
        <v>30093</v>
      </c>
      <c r="V358" s="9" t="s">
        <v>255</v>
      </c>
      <c r="W358" s="329" t="s">
        <v>2114</v>
      </c>
      <c r="X358" s="329" t="s">
        <v>1936</v>
      </c>
      <c r="Y358" s="338" t="s">
        <v>20300</v>
      </c>
      <c r="Z358" s="336">
        <v>44573</v>
      </c>
      <c r="AA358" s="329" t="s">
        <v>1937</v>
      </c>
      <c r="AB358" s="329" t="s">
        <v>1938</v>
      </c>
      <c r="AC358" s="339" t="s">
        <v>1974</v>
      </c>
      <c r="AD358" s="329" t="s">
        <v>20301</v>
      </c>
      <c r="AE358" s="329" t="s">
        <v>20302</v>
      </c>
      <c r="AF358" s="329" t="s">
        <v>20303</v>
      </c>
      <c r="AG358" s="329" t="s">
        <v>20304</v>
      </c>
      <c r="AH358" s="329" t="s">
        <v>20303</v>
      </c>
      <c r="AI358" s="329" t="s">
        <v>20304</v>
      </c>
      <c r="AJ358" s="338" t="s">
        <v>20305</v>
      </c>
      <c r="AK358" s="329" t="s">
        <v>2594</v>
      </c>
      <c r="AL358" s="329" t="s">
        <v>1971</v>
      </c>
      <c r="AM358" s="500" t="s">
        <v>1375</v>
      </c>
      <c r="AN358" s="325" t="s">
        <v>1376</v>
      </c>
      <c r="AO358" s="7"/>
      <c r="AQ358" s="6" t="s">
        <v>20306</v>
      </c>
      <c r="AR358" s="501" t="str">
        <f>Table2[[#This Row],[Employee Code]]</f>
        <v>12201601</v>
      </c>
      <c r="AS358" s="4" t="s">
        <v>16</v>
      </c>
      <c r="AT358" s="4" t="s">
        <v>14</v>
      </c>
    </row>
    <row r="359" spans="1:46" s="4" customFormat="1" ht="25" customHeight="1" x14ac:dyDescent="0.35">
      <c r="A359" s="365">
        <f t="shared" si="5"/>
        <v>358</v>
      </c>
      <c r="B359" s="338" t="s">
        <v>16622</v>
      </c>
      <c r="C359" s="335" t="s">
        <v>1377</v>
      </c>
      <c r="D359" s="329"/>
      <c r="E359" s="329" t="s">
        <v>14</v>
      </c>
      <c r="F359" s="336">
        <v>44907</v>
      </c>
      <c r="G359" s="336">
        <v>44966</v>
      </c>
      <c r="H359" s="336">
        <v>45332</v>
      </c>
      <c r="I359" s="336">
        <v>45716</v>
      </c>
      <c r="J359" s="329" t="s">
        <v>2085</v>
      </c>
      <c r="K359" s="337" t="s">
        <v>40</v>
      </c>
      <c r="L359" s="337" t="s">
        <v>41</v>
      </c>
      <c r="M359" s="337" t="s">
        <v>2564</v>
      </c>
      <c r="N359" s="337" t="s">
        <v>1972</v>
      </c>
      <c r="O359" s="337" t="s">
        <v>1378</v>
      </c>
      <c r="P359" s="337" t="s">
        <v>2595</v>
      </c>
      <c r="Q359" s="329" t="s">
        <v>21</v>
      </c>
      <c r="R359" s="516" t="s">
        <v>20307</v>
      </c>
      <c r="S359" s="329" t="s">
        <v>2174</v>
      </c>
      <c r="T359" s="329" t="s">
        <v>22</v>
      </c>
      <c r="U359" s="336">
        <v>35462</v>
      </c>
      <c r="V359" s="329" t="s">
        <v>2270</v>
      </c>
      <c r="W359" s="329" t="s">
        <v>747</v>
      </c>
      <c r="X359" s="329" t="s">
        <v>1936</v>
      </c>
      <c r="Y359" s="338" t="s">
        <v>20308</v>
      </c>
      <c r="Z359" s="336">
        <v>44557</v>
      </c>
      <c r="AA359" s="329" t="s">
        <v>1937</v>
      </c>
      <c r="AB359" s="329" t="s">
        <v>1956</v>
      </c>
      <c r="AC359" s="339" t="s">
        <v>1939</v>
      </c>
      <c r="AD359" s="329" t="s">
        <v>20309</v>
      </c>
      <c r="AE359" s="329" t="s">
        <v>20310</v>
      </c>
      <c r="AF359" s="329" t="s">
        <v>20311</v>
      </c>
      <c r="AG359" s="329" t="s">
        <v>20312</v>
      </c>
      <c r="AH359" s="329" t="s">
        <v>20313</v>
      </c>
      <c r="AI359" s="329" t="s">
        <v>20314</v>
      </c>
      <c r="AJ359" s="338" t="s">
        <v>20315</v>
      </c>
      <c r="AK359" s="329" t="s">
        <v>2596</v>
      </c>
      <c r="AL359" s="329" t="s">
        <v>1958</v>
      </c>
      <c r="AM359" s="500" t="s">
        <v>1379</v>
      </c>
      <c r="AN359" s="325" t="s">
        <v>1380</v>
      </c>
      <c r="AO359" s="7" t="s">
        <v>20316</v>
      </c>
      <c r="AQ359" s="6" t="s">
        <v>20317</v>
      </c>
      <c r="AR359" s="501" t="str">
        <f>Table2[[#This Row],[Employee Code]]</f>
        <v>12201602</v>
      </c>
      <c r="AS359" s="4" t="s">
        <v>16</v>
      </c>
      <c r="AT359" s="4" t="s">
        <v>14</v>
      </c>
    </row>
    <row r="360" spans="1:46" s="4" customFormat="1" ht="25" customHeight="1" x14ac:dyDescent="0.35">
      <c r="A360" s="365">
        <f t="shared" si="5"/>
        <v>359</v>
      </c>
      <c r="B360" s="338" t="s">
        <v>16623</v>
      </c>
      <c r="C360" s="335" t="s">
        <v>1381</v>
      </c>
      <c r="D360" s="329"/>
      <c r="E360" s="329" t="s">
        <v>1382</v>
      </c>
      <c r="F360" s="336">
        <v>44907</v>
      </c>
      <c r="G360" s="336">
        <v>44966</v>
      </c>
      <c r="H360" s="336">
        <v>45332</v>
      </c>
      <c r="I360" s="336">
        <v>45716</v>
      </c>
      <c r="J360" s="329" t="s">
        <v>2085</v>
      </c>
      <c r="K360" s="337" t="s">
        <v>80</v>
      </c>
      <c r="L360" s="337" t="s">
        <v>146</v>
      </c>
      <c r="M360" s="337" t="s">
        <v>2032</v>
      </c>
      <c r="N360" s="337" t="s">
        <v>2050</v>
      </c>
      <c r="O360" s="337" t="s">
        <v>400</v>
      </c>
      <c r="P360" s="337" t="s">
        <v>2173</v>
      </c>
      <c r="Q360" s="329" t="s">
        <v>148</v>
      </c>
      <c r="R360" s="338" t="s">
        <v>20318</v>
      </c>
      <c r="S360" s="329" t="s">
        <v>2234</v>
      </c>
      <c r="T360" s="329" t="s">
        <v>53</v>
      </c>
      <c r="U360" s="336">
        <v>34216</v>
      </c>
      <c r="V360" s="9" t="s">
        <v>1382</v>
      </c>
      <c r="W360" s="329" t="s">
        <v>1382</v>
      </c>
      <c r="X360" s="329" t="s">
        <v>1936</v>
      </c>
      <c r="Y360" s="338" t="s">
        <v>20319</v>
      </c>
      <c r="Z360" s="336">
        <v>44440</v>
      </c>
      <c r="AA360" s="329" t="s">
        <v>1937</v>
      </c>
      <c r="AB360" s="329" t="s">
        <v>1938</v>
      </c>
      <c r="AC360" s="339" t="s">
        <v>1974</v>
      </c>
      <c r="AD360" s="329" t="s">
        <v>20320</v>
      </c>
      <c r="AE360" s="329" t="s">
        <v>20321</v>
      </c>
      <c r="AF360" s="329" t="s">
        <v>20322</v>
      </c>
      <c r="AG360" s="329" t="s">
        <v>20323</v>
      </c>
      <c r="AH360" s="329" t="s">
        <v>20322</v>
      </c>
      <c r="AI360" s="329" t="s">
        <v>20323</v>
      </c>
      <c r="AJ360" s="338" t="s">
        <v>20324</v>
      </c>
      <c r="AK360" s="329" t="s">
        <v>20325</v>
      </c>
      <c r="AL360" s="329" t="s">
        <v>1971</v>
      </c>
      <c r="AM360" s="500" t="s">
        <v>1383</v>
      </c>
      <c r="AN360" s="325" t="s">
        <v>1384</v>
      </c>
      <c r="AO360" s="7" t="s">
        <v>20326</v>
      </c>
      <c r="AQ360" s="6" t="s">
        <v>20327</v>
      </c>
      <c r="AR360" s="501" t="str">
        <f>Table2[[#This Row],[Employee Code]]</f>
        <v>12201603</v>
      </c>
      <c r="AS360" s="4" t="s">
        <v>16</v>
      </c>
      <c r="AT360" s="4" t="s">
        <v>17038</v>
      </c>
    </row>
    <row r="361" spans="1:46" s="4" customFormat="1" ht="25" customHeight="1" x14ac:dyDescent="0.35">
      <c r="A361" s="365">
        <f t="shared" si="5"/>
        <v>360</v>
      </c>
      <c r="B361" s="338" t="s">
        <v>16624</v>
      </c>
      <c r="C361" s="335" t="s">
        <v>1385</v>
      </c>
      <c r="D361" s="329"/>
      <c r="E361" s="329" t="s">
        <v>14</v>
      </c>
      <c r="F361" s="336">
        <v>44909</v>
      </c>
      <c r="G361" s="336">
        <v>44968</v>
      </c>
      <c r="H361" s="336">
        <v>45334</v>
      </c>
      <c r="I361" s="336">
        <v>45716</v>
      </c>
      <c r="J361" s="329" t="s">
        <v>2085</v>
      </c>
      <c r="K361" s="337" t="s">
        <v>18</v>
      </c>
      <c r="L361" s="337" t="s">
        <v>218</v>
      </c>
      <c r="M361" s="337" t="s">
        <v>2083</v>
      </c>
      <c r="N361" s="337" t="s">
        <v>2017</v>
      </c>
      <c r="O361" s="337" t="s">
        <v>385</v>
      </c>
      <c r="P361" s="337" t="s">
        <v>2597</v>
      </c>
      <c r="Q361" s="329" t="s">
        <v>21</v>
      </c>
      <c r="R361" s="338" t="s">
        <v>20328</v>
      </c>
      <c r="S361" s="329" t="s">
        <v>2295</v>
      </c>
      <c r="T361" s="329" t="s">
        <v>22</v>
      </c>
      <c r="U361" s="336">
        <v>35534</v>
      </c>
      <c r="V361" s="9" t="s">
        <v>176</v>
      </c>
      <c r="W361" s="329" t="s">
        <v>176</v>
      </c>
      <c r="X361" s="329" t="s">
        <v>1936</v>
      </c>
      <c r="Y361" s="338" t="s">
        <v>20329</v>
      </c>
      <c r="Z361" s="336">
        <v>44748</v>
      </c>
      <c r="AA361" s="329" t="s">
        <v>1937</v>
      </c>
      <c r="AB361" s="329" t="s">
        <v>1956</v>
      </c>
      <c r="AC361" s="339" t="s">
        <v>1939</v>
      </c>
      <c r="AD361" s="329" t="s">
        <v>2429</v>
      </c>
      <c r="AE361" s="329" t="s">
        <v>751</v>
      </c>
      <c r="AF361" s="329" t="s">
        <v>20330</v>
      </c>
      <c r="AG361" s="329" t="s">
        <v>20331</v>
      </c>
      <c r="AH361" s="329" t="s">
        <v>20332</v>
      </c>
      <c r="AI361" s="329" t="s">
        <v>20333</v>
      </c>
      <c r="AJ361" s="338" t="s">
        <v>20334</v>
      </c>
      <c r="AK361" s="329" t="s">
        <v>20335</v>
      </c>
      <c r="AL361" s="329" t="s">
        <v>1993</v>
      </c>
      <c r="AM361" s="500" t="s">
        <v>1386</v>
      </c>
      <c r="AN361" s="325" t="s">
        <v>1387</v>
      </c>
      <c r="AO361" s="7" t="s">
        <v>20336</v>
      </c>
      <c r="AQ361" s="6" t="s">
        <v>20337</v>
      </c>
      <c r="AR361" s="501" t="str">
        <f>Table2[[#This Row],[Employee Code]]</f>
        <v>12201605</v>
      </c>
      <c r="AS361" s="4" t="s">
        <v>16</v>
      </c>
      <c r="AT361" s="4" t="s">
        <v>14</v>
      </c>
    </row>
    <row r="362" spans="1:46" s="4" customFormat="1" ht="25" customHeight="1" x14ac:dyDescent="0.35">
      <c r="A362" s="365">
        <f t="shared" si="5"/>
        <v>361</v>
      </c>
      <c r="B362" s="338" t="s">
        <v>16625</v>
      </c>
      <c r="C362" s="335" t="s">
        <v>1388</v>
      </c>
      <c r="D362" s="329"/>
      <c r="E362" s="329" t="s">
        <v>14</v>
      </c>
      <c r="F362" s="336">
        <v>44914</v>
      </c>
      <c r="G362" s="336">
        <v>44973</v>
      </c>
      <c r="H362" s="336">
        <v>45339</v>
      </c>
      <c r="I362" s="336">
        <v>45716</v>
      </c>
      <c r="J362" s="329" t="s">
        <v>2085</v>
      </c>
      <c r="K362" s="337" t="s">
        <v>34</v>
      </c>
      <c r="L362" s="337" t="s">
        <v>115</v>
      </c>
      <c r="M362" s="337" t="s">
        <v>2070</v>
      </c>
      <c r="N362" s="337" t="s">
        <v>1990</v>
      </c>
      <c r="O362" s="337" t="s">
        <v>484</v>
      </c>
      <c r="P362" s="337" t="s">
        <v>2220</v>
      </c>
      <c r="Q362" s="329" t="s">
        <v>21</v>
      </c>
      <c r="R362" s="516" t="s">
        <v>20338</v>
      </c>
      <c r="S362" s="329" t="s">
        <v>1944</v>
      </c>
      <c r="T362" s="329" t="s">
        <v>22</v>
      </c>
      <c r="U362" s="336">
        <v>33891</v>
      </c>
      <c r="V362" s="329" t="s">
        <v>334</v>
      </c>
      <c r="W362" s="329" t="s">
        <v>1382</v>
      </c>
      <c r="X362" s="329" t="s">
        <v>1936</v>
      </c>
      <c r="Y362" s="338" t="s">
        <v>20339</v>
      </c>
      <c r="Z362" s="336">
        <v>44397</v>
      </c>
      <c r="AA362" s="329" t="s">
        <v>1937</v>
      </c>
      <c r="AB362" s="329" t="s">
        <v>1956</v>
      </c>
      <c r="AC362" s="339" t="s">
        <v>1939</v>
      </c>
      <c r="AD362" s="329" t="s">
        <v>2466</v>
      </c>
      <c r="AE362" s="329" t="s">
        <v>1948</v>
      </c>
      <c r="AF362" s="329" t="s">
        <v>20340</v>
      </c>
      <c r="AG362" s="329" t="s">
        <v>20341</v>
      </c>
      <c r="AH362" s="329" t="s">
        <v>20340</v>
      </c>
      <c r="AI362" s="329" t="s">
        <v>20341</v>
      </c>
      <c r="AJ362" s="338" t="s">
        <v>1389</v>
      </c>
      <c r="AK362" s="329" t="s">
        <v>20342</v>
      </c>
      <c r="AL362" s="329" t="s">
        <v>1958</v>
      </c>
      <c r="AM362" s="500" t="s">
        <v>1389</v>
      </c>
      <c r="AN362" s="325" t="s">
        <v>1390</v>
      </c>
      <c r="AO362" s="7" t="s">
        <v>20343</v>
      </c>
      <c r="AQ362" s="6" t="s">
        <v>20344</v>
      </c>
      <c r="AR362" s="501" t="str">
        <f>Table2[[#This Row],[Employee Code]]</f>
        <v>12201606</v>
      </c>
      <c r="AS362" s="4" t="s">
        <v>16</v>
      </c>
      <c r="AT362" s="4" t="s">
        <v>14</v>
      </c>
    </row>
    <row r="363" spans="1:46" s="4" customFormat="1" ht="25" customHeight="1" x14ac:dyDescent="0.35">
      <c r="A363" s="365">
        <f t="shared" si="5"/>
        <v>362</v>
      </c>
      <c r="B363" s="338" t="s">
        <v>16626</v>
      </c>
      <c r="C363" s="335" t="s">
        <v>1391</v>
      </c>
      <c r="D363" s="329"/>
      <c r="E363" s="329" t="s">
        <v>14</v>
      </c>
      <c r="F363" s="336">
        <v>44914</v>
      </c>
      <c r="G363" s="336">
        <v>44973</v>
      </c>
      <c r="H363" s="336">
        <v>45339</v>
      </c>
      <c r="I363" s="336">
        <v>45716</v>
      </c>
      <c r="J363" s="329" t="s">
        <v>2085</v>
      </c>
      <c r="K363" s="337" t="s">
        <v>18</v>
      </c>
      <c r="L363" s="337" t="s">
        <v>19</v>
      </c>
      <c r="M363" s="337" t="s">
        <v>19444</v>
      </c>
      <c r="N363" s="337" t="s">
        <v>2017</v>
      </c>
      <c r="O363" s="337" t="s">
        <v>1049</v>
      </c>
      <c r="P363" s="337" t="s">
        <v>2522</v>
      </c>
      <c r="Q363" s="329" t="s">
        <v>21</v>
      </c>
      <c r="R363" s="338" t="s">
        <v>20345</v>
      </c>
      <c r="S363" s="329" t="s">
        <v>1986</v>
      </c>
      <c r="T363" s="329" t="s">
        <v>53</v>
      </c>
      <c r="U363" s="336">
        <v>34021</v>
      </c>
      <c r="V363" s="9" t="s">
        <v>141</v>
      </c>
      <c r="W363" s="329" t="s">
        <v>334</v>
      </c>
      <c r="X363" s="329" t="s">
        <v>1936</v>
      </c>
      <c r="Y363" s="338" t="s">
        <v>20346</v>
      </c>
      <c r="Z363" s="336">
        <v>44690</v>
      </c>
      <c r="AA363" s="329" t="s">
        <v>1937</v>
      </c>
      <c r="AB363" s="329" t="s">
        <v>1956</v>
      </c>
      <c r="AC363" s="339" t="s">
        <v>1939</v>
      </c>
      <c r="AD363" s="329" t="s">
        <v>2598</v>
      </c>
      <c r="AE363" s="329" t="s">
        <v>1998</v>
      </c>
      <c r="AF363" s="329" t="s">
        <v>20347</v>
      </c>
      <c r="AG363" s="329" t="s">
        <v>20348</v>
      </c>
      <c r="AH363" s="329" t="s">
        <v>20349</v>
      </c>
      <c r="AI363" s="329" t="s">
        <v>20350</v>
      </c>
      <c r="AJ363" s="338" t="s">
        <v>20351</v>
      </c>
      <c r="AK363" s="329" t="s">
        <v>20352</v>
      </c>
      <c r="AL363" s="329" t="s">
        <v>1963</v>
      </c>
      <c r="AM363" s="500" t="s">
        <v>1392</v>
      </c>
      <c r="AN363" s="325" t="s">
        <v>1393</v>
      </c>
      <c r="AO363" s="7" t="s">
        <v>20353</v>
      </c>
      <c r="AQ363" s="6" t="s">
        <v>20354</v>
      </c>
      <c r="AR363" s="501" t="str">
        <f>Table2[[#This Row],[Employee Code]]</f>
        <v>12201610</v>
      </c>
      <c r="AS363" s="4" t="s">
        <v>16</v>
      </c>
      <c r="AT363" s="4" t="s">
        <v>14</v>
      </c>
    </row>
    <row r="364" spans="1:46" s="4" customFormat="1" ht="25" customHeight="1" x14ac:dyDescent="0.35">
      <c r="A364" s="365">
        <f t="shared" si="5"/>
        <v>363</v>
      </c>
      <c r="B364" s="338" t="s">
        <v>16627</v>
      </c>
      <c r="C364" s="335" t="s">
        <v>1394</v>
      </c>
      <c r="D364" s="329"/>
      <c r="E364" s="329" t="s">
        <v>14</v>
      </c>
      <c r="F364" s="336">
        <v>44915</v>
      </c>
      <c r="G364" s="336">
        <v>44974</v>
      </c>
      <c r="H364" s="336">
        <v>45339</v>
      </c>
      <c r="I364" s="336">
        <v>45716</v>
      </c>
      <c r="J364" s="329" t="s">
        <v>2085</v>
      </c>
      <c r="K364" s="337" t="s">
        <v>26</v>
      </c>
      <c r="L364" s="337" t="s">
        <v>751</v>
      </c>
      <c r="M364" s="337" t="s">
        <v>2442</v>
      </c>
      <c r="N364" s="337" t="s">
        <v>1972</v>
      </c>
      <c r="O364" s="337" t="s">
        <v>1395</v>
      </c>
      <c r="P364" s="337" t="s">
        <v>2599</v>
      </c>
      <c r="Q364" s="329" t="s">
        <v>21</v>
      </c>
      <c r="R364" s="516" t="s">
        <v>20355</v>
      </c>
      <c r="S364" s="329" t="s">
        <v>2259</v>
      </c>
      <c r="T364" s="329" t="s">
        <v>22</v>
      </c>
      <c r="U364" s="336">
        <v>34049</v>
      </c>
      <c r="V364" s="329" t="s">
        <v>255</v>
      </c>
      <c r="W364" s="329" t="s">
        <v>1382</v>
      </c>
      <c r="X364" s="329" t="s">
        <v>1936</v>
      </c>
      <c r="Y364" s="338" t="s">
        <v>20356</v>
      </c>
      <c r="Z364" s="336">
        <v>44301</v>
      </c>
      <c r="AA364" s="329" t="s">
        <v>1937</v>
      </c>
      <c r="AB364" s="329" t="s">
        <v>1938</v>
      </c>
      <c r="AC364" s="339" t="s">
        <v>1939</v>
      </c>
      <c r="AD364" s="329" t="s">
        <v>1992</v>
      </c>
      <c r="AE364" s="329" t="s">
        <v>20357</v>
      </c>
      <c r="AF364" s="329" t="s">
        <v>20358</v>
      </c>
      <c r="AG364" s="329" t="s">
        <v>20359</v>
      </c>
      <c r="AH364" s="329" t="s">
        <v>20358</v>
      </c>
      <c r="AI364" s="329" t="s">
        <v>20359</v>
      </c>
      <c r="AJ364" s="338" t="s">
        <v>20360</v>
      </c>
      <c r="AK364" s="329" t="s">
        <v>20361</v>
      </c>
      <c r="AL364" s="329" t="s">
        <v>1953</v>
      </c>
      <c r="AM364" s="500" t="s">
        <v>1396</v>
      </c>
      <c r="AN364" s="325" t="s">
        <v>1397</v>
      </c>
      <c r="AO364" s="7" t="s">
        <v>20362</v>
      </c>
      <c r="AQ364" s="6" t="s">
        <v>20363</v>
      </c>
      <c r="AR364" s="501" t="str">
        <f>Table2[[#This Row],[Employee Code]]</f>
        <v>12201612</v>
      </c>
      <c r="AS364" s="4" t="s">
        <v>16</v>
      </c>
      <c r="AT364" s="4" t="s">
        <v>14</v>
      </c>
    </row>
    <row r="365" spans="1:46" s="4" customFormat="1" ht="25" customHeight="1" x14ac:dyDescent="0.35">
      <c r="A365" s="365">
        <f t="shared" si="5"/>
        <v>364</v>
      </c>
      <c r="B365" s="338" t="s">
        <v>16628</v>
      </c>
      <c r="C365" s="335" t="s">
        <v>1398</v>
      </c>
      <c r="D365" s="329"/>
      <c r="E365" s="329" t="s">
        <v>129</v>
      </c>
      <c r="F365" s="336">
        <v>44929</v>
      </c>
      <c r="G365" s="336">
        <v>44988</v>
      </c>
      <c r="H365" s="336">
        <v>45355</v>
      </c>
      <c r="I365" s="336">
        <v>45747</v>
      </c>
      <c r="J365" s="329" t="s">
        <v>2085</v>
      </c>
      <c r="K365" s="337" t="s">
        <v>80</v>
      </c>
      <c r="L365" s="337" t="s">
        <v>146</v>
      </c>
      <c r="M365" s="337" t="s">
        <v>2316</v>
      </c>
      <c r="N365" s="337" t="s">
        <v>1990</v>
      </c>
      <c r="O365" s="337" t="s">
        <v>410</v>
      </c>
      <c r="P365" s="337" t="s">
        <v>2600</v>
      </c>
      <c r="Q365" s="329" t="s">
        <v>148</v>
      </c>
      <c r="R365" s="338" t="s">
        <v>20364</v>
      </c>
      <c r="S365" s="329" t="s">
        <v>17222</v>
      </c>
      <c r="T365" s="329" t="s">
        <v>22</v>
      </c>
      <c r="U365" s="336">
        <v>31950</v>
      </c>
      <c r="V365" s="9" t="s">
        <v>129</v>
      </c>
      <c r="W365" s="329" t="s">
        <v>2416</v>
      </c>
      <c r="X365" s="329" t="s">
        <v>1936</v>
      </c>
      <c r="Y365" s="338" t="s">
        <v>20365</v>
      </c>
      <c r="Z365" s="336">
        <v>44788</v>
      </c>
      <c r="AA365" s="329" t="s">
        <v>1937</v>
      </c>
      <c r="AB365" s="329" t="s">
        <v>1938</v>
      </c>
      <c r="AC365" s="339" t="s">
        <v>1939</v>
      </c>
      <c r="AD365" s="329" t="s">
        <v>2154</v>
      </c>
      <c r="AE365" s="329" t="s">
        <v>1962</v>
      </c>
      <c r="AF365" s="329" t="s">
        <v>20366</v>
      </c>
      <c r="AG365" s="329" t="s">
        <v>20367</v>
      </c>
      <c r="AH365" s="329" t="s">
        <v>20368</v>
      </c>
      <c r="AI365" s="329" t="s">
        <v>20369</v>
      </c>
      <c r="AJ365" s="338" t="s">
        <v>20370</v>
      </c>
      <c r="AK365" s="329" t="s">
        <v>20371</v>
      </c>
      <c r="AL365" s="329" t="s">
        <v>1941</v>
      </c>
      <c r="AM365" s="500" t="s">
        <v>1399</v>
      </c>
      <c r="AN365" s="325" t="s">
        <v>1400</v>
      </c>
      <c r="AO365" s="7" t="s">
        <v>20372</v>
      </c>
      <c r="AQ365" s="6" t="s">
        <v>20373</v>
      </c>
      <c r="AR365" s="501" t="str">
        <f>Table2[[#This Row],[Employee Code]]</f>
        <v>12301614</v>
      </c>
      <c r="AS365" s="4" t="s">
        <v>16</v>
      </c>
      <c r="AT365" s="4" t="s">
        <v>17038</v>
      </c>
    </row>
    <row r="366" spans="1:46" s="4" customFormat="1" ht="25" customHeight="1" x14ac:dyDescent="0.35">
      <c r="A366" s="365">
        <f t="shared" si="5"/>
        <v>365</v>
      </c>
      <c r="B366" s="338" t="s">
        <v>16630</v>
      </c>
      <c r="C366" s="335" t="s">
        <v>1403</v>
      </c>
      <c r="D366" s="329"/>
      <c r="E366" s="329" t="s">
        <v>14</v>
      </c>
      <c r="F366" s="336">
        <v>44930</v>
      </c>
      <c r="G366" s="336">
        <v>44989</v>
      </c>
      <c r="H366" s="336">
        <v>45356</v>
      </c>
      <c r="I366" s="336">
        <v>45747</v>
      </c>
      <c r="J366" s="329" t="s">
        <v>2085</v>
      </c>
      <c r="K366" s="337" t="s">
        <v>26</v>
      </c>
      <c r="L366" s="337" t="s">
        <v>428</v>
      </c>
      <c r="M366" s="337" t="s">
        <v>428</v>
      </c>
      <c r="N366" s="337" t="s">
        <v>2017</v>
      </c>
      <c r="O366" s="337" t="s">
        <v>1404</v>
      </c>
      <c r="P366" s="337" t="s">
        <v>2601</v>
      </c>
      <c r="Q366" s="329" t="s">
        <v>21</v>
      </c>
      <c r="R366" s="338" t="s">
        <v>20374</v>
      </c>
      <c r="S366" s="329" t="s">
        <v>1986</v>
      </c>
      <c r="T366" s="329" t="s">
        <v>22</v>
      </c>
      <c r="U366" s="336">
        <v>36127</v>
      </c>
      <c r="V366" s="9" t="s">
        <v>2055</v>
      </c>
      <c r="W366" s="329" t="s">
        <v>1725</v>
      </c>
      <c r="X366" s="329" t="s">
        <v>1936</v>
      </c>
      <c r="Y366" s="338" t="s">
        <v>20375</v>
      </c>
      <c r="Z366" s="336">
        <v>44816</v>
      </c>
      <c r="AA366" s="329" t="s">
        <v>1937</v>
      </c>
      <c r="AB366" s="329" t="s">
        <v>1956</v>
      </c>
      <c r="AC366" s="339" t="s">
        <v>1939</v>
      </c>
      <c r="AD366" s="329" t="s">
        <v>2010</v>
      </c>
      <c r="AE366" s="329" t="s">
        <v>2404</v>
      </c>
      <c r="AF366" s="329" t="s">
        <v>20376</v>
      </c>
      <c r="AG366" s="329" t="s">
        <v>20377</v>
      </c>
      <c r="AH366" s="329" t="s">
        <v>20378</v>
      </c>
      <c r="AI366" s="329" t="s">
        <v>20379</v>
      </c>
      <c r="AJ366" s="338" t="s">
        <v>20380</v>
      </c>
      <c r="AK366" s="329" t="s">
        <v>20381</v>
      </c>
      <c r="AL366" s="329" t="s">
        <v>1958</v>
      </c>
      <c r="AM366" s="500" t="s">
        <v>1405</v>
      </c>
      <c r="AN366" s="325" t="s">
        <v>1406</v>
      </c>
      <c r="AO366" s="7" t="s">
        <v>20382</v>
      </c>
      <c r="AQ366" s="6" t="s">
        <v>20383</v>
      </c>
      <c r="AR366" s="501" t="str">
        <f>Table2[[#This Row],[Employee Code]]</f>
        <v>12301617</v>
      </c>
      <c r="AS366" s="4" t="s">
        <v>16</v>
      </c>
      <c r="AT366" s="4" t="s">
        <v>14</v>
      </c>
    </row>
    <row r="367" spans="1:46" s="4" customFormat="1" ht="25" customHeight="1" x14ac:dyDescent="0.35">
      <c r="A367" s="365">
        <f t="shared" si="5"/>
        <v>366</v>
      </c>
      <c r="B367" s="338" t="s">
        <v>16631</v>
      </c>
      <c r="C367" s="335" t="s">
        <v>1407</v>
      </c>
      <c r="D367" s="329"/>
      <c r="E367" s="329" t="s">
        <v>32</v>
      </c>
      <c r="F367" s="336">
        <v>44930</v>
      </c>
      <c r="G367" s="336">
        <v>44989</v>
      </c>
      <c r="H367" s="336">
        <v>45356</v>
      </c>
      <c r="I367" s="336">
        <v>45747</v>
      </c>
      <c r="J367" s="329" t="s">
        <v>2085</v>
      </c>
      <c r="K367" s="337" t="s">
        <v>34</v>
      </c>
      <c r="L367" s="337" t="s">
        <v>115</v>
      </c>
      <c r="M367" s="337" t="s">
        <v>2070</v>
      </c>
      <c r="N367" s="337" t="s">
        <v>2017</v>
      </c>
      <c r="O367" s="337" t="s">
        <v>898</v>
      </c>
      <c r="P367" s="337" t="s">
        <v>2396</v>
      </c>
      <c r="Q367" s="329" t="s">
        <v>21</v>
      </c>
      <c r="R367" s="516" t="s">
        <v>20384</v>
      </c>
      <c r="S367" s="329" t="s">
        <v>2003</v>
      </c>
      <c r="T367" s="329" t="s">
        <v>53</v>
      </c>
      <c r="U367" s="336">
        <v>30832</v>
      </c>
      <c r="V367" s="329" t="s">
        <v>79</v>
      </c>
      <c r="W367" s="329" t="s">
        <v>334</v>
      </c>
      <c r="X367" s="329" t="s">
        <v>1936</v>
      </c>
      <c r="Y367" s="338" t="s">
        <v>20385</v>
      </c>
      <c r="Z367" s="336">
        <v>44476</v>
      </c>
      <c r="AA367" s="329" t="s">
        <v>1937</v>
      </c>
      <c r="AB367" s="329" t="s">
        <v>1938</v>
      </c>
      <c r="AC367" s="339" t="s">
        <v>1939</v>
      </c>
      <c r="AD367" s="329" t="s">
        <v>2602</v>
      </c>
      <c r="AE367" s="329" t="s">
        <v>20386</v>
      </c>
      <c r="AF367" s="329" t="s">
        <v>20387</v>
      </c>
      <c r="AG367" s="329" t="s">
        <v>20388</v>
      </c>
      <c r="AH367" s="329" t="s">
        <v>20387</v>
      </c>
      <c r="AI367" s="329" t="s">
        <v>20388</v>
      </c>
      <c r="AJ367" s="338" t="s">
        <v>20389</v>
      </c>
      <c r="AK367" s="329" t="s">
        <v>20390</v>
      </c>
      <c r="AL367" s="329" t="s">
        <v>1971</v>
      </c>
      <c r="AM367" s="500" t="s">
        <v>1408</v>
      </c>
      <c r="AN367" s="325" t="s">
        <v>1409</v>
      </c>
      <c r="AO367" s="7" t="s">
        <v>20391</v>
      </c>
      <c r="AQ367" s="6" t="s">
        <v>20392</v>
      </c>
      <c r="AR367" s="501" t="str">
        <f>Table2[[#This Row],[Employee Code]]</f>
        <v>12301618</v>
      </c>
      <c r="AS367" s="4" t="s">
        <v>16</v>
      </c>
      <c r="AT367" s="4" t="s">
        <v>17038</v>
      </c>
    </row>
    <row r="368" spans="1:46" s="4" customFormat="1" ht="25" customHeight="1" x14ac:dyDescent="0.35">
      <c r="A368" s="365">
        <f t="shared" si="5"/>
        <v>367</v>
      </c>
      <c r="B368" s="338" t="s">
        <v>16632</v>
      </c>
      <c r="C368" s="335" t="s">
        <v>1410</v>
      </c>
      <c r="D368" s="329"/>
      <c r="E368" s="329" t="s">
        <v>14</v>
      </c>
      <c r="F368" s="336">
        <v>44930</v>
      </c>
      <c r="G368" s="336">
        <v>44989</v>
      </c>
      <c r="H368" s="336">
        <v>45356</v>
      </c>
      <c r="I368" s="336">
        <v>45747</v>
      </c>
      <c r="J368" s="329" t="s">
        <v>2085</v>
      </c>
      <c r="K368" s="337" t="s">
        <v>69</v>
      </c>
      <c r="L368" s="337" t="s">
        <v>789</v>
      </c>
      <c r="M368" s="337" t="s">
        <v>2383</v>
      </c>
      <c r="N368" s="337" t="s">
        <v>2017</v>
      </c>
      <c r="O368" s="337" t="s">
        <v>1411</v>
      </c>
      <c r="P368" s="337" t="s">
        <v>2603</v>
      </c>
      <c r="Q368" s="329" t="s">
        <v>21</v>
      </c>
      <c r="R368" s="338" t="s">
        <v>20393</v>
      </c>
      <c r="S368" s="329" t="s">
        <v>2259</v>
      </c>
      <c r="T368" s="329" t="s">
        <v>22</v>
      </c>
      <c r="U368" s="336">
        <v>35222</v>
      </c>
      <c r="V368" s="9" t="s">
        <v>57</v>
      </c>
      <c r="W368" s="329" t="s">
        <v>57</v>
      </c>
      <c r="X368" s="329" t="s">
        <v>1936</v>
      </c>
      <c r="Y368" s="338" t="s">
        <v>20394</v>
      </c>
      <c r="Z368" s="336">
        <v>44375</v>
      </c>
      <c r="AA368" s="329" t="s">
        <v>1937</v>
      </c>
      <c r="AB368" s="329" t="s">
        <v>1938</v>
      </c>
      <c r="AC368" s="339" t="s">
        <v>1939</v>
      </c>
      <c r="AD368" s="329" t="s">
        <v>2461</v>
      </c>
      <c r="AE368" s="329" t="s">
        <v>1998</v>
      </c>
      <c r="AF368" s="329" t="s">
        <v>20395</v>
      </c>
      <c r="AG368" s="329" t="s">
        <v>20396</v>
      </c>
      <c r="AH368" s="329" t="s">
        <v>20397</v>
      </c>
      <c r="AI368" s="329" t="s">
        <v>20398</v>
      </c>
      <c r="AJ368" s="338" t="s">
        <v>20399</v>
      </c>
      <c r="AK368" s="329" t="s">
        <v>20400</v>
      </c>
      <c r="AL368" s="329" t="s">
        <v>2224</v>
      </c>
      <c r="AM368" s="500" t="s">
        <v>1412</v>
      </c>
      <c r="AN368" s="325" t="s">
        <v>1413</v>
      </c>
      <c r="AO368" s="7"/>
      <c r="AQ368" s="6" t="s">
        <v>20401</v>
      </c>
      <c r="AR368" s="501" t="str">
        <f>Table2[[#This Row],[Employee Code]]</f>
        <v>12301619</v>
      </c>
      <c r="AS368" s="4" t="s">
        <v>16</v>
      </c>
      <c r="AT368" s="4" t="s">
        <v>14</v>
      </c>
    </row>
    <row r="369" spans="1:46" s="4" customFormat="1" ht="25" customHeight="1" x14ac:dyDescent="0.35">
      <c r="A369" s="365">
        <f t="shared" si="5"/>
        <v>368</v>
      </c>
      <c r="B369" s="338" t="s">
        <v>16633</v>
      </c>
      <c r="C369" s="335" t="s">
        <v>1414</v>
      </c>
      <c r="D369" s="329"/>
      <c r="E369" s="329" t="s">
        <v>544</v>
      </c>
      <c r="F369" s="336">
        <v>44935</v>
      </c>
      <c r="G369" s="336">
        <v>44994</v>
      </c>
      <c r="H369" s="336">
        <v>45361</v>
      </c>
      <c r="I369" s="336">
        <v>45747</v>
      </c>
      <c r="J369" s="329" t="s">
        <v>2085</v>
      </c>
      <c r="K369" s="337" t="s">
        <v>80</v>
      </c>
      <c r="L369" s="337" t="s">
        <v>146</v>
      </c>
      <c r="M369" s="337" t="s">
        <v>17339</v>
      </c>
      <c r="N369" s="337" t="s">
        <v>2050</v>
      </c>
      <c r="O369" s="337" t="s">
        <v>400</v>
      </c>
      <c r="P369" s="337" t="s">
        <v>2604</v>
      </c>
      <c r="Q369" s="329" t="s">
        <v>148</v>
      </c>
      <c r="R369" s="338" t="s">
        <v>20402</v>
      </c>
      <c r="S369" s="329" t="s">
        <v>1935</v>
      </c>
      <c r="T369" s="329" t="s">
        <v>22</v>
      </c>
      <c r="U369" s="336">
        <v>30829</v>
      </c>
      <c r="V369" s="9" t="s">
        <v>544</v>
      </c>
      <c r="W369" s="329" t="s">
        <v>1153</v>
      </c>
      <c r="X369" s="329" t="s">
        <v>1936</v>
      </c>
      <c r="Y369" s="338" t="s">
        <v>20403</v>
      </c>
      <c r="Z369" s="336">
        <v>44858</v>
      </c>
      <c r="AA369" s="329" t="s">
        <v>1937</v>
      </c>
      <c r="AB369" s="329" t="s">
        <v>1938</v>
      </c>
      <c r="AC369" s="339" t="s">
        <v>1974</v>
      </c>
      <c r="AD369" s="329" t="s">
        <v>20404</v>
      </c>
      <c r="AE369" s="329" t="s">
        <v>20405</v>
      </c>
      <c r="AF369" s="329" t="s">
        <v>20406</v>
      </c>
      <c r="AG369" s="329" t="s">
        <v>20407</v>
      </c>
      <c r="AH369" s="329" t="s">
        <v>20408</v>
      </c>
      <c r="AI369" s="329" t="s">
        <v>20409</v>
      </c>
      <c r="AJ369" s="338" t="s">
        <v>20410</v>
      </c>
      <c r="AK369" s="329" t="s">
        <v>20411</v>
      </c>
      <c r="AL369" s="329" t="s">
        <v>1941</v>
      </c>
      <c r="AM369" s="500" t="s">
        <v>1415</v>
      </c>
      <c r="AN369" s="325" t="s">
        <v>1416</v>
      </c>
      <c r="AO369" s="7" t="s">
        <v>20412</v>
      </c>
      <c r="AQ369" s="6" t="s">
        <v>20413</v>
      </c>
      <c r="AR369" s="501" t="str">
        <f>Table2[[#This Row],[Employee Code]]</f>
        <v>12301623</v>
      </c>
      <c r="AS369" s="4" t="s">
        <v>16</v>
      </c>
      <c r="AT369" s="4" t="s">
        <v>17038</v>
      </c>
    </row>
    <row r="370" spans="1:46" s="4" customFormat="1" ht="25" customHeight="1" x14ac:dyDescent="0.35">
      <c r="A370" s="365">
        <f t="shared" si="5"/>
        <v>369</v>
      </c>
      <c r="B370" s="338" t="s">
        <v>16634</v>
      </c>
      <c r="C370" s="335" t="s">
        <v>1417</v>
      </c>
      <c r="D370" s="329"/>
      <c r="E370" s="329" t="s">
        <v>14</v>
      </c>
      <c r="F370" s="336">
        <v>44958</v>
      </c>
      <c r="G370" s="336">
        <v>45017</v>
      </c>
      <c r="H370" s="336">
        <v>45384</v>
      </c>
      <c r="I370" s="336">
        <v>45777</v>
      </c>
      <c r="J370" s="329" t="s">
        <v>2085</v>
      </c>
      <c r="K370" s="337" t="s">
        <v>34</v>
      </c>
      <c r="L370" s="337" t="s">
        <v>35</v>
      </c>
      <c r="M370" s="337" t="s">
        <v>35</v>
      </c>
      <c r="N370" s="337" t="s">
        <v>2126</v>
      </c>
      <c r="O370" s="337" t="s">
        <v>307</v>
      </c>
      <c r="P370" s="337" t="s">
        <v>2127</v>
      </c>
      <c r="Q370" s="329" t="s">
        <v>21</v>
      </c>
      <c r="R370" s="516" t="s">
        <v>20414</v>
      </c>
      <c r="S370" s="329" t="s">
        <v>2259</v>
      </c>
      <c r="T370" s="329" t="s">
        <v>22</v>
      </c>
      <c r="U370" s="336">
        <v>34680</v>
      </c>
      <c r="V370" s="329" t="s">
        <v>2202</v>
      </c>
      <c r="W370" s="329" t="s">
        <v>2202</v>
      </c>
      <c r="X370" s="329" t="s">
        <v>1936</v>
      </c>
      <c r="Y370" s="338" t="s">
        <v>20415</v>
      </c>
      <c r="Z370" s="336">
        <v>44771</v>
      </c>
      <c r="AA370" s="329" t="s">
        <v>1937</v>
      </c>
      <c r="AB370" s="329" t="s">
        <v>1956</v>
      </c>
      <c r="AC370" s="339" t="s">
        <v>1939</v>
      </c>
      <c r="AD370" s="329" t="s">
        <v>1947</v>
      </c>
      <c r="AE370" s="329" t="s">
        <v>2041</v>
      </c>
      <c r="AF370" s="329" t="s">
        <v>20416</v>
      </c>
      <c r="AG370" s="329" t="s">
        <v>20417</v>
      </c>
      <c r="AH370" s="329" t="s">
        <v>20418</v>
      </c>
      <c r="AI370" s="329" t="s">
        <v>20419</v>
      </c>
      <c r="AJ370" s="338" t="s">
        <v>20420</v>
      </c>
      <c r="AK370" s="329" t="s">
        <v>20421</v>
      </c>
      <c r="AL370" s="329" t="s">
        <v>1953</v>
      </c>
      <c r="AM370" s="500" t="s">
        <v>1418</v>
      </c>
      <c r="AN370" s="325" t="s">
        <v>1419</v>
      </c>
      <c r="AO370" s="7" t="s">
        <v>20422</v>
      </c>
      <c r="AQ370" s="6" t="s">
        <v>20423</v>
      </c>
      <c r="AR370" s="501" t="str">
        <f>Table2[[#This Row],[Employee Code]]</f>
        <v>12301631</v>
      </c>
      <c r="AS370" s="4" t="s">
        <v>16</v>
      </c>
      <c r="AT370" s="4" t="s">
        <v>14</v>
      </c>
    </row>
    <row r="371" spans="1:46" s="4" customFormat="1" ht="25" customHeight="1" x14ac:dyDescent="0.35">
      <c r="A371" s="365">
        <f t="shared" si="5"/>
        <v>370</v>
      </c>
      <c r="B371" s="338" t="s">
        <v>16635</v>
      </c>
      <c r="C371" s="335" t="s">
        <v>1420</v>
      </c>
      <c r="D371" s="329"/>
      <c r="E371" s="329" t="s">
        <v>14</v>
      </c>
      <c r="F371" s="336">
        <v>44958</v>
      </c>
      <c r="G371" s="336">
        <v>45017</v>
      </c>
      <c r="H371" s="336">
        <v>45384</v>
      </c>
      <c r="I371" s="336">
        <v>45777</v>
      </c>
      <c r="J371" s="329" t="s">
        <v>2085</v>
      </c>
      <c r="K371" s="337" t="s">
        <v>34</v>
      </c>
      <c r="L371" s="337" t="s">
        <v>35</v>
      </c>
      <c r="M371" s="337" t="s">
        <v>2225</v>
      </c>
      <c r="N371" s="337" t="s">
        <v>2126</v>
      </c>
      <c r="O371" s="337" t="s">
        <v>762</v>
      </c>
      <c r="P371" s="337" t="s">
        <v>2347</v>
      </c>
      <c r="Q371" s="329" t="s">
        <v>21</v>
      </c>
      <c r="R371" s="338" t="s">
        <v>20424</v>
      </c>
      <c r="S371" s="329" t="s">
        <v>2295</v>
      </c>
      <c r="T371" s="329" t="s">
        <v>22</v>
      </c>
      <c r="U371" s="336">
        <v>34736</v>
      </c>
      <c r="V371" s="9" t="s">
        <v>2202</v>
      </c>
      <c r="W371" s="329" t="s">
        <v>2202</v>
      </c>
      <c r="X371" s="329" t="s">
        <v>1936</v>
      </c>
      <c r="Y371" s="338" t="s">
        <v>20425</v>
      </c>
      <c r="Z371" s="336">
        <v>44782</v>
      </c>
      <c r="AA371" s="329" t="s">
        <v>1937</v>
      </c>
      <c r="AB371" s="329" t="s">
        <v>1956</v>
      </c>
      <c r="AC371" s="339" t="s">
        <v>1974</v>
      </c>
      <c r="AD371" s="329" t="s">
        <v>20426</v>
      </c>
      <c r="AE371" s="329" t="s">
        <v>2586</v>
      </c>
      <c r="AF371" s="329" t="s">
        <v>20427</v>
      </c>
      <c r="AG371" s="329" t="s">
        <v>20428</v>
      </c>
      <c r="AH371" s="329" t="s">
        <v>20429</v>
      </c>
      <c r="AI371" s="329" t="s">
        <v>20430</v>
      </c>
      <c r="AJ371" s="338" t="s">
        <v>20431</v>
      </c>
      <c r="AK371" s="329" t="s">
        <v>20432</v>
      </c>
      <c r="AL371" s="329" t="s">
        <v>1950</v>
      </c>
      <c r="AM371" s="500" t="s">
        <v>1421</v>
      </c>
      <c r="AN371" s="325" t="s">
        <v>1422</v>
      </c>
      <c r="AO371" s="7" t="s">
        <v>20433</v>
      </c>
      <c r="AP371" s="4" t="s">
        <v>20434</v>
      </c>
      <c r="AQ371" s="6" t="s">
        <v>20435</v>
      </c>
      <c r="AR371" s="501" t="str">
        <f>Table2[[#This Row],[Employee Code]]</f>
        <v>12301633</v>
      </c>
      <c r="AS371" s="4" t="s">
        <v>16</v>
      </c>
      <c r="AT371" s="4" t="s">
        <v>14</v>
      </c>
    </row>
    <row r="372" spans="1:46" s="4" customFormat="1" ht="25" customHeight="1" x14ac:dyDescent="0.35">
      <c r="A372" s="365">
        <f t="shared" si="5"/>
        <v>371</v>
      </c>
      <c r="B372" s="338" t="s">
        <v>16636</v>
      </c>
      <c r="C372" s="335" t="s">
        <v>1423</v>
      </c>
      <c r="D372" s="329"/>
      <c r="E372" s="329" t="s">
        <v>14</v>
      </c>
      <c r="F372" s="336">
        <v>44963</v>
      </c>
      <c r="G372" s="336">
        <v>45022</v>
      </c>
      <c r="H372" s="336">
        <v>45389</v>
      </c>
      <c r="I372" s="336">
        <v>45777</v>
      </c>
      <c r="J372" s="329" t="s">
        <v>2085</v>
      </c>
      <c r="K372" s="337" t="s">
        <v>69</v>
      </c>
      <c r="L372" s="337" t="s">
        <v>70</v>
      </c>
      <c r="M372" s="337" t="s">
        <v>2147</v>
      </c>
      <c r="N372" s="337" t="s">
        <v>2017</v>
      </c>
      <c r="O372" s="337" t="s">
        <v>1370</v>
      </c>
      <c r="P372" s="337" t="s">
        <v>2592</v>
      </c>
      <c r="Q372" s="329" t="s">
        <v>21</v>
      </c>
      <c r="R372" s="516" t="s">
        <v>20436</v>
      </c>
      <c r="S372" s="329" t="s">
        <v>2485</v>
      </c>
      <c r="T372" s="329" t="s">
        <v>53</v>
      </c>
      <c r="U372" s="336">
        <v>33340</v>
      </c>
      <c r="V372" s="329" t="s">
        <v>351</v>
      </c>
      <c r="W372" s="329" t="s">
        <v>1679</v>
      </c>
      <c r="X372" s="329" t="s">
        <v>1936</v>
      </c>
      <c r="Y372" s="338" t="s">
        <v>20437</v>
      </c>
      <c r="Z372" s="336">
        <v>44649</v>
      </c>
      <c r="AA372" s="329" t="s">
        <v>1937</v>
      </c>
      <c r="AB372" s="329" t="s">
        <v>1938</v>
      </c>
      <c r="AC372" s="339" t="s">
        <v>1939</v>
      </c>
      <c r="AD372" s="329" t="s">
        <v>2004</v>
      </c>
      <c r="AE372" s="329" t="s">
        <v>1988</v>
      </c>
      <c r="AF372" s="329" t="s">
        <v>20438</v>
      </c>
      <c r="AG372" s="329" t="s">
        <v>20439</v>
      </c>
      <c r="AH372" s="329" t="s">
        <v>20440</v>
      </c>
      <c r="AI372" s="329" t="s">
        <v>20441</v>
      </c>
      <c r="AJ372" s="338" t="s">
        <v>20442</v>
      </c>
      <c r="AK372" s="329" t="s">
        <v>20443</v>
      </c>
      <c r="AL372" s="329" t="s">
        <v>1971</v>
      </c>
      <c r="AM372" s="500" t="s">
        <v>1424</v>
      </c>
      <c r="AN372" s="325" t="s">
        <v>1425</v>
      </c>
      <c r="AO372" s="7" t="s">
        <v>20444</v>
      </c>
      <c r="AQ372" s="6" t="s">
        <v>20445</v>
      </c>
      <c r="AR372" s="501" t="str">
        <f>Table2[[#This Row],[Employee Code]]</f>
        <v>12301635</v>
      </c>
      <c r="AS372" s="4" t="s">
        <v>16</v>
      </c>
      <c r="AT372" s="4" t="s">
        <v>14</v>
      </c>
    </row>
    <row r="373" spans="1:46" s="4" customFormat="1" ht="25" customHeight="1" x14ac:dyDescent="0.35">
      <c r="A373" s="365">
        <f t="shared" si="5"/>
        <v>372</v>
      </c>
      <c r="B373" s="338" t="s">
        <v>16637</v>
      </c>
      <c r="C373" s="335" t="s">
        <v>1426</v>
      </c>
      <c r="D373" s="329"/>
      <c r="E373" s="329" t="s">
        <v>91</v>
      </c>
      <c r="F373" s="336">
        <v>44986</v>
      </c>
      <c r="G373" s="336">
        <v>45045</v>
      </c>
      <c r="H373" s="336">
        <v>45412</v>
      </c>
      <c r="I373" s="336">
        <v>45777</v>
      </c>
      <c r="J373" s="329" t="s">
        <v>2085</v>
      </c>
      <c r="K373" s="337" t="s">
        <v>80</v>
      </c>
      <c r="L373" s="337" t="s">
        <v>146</v>
      </c>
      <c r="M373" s="337" t="s">
        <v>2316</v>
      </c>
      <c r="N373" s="337" t="s">
        <v>1972</v>
      </c>
      <c r="O373" s="337" t="s">
        <v>172</v>
      </c>
      <c r="P373" s="337" t="s">
        <v>2045</v>
      </c>
      <c r="Q373" s="329" t="s">
        <v>148</v>
      </c>
      <c r="R373" s="338" t="s">
        <v>20446</v>
      </c>
      <c r="S373" s="329" t="s">
        <v>2252</v>
      </c>
      <c r="T373" s="329" t="s">
        <v>53</v>
      </c>
      <c r="U373" s="336">
        <v>30987</v>
      </c>
      <c r="V373" s="9" t="s">
        <v>455</v>
      </c>
      <c r="W373" s="329" t="s">
        <v>255</v>
      </c>
      <c r="X373" s="329" t="s">
        <v>1936</v>
      </c>
      <c r="Y373" s="338" t="s">
        <v>20447</v>
      </c>
      <c r="Z373" s="336">
        <v>44862</v>
      </c>
      <c r="AA373" s="329" t="s">
        <v>1937</v>
      </c>
      <c r="AB373" s="329" t="s">
        <v>1946</v>
      </c>
      <c r="AC373" s="339" t="s">
        <v>1939</v>
      </c>
      <c r="AD373" s="329" t="s">
        <v>2115</v>
      </c>
      <c r="AE373" s="329" t="s">
        <v>20448</v>
      </c>
      <c r="AF373" s="329" t="s">
        <v>20449</v>
      </c>
      <c r="AG373" s="329" t="s">
        <v>20450</v>
      </c>
      <c r="AH373" s="329" t="s">
        <v>20449</v>
      </c>
      <c r="AI373" s="329" t="s">
        <v>20450</v>
      </c>
      <c r="AJ373" s="338" t="s">
        <v>20451</v>
      </c>
      <c r="AK373" s="329" t="s">
        <v>20452</v>
      </c>
      <c r="AL373" s="329" t="s">
        <v>1953</v>
      </c>
      <c r="AM373" s="500" t="s">
        <v>1427</v>
      </c>
      <c r="AN373" s="325" t="s">
        <v>1428</v>
      </c>
      <c r="AO373" s="7" t="s">
        <v>20453</v>
      </c>
      <c r="AQ373" s="6" t="s">
        <v>20454</v>
      </c>
      <c r="AR373" s="501" t="str">
        <f>Table2[[#This Row],[Employee Code]]</f>
        <v>12301639</v>
      </c>
      <c r="AS373" s="4" t="s">
        <v>16</v>
      </c>
      <c r="AT373" s="4" t="s">
        <v>17038</v>
      </c>
    </row>
    <row r="374" spans="1:46" s="4" customFormat="1" ht="25" customHeight="1" x14ac:dyDescent="0.35">
      <c r="A374" s="365">
        <f t="shared" si="5"/>
        <v>373</v>
      </c>
      <c r="B374" s="338" t="s">
        <v>16638</v>
      </c>
      <c r="C374" s="335" t="s">
        <v>1429</v>
      </c>
      <c r="D374" s="329" t="s">
        <v>18341</v>
      </c>
      <c r="E374" s="329" t="s">
        <v>14</v>
      </c>
      <c r="F374" s="336">
        <v>44986</v>
      </c>
      <c r="G374" s="336"/>
      <c r="H374" s="336">
        <v>45352</v>
      </c>
      <c r="I374" s="336">
        <v>45716</v>
      </c>
      <c r="J374" s="329" t="s">
        <v>2085</v>
      </c>
      <c r="K374" s="337" t="s">
        <v>34</v>
      </c>
      <c r="L374" s="337" t="s">
        <v>35</v>
      </c>
      <c r="M374" s="337" t="s">
        <v>2142</v>
      </c>
      <c r="N374" s="337" t="s">
        <v>2155</v>
      </c>
      <c r="O374" s="337" t="s">
        <v>1430</v>
      </c>
      <c r="P374" s="337" t="s">
        <v>2605</v>
      </c>
      <c r="Q374" s="329" t="s">
        <v>21</v>
      </c>
      <c r="R374" s="516" t="s">
        <v>20455</v>
      </c>
      <c r="S374" s="329" t="s">
        <v>2135</v>
      </c>
      <c r="T374" s="329" t="s">
        <v>22</v>
      </c>
      <c r="U374" s="336">
        <v>36606</v>
      </c>
      <c r="V374" s="329" t="s">
        <v>2562</v>
      </c>
      <c r="W374" s="329" t="s">
        <v>2562</v>
      </c>
      <c r="X374" s="329" t="s">
        <v>1936</v>
      </c>
      <c r="Y374" s="338" t="s">
        <v>20456</v>
      </c>
      <c r="Z374" s="336">
        <v>44422</v>
      </c>
      <c r="AA374" s="329" t="s">
        <v>1937</v>
      </c>
      <c r="AB374" s="329" t="s">
        <v>1956</v>
      </c>
      <c r="AC374" s="339" t="s">
        <v>1939</v>
      </c>
      <c r="AD374" s="329" t="s">
        <v>20457</v>
      </c>
      <c r="AE374" s="329" t="s">
        <v>1948</v>
      </c>
      <c r="AF374" s="329" t="s">
        <v>20458</v>
      </c>
      <c r="AG374" s="329" t="s">
        <v>20459</v>
      </c>
      <c r="AH374" s="329" t="s">
        <v>20460</v>
      </c>
      <c r="AI374" s="329" t="s">
        <v>20461</v>
      </c>
      <c r="AJ374" s="338" t="s">
        <v>20462</v>
      </c>
      <c r="AK374" s="329" t="s">
        <v>20463</v>
      </c>
      <c r="AL374" s="329" t="s">
        <v>1958</v>
      </c>
      <c r="AM374" s="500" t="s">
        <v>1431</v>
      </c>
      <c r="AN374" s="325" t="s">
        <v>1432</v>
      </c>
      <c r="AO374" s="7" t="s">
        <v>20464</v>
      </c>
      <c r="AQ374" s="6" t="s">
        <v>20465</v>
      </c>
      <c r="AR374" s="501" t="str">
        <f>Table2[[#This Row],[Employee Code]]</f>
        <v>12301642</v>
      </c>
      <c r="AS374" s="4" t="s">
        <v>16</v>
      </c>
      <c r="AT374" s="4" t="s">
        <v>14</v>
      </c>
    </row>
    <row r="375" spans="1:46" s="4" customFormat="1" ht="25" customHeight="1" x14ac:dyDescent="0.35">
      <c r="A375" s="365">
        <f t="shared" si="5"/>
        <v>374</v>
      </c>
      <c r="B375" s="338" t="s">
        <v>16639</v>
      </c>
      <c r="C375" s="335" t="s">
        <v>1433</v>
      </c>
      <c r="D375" s="329"/>
      <c r="E375" s="329" t="s">
        <v>14</v>
      </c>
      <c r="F375" s="336">
        <v>44998</v>
      </c>
      <c r="G375" s="336">
        <v>45057</v>
      </c>
      <c r="H375" s="336">
        <v>45444</v>
      </c>
      <c r="I375" s="336">
        <v>45808</v>
      </c>
      <c r="J375" s="329" t="s">
        <v>2085</v>
      </c>
      <c r="K375" s="337" t="s">
        <v>69</v>
      </c>
      <c r="L375" s="337" t="s">
        <v>70</v>
      </c>
      <c r="M375" s="337" t="s">
        <v>2147</v>
      </c>
      <c r="N375" s="337" t="s">
        <v>2017</v>
      </c>
      <c r="O375" s="337" t="s">
        <v>1370</v>
      </c>
      <c r="P375" s="337" t="s">
        <v>2592</v>
      </c>
      <c r="Q375" s="329" t="s">
        <v>21</v>
      </c>
      <c r="R375" s="338" t="s">
        <v>20466</v>
      </c>
      <c r="S375" s="329" t="s">
        <v>2135</v>
      </c>
      <c r="T375" s="329" t="s">
        <v>53</v>
      </c>
      <c r="U375" s="336">
        <v>34124</v>
      </c>
      <c r="V375" s="9" t="s">
        <v>544</v>
      </c>
      <c r="W375" s="329" t="s">
        <v>544</v>
      </c>
      <c r="X375" s="329" t="s">
        <v>1936</v>
      </c>
      <c r="Y375" s="338" t="s">
        <v>20467</v>
      </c>
      <c r="Z375" s="336">
        <v>44421</v>
      </c>
      <c r="AA375" s="329" t="s">
        <v>1937</v>
      </c>
      <c r="AB375" s="329" t="s">
        <v>1956</v>
      </c>
      <c r="AC375" s="339" t="s">
        <v>1939</v>
      </c>
      <c r="AD375" s="329" t="s">
        <v>2423</v>
      </c>
      <c r="AE375" s="329" t="s">
        <v>1988</v>
      </c>
      <c r="AF375" s="329" t="s">
        <v>20468</v>
      </c>
      <c r="AG375" s="329" t="s">
        <v>20469</v>
      </c>
      <c r="AH375" s="329" t="s">
        <v>20468</v>
      </c>
      <c r="AI375" s="329" t="s">
        <v>20469</v>
      </c>
      <c r="AJ375" s="338" t="s">
        <v>20470</v>
      </c>
      <c r="AK375" s="329" t="s">
        <v>20471</v>
      </c>
      <c r="AL375" s="329" t="s">
        <v>1953</v>
      </c>
      <c r="AM375" s="500" t="s">
        <v>1434</v>
      </c>
      <c r="AN375" s="325" t="s">
        <v>1435</v>
      </c>
      <c r="AO375" s="7" t="s">
        <v>20472</v>
      </c>
      <c r="AQ375" s="6" t="s">
        <v>20473</v>
      </c>
      <c r="AR375" s="501" t="str">
        <f>Table2[[#This Row],[Employee Code]]</f>
        <v>12301647</v>
      </c>
      <c r="AS375" s="4" t="s">
        <v>16</v>
      </c>
      <c r="AT375" s="4" t="s">
        <v>14</v>
      </c>
    </row>
    <row r="376" spans="1:46" s="4" customFormat="1" ht="25" customHeight="1" x14ac:dyDescent="0.35">
      <c r="A376" s="365">
        <f t="shared" si="5"/>
        <v>375</v>
      </c>
      <c r="B376" s="338" t="s">
        <v>16640</v>
      </c>
      <c r="C376" s="335" t="s">
        <v>1436</v>
      </c>
      <c r="D376" s="329"/>
      <c r="E376" s="329" t="s">
        <v>14</v>
      </c>
      <c r="F376" s="336">
        <v>44998</v>
      </c>
      <c r="G376" s="336">
        <v>45057</v>
      </c>
      <c r="H376" s="336">
        <v>45444</v>
      </c>
      <c r="I376" s="336">
        <v>45808</v>
      </c>
      <c r="J376" s="329" t="s">
        <v>2085</v>
      </c>
      <c r="K376" s="337" t="s">
        <v>18</v>
      </c>
      <c r="L376" s="337" t="s">
        <v>19</v>
      </c>
      <c r="M376" s="337" t="s">
        <v>19444</v>
      </c>
      <c r="N376" s="337" t="s">
        <v>2017</v>
      </c>
      <c r="O376" s="337" t="s">
        <v>1049</v>
      </c>
      <c r="P376" s="337" t="s">
        <v>2522</v>
      </c>
      <c r="Q376" s="329" t="s">
        <v>21</v>
      </c>
      <c r="R376" s="516" t="s">
        <v>20474</v>
      </c>
      <c r="S376" s="329" t="s">
        <v>1986</v>
      </c>
      <c r="T376" s="329" t="s">
        <v>22</v>
      </c>
      <c r="U376" s="336">
        <v>34627</v>
      </c>
      <c r="V376" s="329" t="s">
        <v>351</v>
      </c>
      <c r="W376" s="329" t="s">
        <v>2048</v>
      </c>
      <c r="X376" s="329" t="s">
        <v>1936</v>
      </c>
      <c r="Y376" s="338" t="s">
        <v>20475</v>
      </c>
      <c r="Z376" s="336">
        <v>44798</v>
      </c>
      <c r="AA376" s="329" t="s">
        <v>1937</v>
      </c>
      <c r="AB376" s="329" t="s">
        <v>1938</v>
      </c>
      <c r="AC376" s="339" t="s">
        <v>1939</v>
      </c>
      <c r="AD376" s="329" t="s">
        <v>20476</v>
      </c>
      <c r="AE376" s="329" t="s">
        <v>2606</v>
      </c>
      <c r="AF376" s="329" t="s">
        <v>20477</v>
      </c>
      <c r="AG376" s="329" t="s">
        <v>20478</v>
      </c>
      <c r="AH376" s="329" t="s">
        <v>20479</v>
      </c>
      <c r="AI376" s="329" t="s">
        <v>20480</v>
      </c>
      <c r="AJ376" s="338" t="s">
        <v>20481</v>
      </c>
      <c r="AK376" s="329" t="s">
        <v>20482</v>
      </c>
      <c r="AL376" s="329" t="s">
        <v>1941</v>
      </c>
      <c r="AM376" s="500" t="s">
        <v>1437</v>
      </c>
      <c r="AN376" s="325" t="s">
        <v>1438</v>
      </c>
      <c r="AO376" s="7"/>
      <c r="AQ376" s="6" t="s">
        <v>20483</v>
      </c>
      <c r="AR376" s="501" t="str">
        <f>Table2[[#This Row],[Employee Code]]</f>
        <v>12301648</v>
      </c>
      <c r="AS376" s="4" t="s">
        <v>16</v>
      </c>
      <c r="AT376" s="4" t="s">
        <v>14</v>
      </c>
    </row>
    <row r="377" spans="1:46" s="4" customFormat="1" ht="25" customHeight="1" x14ac:dyDescent="0.35">
      <c r="A377" s="365">
        <f t="shared" si="5"/>
        <v>376</v>
      </c>
      <c r="B377" s="338" t="s">
        <v>16641</v>
      </c>
      <c r="C377" s="335" t="s">
        <v>1439</v>
      </c>
      <c r="D377" s="329"/>
      <c r="E377" s="329" t="s">
        <v>14</v>
      </c>
      <c r="F377" s="336">
        <v>45019</v>
      </c>
      <c r="G377" s="336">
        <v>45078</v>
      </c>
      <c r="H377" s="336">
        <v>45474</v>
      </c>
      <c r="I377" s="336">
        <v>45838</v>
      </c>
      <c r="J377" s="329" t="s">
        <v>2085</v>
      </c>
      <c r="K377" s="337" t="s">
        <v>109</v>
      </c>
      <c r="L377" s="337" t="s">
        <v>1440</v>
      </c>
      <c r="M377" s="337" t="s">
        <v>1440</v>
      </c>
      <c r="N377" s="337" t="s">
        <v>1984</v>
      </c>
      <c r="O377" s="337" t="s">
        <v>1441</v>
      </c>
      <c r="P377" s="337" t="s">
        <v>2607</v>
      </c>
      <c r="Q377" s="329" t="s">
        <v>21</v>
      </c>
      <c r="R377" s="338" t="s">
        <v>20484</v>
      </c>
      <c r="S377" s="329" t="s">
        <v>1935</v>
      </c>
      <c r="T377" s="329" t="s">
        <v>53</v>
      </c>
      <c r="U377" s="336">
        <v>34809</v>
      </c>
      <c r="V377" s="9" t="s">
        <v>255</v>
      </c>
      <c r="W377" s="329" t="s">
        <v>317</v>
      </c>
      <c r="X377" s="329" t="s">
        <v>1936</v>
      </c>
      <c r="Y377" s="338" t="s">
        <v>20485</v>
      </c>
      <c r="Z377" s="336">
        <v>44455</v>
      </c>
      <c r="AA377" s="329" t="s">
        <v>1937</v>
      </c>
      <c r="AB377" s="329" t="s">
        <v>1938</v>
      </c>
      <c r="AC377" s="339" t="s">
        <v>1939</v>
      </c>
      <c r="AD377" s="329" t="s">
        <v>20486</v>
      </c>
      <c r="AE377" s="329" t="s">
        <v>2217</v>
      </c>
      <c r="AF377" s="329" t="s">
        <v>20487</v>
      </c>
      <c r="AG377" s="329" t="s">
        <v>20488</v>
      </c>
      <c r="AH377" s="329" t="s">
        <v>20489</v>
      </c>
      <c r="AI377" s="329" t="s">
        <v>20490</v>
      </c>
      <c r="AJ377" s="338" t="s">
        <v>20491</v>
      </c>
      <c r="AK377" s="329" t="s">
        <v>2573</v>
      </c>
      <c r="AL377" s="329" t="s">
        <v>1971</v>
      </c>
      <c r="AM377" s="500" t="s">
        <v>1442</v>
      </c>
      <c r="AN377" s="325" t="s">
        <v>1443</v>
      </c>
      <c r="AO377" s="7" t="s">
        <v>20492</v>
      </c>
      <c r="AQ377" s="6" t="s">
        <v>20493</v>
      </c>
      <c r="AR377" s="501" t="str">
        <f>Table2[[#This Row],[Employee Code]]</f>
        <v>12301660</v>
      </c>
      <c r="AS377" s="4" t="s">
        <v>16</v>
      </c>
      <c r="AT377" s="4" t="s">
        <v>14</v>
      </c>
    </row>
    <row r="378" spans="1:46" s="4" customFormat="1" ht="25" customHeight="1" x14ac:dyDescent="0.35">
      <c r="A378" s="365">
        <f t="shared" si="5"/>
        <v>377</v>
      </c>
      <c r="B378" s="338" t="s">
        <v>16642</v>
      </c>
      <c r="C378" s="335" t="s">
        <v>1444</v>
      </c>
      <c r="D378" s="329"/>
      <c r="E378" s="329" t="s">
        <v>14</v>
      </c>
      <c r="F378" s="336">
        <v>45019</v>
      </c>
      <c r="G378" s="336">
        <v>45078</v>
      </c>
      <c r="H378" s="336">
        <v>45474</v>
      </c>
      <c r="I378" s="336">
        <v>45838</v>
      </c>
      <c r="J378" s="329" t="s">
        <v>2085</v>
      </c>
      <c r="K378" s="337" t="s">
        <v>40</v>
      </c>
      <c r="L378" s="337" t="s">
        <v>47</v>
      </c>
      <c r="M378" s="337" t="s">
        <v>2027</v>
      </c>
      <c r="N378" s="337" t="s">
        <v>2155</v>
      </c>
      <c r="O378" s="337" t="s">
        <v>1445</v>
      </c>
      <c r="P378" s="337" t="s">
        <v>2608</v>
      </c>
      <c r="Q378" s="329" t="s">
        <v>21</v>
      </c>
      <c r="R378" s="516" t="s">
        <v>20494</v>
      </c>
      <c r="S378" s="329" t="s">
        <v>1944</v>
      </c>
      <c r="T378" s="329" t="s">
        <v>22</v>
      </c>
      <c r="U378" s="336">
        <v>32902</v>
      </c>
      <c r="V378" s="329" t="s">
        <v>2015</v>
      </c>
      <c r="W378" s="329" t="s">
        <v>2015</v>
      </c>
      <c r="X378" s="329" t="s">
        <v>1936</v>
      </c>
      <c r="Y378" s="338" t="s">
        <v>20495</v>
      </c>
      <c r="Z378" s="336">
        <v>45188</v>
      </c>
      <c r="AA378" s="329" t="s">
        <v>1937</v>
      </c>
      <c r="AB378" s="329" t="s">
        <v>1938</v>
      </c>
      <c r="AC378" s="339" t="s">
        <v>1939</v>
      </c>
      <c r="AD378" s="329" t="s">
        <v>18472</v>
      </c>
      <c r="AE378" s="329" t="s">
        <v>2609</v>
      </c>
      <c r="AF378" s="329" t="s">
        <v>20496</v>
      </c>
      <c r="AG378" s="329" t="s">
        <v>20497</v>
      </c>
      <c r="AH378" s="329" t="s">
        <v>20496</v>
      </c>
      <c r="AI378" s="329" t="s">
        <v>20497</v>
      </c>
      <c r="AJ378" s="338" t="s">
        <v>20498</v>
      </c>
      <c r="AK378" s="329" t="s">
        <v>20499</v>
      </c>
      <c r="AL378" s="329" t="s">
        <v>1941</v>
      </c>
      <c r="AM378" s="500" t="s">
        <v>1446</v>
      </c>
      <c r="AN378" s="325" t="s">
        <v>1447</v>
      </c>
      <c r="AO378" s="7" t="s">
        <v>20500</v>
      </c>
      <c r="AQ378" s="6" t="s">
        <v>20501</v>
      </c>
      <c r="AR378" s="501" t="str">
        <f>Table2[[#This Row],[Employee Code]]</f>
        <v>12301661</v>
      </c>
      <c r="AS378" s="4" t="s">
        <v>16</v>
      </c>
      <c r="AT378" s="4" t="s">
        <v>14</v>
      </c>
    </row>
    <row r="379" spans="1:46" s="4" customFormat="1" ht="25" customHeight="1" x14ac:dyDescent="0.35">
      <c r="A379" s="365">
        <f t="shared" si="5"/>
        <v>378</v>
      </c>
      <c r="B379" s="338" t="s">
        <v>16643</v>
      </c>
      <c r="C379" s="335" t="s">
        <v>1448</v>
      </c>
      <c r="D379" s="329"/>
      <c r="E379" s="329" t="s">
        <v>14</v>
      </c>
      <c r="F379" s="336">
        <v>45019</v>
      </c>
      <c r="G379" s="336">
        <v>45078</v>
      </c>
      <c r="H379" s="336">
        <v>45474</v>
      </c>
      <c r="I379" s="336">
        <v>45838</v>
      </c>
      <c r="J379" s="329" t="s">
        <v>2085</v>
      </c>
      <c r="K379" s="337" t="s">
        <v>18</v>
      </c>
      <c r="L379" s="337" t="s">
        <v>19</v>
      </c>
      <c r="M379" s="337" t="s">
        <v>19</v>
      </c>
      <c r="N379" s="337" t="s">
        <v>2050</v>
      </c>
      <c r="O379" s="337" t="s">
        <v>321</v>
      </c>
      <c r="P379" s="337" t="s">
        <v>2134</v>
      </c>
      <c r="Q379" s="329" t="s">
        <v>21</v>
      </c>
      <c r="R379" s="338" t="s">
        <v>20502</v>
      </c>
      <c r="S379" s="329" t="s">
        <v>1944</v>
      </c>
      <c r="T379" s="329" t="s">
        <v>22</v>
      </c>
      <c r="U379" s="336">
        <v>34029</v>
      </c>
      <c r="V379" s="9" t="s">
        <v>343</v>
      </c>
      <c r="W379" s="329" t="s">
        <v>343</v>
      </c>
      <c r="X379" s="329" t="s">
        <v>1936</v>
      </c>
      <c r="Y379" s="338" t="s">
        <v>20503</v>
      </c>
      <c r="Z379" s="336">
        <v>44557</v>
      </c>
      <c r="AA379" s="329" t="s">
        <v>1937</v>
      </c>
      <c r="AB379" s="329" t="s">
        <v>1938</v>
      </c>
      <c r="AC379" s="339" t="s">
        <v>1939</v>
      </c>
      <c r="AD379" s="329" t="s">
        <v>2423</v>
      </c>
      <c r="AE379" s="329" t="s">
        <v>1948</v>
      </c>
      <c r="AF379" s="329" t="s">
        <v>20504</v>
      </c>
      <c r="AG379" s="329" t="s">
        <v>20505</v>
      </c>
      <c r="AH379" s="329" t="s">
        <v>20506</v>
      </c>
      <c r="AI379" s="329" t="s">
        <v>20507</v>
      </c>
      <c r="AJ379" s="338" t="s">
        <v>20508</v>
      </c>
      <c r="AK379" s="329" t="s">
        <v>20509</v>
      </c>
      <c r="AL379" s="329" t="s">
        <v>1941</v>
      </c>
      <c r="AM379" s="500" t="s">
        <v>1449</v>
      </c>
      <c r="AN379" s="325" t="s">
        <v>1450</v>
      </c>
      <c r="AO379" s="7" t="s">
        <v>20510</v>
      </c>
      <c r="AQ379" s="6" t="s">
        <v>20511</v>
      </c>
      <c r="AR379" s="501" t="str">
        <f>Table2[[#This Row],[Employee Code]]</f>
        <v>12301663</v>
      </c>
      <c r="AS379" s="4" t="s">
        <v>16</v>
      </c>
      <c r="AT379" s="4" t="s">
        <v>14</v>
      </c>
    </row>
    <row r="380" spans="1:46" s="4" customFormat="1" ht="25" customHeight="1" x14ac:dyDescent="0.35">
      <c r="A380" s="365">
        <f t="shared" si="5"/>
        <v>379</v>
      </c>
      <c r="B380" s="338" t="s">
        <v>16644</v>
      </c>
      <c r="C380" s="335" t="s">
        <v>1451</v>
      </c>
      <c r="D380" s="329"/>
      <c r="E380" s="329" t="s">
        <v>14</v>
      </c>
      <c r="F380" s="336">
        <v>45022</v>
      </c>
      <c r="G380" s="336">
        <v>45081</v>
      </c>
      <c r="H380" s="336">
        <v>45474</v>
      </c>
      <c r="I380" s="336">
        <v>45838</v>
      </c>
      <c r="J380" s="329" t="s">
        <v>2085</v>
      </c>
      <c r="K380" s="337" t="s">
        <v>18</v>
      </c>
      <c r="L380" s="337" t="s">
        <v>218</v>
      </c>
      <c r="M380" s="337" t="s">
        <v>2406</v>
      </c>
      <c r="N380" s="337" t="s">
        <v>1933</v>
      </c>
      <c r="O380" s="337" t="s">
        <v>5958</v>
      </c>
      <c r="P380" s="337" t="s">
        <v>5959</v>
      </c>
      <c r="Q380" s="329" t="s">
        <v>21</v>
      </c>
      <c r="R380" s="516" t="s">
        <v>20512</v>
      </c>
      <c r="S380" s="329" t="s">
        <v>1944</v>
      </c>
      <c r="T380" s="329" t="s">
        <v>22</v>
      </c>
      <c r="U380" s="336">
        <v>32736</v>
      </c>
      <c r="V380" s="329" t="s">
        <v>1725</v>
      </c>
      <c r="W380" s="329" t="s">
        <v>1725</v>
      </c>
      <c r="X380" s="329" t="s">
        <v>1936</v>
      </c>
      <c r="Y380" s="338" t="s">
        <v>20513</v>
      </c>
      <c r="Z380" s="336">
        <v>44550</v>
      </c>
      <c r="AA380" s="329" t="s">
        <v>1937</v>
      </c>
      <c r="AB380" s="329" t="s">
        <v>1938</v>
      </c>
      <c r="AC380" s="339" t="s">
        <v>1968</v>
      </c>
      <c r="AD380" s="329" t="s">
        <v>2010</v>
      </c>
      <c r="AE380" s="329" t="s">
        <v>2611</v>
      </c>
      <c r="AF380" s="329" t="s">
        <v>20514</v>
      </c>
      <c r="AG380" s="329" t="s">
        <v>20515</v>
      </c>
      <c r="AH380" s="329" t="s">
        <v>20516</v>
      </c>
      <c r="AI380" s="329" t="s">
        <v>20517</v>
      </c>
      <c r="AJ380" s="338" t="s">
        <v>20518</v>
      </c>
      <c r="AK380" s="329" t="s">
        <v>20519</v>
      </c>
      <c r="AL380" s="329" t="s">
        <v>1941</v>
      </c>
      <c r="AM380" s="500" t="s">
        <v>1453</v>
      </c>
      <c r="AN380" s="325" t="s">
        <v>1454</v>
      </c>
      <c r="AO380" s="7" t="s">
        <v>20520</v>
      </c>
      <c r="AQ380" s="6" t="s">
        <v>20521</v>
      </c>
      <c r="AR380" s="501" t="str">
        <f>Table2[[#This Row],[Employee Code]]</f>
        <v>12301665</v>
      </c>
      <c r="AS380" s="4" t="s">
        <v>16</v>
      </c>
      <c r="AT380" s="4" t="s">
        <v>14</v>
      </c>
    </row>
    <row r="381" spans="1:46" s="4" customFormat="1" ht="25" customHeight="1" x14ac:dyDescent="0.35">
      <c r="A381" s="365">
        <f t="shared" si="5"/>
        <v>380</v>
      </c>
      <c r="B381" s="338" t="s">
        <v>16645</v>
      </c>
      <c r="C381" s="335" t="s">
        <v>1455</v>
      </c>
      <c r="D381" s="329"/>
      <c r="E381" s="329" t="s">
        <v>1008</v>
      </c>
      <c r="F381" s="336">
        <v>45022</v>
      </c>
      <c r="G381" s="336">
        <v>45081</v>
      </c>
      <c r="H381" s="336">
        <v>45474</v>
      </c>
      <c r="I381" s="336">
        <v>45838</v>
      </c>
      <c r="J381" s="329" t="s">
        <v>2085</v>
      </c>
      <c r="K381" s="337" t="s">
        <v>34</v>
      </c>
      <c r="L381" s="337" t="s">
        <v>35</v>
      </c>
      <c r="M381" s="337" t="s">
        <v>35</v>
      </c>
      <c r="N381" s="337" t="s">
        <v>2126</v>
      </c>
      <c r="O381" s="337" t="s">
        <v>307</v>
      </c>
      <c r="P381" s="337" t="s">
        <v>2127</v>
      </c>
      <c r="Q381" s="329" t="s">
        <v>21</v>
      </c>
      <c r="R381" s="338" t="s">
        <v>20522</v>
      </c>
      <c r="S381" s="329" t="s">
        <v>1944</v>
      </c>
      <c r="T381" s="329" t="s">
        <v>22</v>
      </c>
      <c r="U381" s="336">
        <v>34617</v>
      </c>
      <c r="V381" s="9" t="s">
        <v>1008</v>
      </c>
      <c r="W381" s="329" t="s">
        <v>1008</v>
      </c>
      <c r="X381" s="329" t="s">
        <v>1936</v>
      </c>
      <c r="Y381" s="338" t="s">
        <v>20523</v>
      </c>
      <c r="Z381" s="336">
        <v>44921</v>
      </c>
      <c r="AA381" s="329" t="s">
        <v>1937</v>
      </c>
      <c r="AB381" s="329" t="s">
        <v>1938</v>
      </c>
      <c r="AC381" s="339" t="s">
        <v>1974</v>
      </c>
      <c r="AD381" s="329" t="s">
        <v>20524</v>
      </c>
      <c r="AE381" s="329" t="s">
        <v>1962</v>
      </c>
      <c r="AF381" s="329" t="s">
        <v>20525</v>
      </c>
      <c r="AG381" s="329" t="s">
        <v>20526</v>
      </c>
      <c r="AH381" s="329" t="s">
        <v>20527</v>
      </c>
      <c r="AI381" s="329" t="s">
        <v>20528</v>
      </c>
      <c r="AJ381" s="338" t="s">
        <v>20529</v>
      </c>
      <c r="AK381" s="329" t="s">
        <v>2612</v>
      </c>
      <c r="AL381" s="329" t="s">
        <v>1941</v>
      </c>
      <c r="AM381" s="500" t="s">
        <v>1456</v>
      </c>
      <c r="AN381" s="325" t="s">
        <v>1457</v>
      </c>
      <c r="AO381" s="7" t="s">
        <v>20530</v>
      </c>
      <c r="AQ381" s="6" t="s">
        <v>20531</v>
      </c>
      <c r="AR381" s="501" t="str">
        <f>Table2[[#This Row],[Employee Code]]</f>
        <v>12301666</v>
      </c>
      <c r="AS381" s="4" t="s">
        <v>16</v>
      </c>
      <c r="AT381" s="4" t="s">
        <v>17038</v>
      </c>
    </row>
    <row r="382" spans="1:46" s="4" customFormat="1" ht="25" customHeight="1" x14ac:dyDescent="0.35">
      <c r="A382" s="365">
        <f t="shared" si="5"/>
        <v>381</v>
      </c>
      <c r="B382" s="338" t="s">
        <v>16646</v>
      </c>
      <c r="C382" s="335" t="s">
        <v>1458</v>
      </c>
      <c r="D382" s="329"/>
      <c r="E382" s="329" t="s">
        <v>14</v>
      </c>
      <c r="F382" s="336">
        <v>45026</v>
      </c>
      <c r="G382" s="336">
        <v>45085</v>
      </c>
      <c r="H382" s="336">
        <v>45474</v>
      </c>
      <c r="I382" s="336">
        <v>45838</v>
      </c>
      <c r="J382" s="329" t="s">
        <v>2085</v>
      </c>
      <c r="K382" s="337" t="s">
        <v>69</v>
      </c>
      <c r="L382" s="337" t="s">
        <v>450</v>
      </c>
      <c r="M382" s="337" t="s">
        <v>450</v>
      </c>
      <c r="N382" s="337" t="s">
        <v>1942</v>
      </c>
      <c r="O382" s="337" t="s">
        <v>1459</v>
      </c>
      <c r="P382" s="337" t="s">
        <v>2613</v>
      </c>
      <c r="Q382" s="329" t="s">
        <v>21</v>
      </c>
      <c r="R382" s="516" t="s">
        <v>20532</v>
      </c>
      <c r="S382" s="329" t="s">
        <v>1935</v>
      </c>
      <c r="T382" s="329" t="s">
        <v>22</v>
      </c>
      <c r="U382" s="336">
        <v>34202</v>
      </c>
      <c r="V382" s="329" t="s">
        <v>2270</v>
      </c>
      <c r="W382" s="329" t="s">
        <v>2270</v>
      </c>
      <c r="X382" s="329" t="s">
        <v>1936</v>
      </c>
      <c r="Y382" s="338" t="s">
        <v>20533</v>
      </c>
      <c r="Z382" s="336">
        <v>44833</v>
      </c>
      <c r="AA382" s="329" t="s">
        <v>1937</v>
      </c>
      <c r="AB382" s="329" t="s">
        <v>1938</v>
      </c>
      <c r="AC382" s="339" t="s">
        <v>1968</v>
      </c>
      <c r="AD382" s="329" t="s">
        <v>20534</v>
      </c>
      <c r="AE382" s="329" t="s">
        <v>20535</v>
      </c>
      <c r="AF382" s="329" t="s">
        <v>20536</v>
      </c>
      <c r="AG382" s="329" t="s">
        <v>20537</v>
      </c>
      <c r="AH382" s="329" t="s">
        <v>20538</v>
      </c>
      <c r="AI382" s="329" t="s">
        <v>20539</v>
      </c>
      <c r="AJ382" s="338" t="s">
        <v>20540</v>
      </c>
      <c r="AK382" s="329" t="s">
        <v>20541</v>
      </c>
      <c r="AL382" s="329" t="s">
        <v>2005</v>
      </c>
      <c r="AM382" s="500" t="s">
        <v>1460</v>
      </c>
      <c r="AN382" s="325" t="s">
        <v>1461</v>
      </c>
      <c r="AO382" s="7" t="s">
        <v>20542</v>
      </c>
      <c r="AQ382" s="6" t="s">
        <v>20543</v>
      </c>
      <c r="AR382" s="501" t="str">
        <f>Table2[[#This Row],[Employee Code]]</f>
        <v>12301667</v>
      </c>
      <c r="AS382" s="4" t="s">
        <v>16</v>
      </c>
      <c r="AT382" s="4" t="s">
        <v>14</v>
      </c>
    </row>
    <row r="383" spans="1:46" s="4" customFormat="1" ht="25" customHeight="1" x14ac:dyDescent="0.35">
      <c r="A383" s="365">
        <f t="shared" si="5"/>
        <v>382</v>
      </c>
      <c r="B383" s="338" t="s">
        <v>16647</v>
      </c>
      <c r="C383" s="335" t="s">
        <v>1462</v>
      </c>
      <c r="D383" s="329"/>
      <c r="E383" s="329" t="s">
        <v>14</v>
      </c>
      <c r="F383" s="336">
        <v>45026</v>
      </c>
      <c r="G383" s="336">
        <v>45085</v>
      </c>
      <c r="H383" s="336">
        <v>45474</v>
      </c>
      <c r="I383" s="336">
        <v>45838</v>
      </c>
      <c r="J383" s="329" t="s">
        <v>2085</v>
      </c>
      <c r="K383" s="337" t="s">
        <v>26</v>
      </c>
      <c r="L383" s="337" t="s">
        <v>751</v>
      </c>
      <c r="M383" s="337" t="s">
        <v>2378</v>
      </c>
      <c r="N383" s="337" t="s">
        <v>2050</v>
      </c>
      <c r="O383" s="337" t="s">
        <v>1463</v>
      </c>
      <c r="P383" s="337" t="s">
        <v>2614</v>
      </c>
      <c r="Q383" s="329" t="s">
        <v>21</v>
      </c>
      <c r="R383" s="338" t="s">
        <v>20544</v>
      </c>
      <c r="S383" s="329" t="s">
        <v>1935</v>
      </c>
      <c r="T383" s="329" t="s">
        <v>22</v>
      </c>
      <c r="U383" s="336">
        <v>34380</v>
      </c>
      <c r="V383" s="9" t="s">
        <v>255</v>
      </c>
      <c r="W383" s="329" t="s">
        <v>2015</v>
      </c>
      <c r="X383" s="329" t="s">
        <v>1936</v>
      </c>
      <c r="Y383" s="338" t="s">
        <v>20545</v>
      </c>
      <c r="Z383" s="336">
        <v>44776</v>
      </c>
      <c r="AA383" s="329" t="s">
        <v>1937</v>
      </c>
      <c r="AB383" s="329" t="s">
        <v>1956</v>
      </c>
      <c r="AC383" s="339" t="s">
        <v>1939</v>
      </c>
      <c r="AD383" s="329" t="s">
        <v>2115</v>
      </c>
      <c r="AE383" s="329" t="s">
        <v>2615</v>
      </c>
      <c r="AF383" s="329" t="s">
        <v>20546</v>
      </c>
      <c r="AG383" s="329" t="s">
        <v>20547</v>
      </c>
      <c r="AH383" s="329" t="s">
        <v>20546</v>
      </c>
      <c r="AI383" s="329" t="s">
        <v>20547</v>
      </c>
      <c r="AJ383" s="338" t="s">
        <v>20548</v>
      </c>
      <c r="AK383" s="329" t="s">
        <v>20549</v>
      </c>
      <c r="AL383" s="329" t="s">
        <v>2005</v>
      </c>
      <c r="AM383" s="500" t="s">
        <v>1464</v>
      </c>
      <c r="AN383" s="325" t="s">
        <v>1465</v>
      </c>
      <c r="AO383" s="7" t="s">
        <v>20550</v>
      </c>
      <c r="AQ383" s="6" t="s">
        <v>20551</v>
      </c>
      <c r="AR383" s="501" t="str">
        <f>Table2[[#This Row],[Employee Code]]</f>
        <v>12301669</v>
      </c>
      <c r="AS383" s="4" t="s">
        <v>16</v>
      </c>
      <c r="AT383" s="4" t="s">
        <v>14</v>
      </c>
    </row>
    <row r="384" spans="1:46" s="4" customFormat="1" ht="25" customHeight="1" x14ac:dyDescent="0.35">
      <c r="A384" s="365">
        <f t="shared" si="5"/>
        <v>383</v>
      </c>
      <c r="B384" s="338" t="s">
        <v>16648</v>
      </c>
      <c r="C384" s="335" t="s">
        <v>1466</v>
      </c>
      <c r="D384" s="329"/>
      <c r="E384" s="329" t="s">
        <v>14</v>
      </c>
      <c r="F384" s="336">
        <v>45027</v>
      </c>
      <c r="G384" s="336">
        <v>45086</v>
      </c>
      <c r="H384" s="336">
        <v>45474</v>
      </c>
      <c r="I384" s="336">
        <v>45838</v>
      </c>
      <c r="J384" s="329" t="s">
        <v>2085</v>
      </c>
      <c r="K384" s="337" t="s">
        <v>34</v>
      </c>
      <c r="L384" s="337" t="s">
        <v>115</v>
      </c>
      <c r="M384" s="337" t="s">
        <v>2118</v>
      </c>
      <c r="N384" s="337" t="s">
        <v>1990</v>
      </c>
      <c r="O384" s="337" t="s">
        <v>289</v>
      </c>
      <c r="P384" s="337" t="s">
        <v>2486</v>
      </c>
      <c r="Q384" s="329" t="s">
        <v>21</v>
      </c>
      <c r="R384" s="516" t="s">
        <v>20552</v>
      </c>
      <c r="S384" s="329" t="s">
        <v>2135</v>
      </c>
      <c r="T384" s="329" t="s">
        <v>22</v>
      </c>
      <c r="U384" s="336">
        <v>34057</v>
      </c>
      <c r="V384" s="329" t="s">
        <v>2109</v>
      </c>
      <c r="W384" s="329" t="s">
        <v>2109</v>
      </c>
      <c r="X384" s="329" t="s">
        <v>1936</v>
      </c>
      <c r="Y384" s="338" t="s">
        <v>20553</v>
      </c>
      <c r="Z384" s="336">
        <v>44556</v>
      </c>
      <c r="AA384" s="329" t="s">
        <v>1937</v>
      </c>
      <c r="AB384" s="329" t="s">
        <v>1956</v>
      </c>
      <c r="AC384" s="339" t="s">
        <v>1939</v>
      </c>
      <c r="AD384" s="329" t="s">
        <v>1947</v>
      </c>
      <c r="AE384" s="329" t="s">
        <v>2586</v>
      </c>
      <c r="AF384" s="329" t="s">
        <v>20554</v>
      </c>
      <c r="AG384" s="329" t="s">
        <v>20555</v>
      </c>
      <c r="AH384" s="329" t="s">
        <v>20556</v>
      </c>
      <c r="AI384" s="329" t="s">
        <v>20557</v>
      </c>
      <c r="AJ384" s="338" t="s">
        <v>20558</v>
      </c>
      <c r="AK384" s="329" t="s">
        <v>20559</v>
      </c>
      <c r="AL384" s="329" t="s">
        <v>1958</v>
      </c>
      <c r="AM384" s="500" t="s">
        <v>1467</v>
      </c>
      <c r="AN384" s="325" t="s">
        <v>1468</v>
      </c>
      <c r="AO384" s="7" t="s">
        <v>20560</v>
      </c>
      <c r="AQ384" s="6" t="s">
        <v>20561</v>
      </c>
      <c r="AR384" s="501" t="str">
        <f>Table2[[#This Row],[Employee Code]]</f>
        <v>12301671</v>
      </c>
      <c r="AS384" s="4" t="s">
        <v>16</v>
      </c>
      <c r="AT384" s="4" t="s">
        <v>14</v>
      </c>
    </row>
    <row r="385" spans="1:46" s="4" customFormat="1" ht="25" customHeight="1" x14ac:dyDescent="0.35">
      <c r="A385" s="365">
        <f t="shared" si="5"/>
        <v>384</v>
      </c>
      <c r="B385" s="338" t="s">
        <v>16649</v>
      </c>
      <c r="C385" s="335" t="s">
        <v>1469</v>
      </c>
      <c r="D385" s="329"/>
      <c r="E385" s="329" t="s">
        <v>14</v>
      </c>
      <c r="F385" s="336">
        <v>45027</v>
      </c>
      <c r="G385" s="336">
        <v>45086</v>
      </c>
      <c r="H385" s="336">
        <v>45474</v>
      </c>
      <c r="I385" s="336">
        <v>45838</v>
      </c>
      <c r="J385" s="329" t="s">
        <v>2085</v>
      </c>
      <c r="K385" s="337" t="s">
        <v>34</v>
      </c>
      <c r="L385" s="337" t="s">
        <v>35</v>
      </c>
      <c r="M385" s="337" t="s">
        <v>2142</v>
      </c>
      <c r="N385" s="337" t="s">
        <v>1990</v>
      </c>
      <c r="O385" s="337" t="s">
        <v>475</v>
      </c>
      <c r="P385" s="337" t="s">
        <v>2216</v>
      </c>
      <c r="Q385" s="329" t="s">
        <v>21</v>
      </c>
      <c r="R385" s="338" t="s">
        <v>20562</v>
      </c>
      <c r="S385" s="329" t="s">
        <v>1944</v>
      </c>
      <c r="T385" s="329" t="s">
        <v>22</v>
      </c>
      <c r="U385" s="336">
        <v>32520</v>
      </c>
      <c r="V385" s="9" t="s">
        <v>2114</v>
      </c>
      <c r="W385" s="329" t="s">
        <v>2114</v>
      </c>
      <c r="X385" s="329" t="s">
        <v>1936</v>
      </c>
      <c r="Y385" s="338" t="s">
        <v>20563</v>
      </c>
      <c r="Z385" s="336">
        <v>45152</v>
      </c>
      <c r="AA385" s="329" t="s">
        <v>1937</v>
      </c>
      <c r="AB385" s="329" t="s">
        <v>1938</v>
      </c>
      <c r="AC385" s="339" t="s">
        <v>1939</v>
      </c>
      <c r="AD385" s="329" t="s">
        <v>2031</v>
      </c>
      <c r="AE385" s="329" t="s">
        <v>2219</v>
      </c>
      <c r="AF385" s="329" t="s">
        <v>20564</v>
      </c>
      <c r="AG385" s="329" t="s">
        <v>20565</v>
      </c>
      <c r="AH385" s="329" t="s">
        <v>20566</v>
      </c>
      <c r="AI385" s="329" t="s">
        <v>20567</v>
      </c>
      <c r="AJ385" s="338" t="s">
        <v>20568</v>
      </c>
      <c r="AK385" s="329" t="s">
        <v>20569</v>
      </c>
      <c r="AL385" s="329" t="s">
        <v>1941</v>
      </c>
      <c r="AM385" s="500" t="s">
        <v>1470</v>
      </c>
      <c r="AN385" s="325" t="s">
        <v>1471</v>
      </c>
      <c r="AO385" s="7" t="s">
        <v>20570</v>
      </c>
      <c r="AQ385" s="6" t="s">
        <v>20571</v>
      </c>
      <c r="AR385" s="501" t="str">
        <f>Table2[[#This Row],[Employee Code]]</f>
        <v>12301672</v>
      </c>
      <c r="AS385" s="4" t="s">
        <v>16</v>
      </c>
      <c r="AT385" s="4" t="s">
        <v>14</v>
      </c>
    </row>
    <row r="386" spans="1:46" s="4" customFormat="1" ht="25" customHeight="1" x14ac:dyDescent="0.35">
      <c r="A386" s="365">
        <f t="shared" ref="A386:A449" si="6">ROW()-1</f>
        <v>385</v>
      </c>
      <c r="B386" s="338" t="s">
        <v>16650</v>
      </c>
      <c r="C386" s="335" t="s">
        <v>1472</v>
      </c>
      <c r="D386" s="329"/>
      <c r="E386" s="329" t="s">
        <v>14</v>
      </c>
      <c r="F386" s="336">
        <v>45028</v>
      </c>
      <c r="G386" s="336">
        <v>45087</v>
      </c>
      <c r="H386" s="336">
        <v>45474</v>
      </c>
      <c r="I386" s="336">
        <v>45838</v>
      </c>
      <c r="J386" s="329" t="s">
        <v>2085</v>
      </c>
      <c r="K386" s="337" t="s">
        <v>34</v>
      </c>
      <c r="L386" s="337" t="s">
        <v>35</v>
      </c>
      <c r="M386" s="337" t="s">
        <v>2292</v>
      </c>
      <c r="N386" s="337" t="s">
        <v>2050</v>
      </c>
      <c r="O386" s="337" t="s">
        <v>1473</v>
      </c>
      <c r="P386" s="337" t="s">
        <v>2616</v>
      </c>
      <c r="Q386" s="329" t="s">
        <v>21</v>
      </c>
      <c r="R386" s="516" t="s">
        <v>20572</v>
      </c>
      <c r="S386" s="329" t="s">
        <v>1944</v>
      </c>
      <c r="T386" s="329" t="s">
        <v>22</v>
      </c>
      <c r="U386" s="336">
        <v>34432</v>
      </c>
      <c r="V386" s="329" t="s">
        <v>781</v>
      </c>
      <c r="W386" s="329" t="s">
        <v>781</v>
      </c>
      <c r="X386" s="329" t="s">
        <v>1936</v>
      </c>
      <c r="Y386" s="338" t="s">
        <v>20573</v>
      </c>
      <c r="Z386" s="336">
        <v>44916</v>
      </c>
      <c r="AA386" s="329" t="s">
        <v>1937</v>
      </c>
      <c r="AB386" s="329" t="s">
        <v>1938</v>
      </c>
      <c r="AC386" s="339" t="s">
        <v>1939</v>
      </c>
      <c r="AD386" s="329" t="s">
        <v>2617</v>
      </c>
      <c r="AE386" s="329" t="s">
        <v>1998</v>
      </c>
      <c r="AF386" s="329" t="s">
        <v>20574</v>
      </c>
      <c r="AG386" s="329" t="s">
        <v>20575</v>
      </c>
      <c r="AH386" s="329" t="s">
        <v>20576</v>
      </c>
      <c r="AI386" s="329" t="s">
        <v>20577</v>
      </c>
      <c r="AJ386" s="338" t="s">
        <v>20578</v>
      </c>
      <c r="AK386" s="329" t="s">
        <v>20579</v>
      </c>
      <c r="AL386" s="329" t="s">
        <v>1941</v>
      </c>
      <c r="AM386" s="500" t="s">
        <v>20580</v>
      </c>
      <c r="AN386" s="325" t="s">
        <v>20581</v>
      </c>
      <c r="AO386" s="7" t="s">
        <v>20582</v>
      </c>
      <c r="AQ386" s="6" t="s">
        <v>20583</v>
      </c>
      <c r="AR386" s="501" t="str">
        <f>Table2[[#This Row],[Employee Code]]</f>
        <v>12301673</v>
      </c>
      <c r="AS386" s="4" t="s">
        <v>16</v>
      </c>
      <c r="AT386" s="4" t="s">
        <v>14</v>
      </c>
    </row>
    <row r="387" spans="1:46" s="4" customFormat="1" ht="25" customHeight="1" x14ac:dyDescent="0.35">
      <c r="A387" s="365">
        <f t="shared" si="6"/>
        <v>386</v>
      </c>
      <c r="B387" s="338" t="s">
        <v>16651</v>
      </c>
      <c r="C387" s="335" t="s">
        <v>1474</v>
      </c>
      <c r="D387" s="329"/>
      <c r="E387" s="329" t="s">
        <v>14</v>
      </c>
      <c r="F387" s="336">
        <v>45033</v>
      </c>
      <c r="G387" s="336">
        <v>45092</v>
      </c>
      <c r="H387" s="336">
        <v>45474</v>
      </c>
      <c r="I387" s="336">
        <v>45838</v>
      </c>
      <c r="J387" s="329" t="s">
        <v>2085</v>
      </c>
      <c r="K387" s="337" t="s">
        <v>40</v>
      </c>
      <c r="L387" s="337" t="s">
        <v>40</v>
      </c>
      <c r="M387" s="337" t="s">
        <v>40</v>
      </c>
      <c r="N387" s="337" t="s">
        <v>2097</v>
      </c>
      <c r="O387" s="337" t="s">
        <v>1475</v>
      </c>
      <c r="P387" s="337" t="s">
        <v>2618</v>
      </c>
      <c r="Q387" s="329" t="s">
        <v>21</v>
      </c>
      <c r="R387" s="338" t="s">
        <v>20584</v>
      </c>
      <c r="S387" s="329" t="s">
        <v>1944</v>
      </c>
      <c r="T387" s="329" t="s">
        <v>22</v>
      </c>
      <c r="U387" s="336">
        <v>30615</v>
      </c>
      <c r="V387" s="9" t="s">
        <v>162</v>
      </c>
      <c r="W387" s="329" t="s">
        <v>162</v>
      </c>
      <c r="X387" s="329" t="s">
        <v>1936</v>
      </c>
      <c r="Y387" s="338" t="s">
        <v>20585</v>
      </c>
      <c r="Z387" s="336">
        <v>44557</v>
      </c>
      <c r="AA387" s="329" t="s">
        <v>1937</v>
      </c>
      <c r="AB387" s="329" t="s">
        <v>1938</v>
      </c>
      <c r="AC387" s="339" t="s">
        <v>1968</v>
      </c>
      <c r="AD387" s="329" t="s">
        <v>20586</v>
      </c>
      <c r="AE387" s="329" t="s">
        <v>2619</v>
      </c>
      <c r="AF387" s="329" t="s">
        <v>20587</v>
      </c>
      <c r="AG387" s="329" t="s">
        <v>20588</v>
      </c>
      <c r="AH387" s="329" t="s">
        <v>20587</v>
      </c>
      <c r="AI387" s="329" t="s">
        <v>20588</v>
      </c>
      <c r="AJ387" s="338" t="s">
        <v>20589</v>
      </c>
      <c r="AK387" s="329" t="s">
        <v>20590</v>
      </c>
      <c r="AL387" s="329" t="s">
        <v>1941</v>
      </c>
      <c r="AM387" s="500" t="s">
        <v>1476</v>
      </c>
      <c r="AN387" s="325" t="s">
        <v>1477</v>
      </c>
      <c r="AO387" s="7" t="s">
        <v>20591</v>
      </c>
      <c r="AQ387" s="6" t="s">
        <v>20592</v>
      </c>
      <c r="AR387" s="501" t="str">
        <f>Table2[[#This Row],[Employee Code]]</f>
        <v>12301674</v>
      </c>
      <c r="AS387" s="4" t="s">
        <v>16</v>
      </c>
      <c r="AT387" s="4" t="s">
        <v>14</v>
      </c>
    </row>
    <row r="388" spans="1:46" s="4" customFormat="1" ht="25" customHeight="1" x14ac:dyDescent="0.35">
      <c r="A388" s="365">
        <f t="shared" si="6"/>
        <v>387</v>
      </c>
      <c r="B388" s="338" t="s">
        <v>16652</v>
      </c>
      <c r="C388" s="335" t="s">
        <v>1478</v>
      </c>
      <c r="D388" s="329"/>
      <c r="E388" s="329" t="s">
        <v>255</v>
      </c>
      <c r="F388" s="336">
        <v>45033</v>
      </c>
      <c r="G388" s="336">
        <v>45092</v>
      </c>
      <c r="H388" s="336">
        <v>45474</v>
      </c>
      <c r="I388" s="336">
        <v>45838</v>
      </c>
      <c r="J388" s="329" t="s">
        <v>2085</v>
      </c>
      <c r="K388" s="337" t="s">
        <v>80</v>
      </c>
      <c r="L388" s="337" t="s">
        <v>146</v>
      </c>
      <c r="M388" s="337" t="s">
        <v>2316</v>
      </c>
      <c r="N388" s="337" t="s">
        <v>2050</v>
      </c>
      <c r="O388" s="337" t="s">
        <v>400</v>
      </c>
      <c r="P388" s="337" t="s">
        <v>2173</v>
      </c>
      <c r="Q388" s="329" t="s">
        <v>148</v>
      </c>
      <c r="R388" s="516" t="s">
        <v>20593</v>
      </c>
      <c r="S388" s="329" t="s">
        <v>1944</v>
      </c>
      <c r="T388" s="329" t="s">
        <v>53</v>
      </c>
      <c r="U388" s="336">
        <v>34760</v>
      </c>
      <c r="V388" s="329" t="s">
        <v>255</v>
      </c>
      <c r="W388" s="329" t="s">
        <v>2015</v>
      </c>
      <c r="X388" s="329" t="s">
        <v>1936</v>
      </c>
      <c r="Y388" s="338" t="s">
        <v>20594</v>
      </c>
      <c r="Z388" s="336">
        <v>44418</v>
      </c>
      <c r="AA388" s="329" t="s">
        <v>1937</v>
      </c>
      <c r="AB388" s="329" t="s">
        <v>1956</v>
      </c>
      <c r="AC388" s="339" t="s">
        <v>1939</v>
      </c>
      <c r="AD388" s="329" t="s">
        <v>1992</v>
      </c>
      <c r="AE388" s="329" t="s">
        <v>2620</v>
      </c>
      <c r="AF388" s="329" t="s">
        <v>20595</v>
      </c>
      <c r="AG388" s="329" t="s">
        <v>20596</v>
      </c>
      <c r="AH388" s="329" t="s">
        <v>20595</v>
      </c>
      <c r="AI388" s="329" t="s">
        <v>20596</v>
      </c>
      <c r="AJ388" s="338" t="s">
        <v>20597</v>
      </c>
      <c r="AK388" s="329" t="s">
        <v>20598</v>
      </c>
      <c r="AL388" s="329" t="s">
        <v>1953</v>
      </c>
      <c r="AM388" s="500" t="s">
        <v>1479</v>
      </c>
      <c r="AN388" s="325" t="s">
        <v>1480</v>
      </c>
      <c r="AO388" s="7" t="s">
        <v>20599</v>
      </c>
      <c r="AQ388" s="6" t="s">
        <v>20600</v>
      </c>
      <c r="AR388" s="501" t="str">
        <f>Table2[[#This Row],[Employee Code]]</f>
        <v>12301676</v>
      </c>
      <c r="AS388" s="4" t="s">
        <v>16</v>
      </c>
      <c r="AT388" s="4" t="s">
        <v>17038</v>
      </c>
    </row>
    <row r="389" spans="1:46" s="4" customFormat="1" ht="25" customHeight="1" x14ac:dyDescent="0.35">
      <c r="A389" s="365">
        <f t="shared" si="6"/>
        <v>388</v>
      </c>
      <c r="B389" s="338" t="s">
        <v>16653</v>
      </c>
      <c r="C389" s="335" t="s">
        <v>1481</v>
      </c>
      <c r="D389" s="329"/>
      <c r="E389" s="329" t="s">
        <v>527</v>
      </c>
      <c r="F389" s="336">
        <v>45050</v>
      </c>
      <c r="G389" s="336">
        <v>45109</v>
      </c>
      <c r="H389" s="336">
        <v>45505</v>
      </c>
      <c r="I389" s="336">
        <v>45869</v>
      </c>
      <c r="J389" s="329" t="s">
        <v>2085</v>
      </c>
      <c r="K389" s="337" t="s">
        <v>80</v>
      </c>
      <c r="L389" s="337" t="s">
        <v>146</v>
      </c>
      <c r="M389" s="337" t="s">
        <v>17339</v>
      </c>
      <c r="N389" s="337" t="s">
        <v>2017</v>
      </c>
      <c r="O389" s="337" t="s">
        <v>396</v>
      </c>
      <c r="P389" s="337" t="s">
        <v>2171</v>
      </c>
      <c r="Q389" s="329" t="s">
        <v>148</v>
      </c>
      <c r="R389" s="338" t="s">
        <v>20601</v>
      </c>
      <c r="S389" s="329" t="s">
        <v>1986</v>
      </c>
      <c r="T389" s="329" t="s">
        <v>53</v>
      </c>
      <c r="U389" s="336">
        <v>33793</v>
      </c>
      <c r="V389" s="9" t="s">
        <v>669</v>
      </c>
      <c r="W389" s="329" t="s">
        <v>669</v>
      </c>
      <c r="X389" s="329" t="s">
        <v>1936</v>
      </c>
      <c r="Y389" s="338" t="s">
        <v>20602</v>
      </c>
      <c r="Z389" s="336">
        <v>44311</v>
      </c>
      <c r="AA389" s="329" t="s">
        <v>1937</v>
      </c>
      <c r="AB389" s="329" t="s">
        <v>1956</v>
      </c>
      <c r="AC389" s="339" t="s">
        <v>1939</v>
      </c>
      <c r="AD389" s="329" t="s">
        <v>2621</v>
      </c>
      <c r="AE389" s="329" t="s">
        <v>20603</v>
      </c>
      <c r="AF389" s="329" t="s">
        <v>20604</v>
      </c>
      <c r="AG389" s="329" t="s">
        <v>20605</v>
      </c>
      <c r="AH389" s="329" t="s">
        <v>20604</v>
      </c>
      <c r="AI389" s="329" t="s">
        <v>20605</v>
      </c>
      <c r="AJ389" s="338" t="s">
        <v>20606</v>
      </c>
      <c r="AK389" s="329" t="s">
        <v>2622</v>
      </c>
      <c r="AL389" s="329" t="s">
        <v>2005</v>
      </c>
      <c r="AM389" s="500" t="s">
        <v>1482</v>
      </c>
      <c r="AN389" s="325" t="s">
        <v>1483</v>
      </c>
      <c r="AO389" s="7" t="s">
        <v>20607</v>
      </c>
      <c r="AQ389" s="6" t="s">
        <v>20608</v>
      </c>
      <c r="AR389" s="501" t="str">
        <f>Table2[[#This Row],[Employee Code]]</f>
        <v>12301678</v>
      </c>
      <c r="AS389" s="4" t="s">
        <v>16</v>
      </c>
      <c r="AT389" s="4" t="s">
        <v>17038</v>
      </c>
    </row>
    <row r="390" spans="1:46" s="4" customFormat="1" ht="25" customHeight="1" x14ac:dyDescent="0.35">
      <c r="A390" s="365">
        <f t="shared" si="6"/>
        <v>389</v>
      </c>
      <c r="B390" s="338" t="s">
        <v>16654</v>
      </c>
      <c r="C390" s="335" t="s">
        <v>1484</v>
      </c>
      <c r="D390" s="329"/>
      <c r="E390" s="329" t="s">
        <v>32</v>
      </c>
      <c r="F390" s="336">
        <v>45054</v>
      </c>
      <c r="G390" s="336">
        <v>45113</v>
      </c>
      <c r="H390" s="336">
        <v>45505</v>
      </c>
      <c r="I390" s="336">
        <v>45869</v>
      </c>
      <c r="J390" s="329" t="s">
        <v>2085</v>
      </c>
      <c r="K390" s="337" t="s">
        <v>34</v>
      </c>
      <c r="L390" s="337" t="s">
        <v>35</v>
      </c>
      <c r="M390" s="337" t="s">
        <v>35</v>
      </c>
      <c r="N390" s="337" t="s">
        <v>2050</v>
      </c>
      <c r="O390" s="337" t="s">
        <v>271</v>
      </c>
      <c r="P390" s="337" t="s">
        <v>2105</v>
      </c>
      <c r="Q390" s="329" t="s">
        <v>21</v>
      </c>
      <c r="R390" s="516" t="s">
        <v>20609</v>
      </c>
      <c r="S390" s="329" t="s">
        <v>1944</v>
      </c>
      <c r="T390" s="329" t="s">
        <v>22</v>
      </c>
      <c r="U390" s="336">
        <v>35114</v>
      </c>
      <c r="V390" s="329" t="s">
        <v>293</v>
      </c>
      <c r="W390" s="329" t="s">
        <v>293</v>
      </c>
      <c r="X390" s="329" t="s">
        <v>1936</v>
      </c>
      <c r="Y390" s="338" t="s">
        <v>20610</v>
      </c>
      <c r="Z390" s="336">
        <v>44779</v>
      </c>
      <c r="AA390" s="329" t="s">
        <v>1937</v>
      </c>
      <c r="AB390" s="329" t="s">
        <v>1938</v>
      </c>
      <c r="AC390" s="339" t="s">
        <v>1939</v>
      </c>
      <c r="AD390" s="329" t="s">
        <v>20611</v>
      </c>
      <c r="AE390" s="329" t="s">
        <v>2080</v>
      </c>
      <c r="AF390" s="329" t="s">
        <v>20612</v>
      </c>
      <c r="AG390" s="329" t="s">
        <v>20613</v>
      </c>
      <c r="AH390" s="329" t="s">
        <v>20614</v>
      </c>
      <c r="AI390" s="329" t="s">
        <v>20615</v>
      </c>
      <c r="AJ390" s="338" t="s">
        <v>20616</v>
      </c>
      <c r="AK390" s="329" t="s">
        <v>20617</v>
      </c>
      <c r="AL390" s="329" t="s">
        <v>1941</v>
      </c>
      <c r="AM390" s="500" t="s">
        <v>1485</v>
      </c>
      <c r="AN390" s="325" t="s">
        <v>1486</v>
      </c>
      <c r="AO390" s="7" t="s">
        <v>20618</v>
      </c>
      <c r="AQ390" s="6" t="s">
        <v>20619</v>
      </c>
      <c r="AR390" s="501" t="str">
        <f>Table2[[#This Row],[Employee Code]]</f>
        <v>12301679</v>
      </c>
      <c r="AS390" s="4" t="s">
        <v>16</v>
      </c>
      <c r="AT390" s="4" t="s">
        <v>17038</v>
      </c>
    </row>
    <row r="391" spans="1:46" s="4" customFormat="1" ht="25" customHeight="1" x14ac:dyDescent="0.35">
      <c r="A391" s="365">
        <f t="shared" si="6"/>
        <v>390</v>
      </c>
      <c r="B391" s="338" t="s">
        <v>16655</v>
      </c>
      <c r="C391" s="335" t="s">
        <v>1487</v>
      </c>
      <c r="D391" s="329"/>
      <c r="E391" s="329" t="s">
        <v>32</v>
      </c>
      <c r="F391" s="336">
        <v>45054</v>
      </c>
      <c r="G391" s="336">
        <v>45113</v>
      </c>
      <c r="H391" s="336">
        <v>45505</v>
      </c>
      <c r="I391" s="336">
        <v>45869</v>
      </c>
      <c r="J391" s="329" t="s">
        <v>2085</v>
      </c>
      <c r="K391" s="337" t="s">
        <v>26</v>
      </c>
      <c r="L391" s="337" t="s">
        <v>27</v>
      </c>
      <c r="M391" s="337" t="s">
        <v>27</v>
      </c>
      <c r="N391" s="337" t="s">
        <v>2050</v>
      </c>
      <c r="O391" s="337" t="s">
        <v>1078</v>
      </c>
      <c r="P391" s="337" t="s">
        <v>2471</v>
      </c>
      <c r="Q391" s="329" t="s">
        <v>21</v>
      </c>
      <c r="R391" s="338" t="s">
        <v>20620</v>
      </c>
      <c r="S391" s="329" t="s">
        <v>1986</v>
      </c>
      <c r="T391" s="329" t="s">
        <v>53</v>
      </c>
      <c r="U391" s="336">
        <v>33732</v>
      </c>
      <c r="V391" s="9" t="s">
        <v>79</v>
      </c>
      <c r="W391" s="329" t="s">
        <v>79</v>
      </c>
      <c r="X391" s="329" t="s">
        <v>1936</v>
      </c>
      <c r="Y391" s="338" t="s">
        <v>20621</v>
      </c>
      <c r="Z391" s="336">
        <v>44897</v>
      </c>
      <c r="AA391" s="329" t="s">
        <v>1937</v>
      </c>
      <c r="AB391" s="329" t="s">
        <v>1938</v>
      </c>
      <c r="AC391" s="339" t="s">
        <v>1939</v>
      </c>
      <c r="AD391" s="329" t="s">
        <v>2623</v>
      </c>
      <c r="AE391" s="329" t="s">
        <v>1998</v>
      </c>
      <c r="AF391" s="329" t="s">
        <v>20622</v>
      </c>
      <c r="AG391" s="329" t="s">
        <v>20623</v>
      </c>
      <c r="AH391" s="329" t="s">
        <v>20622</v>
      </c>
      <c r="AI391" s="329" t="s">
        <v>20623</v>
      </c>
      <c r="AJ391" s="338" t="s">
        <v>20624</v>
      </c>
      <c r="AK391" s="329" t="s">
        <v>20625</v>
      </c>
      <c r="AL391" s="329" t="s">
        <v>1971</v>
      </c>
      <c r="AM391" s="500" t="s">
        <v>1488</v>
      </c>
      <c r="AN391" s="325" t="s">
        <v>1489</v>
      </c>
      <c r="AO391" s="7" t="s">
        <v>20626</v>
      </c>
      <c r="AQ391" s="6" t="s">
        <v>20627</v>
      </c>
      <c r="AR391" s="501" t="str">
        <f>Table2[[#This Row],[Employee Code]]</f>
        <v>12301680</v>
      </c>
      <c r="AS391" s="4" t="s">
        <v>16</v>
      </c>
      <c r="AT391" s="4" t="s">
        <v>17038</v>
      </c>
    </row>
    <row r="392" spans="1:46" s="4" customFormat="1" ht="25" customHeight="1" x14ac:dyDescent="0.35">
      <c r="A392" s="365">
        <f t="shared" si="6"/>
        <v>391</v>
      </c>
      <c r="B392" s="338" t="s">
        <v>16656</v>
      </c>
      <c r="C392" s="335" t="s">
        <v>1490</v>
      </c>
      <c r="D392" s="329"/>
      <c r="E392" s="329" t="s">
        <v>32</v>
      </c>
      <c r="F392" s="336">
        <v>45056</v>
      </c>
      <c r="G392" s="336">
        <v>45115</v>
      </c>
      <c r="H392" s="336">
        <v>45505</v>
      </c>
      <c r="I392" s="336">
        <v>45869</v>
      </c>
      <c r="J392" s="329" t="s">
        <v>2085</v>
      </c>
      <c r="K392" s="337" t="s">
        <v>18</v>
      </c>
      <c r="L392" s="337" t="s">
        <v>283</v>
      </c>
      <c r="M392" s="337" t="s">
        <v>2116</v>
      </c>
      <c r="N392" s="337" t="s">
        <v>2017</v>
      </c>
      <c r="O392" s="337" t="s">
        <v>284</v>
      </c>
      <c r="P392" s="337" t="s">
        <v>13257</v>
      </c>
      <c r="Q392" s="329" t="s">
        <v>285</v>
      </c>
      <c r="R392" s="516" t="s">
        <v>20628</v>
      </c>
      <c r="S392" s="329" t="s">
        <v>2003</v>
      </c>
      <c r="T392" s="329" t="s">
        <v>22</v>
      </c>
      <c r="U392" s="336">
        <v>32775</v>
      </c>
      <c r="V392" s="329" t="s">
        <v>79</v>
      </c>
      <c r="W392" s="329" t="s">
        <v>317</v>
      </c>
      <c r="X392" s="329" t="s">
        <v>1936</v>
      </c>
      <c r="Y392" s="338" t="s">
        <v>20629</v>
      </c>
      <c r="Z392" s="336">
        <v>42986</v>
      </c>
      <c r="AA392" s="329" t="s">
        <v>1937</v>
      </c>
      <c r="AB392" s="329" t="s">
        <v>1938</v>
      </c>
      <c r="AC392" s="339" t="s">
        <v>1939</v>
      </c>
      <c r="AD392" s="329" t="s">
        <v>2624</v>
      </c>
      <c r="AE392" s="329" t="s">
        <v>2041</v>
      </c>
      <c r="AF392" s="329" t="s">
        <v>20630</v>
      </c>
      <c r="AG392" s="329" t="s">
        <v>20631</v>
      </c>
      <c r="AH392" s="329" t="s">
        <v>20630</v>
      </c>
      <c r="AI392" s="329" t="s">
        <v>20631</v>
      </c>
      <c r="AJ392" s="338" t="s">
        <v>20632</v>
      </c>
      <c r="AK392" s="329" t="s">
        <v>20633</v>
      </c>
      <c r="AL392" s="329" t="s">
        <v>1958</v>
      </c>
      <c r="AM392" s="500" t="s">
        <v>1491</v>
      </c>
      <c r="AN392" s="325" t="s">
        <v>1492</v>
      </c>
      <c r="AO392" s="7" t="s">
        <v>20634</v>
      </c>
      <c r="AQ392" s="6" t="s">
        <v>20635</v>
      </c>
      <c r="AR392" s="501" t="str">
        <f>Table2[[#This Row],[Employee Code]]</f>
        <v>12301684</v>
      </c>
      <c r="AS392" s="4" t="s">
        <v>16</v>
      </c>
      <c r="AT392" s="4" t="s">
        <v>17038</v>
      </c>
    </row>
    <row r="393" spans="1:46" s="4" customFormat="1" ht="25" customHeight="1" x14ac:dyDescent="0.35">
      <c r="A393" s="365">
        <f t="shared" si="6"/>
        <v>392</v>
      </c>
      <c r="B393" s="338" t="s">
        <v>16657</v>
      </c>
      <c r="C393" s="335" t="s">
        <v>1493</v>
      </c>
      <c r="D393" s="329"/>
      <c r="E393" s="329" t="s">
        <v>14</v>
      </c>
      <c r="F393" s="336">
        <v>45061</v>
      </c>
      <c r="G393" s="336">
        <v>45120</v>
      </c>
      <c r="H393" s="336">
        <v>45505</v>
      </c>
      <c r="I393" s="336">
        <v>45869</v>
      </c>
      <c r="J393" s="329" t="s">
        <v>2085</v>
      </c>
      <c r="K393" s="337" t="s">
        <v>18</v>
      </c>
      <c r="L393" s="337" t="s">
        <v>218</v>
      </c>
      <c r="M393" s="337" t="s">
        <v>2083</v>
      </c>
      <c r="N393" s="337" t="s">
        <v>1972</v>
      </c>
      <c r="O393" s="337" t="s">
        <v>234</v>
      </c>
      <c r="P393" s="337" t="s">
        <v>2084</v>
      </c>
      <c r="Q393" s="329" t="s">
        <v>21</v>
      </c>
      <c r="R393" s="338" t="s">
        <v>20636</v>
      </c>
      <c r="S393" s="329" t="s">
        <v>1944</v>
      </c>
      <c r="T393" s="329" t="s">
        <v>22</v>
      </c>
      <c r="U393" s="336">
        <v>35031</v>
      </c>
      <c r="V393" s="9" t="s">
        <v>255</v>
      </c>
      <c r="W393" s="329" t="s">
        <v>2114</v>
      </c>
      <c r="X393" s="329" t="s">
        <v>1936</v>
      </c>
      <c r="Y393" s="338" t="s">
        <v>20637</v>
      </c>
      <c r="Z393" s="336">
        <v>44311</v>
      </c>
      <c r="AA393" s="329" t="s">
        <v>1937</v>
      </c>
      <c r="AB393" s="329" t="s">
        <v>1956</v>
      </c>
      <c r="AC393" s="339" t="s">
        <v>1939</v>
      </c>
      <c r="AD393" s="329" t="s">
        <v>19729</v>
      </c>
      <c r="AE393" s="329" t="s">
        <v>2080</v>
      </c>
      <c r="AF393" s="329" t="s">
        <v>20638</v>
      </c>
      <c r="AG393" s="329" t="s">
        <v>20639</v>
      </c>
      <c r="AH393" s="329" t="s">
        <v>20638</v>
      </c>
      <c r="AI393" s="329" t="s">
        <v>20639</v>
      </c>
      <c r="AJ393" s="338" t="s">
        <v>20640</v>
      </c>
      <c r="AK393" s="329" t="s">
        <v>20641</v>
      </c>
      <c r="AL393" s="329" t="s">
        <v>1993</v>
      </c>
      <c r="AM393" s="500" t="s">
        <v>1494</v>
      </c>
      <c r="AN393" s="325" t="s">
        <v>1495</v>
      </c>
      <c r="AO393" s="7" t="s">
        <v>20642</v>
      </c>
      <c r="AQ393" s="6" t="s">
        <v>20643</v>
      </c>
      <c r="AR393" s="501" t="str">
        <f>Table2[[#This Row],[Employee Code]]</f>
        <v>12301685</v>
      </c>
      <c r="AS393" s="4" t="s">
        <v>16</v>
      </c>
      <c r="AT393" s="4" t="s">
        <v>14</v>
      </c>
    </row>
    <row r="394" spans="1:46" s="4" customFormat="1" ht="25" customHeight="1" x14ac:dyDescent="0.35">
      <c r="A394" s="365">
        <f t="shared" si="6"/>
        <v>393</v>
      </c>
      <c r="B394" s="338" t="s">
        <v>16658</v>
      </c>
      <c r="C394" s="335" t="s">
        <v>1496</v>
      </c>
      <c r="D394" s="329"/>
      <c r="E394" s="329" t="s">
        <v>14</v>
      </c>
      <c r="F394" s="336">
        <v>45061</v>
      </c>
      <c r="G394" s="336">
        <v>45120</v>
      </c>
      <c r="H394" s="336">
        <v>45505</v>
      </c>
      <c r="I394" s="336">
        <v>45869</v>
      </c>
      <c r="J394" s="329" t="s">
        <v>2085</v>
      </c>
      <c r="K394" s="337" t="s">
        <v>18</v>
      </c>
      <c r="L394" s="337" t="s">
        <v>218</v>
      </c>
      <c r="M394" s="337" t="s">
        <v>2406</v>
      </c>
      <c r="N394" s="337" t="s">
        <v>1990</v>
      </c>
      <c r="O394" s="337" t="s">
        <v>1497</v>
      </c>
      <c r="P394" s="337" t="s">
        <v>2625</v>
      </c>
      <c r="Q394" s="329" t="s">
        <v>21</v>
      </c>
      <c r="R394" s="516" t="s">
        <v>20644</v>
      </c>
      <c r="S394" s="329" t="s">
        <v>2023</v>
      </c>
      <c r="T394" s="329" t="s">
        <v>22</v>
      </c>
      <c r="U394" s="336">
        <v>33428</v>
      </c>
      <c r="V394" s="329" t="s">
        <v>2015</v>
      </c>
      <c r="W394" s="329" t="s">
        <v>2015</v>
      </c>
      <c r="X394" s="329" t="s">
        <v>1936</v>
      </c>
      <c r="Y394" s="338" t="s">
        <v>20645</v>
      </c>
      <c r="Z394" s="336">
        <v>44907</v>
      </c>
      <c r="AA394" s="329" t="s">
        <v>1937</v>
      </c>
      <c r="AB394" s="329" t="s">
        <v>1956</v>
      </c>
      <c r="AC394" s="339" t="s">
        <v>1968</v>
      </c>
      <c r="AD394" s="329" t="s">
        <v>2539</v>
      </c>
      <c r="AE394" s="329" t="s">
        <v>2300</v>
      </c>
      <c r="AF394" s="329" t="s">
        <v>20646</v>
      </c>
      <c r="AG394" s="329" t="s">
        <v>20647</v>
      </c>
      <c r="AH394" s="329" t="s">
        <v>20648</v>
      </c>
      <c r="AI394" s="329" t="s">
        <v>20649</v>
      </c>
      <c r="AJ394" s="338" t="s">
        <v>20650</v>
      </c>
      <c r="AK394" s="329" t="s">
        <v>20651</v>
      </c>
      <c r="AL394" s="329" t="s">
        <v>2005</v>
      </c>
      <c r="AM394" s="500" t="s">
        <v>1498</v>
      </c>
      <c r="AN394" s="325" t="s">
        <v>1499</v>
      </c>
      <c r="AO394" s="7" t="s">
        <v>20652</v>
      </c>
      <c r="AQ394" s="6" t="s">
        <v>20653</v>
      </c>
      <c r="AR394" s="501" t="str">
        <f>Table2[[#This Row],[Employee Code]]</f>
        <v>12301686</v>
      </c>
      <c r="AS394" s="4" t="s">
        <v>16</v>
      </c>
      <c r="AT394" s="4" t="s">
        <v>14</v>
      </c>
    </row>
    <row r="395" spans="1:46" s="4" customFormat="1" ht="25" customHeight="1" x14ac:dyDescent="0.35">
      <c r="A395" s="365">
        <f t="shared" si="6"/>
        <v>394</v>
      </c>
      <c r="B395" s="338" t="s">
        <v>16659</v>
      </c>
      <c r="C395" s="335" t="s">
        <v>1500</v>
      </c>
      <c r="D395" s="329"/>
      <c r="E395" s="329" t="s">
        <v>1382</v>
      </c>
      <c r="F395" s="336">
        <v>45068</v>
      </c>
      <c r="G395" s="336">
        <v>45127</v>
      </c>
      <c r="H395" s="336">
        <v>45505</v>
      </c>
      <c r="I395" s="336">
        <v>45869</v>
      </c>
      <c r="J395" s="329" t="s">
        <v>2085</v>
      </c>
      <c r="K395" s="337" t="s">
        <v>80</v>
      </c>
      <c r="L395" s="337" t="s">
        <v>297</v>
      </c>
      <c r="M395" s="337" t="s">
        <v>2470</v>
      </c>
      <c r="N395" s="337" t="s">
        <v>1984</v>
      </c>
      <c r="O395" s="337" t="s">
        <v>196</v>
      </c>
      <c r="P395" s="337" t="s">
        <v>2061</v>
      </c>
      <c r="Q395" s="329" t="s">
        <v>83</v>
      </c>
      <c r="R395" s="338" t="s">
        <v>20654</v>
      </c>
      <c r="S395" s="329" t="s">
        <v>1944</v>
      </c>
      <c r="T395" s="329" t="s">
        <v>53</v>
      </c>
      <c r="U395" s="336">
        <v>30609</v>
      </c>
      <c r="V395" s="9" t="s">
        <v>1382</v>
      </c>
      <c r="W395" s="329" t="s">
        <v>1382</v>
      </c>
      <c r="X395" s="329" t="s">
        <v>1936</v>
      </c>
      <c r="Y395" s="338" t="s">
        <v>20655</v>
      </c>
      <c r="Z395" s="336">
        <v>44611</v>
      </c>
      <c r="AA395" s="329" t="s">
        <v>1937</v>
      </c>
      <c r="AB395" s="329" t="s">
        <v>1938</v>
      </c>
      <c r="AC395" s="339" t="s">
        <v>1974</v>
      </c>
      <c r="AD395" s="329" t="s">
        <v>20656</v>
      </c>
      <c r="AE395" s="329" t="s">
        <v>1948</v>
      </c>
      <c r="AF395" s="329" t="s">
        <v>20657</v>
      </c>
      <c r="AG395" s="329" t="s">
        <v>20658</v>
      </c>
      <c r="AH395" s="329" t="s">
        <v>20657</v>
      </c>
      <c r="AI395" s="329" t="s">
        <v>20658</v>
      </c>
      <c r="AJ395" s="338" t="s">
        <v>20659</v>
      </c>
      <c r="AK395" s="329" t="s">
        <v>20660</v>
      </c>
      <c r="AL395" s="329" t="s">
        <v>1953</v>
      </c>
      <c r="AM395" s="500" t="s">
        <v>1501</v>
      </c>
      <c r="AN395" s="325" t="s">
        <v>1502</v>
      </c>
      <c r="AO395" s="7" t="s">
        <v>20661</v>
      </c>
      <c r="AQ395" s="6" t="s">
        <v>20662</v>
      </c>
      <c r="AR395" s="501" t="str">
        <f>Table2[[#This Row],[Employee Code]]</f>
        <v>12301687</v>
      </c>
      <c r="AS395" s="4" t="s">
        <v>17358</v>
      </c>
      <c r="AT395" s="4" t="s">
        <v>17038</v>
      </c>
    </row>
    <row r="396" spans="1:46" s="4" customFormat="1" ht="25" customHeight="1" x14ac:dyDescent="0.35">
      <c r="A396" s="365">
        <f t="shared" si="6"/>
        <v>395</v>
      </c>
      <c r="B396" s="338" t="s">
        <v>16660</v>
      </c>
      <c r="C396" s="335" t="s">
        <v>1507</v>
      </c>
      <c r="D396" s="329"/>
      <c r="E396" s="329" t="s">
        <v>255</v>
      </c>
      <c r="F396" s="336">
        <v>45068</v>
      </c>
      <c r="G396" s="336">
        <v>45127</v>
      </c>
      <c r="H396" s="336">
        <v>45505</v>
      </c>
      <c r="I396" s="336">
        <v>45869</v>
      </c>
      <c r="J396" s="329" t="s">
        <v>2085</v>
      </c>
      <c r="K396" s="337" t="s">
        <v>34</v>
      </c>
      <c r="L396" s="337" t="s">
        <v>35</v>
      </c>
      <c r="M396" s="337" t="s">
        <v>35</v>
      </c>
      <c r="N396" s="337" t="s">
        <v>2126</v>
      </c>
      <c r="O396" s="337" t="s">
        <v>307</v>
      </c>
      <c r="P396" s="337" t="s">
        <v>2127</v>
      </c>
      <c r="Q396" s="329" t="s">
        <v>21</v>
      </c>
      <c r="R396" s="338" t="s">
        <v>20663</v>
      </c>
      <c r="S396" s="329" t="s">
        <v>2259</v>
      </c>
      <c r="T396" s="329" t="s">
        <v>53</v>
      </c>
      <c r="U396" s="336">
        <v>32978</v>
      </c>
      <c r="V396" s="9" t="s">
        <v>255</v>
      </c>
      <c r="W396" s="329" t="s">
        <v>255</v>
      </c>
      <c r="X396" s="329" t="s">
        <v>1936</v>
      </c>
      <c r="Y396" s="338" t="s">
        <v>20664</v>
      </c>
      <c r="Z396" s="336">
        <v>44419</v>
      </c>
      <c r="AA396" s="329" t="s">
        <v>1937</v>
      </c>
      <c r="AB396" s="329" t="s">
        <v>1956</v>
      </c>
      <c r="AC396" s="339" t="s">
        <v>1939</v>
      </c>
      <c r="AD396" s="329" t="s">
        <v>2546</v>
      </c>
      <c r="AE396" s="329" t="s">
        <v>2586</v>
      </c>
      <c r="AF396" s="329" t="s">
        <v>20665</v>
      </c>
      <c r="AG396" s="329" t="s">
        <v>20666</v>
      </c>
      <c r="AH396" s="329" t="s">
        <v>20665</v>
      </c>
      <c r="AI396" s="329" t="s">
        <v>20666</v>
      </c>
      <c r="AJ396" s="338" t="s">
        <v>20667</v>
      </c>
      <c r="AK396" s="329" t="s">
        <v>20668</v>
      </c>
      <c r="AL396" s="329" t="s">
        <v>1958</v>
      </c>
      <c r="AM396" s="500" t="s">
        <v>1508</v>
      </c>
      <c r="AN396" s="325" t="s">
        <v>1509</v>
      </c>
      <c r="AO396" s="7" t="s">
        <v>20669</v>
      </c>
      <c r="AQ396" s="6" t="s">
        <v>20670</v>
      </c>
      <c r="AR396" s="501" t="str">
        <f>Table2[[#This Row],[Employee Code]]</f>
        <v>12301689</v>
      </c>
      <c r="AS396" s="4" t="s">
        <v>16</v>
      </c>
      <c r="AT396" s="4" t="s">
        <v>17038</v>
      </c>
    </row>
    <row r="397" spans="1:46" s="4" customFormat="1" ht="25" customHeight="1" x14ac:dyDescent="0.35">
      <c r="A397" s="365">
        <f t="shared" si="6"/>
        <v>396</v>
      </c>
      <c r="B397" s="338" t="s">
        <v>16661</v>
      </c>
      <c r="C397" s="335" t="s">
        <v>1510</v>
      </c>
      <c r="D397" s="329"/>
      <c r="E397" s="329" t="s">
        <v>14</v>
      </c>
      <c r="F397" s="336">
        <v>45070</v>
      </c>
      <c r="G397" s="336">
        <v>45129</v>
      </c>
      <c r="H397" s="336">
        <v>45505</v>
      </c>
      <c r="I397" s="336">
        <v>45869</v>
      </c>
      <c r="J397" s="329" t="s">
        <v>2085</v>
      </c>
      <c r="K397" s="337" t="s">
        <v>18</v>
      </c>
      <c r="L397" s="337" t="s">
        <v>218</v>
      </c>
      <c r="M397" s="337" t="s">
        <v>2200</v>
      </c>
      <c r="N397" s="337" t="s">
        <v>2050</v>
      </c>
      <c r="O397" s="337" t="s">
        <v>1511</v>
      </c>
      <c r="P397" s="337" t="s">
        <v>2636</v>
      </c>
      <c r="Q397" s="329" t="s">
        <v>21</v>
      </c>
      <c r="R397" s="516" t="s">
        <v>20671</v>
      </c>
      <c r="S397" s="329" t="s">
        <v>18833</v>
      </c>
      <c r="T397" s="329" t="s">
        <v>22</v>
      </c>
      <c r="U397" s="336">
        <v>35297</v>
      </c>
      <c r="V397" s="329" t="s">
        <v>2114</v>
      </c>
      <c r="W397" s="329" t="s">
        <v>2114</v>
      </c>
      <c r="X397" s="329" t="s">
        <v>1936</v>
      </c>
      <c r="Y397" s="338" t="s">
        <v>20672</v>
      </c>
      <c r="Z397" s="336">
        <v>44581</v>
      </c>
      <c r="AA397" s="329" t="s">
        <v>1937</v>
      </c>
      <c r="AB397" s="329" t="s">
        <v>1956</v>
      </c>
      <c r="AC397" s="339" t="s">
        <v>1939</v>
      </c>
      <c r="AD397" s="329" t="s">
        <v>2188</v>
      </c>
      <c r="AE397" s="329" t="s">
        <v>2637</v>
      </c>
      <c r="AF397" s="329" t="s">
        <v>20673</v>
      </c>
      <c r="AG397" s="329" t="s">
        <v>20674</v>
      </c>
      <c r="AH397" s="329" t="s">
        <v>20675</v>
      </c>
      <c r="AI397" s="329" t="s">
        <v>20676</v>
      </c>
      <c r="AJ397" s="338" t="s">
        <v>20677</v>
      </c>
      <c r="AK397" s="329" t="s">
        <v>20678</v>
      </c>
      <c r="AL397" s="329" t="s">
        <v>2224</v>
      </c>
      <c r="AM397" s="500" t="s">
        <v>1512</v>
      </c>
      <c r="AN397" s="325" t="s">
        <v>1513</v>
      </c>
      <c r="AO397" s="7" t="s">
        <v>20679</v>
      </c>
      <c r="AQ397" s="6" t="s">
        <v>20680</v>
      </c>
      <c r="AR397" s="501" t="str">
        <f>Table2[[#This Row],[Employee Code]]</f>
        <v>12301690</v>
      </c>
      <c r="AS397" s="4" t="s">
        <v>16</v>
      </c>
      <c r="AT397" s="4" t="s">
        <v>14</v>
      </c>
    </row>
    <row r="398" spans="1:46" s="4" customFormat="1" ht="25" customHeight="1" x14ac:dyDescent="0.35">
      <c r="A398" s="365">
        <f t="shared" si="6"/>
        <v>397</v>
      </c>
      <c r="B398" s="338" t="s">
        <v>16662</v>
      </c>
      <c r="C398" s="335" t="s">
        <v>1517</v>
      </c>
      <c r="D398" s="329"/>
      <c r="E398" s="329" t="s">
        <v>14</v>
      </c>
      <c r="F398" s="336">
        <v>45075</v>
      </c>
      <c r="G398" s="336">
        <v>45134</v>
      </c>
      <c r="H398" s="336">
        <v>45505</v>
      </c>
      <c r="I398" s="336">
        <v>45869</v>
      </c>
      <c r="J398" s="329" t="s">
        <v>2085</v>
      </c>
      <c r="K398" s="337" t="s">
        <v>80</v>
      </c>
      <c r="L398" s="337" t="s">
        <v>16879</v>
      </c>
      <c r="M398" s="337" t="s">
        <v>1220</v>
      </c>
      <c r="N398" s="337" t="s">
        <v>1942</v>
      </c>
      <c r="O398" s="337" t="s">
        <v>1518</v>
      </c>
      <c r="P398" s="337" t="s">
        <v>2647</v>
      </c>
      <c r="Q398" s="329" t="s">
        <v>21</v>
      </c>
      <c r="R398" s="516" t="s">
        <v>20681</v>
      </c>
      <c r="S398" s="329" t="s">
        <v>20682</v>
      </c>
      <c r="T398" s="329" t="s">
        <v>53</v>
      </c>
      <c r="U398" s="336">
        <v>33469</v>
      </c>
      <c r="V398" s="329" t="s">
        <v>2114</v>
      </c>
      <c r="W398" s="329" t="s">
        <v>2114</v>
      </c>
      <c r="X398" s="329" t="s">
        <v>1936</v>
      </c>
      <c r="Y398" s="338" t="s">
        <v>20683</v>
      </c>
      <c r="Z398" s="336">
        <v>44817</v>
      </c>
      <c r="AA398" s="329" t="s">
        <v>1937</v>
      </c>
      <c r="AB398" s="329" t="s">
        <v>1956</v>
      </c>
      <c r="AC398" s="339" t="s">
        <v>1939</v>
      </c>
      <c r="AD398" s="329" t="s">
        <v>2539</v>
      </c>
      <c r="AE398" s="329" t="s">
        <v>2586</v>
      </c>
      <c r="AF398" s="329" t="s">
        <v>20684</v>
      </c>
      <c r="AG398" s="329" t="s">
        <v>20685</v>
      </c>
      <c r="AH398" s="329" t="s">
        <v>20686</v>
      </c>
      <c r="AI398" s="329" t="s">
        <v>20687</v>
      </c>
      <c r="AJ398" s="338" t="s">
        <v>20688</v>
      </c>
      <c r="AK398" s="329" t="s">
        <v>20689</v>
      </c>
      <c r="AL398" s="329" t="s">
        <v>2224</v>
      </c>
      <c r="AM398" s="500" t="s">
        <v>1519</v>
      </c>
      <c r="AN398" s="325" t="s">
        <v>1520</v>
      </c>
      <c r="AO398" s="7" t="s">
        <v>20690</v>
      </c>
      <c r="AQ398" s="6" t="s">
        <v>20691</v>
      </c>
      <c r="AR398" s="501" t="str">
        <f>Table2[[#This Row],[Employee Code]]</f>
        <v>12301693</v>
      </c>
      <c r="AS398" s="4" t="s">
        <v>16</v>
      </c>
      <c r="AT398" s="4" t="s">
        <v>14</v>
      </c>
    </row>
    <row r="399" spans="1:46" s="4" customFormat="1" ht="25" customHeight="1" x14ac:dyDescent="0.35">
      <c r="A399" s="365">
        <f t="shared" si="6"/>
        <v>398</v>
      </c>
      <c r="B399" s="338" t="s">
        <v>16663</v>
      </c>
      <c r="C399" s="335" t="s">
        <v>1521</v>
      </c>
      <c r="D399" s="329"/>
      <c r="E399" s="329" t="s">
        <v>32</v>
      </c>
      <c r="F399" s="336">
        <v>45075</v>
      </c>
      <c r="G399" s="336">
        <v>45134</v>
      </c>
      <c r="H399" s="336">
        <v>45505</v>
      </c>
      <c r="I399" s="336">
        <v>45869</v>
      </c>
      <c r="J399" s="329" t="s">
        <v>2085</v>
      </c>
      <c r="K399" s="337" t="s">
        <v>34</v>
      </c>
      <c r="L399" s="337" t="s">
        <v>35</v>
      </c>
      <c r="M399" s="337" t="s">
        <v>35</v>
      </c>
      <c r="N399" s="337" t="s">
        <v>2126</v>
      </c>
      <c r="O399" s="337" t="s">
        <v>307</v>
      </c>
      <c r="P399" s="337" t="s">
        <v>2127</v>
      </c>
      <c r="Q399" s="329" t="s">
        <v>21</v>
      </c>
      <c r="R399" s="338" t="s">
        <v>20692</v>
      </c>
      <c r="S399" s="329" t="s">
        <v>1944</v>
      </c>
      <c r="T399" s="329" t="s">
        <v>22</v>
      </c>
      <c r="U399" s="336">
        <v>34753</v>
      </c>
      <c r="V399" s="9" t="s">
        <v>317</v>
      </c>
      <c r="W399" s="329" t="s">
        <v>317</v>
      </c>
      <c r="X399" s="329" t="s">
        <v>1936</v>
      </c>
      <c r="Y399" s="338" t="s">
        <v>20693</v>
      </c>
      <c r="Z399" s="336">
        <v>44904</v>
      </c>
      <c r="AA399" s="329" t="s">
        <v>1937</v>
      </c>
      <c r="AB399" s="329" t="s">
        <v>1956</v>
      </c>
      <c r="AC399" s="339" t="s">
        <v>1939</v>
      </c>
      <c r="AD399" s="329" t="s">
        <v>20694</v>
      </c>
      <c r="AE399" s="329" t="s">
        <v>2041</v>
      </c>
      <c r="AF399" s="329" t="s">
        <v>20695</v>
      </c>
      <c r="AG399" s="329" t="s">
        <v>20696</v>
      </c>
      <c r="AH399" s="329" t="s">
        <v>20697</v>
      </c>
      <c r="AI399" s="329" t="s">
        <v>20698</v>
      </c>
      <c r="AJ399" s="338" t="s">
        <v>20699</v>
      </c>
      <c r="AK399" s="329" t="s">
        <v>20700</v>
      </c>
      <c r="AL399" s="329" t="s">
        <v>1993</v>
      </c>
      <c r="AM399" s="500" t="s">
        <v>1522</v>
      </c>
      <c r="AN399" s="325" t="s">
        <v>1523</v>
      </c>
      <c r="AO399" s="7" t="s">
        <v>20701</v>
      </c>
      <c r="AQ399" s="6" t="s">
        <v>20702</v>
      </c>
      <c r="AR399" s="501" t="str">
        <f>Table2[[#This Row],[Employee Code]]</f>
        <v>12301695</v>
      </c>
      <c r="AS399" s="4" t="s">
        <v>16</v>
      </c>
      <c r="AT399" s="4" t="s">
        <v>17038</v>
      </c>
    </row>
    <row r="400" spans="1:46" s="4" customFormat="1" ht="25" customHeight="1" x14ac:dyDescent="0.35">
      <c r="A400" s="365">
        <f t="shared" si="6"/>
        <v>399</v>
      </c>
      <c r="B400" s="338" t="s">
        <v>16665</v>
      </c>
      <c r="C400" s="335" t="s">
        <v>1525</v>
      </c>
      <c r="D400" s="329"/>
      <c r="E400" s="329" t="s">
        <v>14</v>
      </c>
      <c r="F400" s="336">
        <v>45078</v>
      </c>
      <c r="G400" s="336">
        <v>45137</v>
      </c>
      <c r="H400" s="336">
        <v>45505</v>
      </c>
      <c r="I400" s="336">
        <v>45869</v>
      </c>
      <c r="J400" s="329" t="s">
        <v>2085</v>
      </c>
      <c r="K400" s="337" t="s">
        <v>18</v>
      </c>
      <c r="L400" s="337" t="s">
        <v>19</v>
      </c>
      <c r="M400" s="337" t="s">
        <v>2483</v>
      </c>
      <c r="N400" s="337" t="s">
        <v>2017</v>
      </c>
      <c r="O400" s="337" t="s">
        <v>1526</v>
      </c>
      <c r="P400" s="337" t="s">
        <v>2648</v>
      </c>
      <c r="Q400" s="329" t="s">
        <v>21</v>
      </c>
      <c r="R400" s="338" t="s">
        <v>20703</v>
      </c>
      <c r="S400" s="329" t="s">
        <v>1944</v>
      </c>
      <c r="T400" s="329" t="s">
        <v>22</v>
      </c>
      <c r="U400" s="336">
        <v>33896</v>
      </c>
      <c r="V400" s="9" t="s">
        <v>255</v>
      </c>
      <c r="W400" s="329" t="s">
        <v>255</v>
      </c>
      <c r="X400" s="329" t="s">
        <v>1936</v>
      </c>
      <c r="Y400" s="338" t="s">
        <v>20704</v>
      </c>
      <c r="Z400" s="336">
        <v>44326</v>
      </c>
      <c r="AA400" s="329" t="s">
        <v>1937</v>
      </c>
      <c r="AB400" s="329" t="s">
        <v>1956</v>
      </c>
      <c r="AC400" s="339" t="s">
        <v>1939</v>
      </c>
      <c r="AD400" s="329" t="s">
        <v>2574</v>
      </c>
      <c r="AE400" s="329" t="s">
        <v>1948</v>
      </c>
      <c r="AF400" s="329" t="s">
        <v>20705</v>
      </c>
      <c r="AG400" s="329" t="s">
        <v>20706</v>
      </c>
      <c r="AH400" s="329" t="s">
        <v>20705</v>
      </c>
      <c r="AI400" s="329" t="s">
        <v>20706</v>
      </c>
      <c r="AJ400" s="338" t="s">
        <v>20707</v>
      </c>
      <c r="AK400" s="329" t="s">
        <v>20708</v>
      </c>
      <c r="AL400" s="329" t="s">
        <v>2005</v>
      </c>
      <c r="AM400" s="500" t="s">
        <v>1527</v>
      </c>
      <c r="AN400" s="325" t="s">
        <v>1528</v>
      </c>
      <c r="AO400" s="7" t="s">
        <v>20709</v>
      </c>
      <c r="AQ400" s="6" t="s">
        <v>20710</v>
      </c>
      <c r="AR400" s="501" t="str">
        <f>Table2[[#This Row],[Employee Code]]</f>
        <v>12301697</v>
      </c>
      <c r="AS400" s="4" t="s">
        <v>16</v>
      </c>
      <c r="AT400" s="4" t="s">
        <v>14</v>
      </c>
    </row>
    <row r="401" spans="1:46" s="4" customFormat="1" ht="25" customHeight="1" x14ac:dyDescent="0.35">
      <c r="A401" s="365">
        <f t="shared" si="6"/>
        <v>400</v>
      </c>
      <c r="B401" s="338" t="s">
        <v>16666</v>
      </c>
      <c r="C401" s="335" t="s">
        <v>1529</v>
      </c>
      <c r="D401" s="329"/>
      <c r="E401" s="329" t="s">
        <v>162</v>
      </c>
      <c r="F401" s="336">
        <v>45078</v>
      </c>
      <c r="G401" s="336">
        <v>45137</v>
      </c>
      <c r="H401" s="336">
        <v>45505</v>
      </c>
      <c r="I401" s="336">
        <v>45869</v>
      </c>
      <c r="J401" s="329" t="s">
        <v>2085</v>
      </c>
      <c r="K401" s="337" t="s">
        <v>80</v>
      </c>
      <c r="L401" s="337" t="s">
        <v>146</v>
      </c>
      <c r="M401" s="337" t="s">
        <v>17339</v>
      </c>
      <c r="N401" s="337" t="s">
        <v>2050</v>
      </c>
      <c r="O401" s="337" t="s">
        <v>400</v>
      </c>
      <c r="P401" s="337" t="s">
        <v>2173</v>
      </c>
      <c r="Q401" s="329" t="s">
        <v>148</v>
      </c>
      <c r="R401" s="516" t="s">
        <v>20711</v>
      </c>
      <c r="S401" s="329" t="s">
        <v>2259</v>
      </c>
      <c r="T401" s="329" t="s">
        <v>22</v>
      </c>
      <c r="U401" s="336">
        <v>33497</v>
      </c>
      <c r="V401" s="329" t="s">
        <v>162</v>
      </c>
      <c r="W401" s="329" t="s">
        <v>1725</v>
      </c>
      <c r="X401" s="329" t="s">
        <v>1936</v>
      </c>
      <c r="Y401" s="338" t="s">
        <v>20712</v>
      </c>
      <c r="Z401" s="336">
        <v>44439</v>
      </c>
      <c r="AA401" s="329" t="s">
        <v>1937</v>
      </c>
      <c r="AB401" s="329" t="s">
        <v>1938</v>
      </c>
      <c r="AC401" s="339" t="s">
        <v>1939</v>
      </c>
      <c r="AD401" s="329" t="s">
        <v>2649</v>
      </c>
      <c r="AE401" s="329" t="s">
        <v>2586</v>
      </c>
      <c r="AF401" s="329" t="s">
        <v>20713</v>
      </c>
      <c r="AG401" s="329" t="s">
        <v>20714</v>
      </c>
      <c r="AH401" s="329" t="s">
        <v>20713</v>
      </c>
      <c r="AI401" s="329" t="s">
        <v>20714</v>
      </c>
      <c r="AJ401" s="338" t="s">
        <v>20715</v>
      </c>
      <c r="AK401" s="329" t="s">
        <v>20716</v>
      </c>
      <c r="AL401" s="329" t="s">
        <v>1953</v>
      </c>
      <c r="AM401" s="500" t="s">
        <v>1530</v>
      </c>
      <c r="AN401" s="325" t="s">
        <v>1531</v>
      </c>
      <c r="AO401" s="7" t="s">
        <v>20717</v>
      </c>
      <c r="AQ401" s="6" t="s">
        <v>20718</v>
      </c>
      <c r="AR401" s="501" t="str">
        <f>Table2[[#This Row],[Employee Code]]</f>
        <v>12301698</v>
      </c>
      <c r="AS401" s="4" t="s">
        <v>16</v>
      </c>
      <c r="AT401" s="4" t="s">
        <v>17038</v>
      </c>
    </row>
    <row r="402" spans="1:46" s="4" customFormat="1" ht="25" customHeight="1" x14ac:dyDescent="0.35">
      <c r="A402" s="365">
        <f t="shared" si="6"/>
        <v>401</v>
      </c>
      <c r="B402" s="232" t="s">
        <v>16667</v>
      </c>
      <c r="C402" s="8" t="s">
        <v>1532</v>
      </c>
      <c r="D402" s="7"/>
      <c r="E402" s="7" t="s">
        <v>501</v>
      </c>
      <c r="F402" s="9">
        <v>45078</v>
      </c>
      <c r="G402" s="9">
        <v>45137</v>
      </c>
      <c r="H402" s="336">
        <v>45505</v>
      </c>
      <c r="I402" s="336">
        <v>45869</v>
      </c>
      <c r="J402" s="329" t="s">
        <v>2085</v>
      </c>
      <c r="K402" s="499" t="s">
        <v>34</v>
      </c>
      <c r="L402" s="499" t="s">
        <v>35</v>
      </c>
      <c r="M402" s="243" t="s">
        <v>35</v>
      </c>
      <c r="N402" s="337" t="s">
        <v>2050</v>
      </c>
      <c r="O402" s="243" t="s">
        <v>271</v>
      </c>
      <c r="P402" s="243" t="s">
        <v>2105</v>
      </c>
      <c r="Q402" s="7" t="s">
        <v>21</v>
      </c>
      <c r="R402" s="342" t="s">
        <v>20719</v>
      </c>
      <c r="S402" s="360" t="s">
        <v>2003</v>
      </c>
      <c r="T402" s="7" t="s">
        <v>22</v>
      </c>
      <c r="U402" s="529">
        <v>32419</v>
      </c>
      <c r="V402" s="329" t="s">
        <v>317</v>
      </c>
      <c r="W402" s="9" t="s">
        <v>317</v>
      </c>
      <c r="X402" s="7" t="s">
        <v>1936</v>
      </c>
      <c r="Y402" s="342" t="s">
        <v>20720</v>
      </c>
      <c r="Z402" s="9">
        <v>44418</v>
      </c>
      <c r="AA402" s="9" t="s">
        <v>1937</v>
      </c>
      <c r="AB402" s="7" t="s">
        <v>1938</v>
      </c>
      <c r="AC402" s="346" t="s">
        <v>1939</v>
      </c>
      <c r="AD402" s="7" t="s">
        <v>2235</v>
      </c>
      <c r="AE402" s="7" t="s">
        <v>2041</v>
      </c>
      <c r="AF402" s="329" t="s">
        <v>20721</v>
      </c>
      <c r="AG402" s="329" t="s">
        <v>20722</v>
      </c>
      <c r="AH402" s="329" t="s">
        <v>20721</v>
      </c>
      <c r="AI402" s="329" t="s">
        <v>20722</v>
      </c>
      <c r="AJ402" s="342" t="s">
        <v>20723</v>
      </c>
      <c r="AK402" s="7" t="s">
        <v>2650</v>
      </c>
      <c r="AL402" s="7" t="s">
        <v>1941</v>
      </c>
      <c r="AM402" s="373" t="s">
        <v>1533</v>
      </c>
      <c r="AN402" s="530" t="s">
        <v>1534</v>
      </c>
      <c r="AO402" s="7" t="s">
        <v>20724</v>
      </c>
      <c r="AP402" s="7"/>
      <c r="AQ402" s="10" t="s">
        <v>20725</v>
      </c>
      <c r="AR402" s="501" t="str">
        <f>Table2[[#This Row],[Employee Code]]</f>
        <v>12301702</v>
      </c>
      <c r="AS402" s="4" t="s">
        <v>16</v>
      </c>
      <c r="AT402" s="4" t="s">
        <v>17038</v>
      </c>
    </row>
    <row r="403" spans="1:46" s="4" customFormat="1" ht="25" customHeight="1" x14ac:dyDescent="0.35">
      <c r="A403" s="365">
        <f t="shared" si="6"/>
        <v>402</v>
      </c>
      <c r="B403" s="232" t="s">
        <v>16668</v>
      </c>
      <c r="C403" s="8" t="s">
        <v>1538</v>
      </c>
      <c r="D403" s="7"/>
      <c r="E403" s="7" t="s">
        <v>14</v>
      </c>
      <c r="F403" s="9">
        <v>45082</v>
      </c>
      <c r="G403" s="9">
        <v>45141</v>
      </c>
      <c r="H403" s="336">
        <v>45536</v>
      </c>
      <c r="I403" s="336">
        <v>45900</v>
      </c>
      <c r="J403" s="329" t="s">
        <v>2085</v>
      </c>
      <c r="K403" s="499" t="s">
        <v>34</v>
      </c>
      <c r="L403" s="499" t="s">
        <v>35</v>
      </c>
      <c r="M403" s="331" t="s">
        <v>1989</v>
      </c>
      <c r="N403" s="243" t="s">
        <v>2017</v>
      </c>
      <c r="O403" s="243" t="s">
        <v>1539</v>
      </c>
      <c r="P403" s="243" t="s">
        <v>2660</v>
      </c>
      <c r="Q403" s="7" t="s">
        <v>21</v>
      </c>
      <c r="R403" s="342" t="s">
        <v>20726</v>
      </c>
      <c r="S403" s="360" t="s">
        <v>1944</v>
      </c>
      <c r="T403" s="7" t="s">
        <v>22</v>
      </c>
      <c r="U403" s="9">
        <v>33444</v>
      </c>
      <c r="V403" s="329" t="s">
        <v>255</v>
      </c>
      <c r="W403" s="7" t="s">
        <v>141</v>
      </c>
      <c r="X403" s="7" t="s">
        <v>1936</v>
      </c>
      <c r="Y403" s="342" t="s">
        <v>20727</v>
      </c>
      <c r="Z403" s="9">
        <v>44293</v>
      </c>
      <c r="AA403" s="9" t="s">
        <v>1937</v>
      </c>
      <c r="AB403" s="7" t="s">
        <v>1938</v>
      </c>
      <c r="AC403" s="346" t="s">
        <v>1939</v>
      </c>
      <c r="AD403" s="7" t="s">
        <v>20728</v>
      </c>
      <c r="AE403" s="7" t="s">
        <v>1948</v>
      </c>
      <c r="AF403" s="329" t="s">
        <v>20729</v>
      </c>
      <c r="AG403" s="329" t="s">
        <v>20730</v>
      </c>
      <c r="AH403" s="329" t="s">
        <v>20729</v>
      </c>
      <c r="AI403" s="329" t="s">
        <v>20730</v>
      </c>
      <c r="AJ403" s="338" t="s">
        <v>20731</v>
      </c>
      <c r="AK403" s="329" t="s">
        <v>20732</v>
      </c>
      <c r="AL403" s="329" t="s">
        <v>1941</v>
      </c>
      <c r="AM403" s="373" t="s">
        <v>1540</v>
      </c>
      <c r="AN403" s="530" t="s">
        <v>1541</v>
      </c>
      <c r="AO403" s="7" t="s">
        <v>20733</v>
      </c>
      <c r="AP403" s="7"/>
      <c r="AQ403" s="10" t="s">
        <v>20734</v>
      </c>
      <c r="AR403" s="501" t="str">
        <f>Table2[[#This Row],[Employee Code]]</f>
        <v>12301704</v>
      </c>
      <c r="AS403" s="4" t="s">
        <v>16</v>
      </c>
      <c r="AT403" s="4" t="s">
        <v>14</v>
      </c>
    </row>
    <row r="404" spans="1:46" s="4" customFormat="1" ht="25" customHeight="1" x14ac:dyDescent="0.35">
      <c r="A404" s="365">
        <f t="shared" si="6"/>
        <v>403</v>
      </c>
      <c r="B404" s="232" t="s">
        <v>16669</v>
      </c>
      <c r="C404" s="8" t="s">
        <v>1542</v>
      </c>
      <c r="D404" s="7"/>
      <c r="E404" s="7" t="s">
        <v>129</v>
      </c>
      <c r="F404" s="9">
        <v>45089</v>
      </c>
      <c r="G404" s="9">
        <v>45148</v>
      </c>
      <c r="H404" s="336">
        <v>45536</v>
      </c>
      <c r="I404" s="336">
        <v>45900</v>
      </c>
      <c r="J404" s="329" t="s">
        <v>2085</v>
      </c>
      <c r="K404" s="499" t="s">
        <v>18</v>
      </c>
      <c r="L404" s="499" t="s">
        <v>283</v>
      </c>
      <c r="M404" s="243" t="s">
        <v>2116</v>
      </c>
      <c r="N404" s="243" t="s">
        <v>2017</v>
      </c>
      <c r="O404" s="243" t="s">
        <v>284</v>
      </c>
      <c r="P404" s="243" t="s">
        <v>13257</v>
      </c>
      <c r="Q404" s="7" t="s">
        <v>285</v>
      </c>
      <c r="R404" s="373" t="s">
        <v>20735</v>
      </c>
      <c r="S404" s="360" t="s">
        <v>2485</v>
      </c>
      <c r="T404" s="7" t="s">
        <v>22</v>
      </c>
      <c r="U404" s="9">
        <v>34090</v>
      </c>
      <c r="V404" s="9" t="s">
        <v>20736</v>
      </c>
      <c r="W404" s="9" t="s">
        <v>20736</v>
      </c>
      <c r="X404" s="7" t="s">
        <v>1936</v>
      </c>
      <c r="Y404" s="342" t="s">
        <v>20737</v>
      </c>
      <c r="Z404" s="9">
        <v>44375</v>
      </c>
      <c r="AA404" s="9" t="s">
        <v>1937</v>
      </c>
      <c r="AB404" s="329" t="s">
        <v>1946</v>
      </c>
      <c r="AC404" s="346" t="s">
        <v>1939</v>
      </c>
      <c r="AD404" s="11" t="s">
        <v>2661</v>
      </c>
      <c r="AE404" s="7" t="s">
        <v>20738</v>
      </c>
      <c r="AF404" s="329" t="s">
        <v>20739</v>
      </c>
      <c r="AG404" s="329" t="s">
        <v>20740</v>
      </c>
      <c r="AH404" s="329" t="s">
        <v>20741</v>
      </c>
      <c r="AI404" s="329" t="s">
        <v>20742</v>
      </c>
      <c r="AJ404" s="342" t="s">
        <v>20743</v>
      </c>
      <c r="AK404" s="7" t="s">
        <v>20744</v>
      </c>
      <c r="AL404" s="7" t="s">
        <v>1941</v>
      </c>
      <c r="AM404" s="373" t="s">
        <v>1543</v>
      </c>
      <c r="AN404" s="530" t="s">
        <v>1544</v>
      </c>
      <c r="AO404" s="7" t="s">
        <v>20745</v>
      </c>
      <c r="AP404" s="7"/>
      <c r="AQ404" s="10" t="s">
        <v>20746</v>
      </c>
      <c r="AR404" s="501" t="str">
        <f>Table2[[#This Row],[Employee Code]]</f>
        <v>12301709</v>
      </c>
      <c r="AS404" s="4" t="s">
        <v>16</v>
      </c>
      <c r="AT404" s="4" t="s">
        <v>17038</v>
      </c>
    </row>
    <row r="405" spans="1:46" s="4" customFormat="1" ht="25" customHeight="1" x14ac:dyDescent="0.35">
      <c r="A405" s="365">
        <f t="shared" si="6"/>
        <v>404</v>
      </c>
      <c r="B405" s="232" t="s">
        <v>16670</v>
      </c>
      <c r="C405" s="8" t="s">
        <v>1548</v>
      </c>
      <c r="D405" s="7" t="s">
        <v>18341</v>
      </c>
      <c r="E405" s="7" t="s">
        <v>145</v>
      </c>
      <c r="F405" s="9">
        <v>45089</v>
      </c>
      <c r="G405" s="9"/>
      <c r="H405" s="336">
        <v>45474</v>
      </c>
      <c r="I405" s="336">
        <v>45838</v>
      </c>
      <c r="J405" s="9" t="s">
        <v>2085</v>
      </c>
      <c r="K405" s="499" t="s">
        <v>34</v>
      </c>
      <c r="L405" s="499" t="s">
        <v>35</v>
      </c>
      <c r="M405" s="243" t="s">
        <v>35</v>
      </c>
      <c r="N405" s="337" t="s">
        <v>2050</v>
      </c>
      <c r="O405" s="243" t="s">
        <v>271</v>
      </c>
      <c r="P405" s="243" t="s">
        <v>2105</v>
      </c>
      <c r="Q405" s="7" t="s">
        <v>21</v>
      </c>
      <c r="R405" s="342" t="s">
        <v>20747</v>
      </c>
      <c r="S405" s="360" t="s">
        <v>1944</v>
      </c>
      <c r="T405" s="7" t="s">
        <v>22</v>
      </c>
      <c r="U405" s="9">
        <v>33473</v>
      </c>
      <c r="V405" s="329" t="s">
        <v>145</v>
      </c>
      <c r="W405" s="9" t="s">
        <v>145</v>
      </c>
      <c r="X405" s="7" t="s">
        <v>1936</v>
      </c>
      <c r="Y405" s="342" t="s">
        <v>20748</v>
      </c>
      <c r="Z405" s="9">
        <v>44580</v>
      </c>
      <c r="AA405" s="9" t="s">
        <v>1937</v>
      </c>
      <c r="AB405" s="7" t="s">
        <v>1938</v>
      </c>
      <c r="AC405" s="11" t="s">
        <v>1974</v>
      </c>
      <c r="AD405" s="7" t="s">
        <v>20749</v>
      </c>
      <c r="AE405" s="7" t="s">
        <v>20750</v>
      </c>
      <c r="AF405" s="329" t="s">
        <v>20751</v>
      </c>
      <c r="AG405" s="329" t="s">
        <v>20752</v>
      </c>
      <c r="AH405" s="329" t="s">
        <v>20751</v>
      </c>
      <c r="AI405" s="329" t="s">
        <v>20752</v>
      </c>
      <c r="AJ405" s="342" t="s">
        <v>20753</v>
      </c>
      <c r="AK405" s="7" t="s">
        <v>20754</v>
      </c>
      <c r="AL405" s="7" t="s">
        <v>1958</v>
      </c>
      <c r="AM405" s="373" t="s">
        <v>1549</v>
      </c>
      <c r="AN405" s="530" t="s">
        <v>1550</v>
      </c>
      <c r="AO405" s="7" t="s">
        <v>20755</v>
      </c>
      <c r="AP405" s="7"/>
      <c r="AQ405" s="10" t="s">
        <v>20756</v>
      </c>
      <c r="AR405" s="501" t="str">
        <f>Table2[[#This Row],[Employee Code]]</f>
        <v>12301711</v>
      </c>
      <c r="AS405" s="4" t="s">
        <v>16</v>
      </c>
      <c r="AT405" s="4" t="s">
        <v>17038</v>
      </c>
    </row>
    <row r="406" spans="1:46" s="4" customFormat="1" ht="25" customHeight="1" x14ac:dyDescent="0.35">
      <c r="A406" s="365">
        <f t="shared" si="6"/>
        <v>405</v>
      </c>
      <c r="B406" s="232" t="s">
        <v>16671</v>
      </c>
      <c r="C406" s="8" t="s">
        <v>1551</v>
      </c>
      <c r="D406" s="7"/>
      <c r="E406" s="329" t="s">
        <v>351</v>
      </c>
      <c r="F406" s="9">
        <v>45089</v>
      </c>
      <c r="G406" s="9">
        <v>45148</v>
      </c>
      <c r="H406" s="336">
        <v>45536</v>
      </c>
      <c r="I406" s="275">
        <v>45716</v>
      </c>
      <c r="J406" s="7" t="s">
        <v>12309</v>
      </c>
      <c r="K406" s="499" t="s">
        <v>80</v>
      </c>
      <c r="L406" s="499" t="s">
        <v>256</v>
      </c>
      <c r="M406" s="337" t="s">
        <v>2207</v>
      </c>
      <c r="N406" s="243" t="s">
        <v>1990</v>
      </c>
      <c r="O406" s="243" t="s">
        <v>196</v>
      </c>
      <c r="P406" s="243" t="s">
        <v>2061</v>
      </c>
      <c r="Q406" s="7" t="s">
        <v>83</v>
      </c>
      <c r="R406" s="342" t="s">
        <v>20757</v>
      </c>
      <c r="S406" s="360" t="s">
        <v>1944</v>
      </c>
      <c r="T406" s="7" t="s">
        <v>22</v>
      </c>
      <c r="U406" s="9">
        <v>29612</v>
      </c>
      <c r="V406" s="329" t="s">
        <v>1967</v>
      </c>
      <c r="W406" s="7" t="s">
        <v>2024</v>
      </c>
      <c r="X406" s="7" t="s">
        <v>1936</v>
      </c>
      <c r="Y406" s="342" t="s">
        <v>20758</v>
      </c>
      <c r="Z406" s="9">
        <v>44858</v>
      </c>
      <c r="AA406" s="9" t="s">
        <v>1937</v>
      </c>
      <c r="AB406" s="7" t="s">
        <v>1938</v>
      </c>
      <c r="AC406" s="346" t="s">
        <v>1939</v>
      </c>
      <c r="AD406" s="7" t="s">
        <v>2671</v>
      </c>
      <c r="AE406" s="7" t="s">
        <v>2672</v>
      </c>
      <c r="AF406" s="329" t="s">
        <v>20759</v>
      </c>
      <c r="AG406" s="329" t="s">
        <v>20760</v>
      </c>
      <c r="AH406" s="329" t="s">
        <v>20759</v>
      </c>
      <c r="AI406" s="329" t="s">
        <v>20760</v>
      </c>
      <c r="AJ406" s="342" t="s">
        <v>20761</v>
      </c>
      <c r="AK406" s="7" t="s">
        <v>2673</v>
      </c>
      <c r="AL406" s="7" t="s">
        <v>1941</v>
      </c>
      <c r="AM406" s="373" t="s">
        <v>1552</v>
      </c>
      <c r="AN406" s="377" t="s">
        <v>1553</v>
      </c>
      <c r="AO406" s="7" t="s">
        <v>20762</v>
      </c>
      <c r="AP406" s="7"/>
      <c r="AQ406" s="10" t="s">
        <v>20763</v>
      </c>
      <c r="AR406" s="501" t="str">
        <f>Table2[[#This Row],[Employee Code]]</f>
        <v>12301712</v>
      </c>
      <c r="AS406" s="4" t="s">
        <v>17358</v>
      </c>
      <c r="AT406" s="4" t="s">
        <v>17038</v>
      </c>
    </row>
    <row r="407" spans="1:46" s="4" customFormat="1" ht="25" customHeight="1" x14ac:dyDescent="0.35">
      <c r="A407" s="365">
        <f t="shared" si="6"/>
        <v>406</v>
      </c>
      <c r="B407" s="232" t="s">
        <v>16672</v>
      </c>
      <c r="C407" s="5" t="s">
        <v>1554</v>
      </c>
      <c r="E407" s="4" t="s">
        <v>14</v>
      </c>
      <c r="F407" s="502">
        <v>45096</v>
      </c>
      <c r="G407" s="502">
        <v>45155</v>
      </c>
      <c r="H407" s="9">
        <v>45536</v>
      </c>
      <c r="I407" s="336">
        <v>45900</v>
      </c>
      <c r="J407" s="7" t="s">
        <v>2085</v>
      </c>
      <c r="K407" s="337" t="s">
        <v>26</v>
      </c>
      <c r="L407" s="337" t="s">
        <v>16878</v>
      </c>
      <c r="M407" s="337" t="s">
        <v>16878</v>
      </c>
      <c r="N407" s="337" t="s">
        <v>2155</v>
      </c>
      <c r="O407" s="337" t="s">
        <v>187</v>
      </c>
      <c r="P407" s="337" t="s">
        <v>2054</v>
      </c>
      <c r="Q407" s="7" t="s">
        <v>21</v>
      </c>
      <c r="R407" s="342" t="s">
        <v>20764</v>
      </c>
      <c r="S407" s="360" t="s">
        <v>1944</v>
      </c>
      <c r="T407" s="7" t="s">
        <v>22</v>
      </c>
      <c r="U407" s="502">
        <v>36984</v>
      </c>
      <c r="V407" s="329" t="s">
        <v>57</v>
      </c>
      <c r="W407" s="4" t="s">
        <v>141</v>
      </c>
      <c r="X407" s="7" t="s">
        <v>1936</v>
      </c>
      <c r="Y407" s="531" t="s">
        <v>20765</v>
      </c>
      <c r="Z407" s="502">
        <v>44420</v>
      </c>
      <c r="AA407" s="502" t="s">
        <v>1937</v>
      </c>
      <c r="AB407" s="269" t="s">
        <v>1956</v>
      </c>
      <c r="AC407" s="346" t="s">
        <v>1939</v>
      </c>
      <c r="AD407" s="4" t="s">
        <v>1992</v>
      </c>
      <c r="AE407" s="4" t="s">
        <v>2408</v>
      </c>
      <c r="AF407" s="329" t="s">
        <v>20766</v>
      </c>
      <c r="AG407" s="329" t="s">
        <v>20767</v>
      </c>
      <c r="AH407" s="329" t="s">
        <v>20768</v>
      </c>
      <c r="AI407" s="329" t="s">
        <v>20769</v>
      </c>
      <c r="AJ407" s="338" t="s">
        <v>1555</v>
      </c>
      <c r="AK407" s="329" t="s">
        <v>20770</v>
      </c>
      <c r="AL407" s="329" t="s">
        <v>1953</v>
      </c>
      <c r="AM407" s="501" t="s">
        <v>1555</v>
      </c>
      <c r="AN407" s="530" t="s">
        <v>1556</v>
      </c>
      <c r="AO407" s="7" t="s">
        <v>20771</v>
      </c>
      <c r="AQ407" s="6" t="s">
        <v>20772</v>
      </c>
      <c r="AR407" s="501" t="str">
        <f>Table2[[#This Row],[Employee Code]]</f>
        <v>12301714</v>
      </c>
      <c r="AS407" s="4" t="s">
        <v>16</v>
      </c>
      <c r="AT407" s="4" t="s">
        <v>14</v>
      </c>
    </row>
    <row r="408" spans="1:46" s="4" customFormat="1" ht="25" customHeight="1" x14ac:dyDescent="0.35">
      <c r="A408" s="365">
        <f t="shared" si="6"/>
        <v>407</v>
      </c>
      <c r="B408" s="232" t="s">
        <v>16673</v>
      </c>
      <c r="C408" s="8" t="s">
        <v>1557</v>
      </c>
      <c r="D408" s="7" t="s">
        <v>20773</v>
      </c>
      <c r="E408" s="7" t="s">
        <v>1558</v>
      </c>
      <c r="F408" s="9">
        <v>45103</v>
      </c>
      <c r="G408" s="9"/>
      <c r="H408" s="336">
        <v>45474</v>
      </c>
      <c r="I408" s="336">
        <v>45838</v>
      </c>
      <c r="J408" s="9" t="s">
        <v>2085</v>
      </c>
      <c r="K408" s="499" t="s">
        <v>34</v>
      </c>
      <c r="L408" s="499" t="s">
        <v>35</v>
      </c>
      <c r="M408" s="331" t="s">
        <v>35</v>
      </c>
      <c r="N408" s="337" t="s">
        <v>2155</v>
      </c>
      <c r="O408" s="243" t="s">
        <v>626</v>
      </c>
      <c r="P408" s="243" t="s">
        <v>2285</v>
      </c>
      <c r="Q408" s="7" t="s">
        <v>21</v>
      </c>
      <c r="R408" s="342" t="s">
        <v>20774</v>
      </c>
      <c r="S408" s="360" t="s">
        <v>2234</v>
      </c>
      <c r="T408" s="7" t="s">
        <v>22</v>
      </c>
      <c r="U408" s="9">
        <v>31031</v>
      </c>
      <c r="V408" s="329" t="s">
        <v>1558</v>
      </c>
      <c r="W408" s="7" t="s">
        <v>1558</v>
      </c>
      <c r="X408" s="7" t="s">
        <v>1936</v>
      </c>
      <c r="Y408" s="342" t="s">
        <v>20775</v>
      </c>
      <c r="Z408" s="9">
        <v>44310</v>
      </c>
      <c r="AA408" s="9" t="s">
        <v>1937</v>
      </c>
      <c r="AB408" s="7" t="s">
        <v>1938</v>
      </c>
      <c r="AC408" s="346" t="s">
        <v>1939</v>
      </c>
      <c r="AD408" s="7" t="s">
        <v>2072</v>
      </c>
      <c r="AE408" s="7" t="s">
        <v>2041</v>
      </c>
      <c r="AF408" s="329" t="s">
        <v>20776</v>
      </c>
      <c r="AG408" s="329" t="s">
        <v>20777</v>
      </c>
      <c r="AH408" s="329" t="s">
        <v>20776</v>
      </c>
      <c r="AI408" s="329" t="s">
        <v>20777</v>
      </c>
      <c r="AJ408" s="338" t="s">
        <v>20778</v>
      </c>
      <c r="AK408" s="329" t="s">
        <v>20779</v>
      </c>
      <c r="AL408" s="329" t="s">
        <v>1953</v>
      </c>
      <c r="AM408" s="500" t="s">
        <v>1559</v>
      </c>
      <c r="AN408" s="530" t="s">
        <v>1560</v>
      </c>
      <c r="AO408" s="530" t="s">
        <v>20780</v>
      </c>
      <c r="AP408" s="7"/>
      <c r="AQ408" s="10" t="s">
        <v>20781</v>
      </c>
      <c r="AR408" s="501" t="str">
        <f>Table2[[#This Row],[Employee Code]]</f>
        <v>12301716</v>
      </c>
      <c r="AS408" s="4" t="s">
        <v>16</v>
      </c>
      <c r="AT408" s="4" t="s">
        <v>17038</v>
      </c>
    </row>
    <row r="409" spans="1:46" s="4" customFormat="1" ht="25" customHeight="1" x14ac:dyDescent="0.35">
      <c r="A409" s="365">
        <f t="shared" si="6"/>
        <v>408</v>
      </c>
      <c r="B409" s="232" t="s">
        <v>16675</v>
      </c>
      <c r="C409" s="8" t="s">
        <v>1562</v>
      </c>
      <c r="D409" s="7"/>
      <c r="E409" s="7" t="s">
        <v>14</v>
      </c>
      <c r="F409" s="9">
        <v>45110</v>
      </c>
      <c r="G409" s="9">
        <v>45169</v>
      </c>
      <c r="H409" s="336">
        <v>45536</v>
      </c>
      <c r="I409" s="336">
        <v>45900</v>
      </c>
      <c r="J409" s="9" t="s">
        <v>2085</v>
      </c>
      <c r="K409" s="499" t="s">
        <v>18</v>
      </c>
      <c r="L409" s="499" t="s">
        <v>19</v>
      </c>
      <c r="M409" s="331" t="s">
        <v>19</v>
      </c>
      <c r="N409" s="337" t="s">
        <v>2050</v>
      </c>
      <c r="O409" s="243" t="s">
        <v>321</v>
      </c>
      <c r="P409" s="243" t="s">
        <v>2134</v>
      </c>
      <c r="Q409" s="7" t="s">
        <v>21</v>
      </c>
      <c r="R409" s="342" t="s">
        <v>20782</v>
      </c>
      <c r="S409" s="360" t="s">
        <v>2252</v>
      </c>
      <c r="T409" s="7" t="s">
        <v>53</v>
      </c>
      <c r="U409" s="9">
        <v>35358</v>
      </c>
      <c r="V409" s="9" t="s">
        <v>2228</v>
      </c>
      <c r="W409" s="9" t="s">
        <v>2228</v>
      </c>
      <c r="X409" s="7" t="s">
        <v>1936</v>
      </c>
      <c r="Y409" s="342" t="s">
        <v>20783</v>
      </c>
      <c r="Z409" s="9">
        <v>44314</v>
      </c>
      <c r="AA409" s="9" t="s">
        <v>1937</v>
      </c>
      <c r="AB409" s="7" t="s">
        <v>1938</v>
      </c>
      <c r="AC409" s="346" t="s">
        <v>1939</v>
      </c>
      <c r="AD409" s="7" t="s">
        <v>2674</v>
      </c>
      <c r="AE409" s="7" t="s">
        <v>1948</v>
      </c>
      <c r="AF409" s="329" t="s">
        <v>2675</v>
      </c>
      <c r="AG409" s="329" t="s">
        <v>20784</v>
      </c>
      <c r="AH409" s="329" t="s">
        <v>20785</v>
      </c>
      <c r="AI409" s="329" t="s">
        <v>20786</v>
      </c>
      <c r="AJ409" s="342" t="s">
        <v>2676</v>
      </c>
      <c r="AK409" s="7" t="s">
        <v>2677</v>
      </c>
      <c r="AL409" s="7" t="s">
        <v>2005</v>
      </c>
      <c r="AM409" s="342" t="s">
        <v>1563</v>
      </c>
      <c r="AN409" s="530" t="s">
        <v>1564</v>
      </c>
      <c r="AO409" s="530" t="s">
        <v>20787</v>
      </c>
      <c r="AP409" s="7"/>
      <c r="AQ409" s="10" t="s">
        <v>20788</v>
      </c>
      <c r="AR409" s="501" t="str">
        <f>Table2[[#This Row],[Employee Code]]</f>
        <v>12301720</v>
      </c>
      <c r="AS409" s="4" t="s">
        <v>16</v>
      </c>
      <c r="AT409" s="4" t="s">
        <v>14</v>
      </c>
    </row>
    <row r="410" spans="1:46" s="4" customFormat="1" ht="25" customHeight="1" x14ac:dyDescent="0.35">
      <c r="A410" s="365">
        <f t="shared" si="6"/>
        <v>409</v>
      </c>
      <c r="B410" s="232" t="s">
        <v>16676</v>
      </c>
      <c r="C410" s="8" t="s">
        <v>1565</v>
      </c>
      <c r="D410" s="7"/>
      <c r="E410" s="7" t="s">
        <v>14</v>
      </c>
      <c r="F410" s="9">
        <v>45110</v>
      </c>
      <c r="G410" s="9">
        <v>45169</v>
      </c>
      <c r="H410" s="336">
        <v>45536</v>
      </c>
      <c r="I410" s="336">
        <v>45900</v>
      </c>
      <c r="J410" s="9" t="s">
        <v>2085</v>
      </c>
      <c r="K410" s="499" t="s">
        <v>34</v>
      </c>
      <c r="L410" s="499" t="s">
        <v>115</v>
      </c>
      <c r="M410" s="499" t="s">
        <v>2070</v>
      </c>
      <c r="N410" s="337" t="s">
        <v>1972</v>
      </c>
      <c r="O410" s="243" t="s">
        <v>801</v>
      </c>
      <c r="P410" s="280" t="s">
        <v>2362</v>
      </c>
      <c r="Q410" s="7" t="s">
        <v>21</v>
      </c>
      <c r="R410" s="342" t="s">
        <v>20789</v>
      </c>
      <c r="S410" s="360" t="s">
        <v>2259</v>
      </c>
      <c r="T410" s="7" t="s">
        <v>22</v>
      </c>
      <c r="U410" s="9">
        <v>31995</v>
      </c>
      <c r="V410" s="329" t="s">
        <v>255</v>
      </c>
      <c r="W410" s="9" t="s">
        <v>255</v>
      </c>
      <c r="X410" s="7" t="s">
        <v>1936</v>
      </c>
      <c r="Y410" s="342" t="s">
        <v>20790</v>
      </c>
      <c r="Z410" s="9">
        <v>44537</v>
      </c>
      <c r="AA410" s="9" t="s">
        <v>1937</v>
      </c>
      <c r="AB410" s="7" t="s">
        <v>1938</v>
      </c>
      <c r="AC410" s="346" t="s">
        <v>1939</v>
      </c>
      <c r="AD410" s="7" t="s">
        <v>2678</v>
      </c>
      <c r="AE410" s="7" t="s">
        <v>20791</v>
      </c>
      <c r="AF410" s="329" t="s">
        <v>20792</v>
      </c>
      <c r="AG410" s="329" t="s">
        <v>20793</v>
      </c>
      <c r="AH410" s="329" t="s">
        <v>20794</v>
      </c>
      <c r="AI410" s="329" t="s">
        <v>20795</v>
      </c>
      <c r="AJ410" s="342" t="s">
        <v>20796</v>
      </c>
      <c r="AK410" s="7" t="s">
        <v>20797</v>
      </c>
      <c r="AL410" s="7" t="s">
        <v>1941</v>
      </c>
      <c r="AM410" s="342" t="s">
        <v>1566</v>
      </c>
      <c r="AN410" s="530" t="s">
        <v>1567</v>
      </c>
      <c r="AO410" s="530" t="s">
        <v>20798</v>
      </c>
      <c r="AP410" s="7"/>
      <c r="AQ410" s="10" t="s">
        <v>20799</v>
      </c>
      <c r="AR410" s="501" t="str">
        <f>Table2[[#This Row],[Employee Code]]</f>
        <v>12301721</v>
      </c>
      <c r="AS410" s="4" t="s">
        <v>16</v>
      </c>
      <c r="AT410" s="4" t="s">
        <v>14</v>
      </c>
    </row>
    <row r="411" spans="1:46" s="4" customFormat="1" ht="25" customHeight="1" x14ac:dyDescent="0.35">
      <c r="A411" s="365">
        <f t="shared" si="6"/>
        <v>410</v>
      </c>
      <c r="B411" s="232" t="s">
        <v>16677</v>
      </c>
      <c r="C411" s="8" t="s">
        <v>1568</v>
      </c>
      <c r="D411" s="7"/>
      <c r="E411" s="7" t="s">
        <v>32</v>
      </c>
      <c r="F411" s="9">
        <v>45124</v>
      </c>
      <c r="G411" s="9">
        <v>45183</v>
      </c>
      <c r="H411" s="9">
        <v>45184</v>
      </c>
      <c r="I411" s="275">
        <v>45565</v>
      </c>
      <c r="J411" s="9" t="s">
        <v>2085</v>
      </c>
      <c r="K411" s="499" t="s">
        <v>34</v>
      </c>
      <c r="L411" s="499" t="s">
        <v>35</v>
      </c>
      <c r="M411" s="499" t="s">
        <v>2013</v>
      </c>
      <c r="N411" s="243" t="s">
        <v>1990</v>
      </c>
      <c r="O411" s="243" t="s">
        <v>805</v>
      </c>
      <c r="P411" s="243" t="s">
        <v>2364</v>
      </c>
      <c r="Q411" s="7" t="s">
        <v>21</v>
      </c>
      <c r="R411" s="342" t="s">
        <v>20800</v>
      </c>
      <c r="S411" s="360" t="s">
        <v>1944</v>
      </c>
      <c r="T411" s="7" t="s">
        <v>22</v>
      </c>
      <c r="U411" s="9">
        <v>34046</v>
      </c>
      <c r="V411" s="329" t="s">
        <v>79</v>
      </c>
      <c r="W411" s="9" t="s">
        <v>79</v>
      </c>
      <c r="X411" s="7" t="s">
        <v>1936</v>
      </c>
      <c r="Y411" s="342" t="s">
        <v>20801</v>
      </c>
      <c r="Z411" s="336">
        <v>44875</v>
      </c>
      <c r="AA411" s="329" t="s">
        <v>1937</v>
      </c>
      <c r="AB411" s="7" t="s">
        <v>1956</v>
      </c>
      <c r="AC411" s="11" t="s">
        <v>1939</v>
      </c>
      <c r="AD411" s="7" t="s">
        <v>2624</v>
      </c>
      <c r="AE411" s="7" t="s">
        <v>20802</v>
      </c>
      <c r="AF411" s="329" t="s">
        <v>20803</v>
      </c>
      <c r="AG411" s="329" t="s">
        <v>20804</v>
      </c>
      <c r="AH411" s="329" t="s">
        <v>20803</v>
      </c>
      <c r="AI411" s="329" t="s">
        <v>20804</v>
      </c>
      <c r="AJ411" s="342" t="s">
        <v>20805</v>
      </c>
      <c r="AK411" s="7" t="s">
        <v>20806</v>
      </c>
      <c r="AL411" s="7" t="s">
        <v>1993</v>
      </c>
      <c r="AM411" s="342" t="s">
        <v>1569</v>
      </c>
      <c r="AN411" s="532" t="s">
        <v>1570</v>
      </c>
      <c r="AO411" s="532" t="s">
        <v>20807</v>
      </c>
      <c r="AP411" s="7"/>
      <c r="AQ411" s="10" t="s">
        <v>20808</v>
      </c>
      <c r="AR411" s="501" t="str">
        <f>Table2[[#This Row],[Employee Code]]</f>
        <v>12301728</v>
      </c>
      <c r="AS411" s="4" t="s">
        <v>16</v>
      </c>
      <c r="AT411" s="4" t="s">
        <v>17038</v>
      </c>
    </row>
    <row r="412" spans="1:46" s="4" customFormat="1" ht="25" customHeight="1" x14ac:dyDescent="0.35">
      <c r="A412" s="365">
        <f t="shared" si="6"/>
        <v>411</v>
      </c>
      <c r="B412" s="232" t="s">
        <v>16678</v>
      </c>
      <c r="C412" s="8" t="s">
        <v>1571</v>
      </c>
      <c r="D412" s="7"/>
      <c r="E412" s="7" t="s">
        <v>14</v>
      </c>
      <c r="F412" s="9">
        <v>45124</v>
      </c>
      <c r="G412" s="9">
        <v>45183</v>
      </c>
      <c r="H412" s="9">
        <v>45184</v>
      </c>
      <c r="I412" s="275">
        <v>45565</v>
      </c>
      <c r="J412" s="9" t="s">
        <v>2085</v>
      </c>
      <c r="K412" s="499" t="s">
        <v>34</v>
      </c>
      <c r="L412" s="499" t="s">
        <v>35</v>
      </c>
      <c r="M412" s="499" t="s">
        <v>1989</v>
      </c>
      <c r="N412" s="243" t="s">
        <v>1990</v>
      </c>
      <c r="O412" s="243" t="s">
        <v>75</v>
      </c>
      <c r="P412" s="243" t="s">
        <v>1991</v>
      </c>
      <c r="Q412" s="7" t="s">
        <v>21</v>
      </c>
      <c r="R412" s="342" t="s">
        <v>20809</v>
      </c>
      <c r="S412" s="360" t="s">
        <v>1944</v>
      </c>
      <c r="T412" s="7" t="s">
        <v>22</v>
      </c>
      <c r="U412" s="9">
        <v>32884</v>
      </c>
      <c r="V412" s="9" t="s">
        <v>2015</v>
      </c>
      <c r="W412" s="9" t="s">
        <v>2015</v>
      </c>
      <c r="X412" s="7" t="s">
        <v>1936</v>
      </c>
      <c r="Y412" s="342" t="s">
        <v>20810</v>
      </c>
      <c r="Z412" s="336">
        <v>44474</v>
      </c>
      <c r="AA412" s="329" t="s">
        <v>1937</v>
      </c>
      <c r="AB412" s="7" t="s">
        <v>1956</v>
      </c>
      <c r="AC412" s="11" t="s">
        <v>1939</v>
      </c>
      <c r="AD412" s="7" t="s">
        <v>20811</v>
      </c>
      <c r="AE412" s="7" t="s">
        <v>2680</v>
      </c>
      <c r="AF412" s="329" t="s">
        <v>20812</v>
      </c>
      <c r="AG412" s="329" t="s">
        <v>20813</v>
      </c>
      <c r="AH412" s="329" t="s">
        <v>20814</v>
      </c>
      <c r="AI412" s="329" t="s">
        <v>20815</v>
      </c>
      <c r="AJ412" s="338" t="s">
        <v>20816</v>
      </c>
      <c r="AK412" s="329" t="s">
        <v>20817</v>
      </c>
      <c r="AL412" s="329" t="s">
        <v>1950</v>
      </c>
      <c r="AM412" s="342" t="s">
        <v>1572</v>
      </c>
      <c r="AN412" s="532" t="s">
        <v>1573</v>
      </c>
      <c r="AO412" s="532" t="s">
        <v>20818</v>
      </c>
      <c r="AP412" s="7"/>
      <c r="AQ412" s="10" t="s">
        <v>20819</v>
      </c>
      <c r="AR412" s="501" t="str">
        <f>Table2[[#This Row],[Employee Code]]</f>
        <v>12301729</v>
      </c>
      <c r="AS412" s="4" t="s">
        <v>16</v>
      </c>
      <c r="AT412" s="4" t="s">
        <v>14</v>
      </c>
    </row>
    <row r="413" spans="1:46" s="4" customFormat="1" ht="25" customHeight="1" x14ac:dyDescent="0.35">
      <c r="A413" s="365">
        <f t="shared" si="6"/>
        <v>412</v>
      </c>
      <c r="B413" s="232" t="s">
        <v>16679</v>
      </c>
      <c r="C413" s="8" t="s">
        <v>1574</v>
      </c>
      <c r="D413" s="7"/>
      <c r="E413" s="7" t="s">
        <v>501</v>
      </c>
      <c r="F413" s="9">
        <v>45124</v>
      </c>
      <c r="G413" s="9">
        <v>45183</v>
      </c>
      <c r="H413" s="9">
        <v>45184</v>
      </c>
      <c r="I413" s="275">
        <v>45565</v>
      </c>
      <c r="J413" s="9" t="s">
        <v>2085</v>
      </c>
      <c r="K413" s="499" t="s">
        <v>80</v>
      </c>
      <c r="L413" s="499" t="s">
        <v>163</v>
      </c>
      <c r="M413" s="499" t="s">
        <v>2133</v>
      </c>
      <c r="N413" s="243" t="s">
        <v>2017</v>
      </c>
      <c r="O413" s="243" t="s">
        <v>196</v>
      </c>
      <c r="P413" s="243" t="s">
        <v>2061</v>
      </c>
      <c r="Q413" s="7" t="s">
        <v>83</v>
      </c>
      <c r="R413" s="342" t="s">
        <v>20820</v>
      </c>
      <c r="S413" s="360" t="s">
        <v>2003</v>
      </c>
      <c r="T413" s="7" t="s">
        <v>22</v>
      </c>
      <c r="U413" s="9">
        <v>33000</v>
      </c>
      <c r="V413" s="329" t="s">
        <v>501</v>
      </c>
      <c r="W413" s="9" t="s">
        <v>501</v>
      </c>
      <c r="X413" s="7" t="s">
        <v>1936</v>
      </c>
      <c r="Y413" s="342" t="s">
        <v>2681</v>
      </c>
      <c r="Z413" s="9">
        <v>44419</v>
      </c>
      <c r="AA413" s="9" t="s">
        <v>1937</v>
      </c>
      <c r="AB413" s="7" t="s">
        <v>1946</v>
      </c>
      <c r="AC413" s="11" t="s">
        <v>1939</v>
      </c>
      <c r="AD413" s="7" t="s">
        <v>20821</v>
      </c>
      <c r="AE413" s="7" t="s">
        <v>2041</v>
      </c>
      <c r="AF413" s="329" t="s">
        <v>20822</v>
      </c>
      <c r="AG413" s="329" t="s">
        <v>20823</v>
      </c>
      <c r="AH413" s="329" t="s">
        <v>20824</v>
      </c>
      <c r="AI413" s="329" t="s">
        <v>20825</v>
      </c>
      <c r="AJ413" s="342" t="s">
        <v>2682</v>
      </c>
      <c r="AK413" s="7" t="s">
        <v>20826</v>
      </c>
      <c r="AL413" s="7" t="s">
        <v>1993</v>
      </c>
      <c r="AM413" s="342" t="s">
        <v>1575</v>
      </c>
      <c r="AN413" s="371" t="s">
        <v>1576</v>
      </c>
      <c r="AO413" s="368" t="s">
        <v>20827</v>
      </c>
      <c r="AP413" s="7"/>
      <c r="AQ413" s="10" t="s">
        <v>20828</v>
      </c>
      <c r="AR413" s="501" t="str">
        <f>Table2[[#This Row],[Employee Code]]</f>
        <v>12301730</v>
      </c>
      <c r="AS413" s="4" t="s">
        <v>17358</v>
      </c>
      <c r="AT413" s="4" t="s">
        <v>17038</v>
      </c>
    </row>
    <row r="414" spans="1:46" s="4" customFormat="1" ht="25" customHeight="1" x14ac:dyDescent="0.35">
      <c r="A414" s="365">
        <f t="shared" si="6"/>
        <v>413</v>
      </c>
      <c r="B414" s="338" t="s">
        <v>16680</v>
      </c>
      <c r="C414" s="5" t="s">
        <v>1577</v>
      </c>
      <c r="E414" s="4" t="s">
        <v>141</v>
      </c>
      <c r="F414" s="502">
        <v>45126</v>
      </c>
      <c r="G414" s="502">
        <v>45185</v>
      </c>
      <c r="H414" s="9">
        <v>45186</v>
      </c>
      <c r="I414" s="336">
        <v>45565</v>
      </c>
      <c r="J414" s="502" t="s">
        <v>2085</v>
      </c>
      <c r="K414" s="499" t="s">
        <v>34</v>
      </c>
      <c r="L414" s="499" t="s">
        <v>35</v>
      </c>
      <c r="M414" s="499" t="s">
        <v>35</v>
      </c>
      <c r="N414" s="337" t="s">
        <v>2126</v>
      </c>
      <c r="O414" s="243" t="s">
        <v>307</v>
      </c>
      <c r="P414" s="243" t="s">
        <v>2285</v>
      </c>
      <c r="Q414" s="7" t="s">
        <v>21</v>
      </c>
      <c r="R414" s="342" t="s">
        <v>20829</v>
      </c>
      <c r="S414" s="360" t="s">
        <v>1944</v>
      </c>
      <c r="T414" s="7" t="s">
        <v>22</v>
      </c>
      <c r="U414" s="502">
        <v>34154</v>
      </c>
      <c r="V414" s="502" t="s">
        <v>141</v>
      </c>
      <c r="W414" s="502" t="s">
        <v>141</v>
      </c>
      <c r="X414" s="4" t="s">
        <v>1936</v>
      </c>
      <c r="Y414" s="531" t="s">
        <v>20830</v>
      </c>
      <c r="Z414" s="502">
        <v>44379</v>
      </c>
      <c r="AA414" s="502" t="s">
        <v>1937</v>
      </c>
      <c r="AB414" s="4" t="s">
        <v>1938</v>
      </c>
      <c r="AC414" s="504" t="s">
        <v>1974</v>
      </c>
      <c r="AD414" s="4" t="s">
        <v>20831</v>
      </c>
      <c r="AE414" s="4" t="s">
        <v>2041</v>
      </c>
      <c r="AF414" s="329" t="s">
        <v>20832</v>
      </c>
      <c r="AG414" s="329" t="s">
        <v>20833</v>
      </c>
      <c r="AH414" s="329" t="s">
        <v>20832</v>
      </c>
      <c r="AI414" s="329" t="s">
        <v>20833</v>
      </c>
      <c r="AJ414" s="338" t="s">
        <v>20834</v>
      </c>
      <c r="AK414" s="329" t="s">
        <v>20835</v>
      </c>
      <c r="AL414" s="329" t="s">
        <v>1941</v>
      </c>
      <c r="AM414" s="531" t="s">
        <v>1578</v>
      </c>
      <c r="AN414" s="532" t="s">
        <v>1579</v>
      </c>
      <c r="AO414" s="532" t="s">
        <v>20836</v>
      </c>
      <c r="AQ414" s="6" t="s">
        <v>20837</v>
      </c>
      <c r="AR414" s="501" t="str">
        <f>Table2[[#This Row],[Employee Code]]</f>
        <v>12301732</v>
      </c>
      <c r="AS414" s="4" t="s">
        <v>16</v>
      </c>
      <c r="AT414" s="4" t="s">
        <v>17038</v>
      </c>
    </row>
    <row r="415" spans="1:46" s="4" customFormat="1" ht="25" customHeight="1" x14ac:dyDescent="0.35">
      <c r="A415" s="365">
        <f t="shared" si="6"/>
        <v>414</v>
      </c>
      <c r="B415" s="232" t="s">
        <v>16681</v>
      </c>
      <c r="C415" s="8" t="s">
        <v>1580</v>
      </c>
      <c r="D415" s="7"/>
      <c r="E415" s="7" t="s">
        <v>14</v>
      </c>
      <c r="F415" s="9">
        <v>45138</v>
      </c>
      <c r="G415" s="9">
        <v>45197</v>
      </c>
      <c r="H415" s="9">
        <v>45198</v>
      </c>
      <c r="I415" s="275">
        <v>45565</v>
      </c>
      <c r="J415" s="502" t="s">
        <v>2085</v>
      </c>
      <c r="K415" s="499" t="s">
        <v>69</v>
      </c>
      <c r="L415" s="499" t="s">
        <v>70</v>
      </c>
      <c r="M415" s="499" t="s">
        <v>2147</v>
      </c>
      <c r="N415" s="10" t="s">
        <v>1990</v>
      </c>
      <c r="O415" s="331" t="s">
        <v>505</v>
      </c>
      <c r="P415" s="243" t="s">
        <v>2236</v>
      </c>
      <c r="Q415" s="7" t="s">
        <v>21</v>
      </c>
      <c r="R415" s="342" t="s">
        <v>20838</v>
      </c>
      <c r="S415" s="360" t="s">
        <v>1935</v>
      </c>
      <c r="T415" s="7" t="s">
        <v>53</v>
      </c>
      <c r="U415" s="9">
        <v>34089</v>
      </c>
      <c r="V415" s="329" t="s">
        <v>2114</v>
      </c>
      <c r="W415" s="9" t="s">
        <v>2114</v>
      </c>
      <c r="X415" s="7" t="s">
        <v>1936</v>
      </c>
      <c r="Y415" s="338" t="s">
        <v>20839</v>
      </c>
      <c r="Z415" s="336">
        <v>44522</v>
      </c>
      <c r="AA415" s="329" t="s">
        <v>1937</v>
      </c>
      <c r="AB415" s="7" t="s">
        <v>1938</v>
      </c>
      <c r="AC415" s="11" t="s">
        <v>1939</v>
      </c>
      <c r="AD415" s="7" t="s">
        <v>2394</v>
      </c>
      <c r="AE415" s="7" t="s">
        <v>1988</v>
      </c>
      <c r="AF415" s="329" t="s">
        <v>20840</v>
      </c>
      <c r="AG415" s="329" t="s">
        <v>20841</v>
      </c>
      <c r="AH415" s="329" t="s">
        <v>20840</v>
      </c>
      <c r="AI415" s="329" t="s">
        <v>20841</v>
      </c>
      <c r="AJ415" s="338" t="s">
        <v>20842</v>
      </c>
      <c r="AK415" s="329" t="s">
        <v>20843</v>
      </c>
      <c r="AL415" s="329" t="s">
        <v>1971</v>
      </c>
      <c r="AM415" s="342" t="s">
        <v>1581</v>
      </c>
      <c r="AN415" s="530" t="s">
        <v>1582</v>
      </c>
      <c r="AO415" s="530" t="s">
        <v>20844</v>
      </c>
      <c r="AP415" s="7"/>
      <c r="AQ415" s="10" t="s">
        <v>20845</v>
      </c>
      <c r="AR415" s="501" t="str">
        <f>Table2[[#This Row],[Employee Code]]</f>
        <v>12301734</v>
      </c>
      <c r="AS415" s="4" t="s">
        <v>16</v>
      </c>
      <c r="AT415" s="4" t="s">
        <v>14</v>
      </c>
    </row>
    <row r="416" spans="1:46" s="4" customFormat="1" ht="25" customHeight="1" x14ac:dyDescent="0.35">
      <c r="A416" s="365">
        <f t="shared" si="6"/>
        <v>415</v>
      </c>
      <c r="B416" s="338" t="s">
        <v>16682</v>
      </c>
      <c r="C416" s="5" t="s">
        <v>1583</v>
      </c>
      <c r="E416" s="4" t="s">
        <v>14</v>
      </c>
      <c r="F416" s="502">
        <v>45138</v>
      </c>
      <c r="G416" s="502">
        <v>45197</v>
      </c>
      <c r="H416" s="9">
        <v>45198</v>
      </c>
      <c r="I416" s="336">
        <v>45565</v>
      </c>
      <c r="J416" s="502" t="s">
        <v>2085</v>
      </c>
      <c r="K416" s="499" t="s">
        <v>34</v>
      </c>
      <c r="L416" s="499" t="s">
        <v>115</v>
      </c>
      <c r="M416" s="499" t="s">
        <v>2070</v>
      </c>
      <c r="N416" s="243" t="s">
        <v>2017</v>
      </c>
      <c r="O416" s="243" t="s">
        <v>898</v>
      </c>
      <c r="P416" s="243" t="s">
        <v>2396</v>
      </c>
      <c r="Q416" s="7" t="s">
        <v>21</v>
      </c>
      <c r="R416" s="342" t="s">
        <v>20846</v>
      </c>
      <c r="S416" s="360" t="s">
        <v>2252</v>
      </c>
      <c r="T416" s="7" t="s">
        <v>22</v>
      </c>
      <c r="U416" s="502">
        <v>34895</v>
      </c>
      <c r="V416" s="7" t="s">
        <v>2109</v>
      </c>
      <c r="W416" s="502" t="s">
        <v>311</v>
      </c>
      <c r="X416" s="4" t="s">
        <v>1936</v>
      </c>
      <c r="Y416" s="531" t="s">
        <v>20847</v>
      </c>
      <c r="Z416" s="336">
        <v>44798</v>
      </c>
      <c r="AA416" s="329" t="s">
        <v>1937</v>
      </c>
      <c r="AB416" s="4" t="s">
        <v>1956</v>
      </c>
      <c r="AC416" s="504" t="s">
        <v>1939</v>
      </c>
      <c r="AD416" s="4" t="s">
        <v>2574</v>
      </c>
      <c r="AE416" s="4" t="s">
        <v>2683</v>
      </c>
      <c r="AF416" s="329" t="s">
        <v>20848</v>
      </c>
      <c r="AG416" s="329" t="s">
        <v>20849</v>
      </c>
      <c r="AH416" s="329" t="s">
        <v>20848</v>
      </c>
      <c r="AI416" s="329" t="s">
        <v>20849</v>
      </c>
      <c r="AJ416" s="338" t="s">
        <v>20850</v>
      </c>
      <c r="AK416" s="329" t="s">
        <v>2684</v>
      </c>
      <c r="AL416" s="329" t="s">
        <v>1950</v>
      </c>
      <c r="AM416" s="531" t="s">
        <v>1584</v>
      </c>
      <c r="AN416" s="532" t="s">
        <v>1585</v>
      </c>
      <c r="AO416" s="532" t="s">
        <v>20851</v>
      </c>
      <c r="AQ416" s="6" t="s">
        <v>20852</v>
      </c>
      <c r="AR416" s="501" t="str">
        <f>Table2[[#This Row],[Employee Code]]</f>
        <v>12301735</v>
      </c>
      <c r="AS416" s="4" t="s">
        <v>16</v>
      </c>
      <c r="AT416" s="4" t="s">
        <v>14</v>
      </c>
    </row>
    <row r="417" spans="1:46" s="4" customFormat="1" ht="25" customHeight="1" x14ac:dyDescent="0.35">
      <c r="A417" s="365">
        <f t="shared" si="6"/>
        <v>416</v>
      </c>
      <c r="B417" s="232" t="s">
        <v>16683</v>
      </c>
      <c r="C417" s="5" t="s">
        <v>1586</v>
      </c>
      <c r="E417" s="7" t="s">
        <v>343</v>
      </c>
      <c r="F417" s="9">
        <v>45139</v>
      </c>
      <c r="G417" s="9">
        <v>45198</v>
      </c>
      <c r="H417" s="9">
        <v>45199</v>
      </c>
      <c r="I417" s="336">
        <v>45565</v>
      </c>
      <c r="J417" s="502" t="s">
        <v>2085</v>
      </c>
      <c r="K417" s="499" t="s">
        <v>80</v>
      </c>
      <c r="L417" s="499" t="s">
        <v>195</v>
      </c>
      <c r="M417" s="499" t="s">
        <v>2141</v>
      </c>
      <c r="N417" s="243" t="s">
        <v>2017</v>
      </c>
      <c r="O417" s="243" t="s">
        <v>196</v>
      </c>
      <c r="P417" s="243" t="s">
        <v>2061</v>
      </c>
      <c r="Q417" s="7" t="s">
        <v>83</v>
      </c>
      <c r="R417" s="342" t="s">
        <v>20853</v>
      </c>
      <c r="S417" s="360" t="s">
        <v>1944</v>
      </c>
      <c r="T417" s="7" t="s">
        <v>53</v>
      </c>
      <c r="U417" s="502">
        <v>31925</v>
      </c>
      <c r="V417" s="502" t="s">
        <v>101</v>
      </c>
      <c r="W417" s="502" t="s">
        <v>334</v>
      </c>
      <c r="X417" s="4" t="s">
        <v>1936</v>
      </c>
      <c r="Y417" s="531" t="s">
        <v>20854</v>
      </c>
      <c r="Z417" s="502">
        <v>44375</v>
      </c>
      <c r="AA417" s="502" t="s">
        <v>1937</v>
      </c>
      <c r="AB417" s="7" t="s">
        <v>1938</v>
      </c>
      <c r="AC417" s="504" t="s">
        <v>1939</v>
      </c>
      <c r="AD417" s="4" t="s">
        <v>20855</v>
      </c>
      <c r="AE417" s="4" t="s">
        <v>20856</v>
      </c>
      <c r="AF417" s="329" t="s">
        <v>20857</v>
      </c>
      <c r="AG417" s="329" t="s">
        <v>20858</v>
      </c>
      <c r="AH417" s="329" t="s">
        <v>20857</v>
      </c>
      <c r="AI417" s="329" t="s">
        <v>20858</v>
      </c>
      <c r="AJ417" s="338" t="s">
        <v>20859</v>
      </c>
      <c r="AK417" s="329" t="s">
        <v>20860</v>
      </c>
      <c r="AL417" s="329" t="s">
        <v>2107</v>
      </c>
      <c r="AM417" s="531" t="s">
        <v>1587</v>
      </c>
      <c r="AN417" s="377" t="s">
        <v>1588</v>
      </c>
      <c r="AO417" s="533" t="s">
        <v>20861</v>
      </c>
      <c r="AQ417" s="6" t="s">
        <v>20862</v>
      </c>
      <c r="AR417" s="501" t="str">
        <f>Table2[[#This Row],[Employee Code]]</f>
        <v>12301736</v>
      </c>
      <c r="AS417" s="4" t="s">
        <v>17358</v>
      </c>
      <c r="AT417" s="4" t="s">
        <v>17038</v>
      </c>
    </row>
    <row r="418" spans="1:46" s="4" customFormat="1" ht="25" customHeight="1" x14ac:dyDescent="0.35">
      <c r="A418" s="365">
        <f t="shared" si="6"/>
        <v>417</v>
      </c>
      <c r="B418" s="232" t="s">
        <v>3075</v>
      </c>
      <c r="C418" s="8" t="s">
        <v>822</v>
      </c>
      <c r="D418" s="7"/>
      <c r="E418" s="7" t="s">
        <v>32</v>
      </c>
      <c r="F418" s="9">
        <v>45145</v>
      </c>
      <c r="G418" s="9">
        <v>45204</v>
      </c>
      <c r="H418" s="9">
        <v>45205</v>
      </c>
      <c r="I418" s="275">
        <v>45596</v>
      </c>
      <c r="J418" s="502" t="s">
        <v>2085</v>
      </c>
      <c r="K418" s="274" t="s">
        <v>34</v>
      </c>
      <c r="L418" s="274" t="s">
        <v>35</v>
      </c>
      <c r="M418" s="331" t="s">
        <v>2013</v>
      </c>
      <c r="N418" s="243" t="s">
        <v>2017</v>
      </c>
      <c r="O418" s="243" t="s">
        <v>1589</v>
      </c>
      <c r="P418" s="243" t="s">
        <v>2685</v>
      </c>
      <c r="Q418" s="7" t="s">
        <v>21</v>
      </c>
      <c r="R418" s="342" t="s">
        <v>20863</v>
      </c>
      <c r="S418" s="360" t="s">
        <v>1986</v>
      </c>
      <c r="T418" s="7" t="s">
        <v>22</v>
      </c>
      <c r="U418" s="9">
        <v>34978</v>
      </c>
      <c r="V418" s="9" t="s">
        <v>2024</v>
      </c>
      <c r="W418" s="9" t="s">
        <v>2024</v>
      </c>
      <c r="X418" s="7" t="s">
        <v>1936</v>
      </c>
      <c r="Y418" s="342" t="s">
        <v>20864</v>
      </c>
      <c r="Z418" s="9">
        <v>44813</v>
      </c>
      <c r="AA418" s="9" t="s">
        <v>1937</v>
      </c>
      <c r="AB418" s="7" t="s">
        <v>1956</v>
      </c>
      <c r="AC418" s="11" t="s">
        <v>1939</v>
      </c>
      <c r="AD418" s="7" t="s">
        <v>20865</v>
      </c>
      <c r="AE418" s="7" t="s">
        <v>20866</v>
      </c>
      <c r="AF418" s="329" t="s">
        <v>20867</v>
      </c>
      <c r="AG418" s="329" t="s">
        <v>20868</v>
      </c>
      <c r="AH418" s="329" t="s">
        <v>20869</v>
      </c>
      <c r="AI418" s="329" t="s">
        <v>20870</v>
      </c>
      <c r="AJ418" s="338" t="s">
        <v>20871</v>
      </c>
      <c r="AK418" s="329" t="s">
        <v>20872</v>
      </c>
      <c r="AL418" s="329" t="s">
        <v>1950</v>
      </c>
      <c r="AM418" s="342" t="s">
        <v>1590</v>
      </c>
      <c r="AN418" s="530" t="s">
        <v>1591</v>
      </c>
      <c r="AO418" s="530" t="s">
        <v>20873</v>
      </c>
      <c r="AP418" s="7"/>
      <c r="AQ418" s="10" t="s">
        <v>18864</v>
      </c>
      <c r="AR418" s="501" t="str">
        <f>Table2[[#This Row],[Employee Code]]</f>
        <v>12301737</v>
      </c>
      <c r="AS418" s="4" t="s">
        <v>16</v>
      </c>
      <c r="AT418" s="4" t="s">
        <v>17038</v>
      </c>
    </row>
    <row r="419" spans="1:46" s="4" customFormat="1" ht="25" customHeight="1" x14ac:dyDescent="0.35">
      <c r="A419" s="365">
        <f t="shared" si="6"/>
        <v>418</v>
      </c>
      <c r="B419" s="232" t="s">
        <v>16684</v>
      </c>
      <c r="C419" s="8" t="s">
        <v>1592</v>
      </c>
      <c r="D419" s="7" t="s">
        <v>20874</v>
      </c>
      <c r="E419" s="7" t="s">
        <v>14</v>
      </c>
      <c r="F419" s="9">
        <v>45145</v>
      </c>
      <c r="G419" s="9"/>
      <c r="H419" s="9">
        <v>45145</v>
      </c>
      <c r="I419" s="275"/>
      <c r="J419" s="329" t="s">
        <v>1932</v>
      </c>
      <c r="K419" s="337" t="s">
        <v>64</v>
      </c>
      <c r="L419" s="337" t="s">
        <v>96</v>
      </c>
      <c r="M419" s="331" t="s">
        <v>2001</v>
      </c>
      <c r="N419" s="280" t="s">
        <v>2017</v>
      </c>
      <c r="O419" s="280" t="s">
        <v>97</v>
      </c>
      <c r="P419" s="337" t="s">
        <v>2002</v>
      </c>
      <c r="Q419" s="7" t="s">
        <v>21</v>
      </c>
      <c r="R419" s="342" t="s">
        <v>20875</v>
      </c>
      <c r="S419" s="360" t="s">
        <v>2174</v>
      </c>
      <c r="T419" s="7" t="s">
        <v>22</v>
      </c>
      <c r="U419" s="9">
        <v>34283</v>
      </c>
      <c r="V419" s="329" t="s">
        <v>255</v>
      </c>
      <c r="W419" s="9" t="s">
        <v>255</v>
      </c>
      <c r="X419" s="7" t="s">
        <v>1936</v>
      </c>
      <c r="Y419" s="342" t="s">
        <v>20876</v>
      </c>
      <c r="Z419" s="9">
        <v>44983</v>
      </c>
      <c r="AA419" s="9" t="s">
        <v>1937</v>
      </c>
      <c r="AB419" s="7" t="s">
        <v>1938</v>
      </c>
      <c r="AC419" s="11" t="s">
        <v>1968</v>
      </c>
      <c r="AD419" s="7" t="s">
        <v>2686</v>
      </c>
      <c r="AE419" s="7" t="s">
        <v>20877</v>
      </c>
      <c r="AF419" s="329" t="s">
        <v>20878</v>
      </c>
      <c r="AG419" s="329" t="s">
        <v>20879</v>
      </c>
      <c r="AH419" s="329" t="s">
        <v>20878</v>
      </c>
      <c r="AI419" s="329" t="s">
        <v>20879</v>
      </c>
      <c r="AJ419" s="342" t="s">
        <v>20880</v>
      </c>
      <c r="AK419" s="7" t="s">
        <v>20881</v>
      </c>
      <c r="AL419" s="7" t="s">
        <v>2005</v>
      </c>
      <c r="AM419" s="342" t="s">
        <v>1593</v>
      </c>
      <c r="AN419" s="530" t="s">
        <v>1594</v>
      </c>
      <c r="AO419" s="530" t="s">
        <v>20882</v>
      </c>
      <c r="AP419" s="7"/>
      <c r="AQ419" s="10" t="s">
        <v>20883</v>
      </c>
      <c r="AR419" s="501" t="str">
        <f>Table2[[#This Row],[Employee Code]]</f>
        <v>12301739</v>
      </c>
      <c r="AS419" s="4" t="s">
        <v>16</v>
      </c>
      <c r="AT419" s="4" t="s">
        <v>14</v>
      </c>
    </row>
    <row r="420" spans="1:46" s="4" customFormat="1" ht="25" customHeight="1" x14ac:dyDescent="0.35">
      <c r="A420" s="365">
        <f t="shared" si="6"/>
        <v>419</v>
      </c>
      <c r="B420" s="232" t="s">
        <v>16685</v>
      </c>
      <c r="C420" s="8" t="s">
        <v>1595</v>
      </c>
      <c r="D420" s="7"/>
      <c r="E420" s="7" t="s">
        <v>14</v>
      </c>
      <c r="F420" s="9">
        <v>45145</v>
      </c>
      <c r="G420" s="9">
        <v>45204</v>
      </c>
      <c r="H420" s="9">
        <v>45205</v>
      </c>
      <c r="I420" s="275">
        <v>45596</v>
      </c>
      <c r="J420" s="502" t="s">
        <v>2085</v>
      </c>
      <c r="K420" s="337" t="s">
        <v>40</v>
      </c>
      <c r="L420" s="337" t="s">
        <v>47</v>
      </c>
      <c r="M420" s="331" t="s">
        <v>2027</v>
      </c>
      <c r="N420" s="337" t="s">
        <v>2155</v>
      </c>
      <c r="O420" s="243" t="s">
        <v>1445</v>
      </c>
      <c r="P420" s="243" t="s">
        <v>2608</v>
      </c>
      <c r="Q420" s="7" t="s">
        <v>21</v>
      </c>
      <c r="R420" s="342" t="s">
        <v>20884</v>
      </c>
      <c r="S420" s="360" t="s">
        <v>1944</v>
      </c>
      <c r="T420" s="7" t="s">
        <v>22</v>
      </c>
      <c r="U420" s="9">
        <v>33239</v>
      </c>
      <c r="V420" s="9" t="s">
        <v>699</v>
      </c>
      <c r="W420" s="9" t="s">
        <v>699</v>
      </c>
      <c r="X420" s="7" t="s">
        <v>1936</v>
      </c>
      <c r="Y420" s="342" t="s">
        <v>20885</v>
      </c>
      <c r="Z420" s="9">
        <v>44861</v>
      </c>
      <c r="AA420" s="9" t="s">
        <v>1937</v>
      </c>
      <c r="AB420" s="7" t="s">
        <v>1938</v>
      </c>
      <c r="AC420" s="11" t="s">
        <v>1939</v>
      </c>
      <c r="AD420" s="7" t="s">
        <v>2687</v>
      </c>
      <c r="AE420" s="7" t="s">
        <v>1948</v>
      </c>
      <c r="AF420" s="329" t="s">
        <v>20886</v>
      </c>
      <c r="AG420" s="329" t="s">
        <v>20887</v>
      </c>
      <c r="AH420" s="329" t="s">
        <v>20886</v>
      </c>
      <c r="AI420" s="329" t="s">
        <v>20887</v>
      </c>
      <c r="AJ420" s="338" t="s">
        <v>20888</v>
      </c>
      <c r="AK420" s="329" t="s">
        <v>20889</v>
      </c>
      <c r="AL420" s="329" t="s">
        <v>1941</v>
      </c>
      <c r="AM420" s="500" t="s">
        <v>1596</v>
      </c>
      <c r="AN420" s="530" t="s">
        <v>1597</v>
      </c>
      <c r="AO420" s="530" t="s">
        <v>20890</v>
      </c>
      <c r="AP420" s="7"/>
      <c r="AQ420" s="10" t="s">
        <v>20891</v>
      </c>
      <c r="AR420" s="501" t="str">
        <f>Table2[[#This Row],[Employee Code]]</f>
        <v>12301742</v>
      </c>
      <c r="AS420" s="4" t="s">
        <v>16</v>
      </c>
      <c r="AT420" s="4" t="s">
        <v>14</v>
      </c>
    </row>
    <row r="421" spans="1:46" s="4" customFormat="1" ht="25" customHeight="1" x14ac:dyDescent="0.35">
      <c r="A421" s="365">
        <f t="shared" si="6"/>
        <v>420</v>
      </c>
      <c r="B421" s="232" t="s">
        <v>16686</v>
      </c>
      <c r="C421" s="8" t="s">
        <v>1598</v>
      </c>
      <c r="D421" s="7"/>
      <c r="E421" s="7" t="s">
        <v>14</v>
      </c>
      <c r="F421" s="9">
        <v>45152</v>
      </c>
      <c r="G421" s="9">
        <v>45211</v>
      </c>
      <c r="H421" s="9">
        <v>45212</v>
      </c>
      <c r="I421" s="275">
        <v>45596</v>
      </c>
      <c r="J421" s="502" t="s">
        <v>2085</v>
      </c>
      <c r="K421" s="337" t="s">
        <v>18</v>
      </c>
      <c r="L421" s="337" t="s">
        <v>218</v>
      </c>
      <c r="M421" s="331" t="s">
        <v>19415</v>
      </c>
      <c r="N421" s="243" t="s">
        <v>1933</v>
      </c>
      <c r="O421" s="243" t="s">
        <v>1599</v>
      </c>
      <c r="P421" s="243" t="s">
        <v>2688</v>
      </c>
      <c r="Q421" s="7" t="s">
        <v>21</v>
      </c>
      <c r="R421" s="342" t="s">
        <v>20892</v>
      </c>
      <c r="S421" s="360" t="s">
        <v>1935</v>
      </c>
      <c r="T421" s="7" t="s">
        <v>22</v>
      </c>
      <c r="U421" s="9">
        <v>33506</v>
      </c>
      <c r="V421" s="9" t="s">
        <v>2024</v>
      </c>
      <c r="W421" s="9" t="s">
        <v>2024</v>
      </c>
      <c r="X421" s="7" t="s">
        <v>1936</v>
      </c>
      <c r="Y421" s="342" t="s">
        <v>2689</v>
      </c>
      <c r="Z421" s="9">
        <v>44913</v>
      </c>
      <c r="AA421" s="9" t="s">
        <v>1937</v>
      </c>
      <c r="AB421" s="7" t="s">
        <v>1956</v>
      </c>
      <c r="AC421" s="11" t="s">
        <v>1968</v>
      </c>
      <c r="AD421" s="7" t="s">
        <v>20893</v>
      </c>
      <c r="AE421" s="7" t="s">
        <v>20894</v>
      </c>
      <c r="AF421" s="329" t="s">
        <v>20895</v>
      </c>
      <c r="AG421" s="329" t="s">
        <v>20896</v>
      </c>
      <c r="AH421" s="329" t="s">
        <v>20897</v>
      </c>
      <c r="AI421" s="329" t="s">
        <v>20898</v>
      </c>
      <c r="AJ421" s="338" t="s">
        <v>2690</v>
      </c>
      <c r="AK421" s="329" t="s">
        <v>2691</v>
      </c>
      <c r="AL421" s="329" t="s">
        <v>1950</v>
      </c>
      <c r="AM421" s="342" t="s">
        <v>1600</v>
      </c>
      <c r="AN421" s="530" t="s">
        <v>1601</v>
      </c>
      <c r="AO421" s="530" t="s">
        <v>20899</v>
      </c>
      <c r="AP421" s="7"/>
      <c r="AQ421" s="10" t="s">
        <v>20900</v>
      </c>
      <c r="AR421" s="501" t="str">
        <f>Table2[[#This Row],[Employee Code]]</f>
        <v>12301744</v>
      </c>
      <c r="AS421" s="4" t="s">
        <v>16</v>
      </c>
      <c r="AT421" s="4" t="s">
        <v>14</v>
      </c>
    </row>
    <row r="422" spans="1:46" s="4" customFormat="1" ht="25" customHeight="1" x14ac:dyDescent="0.35">
      <c r="A422" s="365">
        <f t="shared" si="6"/>
        <v>421</v>
      </c>
      <c r="B422" s="338" t="s">
        <v>16687</v>
      </c>
      <c r="C422" s="5" t="s">
        <v>1602</v>
      </c>
      <c r="E422" s="4" t="s">
        <v>14</v>
      </c>
      <c r="F422" s="502">
        <v>45174</v>
      </c>
      <c r="G422" s="502">
        <v>45233</v>
      </c>
      <c r="H422" s="9">
        <v>45234</v>
      </c>
      <c r="I422" s="336">
        <v>45626</v>
      </c>
      <c r="J422" s="502" t="s">
        <v>2085</v>
      </c>
      <c r="K422" s="337" t="s">
        <v>80</v>
      </c>
      <c r="L422" s="337" t="s">
        <v>3683</v>
      </c>
      <c r="M422" s="499" t="s">
        <v>3683</v>
      </c>
      <c r="N422" s="337" t="s">
        <v>2050</v>
      </c>
      <c r="O422" s="243" t="s">
        <v>1463</v>
      </c>
      <c r="P422" s="243" t="s">
        <v>2614</v>
      </c>
      <c r="Q422" s="7" t="s">
        <v>21</v>
      </c>
      <c r="R422" s="342" t="s">
        <v>20901</v>
      </c>
      <c r="S422" s="360" t="s">
        <v>1935</v>
      </c>
      <c r="T422" s="7" t="s">
        <v>53</v>
      </c>
      <c r="U422" s="502">
        <v>34992</v>
      </c>
      <c r="V422" s="329" t="s">
        <v>255</v>
      </c>
      <c r="W422" s="502" t="s">
        <v>91</v>
      </c>
      <c r="X422" s="7" t="s">
        <v>1936</v>
      </c>
      <c r="Y422" s="531" t="s">
        <v>20902</v>
      </c>
      <c r="Z422" s="502">
        <v>44574</v>
      </c>
      <c r="AA422" s="9" t="s">
        <v>1937</v>
      </c>
      <c r="AB422" s="7" t="s">
        <v>1956</v>
      </c>
      <c r="AC422" s="11" t="s">
        <v>1939</v>
      </c>
      <c r="AD422" s="7" t="s">
        <v>18962</v>
      </c>
      <c r="AE422" s="4" t="s">
        <v>1948</v>
      </c>
      <c r="AF422" s="329" t="s">
        <v>20903</v>
      </c>
      <c r="AG422" s="329" t="s">
        <v>20904</v>
      </c>
      <c r="AH422" s="329" t="s">
        <v>20903</v>
      </c>
      <c r="AI422" s="329" t="s">
        <v>20904</v>
      </c>
      <c r="AJ422" s="338" t="s">
        <v>20905</v>
      </c>
      <c r="AK422" s="329" t="s">
        <v>2692</v>
      </c>
      <c r="AL422" s="329" t="s">
        <v>1953</v>
      </c>
      <c r="AM422" s="531" t="s">
        <v>1603</v>
      </c>
      <c r="AN422" s="530" t="s">
        <v>1604</v>
      </c>
      <c r="AO422" s="530" t="s">
        <v>20906</v>
      </c>
      <c r="AQ422" s="6" t="s">
        <v>20907</v>
      </c>
      <c r="AR422" s="501" t="str">
        <f>Table2[[#This Row],[Employee Code]]</f>
        <v>12301750</v>
      </c>
      <c r="AS422" s="4" t="s">
        <v>16</v>
      </c>
      <c r="AT422" s="4" t="s">
        <v>14</v>
      </c>
    </row>
    <row r="423" spans="1:46" s="4" customFormat="1" ht="25" customHeight="1" x14ac:dyDescent="0.35">
      <c r="A423" s="365">
        <f t="shared" si="6"/>
        <v>422</v>
      </c>
      <c r="B423" s="232" t="s">
        <v>16688</v>
      </c>
      <c r="C423" s="8" t="s">
        <v>1605</v>
      </c>
      <c r="D423" s="7"/>
      <c r="E423" s="7" t="s">
        <v>14</v>
      </c>
      <c r="F423" s="9">
        <v>45174</v>
      </c>
      <c r="G423" s="9">
        <v>45233</v>
      </c>
      <c r="H423" s="9">
        <v>45234</v>
      </c>
      <c r="I423" s="336">
        <v>45626</v>
      </c>
      <c r="J423" s="502" t="s">
        <v>2085</v>
      </c>
      <c r="K423" s="337" t="s">
        <v>64</v>
      </c>
      <c r="L423" s="337" t="s">
        <v>479</v>
      </c>
      <c r="M423" s="331" t="s">
        <v>479</v>
      </c>
      <c r="N423" s="243" t="s">
        <v>1990</v>
      </c>
      <c r="O423" s="243" t="s">
        <v>1606</v>
      </c>
      <c r="P423" s="243" t="s">
        <v>2693</v>
      </c>
      <c r="Q423" s="7" t="s">
        <v>21</v>
      </c>
      <c r="R423" s="342" t="s">
        <v>20908</v>
      </c>
      <c r="S423" s="360" t="s">
        <v>1944</v>
      </c>
      <c r="T423" s="7" t="s">
        <v>53</v>
      </c>
      <c r="U423" s="9">
        <v>35324</v>
      </c>
      <c r="V423" s="9" t="s">
        <v>255</v>
      </c>
      <c r="W423" s="9" t="s">
        <v>669</v>
      </c>
      <c r="X423" s="7" t="s">
        <v>1936</v>
      </c>
      <c r="Y423" s="342" t="s">
        <v>20909</v>
      </c>
      <c r="Z423" s="9">
        <v>44572</v>
      </c>
      <c r="AA423" s="9" t="s">
        <v>1937</v>
      </c>
      <c r="AB423" s="7" t="s">
        <v>1956</v>
      </c>
      <c r="AC423" s="11" t="s">
        <v>1939</v>
      </c>
      <c r="AD423" s="7" t="s">
        <v>20910</v>
      </c>
      <c r="AE423" s="7" t="s">
        <v>2694</v>
      </c>
      <c r="AF423" s="329" t="s">
        <v>20911</v>
      </c>
      <c r="AG423" s="329" t="s">
        <v>20912</v>
      </c>
      <c r="AH423" s="329" t="s">
        <v>20911</v>
      </c>
      <c r="AI423" s="329" t="s">
        <v>20912</v>
      </c>
      <c r="AJ423" s="342" t="s">
        <v>20913</v>
      </c>
      <c r="AK423" s="7" t="s">
        <v>20914</v>
      </c>
      <c r="AL423" s="7" t="s">
        <v>2005</v>
      </c>
      <c r="AM423" s="342" t="s">
        <v>1607</v>
      </c>
      <c r="AN423" s="530" t="s">
        <v>1608</v>
      </c>
      <c r="AO423" s="530" t="s">
        <v>20915</v>
      </c>
      <c r="AP423" s="7"/>
      <c r="AQ423" s="10" t="s">
        <v>20916</v>
      </c>
      <c r="AR423" s="501" t="str">
        <f>Table2[[#This Row],[Employee Code]]</f>
        <v>12301751</v>
      </c>
      <c r="AS423" s="4" t="s">
        <v>16</v>
      </c>
      <c r="AT423" s="4" t="s">
        <v>14</v>
      </c>
    </row>
    <row r="424" spans="1:46" s="4" customFormat="1" ht="25" customHeight="1" x14ac:dyDescent="0.35">
      <c r="A424" s="365">
        <f t="shared" si="6"/>
        <v>423</v>
      </c>
      <c r="B424" s="338" t="s">
        <v>16689</v>
      </c>
      <c r="C424" s="5" t="s">
        <v>1609</v>
      </c>
      <c r="E424" s="4" t="s">
        <v>91</v>
      </c>
      <c r="F424" s="502">
        <v>45174</v>
      </c>
      <c r="G424" s="502">
        <v>45233</v>
      </c>
      <c r="H424" s="9">
        <v>45234</v>
      </c>
      <c r="I424" s="336">
        <v>45626</v>
      </c>
      <c r="J424" s="502" t="s">
        <v>2085</v>
      </c>
      <c r="K424" s="337" t="s">
        <v>18</v>
      </c>
      <c r="L424" s="337" t="s">
        <v>283</v>
      </c>
      <c r="M424" s="499" t="s">
        <v>2116</v>
      </c>
      <c r="N424" s="243" t="s">
        <v>2017</v>
      </c>
      <c r="O424" s="243" t="s">
        <v>284</v>
      </c>
      <c r="P424" s="243" t="s">
        <v>13257</v>
      </c>
      <c r="Q424" s="7" t="s">
        <v>285</v>
      </c>
      <c r="R424" s="342" t="s">
        <v>20917</v>
      </c>
      <c r="S424" s="360" t="s">
        <v>2485</v>
      </c>
      <c r="T424" s="7" t="s">
        <v>22</v>
      </c>
      <c r="U424" s="502">
        <v>34984</v>
      </c>
      <c r="V424" s="329" t="s">
        <v>781</v>
      </c>
      <c r="W424" s="502" t="s">
        <v>781</v>
      </c>
      <c r="X424" s="7" t="s">
        <v>1936</v>
      </c>
      <c r="Y424" s="531" t="s">
        <v>20918</v>
      </c>
      <c r="Z424" s="502">
        <v>44879</v>
      </c>
      <c r="AA424" s="9" t="s">
        <v>1937</v>
      </c>
      <c r="AB424" s="329" t="s">
        <v>1938</v>
      </c>
      <c r="AC424" s="11" t="s">
        <v>1939</v>
      </c>
      <c r="AD424" s="7" t="s">
        <v>2423</v>
      </c>
      <c r="AE424" s="4" t="s">
        <v>1948</v>
      </c>
      <c r="AF424" s="329" t="s">
        <v>20919</v>
      </c>
      <c r="AG424" s="329" t="s">
        <v>20920</v>
      </c>
      <c r="AH424" s="329" t="s">
        <v>20921</v>
      </c>
      <c r="AI424" s="329" t="s">
        <v>20922</v>
      </c>
      <c r="AJ424" s="338" t="s">
        <v>20923</v>
      </c>
      <c r="AK424" s="329" t="s">
        <v>20924</v>
      </c>
      <c r="AL424" s="329" t="s">
        <v>1953</v>
      </c>
      <c r="AM424" s="531" t="s">
        <v>1610</v>
      </c>
      <c r="AN424" s="530" t="s">
        <v>1611</v>
      </c>
      <c r="AO424" s="530" t="s">
        <v>20925</v>
      </c>
      <c r="AQ424" s="6" t="s">
        <v>20926</v>
      </c>
      <c r="AR424" s="501" t="str">
        <f>Table2[[#This Row],[Employee Code]]</f>
        <v>12301752</v>
      </c>
      <c r="AS424" s="4" t="s">
        <v>16</v>
      </c>
      <c r="AT424" s="4" t="s">
        <v>17038</v>
      </c>
    </row>
    <row r="425" spans="1:46" s="4" customFormat="1" ht="25" customHeight="1" x14ac:dyDescent="0.35">
      <c r="A425" s="365">
        <f t="shared" si="6"/>
        <v>424</v>
      </c>
      <c r="B425" s="232" t="s">
        <v>16690</v>
      </c>
      <c r="C425" s="8" t="s">
        <v>1612</v>
      </c>
      <c r="D425" s="7"/>
      <c r="E425" s="329" t="s">
        <v>255</v>
      </c>
      <c r="F425" s="9">
        <v>45175</v>
      </c>
      <c r="G425" s="9">
        <v>45234</v>
      </c>
      <c r="H425" s="9">
        <v>45235</v>
      </c>
      <c r="I425" s="336">
        <v>45626</v>
      </c>
      <c r="J425" s="502" t="s">
        <v>2085</v>
      </c>
      <c r="K425" s="337" t="s">
        <v>34</v>
      </c>
      <c r="L425" s="337" t="s">
        <v>35</v>
      </c>
      <c r="M425" s="331" t="s">
        <v>35</v>
      </c>
      <c r="N425" s="337" t="s">
        <v>2050</v>
      </c>
      <c r="O425" s="243" t="s">
        <v>271</v>
      </c>
      <c r="P425" s="243" t="s">
        <v>2105</v>
      </c>
      <c r="Q425" s="7" t="s">
        <v>21</v>
      </c>
      <c r="R425" s="342" t="s">
        <v>20927</v>
      </c>
      <c r="S425" s="360" t="s">
        <v>1986</v>
      </c>
      <c r="T425" s="7" t="s">
        <v>22</v>
      </c>
      <c r="U425" s="9">
        <v>35424</v>
      </c>
      <c r="V425" s="9" t="s">
        <v>255</v>
      </c>
      <c r="W425" s="9" t="s">
        <v>255</v>
      </c>
      <c r="X425" s="7" t="s">
        <v>1936</v>
      </c>
      <c r="Y425" s="342" t="s">
        <v>20928</v>
      </c>
      <c r="Z425" s="9">
        <v>44552</v>
      </c>
      <c r="AA425" s="9" t="s">
        <v>1937</v>
      </c>
      <c r="AB425" s="7" t="s">
        <v>1956</v>
      </c>
      <c r="AC425" s="11" t="s">
        <v>1939</v>
      </c>
      <c r="AD425" s="7" t="s">
        <v>2423</v>
      </c>
      <c r="AE425" s="7" t="s">
        <v>1948</v>
      </c>
      <c r="AF425" s="329" t="s">
        <v>20929</v>
      </c>
      <c r="AG425" s="329" t="s">
        <v>20930</v>
      </c>
      <c r="AH425" s="329" t="s">
        <v>20929</v>
      </c>
      <c r="AI425" s="329" t="s">
        <v>20930</v>
      </c>
      <c r="AJ425" s="338" t="s">
        <v>20931</v>
      </c>
      <c r="AK425" s="329" t="s">
        <v>20932</v>
      </c>
      <c r="AL425" s="329" t="s">
        <v>2107</v>
      </c>
      <c r="AM425" s="500" t="s">
        <v>1613</v>
      </c>
      <c r="AN425" s="530" t="s">
        <v>1614</v>
      </c>
      <c r="AO425" s="530" t="s">
        <v>20933</v>
      </c>
      <c r="AP425" s="7"/>
      <c r="AQ425" s="10" t="s">
        <v>20934</v>
      </c>
      <c r="AR425" s="501" t="str">
        <f>Table2[[#This Row],[Employee Code]]</f>
        <v>12301753</v>
      </c>
      <c r="AS425" s="4" t="s">
        <v>16</v>
      </c>
      <c r="AT425" s="4" t="s">
        <v>17038</v>
      </c>
    </row>
    <row r="426" spans="1:46" s="4" customFormat="1" ht="25" customHeight="1" x14ac:dyDescent="0.35">
      <c r="A426" s="365">
        <f t="shared" si="6"/>
        <v>425</v>
      </c>
      <c r="B426" s="232" t="s">
        <v>16691</v>
      </c>
      <c r="C426" s="8" t="s">
        <v>1615</v>
      </c>
      <c r="D426" s="7"/>
      <c r="E426" s="7" t="s">
        <v>14</v>
      </c>
      <c r="F426" s="9">
        <v>45180</v>
      </c>
      <c r="G426" s="9">
        <v>45239</v>
      </c>
      <c r="H426" s="9">
        <v>45240</v>
      </c>
      <c r="I426" s="275">
        <v>45626</v>
      </c>
      <c r="J426" s="502" t="s">
        <v>2085</v>
      </c>
      <c r="K426" s="337" t="s">
        <v>18</v>
      </c>
      <c r="L426" s="337" t="s">
        <v>19</v>
      </c>
      <c r="M426" s="331" t="s">
        <v>2483</v>
      </c>
      <c r="N426" s="337" t="s">
        <v>2050</v>
      </c>
      <c r="O426" s="243" t="s">
        <v>1321</v>
      </c>
      <c r="P426" s="243" t="s">
        <v>2583</v>
      </c>
      <c r="Q426" s="7" t="s">
        <v>21</v>
      </c>
      <c r="R426" s="342" t="s">
        <v>20935</v>
      </c>
      <c r="S426" s="360" t="s">
        <v>1944</v>
      </c>
      <c r="T426" s="7" t="s">
        <v>22</v>
      </c>
      <c r="U426" s="9">
        <v>35365</v>
      </c>
      <c r="V426" s="9" t="s">
        <v>255</v>
      </c>
      <c r="W426" s="9" t="s">
        <v>2007</v>
      </c>
      <c r="X426" s="7" t="s">
        <v>1936</v>
      </c>
      <c r="Y426" s="342" t="s">
        <v>20936</v>
      </c>
      <c r="Z426" s="9">
        <v>44775</v>
      </c>
      <c r="AA426" s="9" t="s">
        <v>1937</v>
      </c>
      <c r="AB426" s="7" t="s">
        <v>1938</v>
      </c>
      <c r="AC426" s="11" t="s">
        <v>1939</v>
      </c>
      <c r="AD426" s="329" t="s">
        <v>2098</v>
      </c>
      <c r="AE426" s="7" t="s">
        <v>1948</v>
      </c>
      <c r="AF426" s="329" t="s">
        <v>20937</v>
      </c>
      <c r="AG426" s="329" t="s">
        <v>20938</v>
      </c>
      <c r="AH426" s="329" t="s">
        <v>20937</v>
      </c>
      <c r="AI426" s="329" t="s">
        <v>20938</v>
      </c>
      <c r="AJ426" s="338" t="s">
        <v>20939</v>
      </c>
      <c r="AK426" s="329" t="s">
        <v>20940</v>
      </c>
      <c r="AL426" s="329" t="s">
        <v>1941</v>
      </c>
      <c r="AM426" s="342" t="s">
        <v>1616</v>
      </c>
      <c r="AN426" s="530" t="s">
        <v>1617</v>
      </c>
      <c r="AO426" s="530" t="s">
        <v>20941</v>
      </c>
      <c r="AP426" s="7"/>
      <c r="AQ426" s="10" t="s">
        <v>2695</v>
      </c>
      <c r="AR426" s="501" t="str">
        <f>Table2[[#This Row],[Employee Code]]</f>
        <v>12301756</v>
      </c>
      <c r="AS426" s="4" t="s">
        <v>16</v>
      </c>
      <c r="AT426" s="4" t="s">
        <v>14</v>
      </c>
    </row>
    <row r="427" spans="1:46" s="4" customFormat="1" ht="25" customHeight="1" x14ac:dyDescent="0.35">
      <c r="A427" s="365">
        <f t="shared" si="6"/>
        <v>426</v>
      </c>
      <c r="B427" s="232" t="s">
        <v>16692</v>
      </c>
      <c r="C427" s="8" t="s">
        <v>1618</v>
      </c>
      <c r="D427" s="7"/>
      <c r="E427" s="7" t="s">
        <v>14</v>
      </c>
      <c r="F427" s="9">
        <v>45187</v>
      </c>
      <c r="G427" s="9">
        <v>45246</v>
      </c>
      <c r="H427" s="9">
        <v>45247</v>
      </c>
      <c r="I427" s="275">
        <v>45626</v>
      </c>
      <c r="J427" s="502" t="s">
        <v>2085</v>
      </c>
      <c r="K427" s="337" t="s">
        <v>40</v>
      </c>
      <c r="L427" s="337" t="s">
        <v>41</v>
      </c>
      <c r="M427" s="331" t="s">
        <v>1954</v>
      </c>
      <c r="N427" s="243" t="s">
        <v>1990</v>
      </c>
      <c r="O427" s="243" t="s">
        <v>1619</v>
      </c>
      <c r="P427" s="243" t="s">
        <v>2696</v>
      </c>
      <c r="Q427" s="7" t="s">
        <v>21</v>
      </c>
      <c r="R427" s="342" t="s">
        <v>20942</v>
      </c>
      <c r="S427" s="360" t="s">
        <v>1944</v>
      </c>
      <c r="T427" s="7" t="s">
        <v>22</v>
      </c>
      <c r="U427" s="9">
        <v>35531</v>
      </c>
      <c r="V427" s="9" t="s">
        <v>343</v>
      </c>
      <c r="W427" s="9" t="s">
        <v>343</v>
      </c>
      <c r="X427" s="7" t="s">
        <v>1936</v>
      </c>
      <c r="Y427" s="342" t="s">
        <v>20943</v>
      </c>
      <c r="Z427" s="9">
        <v>44866</v>
      </c>
      <c r="AA427" s="9" t="s">
        <v>1937</v>
      </c>
      <c r="AB427" s="7" t="s">
        <v>1938</v>
      </c>
      <c r="AC427" s="11" t="s">
        <v>1939</v>
      </c>
      <c r="AD427" s="7" t="s">
        <v>2010</v>
      </c>
      <c r="AE427" s="7" t="s">
        <v>2069</v>
      </c>
      <c r="AF427" s="329" t="s">
        <v>20944</v>
      </c>
      <c r="AG427" s="329" t="s">
        <v>20945</v>
      </c>
      <c r="AH427" s="329" t="s">
        <v>20946</v>
      </c>
      <c r="AI427" s="329" t="s">
        <v>20947</v>
      </c>
      <c r="AJ427" s="342" t="s">
        <v>20948</v>
      </c>
      <c r="AK427" s="7" t="s">
        <v>20248</v>
      </c>
      <c r="AL427" s="7" t="s">
        <v>1958</v>
      </c>
      <c r="AM427" s="342" t="s">
        <v>1620</v>
      </c>
      <c r="AN427" s="530" t="s">
        <v>1621</v>
      </c>
      <c r="AO427" s="530" t="s">
        <v>20949</v>
      </c>
      <c r="AP427" s="7"/>
      <c r="AQ427" s="10" t="s">
        <v>20950</v>
      </c>
      <c r="AR427" s="501" t="str">
        <f>Table2[[#This Row],[Employee Code]]</f>
        <v>12301758</v>
      </c>
      <c r="AS427" s="4" t="s">
        <v>16</v>
      </c>
      <c r="AT427" s="4" t="s">
        <v>14</v>
      </c>
    </row>
    <row r="428" spans="1:46" s="4" customFormat="1" ht="25" customHeight="1" x14ac:dyDescent="0.35">
      <c r="A428" s="365">
        <f t="shared" si="6"/>
        <v>427</v>
      </c>
      <c r="B428" s="232" t="s">
        <v>16693</v>
      </c>
      <c r="C428" s="8" t="s">
        <v>1622</v>
      </c>
      <c r="D428" s="7"/>
      <c r="E428" s="7" t="s">
        <v>14</v>
      </c>
      <c r="F428" s="9">
        <v>45187</v>
      </c>
      <c r="G428" s="9">
        <v>45246</v>
      </c>
      <c r="H428" s="9">
        <v>45247</v>
      </c>
      <c r="I428" s="275">
        <v>45626</v>
      </c>
      <c r="J428" s="329" t="s">
        <v>2085</v>
      </c>
      <c r="K428" s="337" t="s">
        <v>64</v>
      </c>
      <c r="L428" s="337" t="s">
        <v>96</v>
      </c>
      <c r="M428" s="337" t="s">
        <v>19621</v>
      </c>
      <c r="N428" s="243" t="s">
        <v>2017</v>
      </c>
      <c r="O428" s="243" t="s">
        <v>97</v>
      </c>
      <c r="P428" s="337" t="s">
        <v>2002</v>
      </c>
      <c r="Q428" s="7" t="s">
        <v>21</v>
      </c>
      <c r="R428" s="342" t="s">
        <v>20951</v>
      </c>
      <c r="S428" s="360" t="s">
        <v>1944</v>
      </c>
      <c r="T428" s="7" t="s">
        <v>22</v>
      </c>
      <c r="U428" s="9">
        <v>37008</v>
      </c>
      <c r="V428" s="9" t="s">
        <v>255</v>
      </c>
      <c r="W428" s="9" t="s">
        <v>255</v>
      </c>
      <c r="X428" s="7" t="s">
        <v>1936</v>
      </c>
      <c r="Y428" s="342" t="s">
        <v>20952</v>
      </c>
      <c r="Z428" s="9">
        <v>42439</v>
      </c>
      <c r="AA428" s="9" t="s">
        <v>1937</v>
      </c>
      <c r="AB428" s="7" t="s">
        <v>1956</v>
      </c>
      <c r="AC428" s="11" t="s">
        <v>1939</v>
      </c>
      <c r="AD428" s="7" t="s">
        <v>2010</v>
      </c>
      <c r="AE428" s="7" t="s">
        <v>96</v>
      </c>
      <c r="AF428" s="329" t="s">
        <v>20953</v>
      </c>
      <c r="AG428" s="329" t="s">
        <v>20954</v>
      </c>
      <c r="AH428" s="329" t="s">
        <v>20953</v>
      </c>
      <c r="AI428" s="329" t="s">
        <v>20954</v>
      </c>
      <c r="AJ428" s="342" t="s">
        <v>20955</v>
      </c>
      <c r="AK428" s="7" t="s">
        <v>20956</v>
      </c>
      <c r="AL428" s="7" t="s">
        <v>2005</v>
      </c>
      <c r="AM428" s="342" t="s">
        <v>1623</v>
      </c>
      <c r="AN428" s="530" t="s">
        <v>1624</v>
      </c>
      <c r="AO428" s="530" t="s">
        <v>20957</v>
      </c>
      <c r="AP428" s="7"/>
      <c r="AQ428" s="10" t="s">
        <v>20958</v>
      </c>
      <c r="AR428" s="501" t="str">
        <f>Table2[[#This Row],[Employee Code]]</f>
        <v>12301760</v>
      </c>
      <c r="AS428" s="4" t="s">
        <v>16</v>
      </c>
      <c r="AT428" s="4" t="s">
        <v>14</v>
      </c>
    </row>
    <row r="429" spans="1:46" s="4" customFormat="1" ht="25" customHeight="1" x14ac:dyDescent="0.35">
      <c r="A429" s="365">
        <f t="shared" si="6"/>
        <v>428</v>
      </c>
      <c r="B429" s="338" t="s">
        <v>16694</v>
      </c>
      <c r="C429" s="5" t="s">
        <v>1625</v>
      </c>
      <c r="E429" s="4" t="s">
        <v>14</v>
      </c>
      <c r="F429" s="502">
        <v>45187</v>
      </c>
      <c r="G429" s="502">
        <v>45246</v>
      </c>
      <c r="H429" s="9">
        <v>45247</v>
      </c>
      <c r="I429" s="275">
        <v>45626</v>
      </c>
      <c r="J429" s="502" t="s">
        <v>2085</v>
      </c>
      <c r="K429" s="337" t="s">
        <v>18</v>
      </c>
      <c r="L429" s="337" t="s">
        <v>218</v>
      </c>
      <c r="M429" s="499" t="s">
        <v>2406</v>
      </c>
      <c r="N429" s="243" t="s">
        <v>2017</v>
      </c>
      <c r="O429" s="243" t="s">
        <v>1626</v>
      </c>
      <c r="P429" s="243" t="s">
        <v>2697</v>
      </c>
      <c r="Q429" s="7" t="s">
        <v>21</v>
      </c>
      <c r="R429" s="342" t="s">
        <v>20959</v>
      </c>
      <c r="S429" s="360" t="s">
        <v>1935</v>
      </c>
      <c r="T429" s="7" t="s">
        <v>53</v>
      </c>
      <c r="U429" s="502">
        <v>36003</v>
      </c>
      <c r="V429" s="329" t="s">
        <v>255</v>
      </c>
      <c r="W429" s="502" t="s">
        <v>79</v>
      </c>
      <c r="X429" s="7" t="s">
        <v>1936</v>
      </c>
      <c r="Y429" s="531" t="s">
        <v>20960</v>
      </c>
      <c r="Z429" s="502">
        <v>44313</v>
      </c>
      <c r="AA429" s="9" t="s">
        <v>1937</v>
      </c>
      <c r="AB429" s="7" t="s">
        <v>1956</v>
      </c>
      <c r="AC429" s="11" t="s">
        <v>1939</v>
      </c>
      <c r="AD429" s="7" t="s">
        <v>2010</v>
      </c>
      <c r="AE429" s="4" t="s">
        <v>20961</v>
      </c>
      <c r="AF429" s="329" t="s">
        <v>20962</v>
      </c>
      <c r="AG429" s="329" t="s">
        <v>20963</v>
      </c>
      <c r="AH429" s="329" t="s">
        <v>20962</v>
      </c>
      <c r="AI429" s="329" t="s">
        <v>20963</v>
      </c>
      <c r="AJ429" s="531" t="s">
        <v>20964</v>
      </c>
      <c r="AK429" s="4" t="s">
        <v>20965</v>
      </c>
      <c r="AL429" s="7" t="s">
        <v>2005</v>
      </c>
      <c r="AM429" s="531" t="s">
        <v>1627</v>
      </c>
      <c r="AN429" s="530" t="s">
        <v>1628</v>
      </c>
      <c r="AO429" s="530" t="s">
        <v>20966</v>
      </c>
      <c r="AQ429" s="6" t="s">
        <v>20967</v>
      </c>
      <c r="AR429" s="501" t="str">
        <f>Table2[[#This Row],[Employee Code]]</f>
        <v>12301761</v>
      </c>
      <c r="AS429" s="4" t="s">
        <v>16</v>
      </c>
      <c r="AT429" s="4" t="s">
        <v>14</v>
      </c>
    </row>
    <row r="430" spans="1:46" s="4" customFormat="1" ht="25" customHeight="1" x14ac:dyDescent="0.35">
      <c r="A430" s="365">
        <f t="shared" si="6"/>
        <v>429</v>
      </c>
      <c r="B430" s="232" t="s">
        <v>16695</v>
      </c>
      <c r="C430" s="8" t="s">
        <v>1629</v>
      </c>
      <c r="E430" s="7" t="s">
        <v>14</v>
      </c>
      <c r="F430" s="9">
        <v>45189</v>
      </c>
      <c r="G430" s="9">
        <v>45248</v>
      </c>
      <c r="H430" s="9">
        <v>45249</v>
      </c>
      <c r="I430" s="275">
        <v>45626</v>
      </c>
      <c r="J430" s="502" t="s">
        <v>2085</v>
      </c>
      <c r="K430" s="337" t="s">
        <v>26</v>
      </c>
      <c r="L430" s="337" t="s">
        <v>1630</v>
      </c>
      <c r="M430" s="331" t="s">
        <v>1630</v>
      </c>
      <c r="N430" s="337" t="s">
        <v>2126</v>
      </c>
      <c r="O430" s="243" t="s">
        <v>1631</v>
      </c>
      <c r="P430" s="243" t="s">
        <v>2698</v>
      </c>
      <c r="Q430" s="7" t="s">
        <v>21</v>
      </c>
      <c r="R430" s="342" t="s">
        <v>20968</v>
      </c>
      <c r="S430" s="360" t="s">
        <v>1935</v>
      </c>
      <c r="T430" s="7" t="s">
        <v>22</v>
      </c>
      <c r="U430" s="9">
        <v>35466</v>
      </c>
      <c r="V430" s="9" t="s">
        <v>2562</v>
      </c>
      <c r="W430" s="9" t="s">
        <v>2562</v>
      </c>
      <c r="X430" s="7" t="s">
        <v>1936</v>
      </c>
      <c r="Y430" s="342" t="s">
        <v>20969</v>
      </c>
      <c r="Z430" s="9">
        <v>44552</v>
      </c>
      <c r="AA430" s="9" t="s">
        <v>1937</v>
      </c>
      <c r="AB430" s="7" t="s">
        <v>1956</v>
      </c>
      <c r="AC430" s="11" t="s">
        <v>1939</v>
      </c>
      <c r="AD430" s="7" t="s">
        <v>1957</v>
      </c>
      <c r="AE430" s="7" t="s">
        <v>2056</v>
      </c>
      <c r="AF430" s="329" t="s">
        <v>20970</v>
      </c>
      <c r="AG430" s="329" t="s">
        <v>20971</v>
      </c>
      <c r="AH430" s="329" t="s">
        <v>20970</v>
      </c>
      <c r="AI430" s="329" t="s">
        <v>20971</v>
      </c>
      <c r="AJ430" s="338" t="s">
        <v>20972</v>
      </c>
      <c r="AK430" s="329" t="s">
        <v>20973</v>
      </c>
      <c r="AL430" s="329" t="s">
        <v>1953</v>
      </c>
      <c r="AM430" s="500" t="s">
        <v>1632</v>
      </c>
      <c r="AN430" s="530" t="s">
        <v>1633</v>
      </c>
      <c r="AO430" s="530" t="s">
        <v>20974</v>
      </c>
      <c r="AP430" s="7"/>
      <c r="AQ430" s="10" t="s">
        <v>20975</v>
      </c>
      <c r="AR430" s="501" t="str">
        <f>Table2[[#This Row],[Employee Code]]</f>
        <v>12301762</v>
      </c>
      <c r="AS430" s="4" t="s">
        <v>16</v>
      </c>
      <c r="AT430" s="4" t="s">
        <v>14</v>
      </c>
    </row>
    <row r="431" spans="1:46" s="4" customFormat="1" ht="25" customHeight="1" x14ac:dyDescent="0.35">
      <c r="A431" s="365">
        <f t="shared" si="6"/>
        <v>430</v>
      </c>
      <c r="B431" s="232" t="s">
        <v>16696</v>
      </c>
      <c r="C431" s="8" t="s">
        <v>1634</v>
      </c>
      <c r="D431" s="7"/>
      <c r="E431" s="7" t="s">
        <v>14</v>
      </c>
      <c r="F431" s="9">
        <v>45191</v>
      </c>
      <c r="G431" s="9">
        <v>45250</v>
      </c>
      <c r="H431" s="9">
        <v>45251</v>
      </c>
      <c r="I431" s="275">
        <v>45626</v>
      </c>
      <c r="J431" s="502" t="s">
        <v>2085</v>
      </c>
      <c r="K431" s="337" t="s">
        <v>18</v>
      </c>
      <c r="L431" s="337" t="s">
        <v>283</v>
      </c>
      <c r="M431" s="331" t="s">
        <v>2116</v>
      </c>
      <c r="N431" s="243" t="s">
        <v>1933</v>
      </c>
      <c r="O431" s="243" t="s">
        <v>862</v>
      </c>
      <c r="P431" s="280" t="s">
        <v>2386</v>
      </c>
      <c r="Q431" s="7" t="s">
        <v>285</v>
      </c>
      <c r="R431" s="342" t="s">
        <v>20976</v>
      </c>
      <c r="S431" s="360" t="s">
        <v>1986</v>
      </c>
      <c r="T431" s="7" t="s">
        <v>22</v>
      </c>
      <c r="U431" s="9">
        <v>33108</v>
      </c>
      <c r="V431" s="9" t="s">
        <v>2114</v>
      </c>
      <c r="W431" s="9" t="s">
        <v>2114</v>
      </c>
      <c r="X431" s="7" t="s">
        <v>1936</v>
      </c>
      <c r="Y431" s="342" t="s">
        <v>20977</v>
      </c>
      <c r="Z431" s="9">
        <v>44725</v>
      </c>
      <c r="AA431" s="9" t="s">
        <v>1937</v>
      </c>
      <c r="AB431" s="7" t="s">
        <v>1956</v>
      </c>
      <c r="AC431" s="11" t="s">
        <v>1939</v>
      </c>
      <c r="AD431" s="7" t="s">
        <v>2699</v>
      </c>
      <c r="AE431" s="7" t="s">
        <v>2095</v>
      </c>
      <c r="AF431" s="329" t="s">
        <v>20978</v>
      </c>
      <c r="AG431" s="329" t="s">
        <v>20979</v>
      </c>
      <c r="AH431" s="329" t="s">
        <v>20978</v>
      </c>
      <c r="AI431" s="329" t="s">
        <v>20979</v>
      </c>
      <c r="AJ431" s="342" t="s">
        <v>20980</v>
      </c>
      <c r="AK431" s="7" t="s">
        <v>20981</v>
      </c>
      <c r="AL431" s="7" t="s">
        <v>1958</v>
      </c>
      <c r="AM431" s="342" t="s">
        <v>1635</v>
      </c>
      <c r="AN431" s="530" t="s">
        <v>1636</v>
      </c>
      <c r="AO431" s="530" t="s">
        <v>20982</v>
      </c>
      <c r="AP431" s="7"/>
      <c r="AQ431" s="10" t="s">
        <v>20983</v>
      </c>
      <c r="AR431" s="373" t="str">
        <f>Table2[[#This Row],[Employee Code]]</f>
        <v>12301763</v>
      </c>
      <c r="AS431" s="4" t="s">
        <v>16</v>
      </c>
      <c r="AT431" s="4" t="s">
        <v>14</v>
      </c>
    </row>
    <row r="432" spans="1:46" s="4" customFormat="1" ht="25" customHeight="1" x14ac:dyDescent="0.35">
      <c r="A432" s="365">
        <f t="shared" si="6"/>
        <v>431</v>
      </c>
      <c r="B432" s="232" t="s">
        <v>16697</v>
      </c>
      <c r="C432" s="8" t="s">
        <v>1637</v>
      </c>
      <c r="D432" s="7"/>
      <c r="E432" s="7" t="s">
        <v>707</v>
      </c>
      <c r="F432" s="9">
        <v>45194</v>
      </c>
      <c r="G432" s="9">
        <v>45253</v>
      </c>
      <c r="H432" s="9">
        <v>45254</v>
      </c>
      <c r="I432" s="275">
        <v>45626</v>
      </c>
      <c r="J432" s="502" t="s">
        <v>2085</v>
      </c>
      <c r="K432" s="337" t="s">
        <v>18</v>
      </c>
      <c r="L432" s="337" t="s">
        <v>283</v>
      </c>
      <c r="M432" s="331" t="s">
        <v>2116</v>
      </c>
      <c r="N432" s="243" t="s">
        <v>1990</v>
      </c>
      <c r="O432" s="243" t="s">
        <v>284</v>
      </c>
      <c r="P432" s="243" t="s">
        <v>13257</v>
      </c>
      <c r="Q432" s="7" t="s">
        <v>285</v>
      </c>
      <c r="R432" s="342" t="s">
        <v>20984</v>
      </c>
      <c r="S432" s="360" t="s">
        <v>20985</v>
      </c>
      <c r="T432" s="7" t="s">
        <v>22</v>
      </c>
      <c r="U432" s="529">
        <v>33967</v>
      </c>
      <c r="V432" s="9" t="s">
        <v>2024</v>
      </c>
      <c r="W432" s="9" t="s">
        <v>2024</v>
      </c>
      <c r="X432" s="7" t="s">
        <v>1936</v>
      </c>
      <c r="Y432" s="342" t="s">
        <v>20986</v>
      </c>
      <c r="Z432" s="9">
        <v>44428</v>
      </c>
      <c r="AA432" s="9" t="s">
        <v>1937</v>
      </c>
      <c r="AB432" s="7" t="s">
        <v>1946</v>
      </c>
      <c r="AC432" s="11" t="s">
        <v>1939</v>
      </c>
      <c r="AD432" s="7" t="s">
        <v>2154</v>
      </c>
      <c r="AE432" s="7" t="s">
        <v>20987</v>
      </c>
      <c r="AF432" s="329" t="s">
        <v>20988</v>
      </c>
      <c r="AG432" s="329" t="s">
        <v>20989</v>
      </c>
      <c r="AH432" s="329" t="s">
        <v>20990</v>
      </c>
      <c r="AI432" s="329" t="s">
        <v>20991</v>
      </c>
      <c r="AJ432" s="342" t="s">
        <v>20992</v>
      </c>
      <c r="AK432" s="7" t="s">
        <v>20993</v>
      </c>
      <c r="AL432" s="7" t="s">
        <v>1958</v>
      </c>
      <c r="AM432" s="342" t="s">
        <v>1638</v>
      </c>
      <c r="AN432" s="530" t="s">
        <v>1639</v>
      </c>
      <c r="AO432" s="530" t="s">
        <v>20994</v>
      </c>
      <c r="AP432" s="7"/>
      <c r="AQ432" s="10" t="s">
        <v>20995</v>
      </c>
      <c r="AR432" s="373" t="str">
        <f>Table2[[#This Row],[Employee Code]]</f>
        <v>12301764</v>
      </c>
      <c r="AS432" s="4" t="s">
        <v>16</v>
      </c>
      <c r="AT432" s="4" t="s">
        <v>17038</v>
      </c>
    </row>
    <row r="433" spans="1:46" s="4" customFormat="1" ht="25" customHeight="1" x14ac:dyDescent="0.35">
      <c r="A433" s="365">
        <f t="shared" si="6"/>
        <v>432</v>
      </c>
      <c r="B433" s="232" t="s">
        <v>16698</v>
      </c>
      <c r="C433" s="8" t="s">
        <v>1640</v>
      </c>
      <c r="D433" s="7"/>
      <c r="E433" s="7" t="s">
        <v>129</v>
      </c>
      <c r="F433" s="9">
        <v>45194</v>
      </c>
      <c r="G433" s="9">
        <v>45253</v>
      </c>
      <c r="H433" s="9">
        <v>45254</v>
      </c>
      <c r="I433" s="275">
        <v>45626</v>
      </c>
      <c r="J433" s="502" t="s">
        <v>2085</v>
      </c>
      <c r="K433" s="337" t="s">
        <v>18</v>
      </c>
      <c r="L433" s="337" t="s">
        <v>283</v>
      </c>
      <c r="M433" s="331" t="s">
        <v>2116</v>
      </c>
      <c r="N433" s="243" t="s">
        <v>1990</v>
      </c>
      <c r="O433" s="243" t="s">
        <v>284</v>
      </c>
      <c r="P433" s="243" t="s">
        <v>13257</v>
      </c>
      <c r="Q433" s="7" t="s">
        <v>285</v>
      </c>
      <c r="R433" s="342" t="s">
        <v>20996</v>
      </c>
      <c r="S433" s="360" t="s">
        <v>1944</v>
      </c>
      <c r="T433" s="7" t="s">
        <v>22</v>
      </c>
      <c r="U433" s="9">
        <v>31677</v>
      </c>
      <c r="V433" s="9" t="s">
        <v>2313</v>
      </c>
      <c r="W433" s="9" t="s">
        <v>2313</v>
      </c>
      <c r="X433" s="7" t="s">
        <v>1936</v>
      </c>
      <c r="Y433" s="342" t="s">
        <v>20997</v>
      </c>
      <c r="Z433" s="336">
        <v>31677</v>
      </c>
      <c r="AA433" s="329" t="s">
        <v>1937</v>
      </c>
      <c r="AB433" s="7" t="s">
        <v>1938</v>
      </c>
      <c r="AC433" s="11" t="s">
        <v>1939</v>
      </c>
      <c r="AD433" s="7" t="s">
        <v>2154</v>
      </c>
      <c r="AE433" s="7" t="s">
        <v>2041</v>
      </c>
      <c r="AF433" s="329" t="s">
        <v>20998</v>
      </c>
      <c r="AG433" s="329" t="s">
        <v>20999</v>
      </c>
      <c r="AH433" s="329" t="s">
        <v>20998</v>
      </c>
      <c r="AI433" s="329" t="s">
        <v>20999</v>
      </c>
      <c r="AJ433" s="338" t="s">
        <v>21000</v>
      </c>
      <c r="AK433" s="329" t="s">
        <v>21001</v>
      </c>
      <c r="AL433" s="329" t="s">
        <v>1941</v>
      </c>
      <c r="AM433" s="342" t="s">
        <v>1641</v>
      </c>
      <c r="AN433" s="530" t="s">
        <v>1642</v>
      </c>
      <c r="AO433" s="530" t="s">
        <v>21002</v>
      </c>
      <c r="AP433" s="7"/>
      <c r="AQ433" s="10" t="s">
        <v>21003</v>
      </c>
      <c r="AR433" s="373" t="str">
        <f>Table2[[#This Row],[Employee Code]]</f>
        <v>12301765</v>
      </c>
      <c r="AS433" s="4" t="s">
        <v>16</v>
      </c>
      <c r="AT433" s="4" t="s">
        <v>17038</v>
      </c>
    </row>
    <row r="434" spans="1:46" s="4" customFormat="1" ht="25" customHeight="1" x14ac:dyDescent="0.35">
      <c r="A434" s="365">
        <f t="shared" si="6"/>
        <v>433</v>
      </c>
      <c r="B434" s="534" t="s">
        <v>16699</v>
      </c>
      <c r="C434" s="256" t="s">
        <v>1643</v>
      </c>
      <c r="D434" s="535"/>
      <c r="E434" s="535" t="s">
        <v>501</v>
      </c>
      <c r="F434" s="536">
        <v>45201</v>
      </c>
      <c r="G434" s="536">
        <v>45260</v>
      </c>
      <c r="H434" s="536">
        <v>45261</v>
      </c>
      <c r="I434" s="537">
        <v>45626</v>
      </c>
      <c r="J434" s="502" t="s">
        <v>2085</v>
      </c>
      <c r="K434" s="337" t="s">
        <v>80</v>
      </c>
      <c r="L434" s="337" t="s">
        <v>163</v>
      </c>
      <c r="M434" s="337" t="s">
        <v>2133</v>
      </c>
      <c r="N434" s="337" t="s">
        <v>2050</v>
      </c>
      <c r="O434" s="538" t="s">
        <v>196</v>
      </c>
      <c r="P434" s="538" t="s">
        <v>2061</v>
      </c>
      <c r="Q434" s="535" t="s">
        <v>83</v>
      </c>
      <c r="R434" s="539" t="s">
        <v>21004</v>
      </c>
      <c r="S434" s="540" t="s">
        <v>1935</v>
      </c>
      <c r="T434" s="535" t="s">
        <v>22</v>
      </c>
      <c r="U434" s="536">
        <v>34084</v>
      </c>
      <c r="V434" s="535" t="s">
        <v>501</v>
      </c>
      <c r="W434" s="535" t="s">
        <v>501</v>
      </c>
      <c r="X434" s="535" t="s">
        <v>1936</v>
      </c>
      <c r="Y434" s="539" t="s">
        <v>21005</v>
      </c>
      <c r="Z434" s="536">
        <v>44419</v>
      </c>
      <c r="AA434" s="536" t="s">
        <v>1937</v>
      </c>
      <c r="AB434" s="535" t="s">
        <v>1938</v>
      </c>
      <c r="AC434" s="121" t="s">
        <v>1968</v>
      </c>
      <c r="AD434" s="535" t="s">
        <v>2235</v>
      </c>
      <c r="AE434" s="535" t="s">
        <v>1948</v>
      </c>
      <c r="AF434" s="329" t="s">
        <v>21006</v>
      </c>
      <c r="AG434" s="329" t="s">
        <v>21007</v>
      </c>
      <c r="AH434" s="329" t="s">
        <v>21006</v>
      </c>
      <c r="AI434" s="329" t="s">
        <v>21007</v>
      </c>
      <c r="AJ434" s="539" t="s">
        <v>21008</v>
      </c>
      <c r="AK434" s="535" t="s">
        <v>21009</v>
      </c>
      <c r="AL434" s="535" t="s">
        <v>1941</v>
      </c>
      <c r="AM434" s="539" t="s">
        <v>1644</v>
      </c>
      <c r="AN434" s="377" t="s">
        <v>1645</v>
      </c>
      <c r="AO434" s="533" t="s">
        <v>21010</v>
      </c>
      <c r="AP434" s="535"/>
      <c r="AQ434" s="541" t="s">
        <v>21011</v>
      </c>
      <c r="AR434" s="542" t="str">
        <f>Table2[[#This Row],[Employee Code]]</f>
        <v>12301767</v>
      </c>
      <c r="AS434" s="4" t="s">
        <v>17358</v>
      </c>
      <c r="AT434" s="4" t="s">
        <v>17038</v>
      </c>
    </row>
    <row r="435" spans="1:46" s="4" customFormat="1" ht="25" customHeight="1" x14ac:dyDescent="0.35">
      <c r="A435" s="365">
        <f t="shared" si="6"/>
        <v>434</v>
      </c>
      <c r="B435" s="232" t="s">
        <v>16700</v>
      </c>
      <c r="C435" s="8" t="s">
        <v>1646</v>
      </c>
      <c r="D435" s="7"/>
      <c r="E435" s="7" t="s">
        <v>14</v>
      </c>
      <c r="F435" s="9">
        <v>45201</v>
      </c>
      <c r="G435" s="9">
        <v>45260</v>
      </c>
      <c r="H435" s="9">
        <v>45261</v>
      </c>
      <c r="I435" s="275">
        <v>45626</v>
      </c>
      <c r="J435" s="502" t="s">
        <v>2085</v>
      </c>
      <c r="K435" s="337" t="s">
        <v>69</v>
      </c>
      <c r="L435" s="337" t="s">
        <v>905</v>
      </c>
      <c r="M435" s="331" t="s">
        <v>905</v>
      </c>
      <c r="N435" s="243" t="s">
        <v>2017</v>
      </c>
      <c r="O435" s="243" t="s">
        <v>681</v>
      </c>
      <c r="P435" s="243" t="s">
        <v>2700</v>
      </c>
      <c r="Q435" s="7" t="s">
        <v>21</v>
      </c>
      <c r="R435" s="342" t="s">
        <v>21012</v>
      </c>
      <c r="S435" s="360" t="s">
        <v>2135</v>
      </c>
      <c r="T435" s="7" t="s">
        <v>22</v>
      </c>
      <c r="U435" s="9">
        <v>36005</v>
      </c>
      <c r="V435" s="7" t="s">
        <v>1658</v>
      </c>
      <c r="W435" s="7" t="s">
        <v>1658</v>
      </c>
      <c r="X435" s="7" t="s">
        <v>1936</v>
      </c>
      <c r="Y435" s="342" t="s">
        <v>21013</v>
      </c>
      <c r="Z435" s="9">
        <v>44833</v>
      </c>
      <c r="AA435" s="9" t="s">
        <v>1937</v>
      </c>
      <c r="AB435" s="7" t="s">
        <v>1956</v>
      </c>
      <c r="AC435" s="11" t="s">
        <v>1974</v>
      </c>
      <c r="AD435" s="7" t="s">
        <v>21014</v>
      </c>
      <c r="AE435" s="7" t="s">
        <v>21015</v>
      </c>
      <c r="AF435" s="329" t="s">
        <v>21016</v>
      </c>
      <c r="AG435" s="329" t="s">
        <v>21017</v>
      </c>
      <c r="AH435" s="329" t="s">
        <v>21018</v>
      </c>
      <c r="AI435" s="329" t="s">
        <v>21019</v>
      </c>
      <c r="AJ435" s="342" t="s">
        <v>21020</v>
      </c>
      <c r="AK435" s="7" t="s">
        <v>21021</v>
      </c>
      <c r="AL435" s="7" t="s">
        <v>1993</v>
      </c>
      <c r="AM435" s="342" t="s">
        <v>1647</v>
      </c>
      <c r="AN435" s="530" t="s">
        <v>1648</v>
      </c>
      <c r="AO435" s="532" t="s">
        <v>21022</v>
      </c>
      <c r="AP435" s="7"/>
      <c r="AQ435" s="10" t="s">
        <v>21023</v>
      </c>
      <c r="AR435" s="373" t="str">
        <f>Table2[[#This Row],[Employee Code]]</f>
        <v>12301768</v>
      </c>
      <c r="AS435" s="4" t="s">
        <v>16</v>
      </c>
      <c r="AT435" s="4" t="s">
        <v>14</v>
      </c>
    </row>
    <row r="436" spans="1:46" s="4" customFormat="1" ht="25" customHeight="1" x14ac:dyDescent="0.35">
      <c r="A436" s="365">
        <f t="shared" si="6"/>
        <v>435</v>
      </c>
      <c r="B436" s="232" t="s">
        <v>16701</v>
      </c>
      <c r="C436" s="8" t="s">
        <v>1649</v>
      </c>
      <c r="D436" s="7"/>
      <c r="E436" s="7" t="s">
        <v>14</v>
      </c>
      <c r="F436" s="9">
        <v>45208</v>
      </c>
      <c r="G436" s="9">
        <v>45267</v>
      </c>
      <c r="H436" s="9">
        <v>45268</v>
      </c>
      <c r="I436" s="275">
        <v>45657</v>
      </c>
      <c r="J436" s="9" t="s">
        <v>2085</v>
      </c>
      <c r="K436" s="337" t="s">
        <v>40</v>
      </c>
      <c r="L436" s="337" t="s">
        <v>41</v>
      </c>
      <c r="M436" s="331" t="s">
        <v>1954</v>
      </c>
      <c r="N436" s="243" t="s">
        <v>1984</v>
      </c>
      <c r="O436" s="243" t="s">
        <v>1650</v>
      </c>
      <c r="P436" s="243" t="s">
        <v>2701</v>
      </c>
      <c r="Q436" s="7" t="s">
        <v>21</v>
      </c>
      <c r="R436" s="342" t="s">
        <v>21024</v>
      </c>
      <c r="S436" s="360" t="s">
        <v>1944</v>
      </c>
      <c r="T436" s="7" t="s">
        <v>22</v>
      </c>
      <c r="U436" s="9">
        <v>33592</v>
      </c>
      <c r="V436" s="7" t="s">
        <v>2055</v>
      </c>
      <c r="W436" s="7" t="s">
        <v>2055</v>
      </c>
      <c r="X436" s="7" t="s">
        <v>1936</v>
      </c>
      <c r="Y436" s="539" t="s">
        <v>21025</v>
      </c>
      <c r="Z436" s="336">
        <v>44375</v>
      </c>
      <c r="AA436" s="329" t="s">
        <v>1937</v>
      </c>
      <c r="AB436" s="7" t="s">
        <v>1956</v>
      </c>
      <c r="AC436" s="11" t="s">
        <v>1939</v>
      </c>
      <c r="AD436" s="7" t="s">
        <v>2199</v>
      </c>
      <c r="AE436" s="7" t="s">
        <v>2095</v>
      </c>
      <c r="AF436" s="329" t="s">
        <v>21026</v>
      </c>
      <c r="AG436" s="329" t="s">
        <v>21027</v>
      </c>
      <c r="AH436" s="329" t="s">
        <v>21028</v>
      </c>
      <c r="AI436" s="329" t="s">
        <v>21029</v>
      </c>
      <c r="AJ436" s="338" t="s">
        <v>21030</v>
      </c>
      <c r="AK436" s="329" t="s">
        <v>21031</v>
      </c>
      <c r="AL436" s="329" t="s">
        <v>1963</v>
      </c>
      <c r="AM436" s="342" t="s">
        <v>1651</v>
      </c>
      <c r="AN436" s="530" t="s">
        <v>1652</v>
      </c>
      <c r="AO436" s="530" t="s">
        <v>21032</v>
      </c>
      <c r="AP436" s="7"/>
      <c r="AQ436" s="10" t="s">
        <v>21033</v>
      </c>
      <c r="AR436" s="373" t="str">
        <f>Table2[[#This Row],[Employee Code]]</f>
        <v>12301769</v>
      </c>
      <c r="AS436" s="4" t="s">
        <v>16</v>
      </c>
      <c r="AT436" s="4" t="s">
        <v>14</v>
      </c>
    </row>
    <row r="437" spans="1:46" s="4" customFormat="1" ht="25" customHeight="1" x14ac:dyDescent="0.35">
      <c r="A437" s="365">
        <f t="shared" si="6"/>
        <v>436</v>
      </c>
      <c r="B437" s="232" t="s">
        <v>16702</v>
      </c>
      <c r="C437" s="8" t="s">
        <v>1653</v>
      </c>
      <c r="D437" s="7"/>
      <c r="E437" s="7" t="s">
        <v>14</v>
      </c>
      <c r="F437" s="9">
        <v>45208</v>
      </c>
      <c r="G437" s="9">
        <v>45267</v>
      </c>
      <c r="H437" s="9">
        <v>45268</v>
      </c>
      <c r="I437" s="275">
        <v>45657</v>
      </c>
      <c r="J437" s="9" t="s">
        <v>2085</v>
      </c>
      <c r="K437" s="274" t="s">
        <v>26</v>
      </c>
      <c r="L437" s="274" t="s">
        <v>428</v>
      </c>
      <c r="M437" s="331" t="s">
        <v>428</v>
      </c>
      <c r="N437" s="337" t="s">
        <v>2050</v>
      </c>
      <c r="O437" s="243" t="s">
        <v>1654</v>
      </c>
      <c r="P437" s="243" t="s">
        <v>2702</v>
      </c>
      <c r="Q437" s="7" t="s">
        <v>21</v>
      </c>
      <c r="R437" s="342" t="s">
        <v>21034</v>
      </c>
      <c r="S437" s="360" t="s">
        <v>2003</v>
      </c>
      <c r="T437" s="7" t="s">
        <v>22</v>
      </c>
      <c r="U437" s="9">
        <v>35446</v>
      </c>
      <c r="V437" s="7" t="s">
        <v>2007</v>
      </c>
      <c r="W437" s="7" t="s">
        <v>2007</v>
      </c>
      <c r="X437" s="7" t="s">
        <v>1936</v>
      </c>
      <c r="Y437" s="342" t="s">
        <v>21035</v>
      </c>
      <c r="Z437" s="9">
        <v>44696</v>
      </c>
      <c r="AA437" s="9" t="s">
        <v>1937</v>
      </c>
      <c r="AB437" s="7" t="s">
        <v>1956</v>
      </c>
      <c r="AC437" s="11" t="s">
        <v>1939</v>
      </c>
      <c r="AD437" s="7" t="s">
        <v>2010</v>
      </c>
      <c r="AE437" s="7" t="s">
        <v>21036</v>
      </c>
      <c r="AF437" s="329" t="s">
        <v>21037</v>
      </c>
      <c r="AG437" s="329" t="s">
        <v>21038</v>
      </c>
      <c r="AH437" s="329" t="s">
        <v>21039</v>
      </c>
      <c r="AI437" s="329" t="s">
        <v>21040</v>
      </c>
      <c r="AJ437" s="342" t="s">
        <v>21041</v>
      </c>
      <c r="AK437" s="7" t="s">
        <v>21042</v>
      </c>
      <c r="AL437" s="7" t="s">
        <v>2005</v>
      </c>
      <c r="AM437" s="500" t="s">
        <v>1655</v>
      </c>
      <c r="AN437" s="530" t="s">
        <v>1656</v>
      </c>
      <c r="AO437" s="530" t="s">
        <v>21043</v>
      </c>
      <c r="AP437" s="7"/>
      <c r="AQ437" s="10" t="s">
        <v>21044</v>
      </c>
      <c r="AR437" s="373" t="str">
        <f>Table2[[#This Row],[Employee Code]]</f>
        <v>12301771</v>
      </c>
      <c r="AS437" s="4" t="s">
        <v>16</v>
      </c>
      <c r="AT437" s="4" t="s">
        <v>14</v>
      </c>
    </row>
    <row r="438" spans="1:46" s="4" customFormat="1" ht="25" customHeight="1" x14ac:dyDescent="0.35">
      <c r="A438" s="365">
        <f t="shared" si="6"/>
        <v>437</v>
      </c>
      <c r="B438" s="232" t="s">
        <v>16703</v>
      </c>
      <c r="C438" s="8" t="s">
        <v>1657</v>
      </c>
      <c r="D438" s="7"/>
      <c r="E438" s="7" t="s">
        <v>1658</v>
      </c>
      <c r="F438" s="9">
        <v>45212</v>
      </c>
      <c r="G438" s="9">
        <v>45271</v>
      </c>
      <c r="H438" s="9">
        <v>45272</v>
      </c>
      <c r="I438" s="275">
        <v>45657</v>
      </c>
      <c r="J438" s="9" t="s">
        <v>2085</v>
      </c>
      <c r="K438" s="274" t="s">
        <v>18</v>
      </c>
      <c r="L438" s="274" t="s">
        <v>283</v>
      </c>
      <c r="M438" s="331" t="s">
        <v>2116</v>
      </c>
      <c r="N438" s="337" t="s">
        <v>1972</v>
      </c>
      <c r="O438" s="243" t="s">
        <v>284</v>
      </c>
      <c r="P438" s="243" t="s">
        <v>2389</v>
      </c>
      <c r="Q438" s="7" t="s">
        <v>285</v>
      </c>
      <c r="R438" s="342" t="s">
        <v>21045</v>
      </c>
      <c r="S438" s="360" t="s">
        <v>2003</v>
      </c>
      <c r="T438" s="7" t="s">
        <v>53</v>
      </c>
      <c r="U438" s="9">
        <v>31329</v>
      </c>
      <c r="V438" s="7" t="s">
        <v>1725</v>
      </c>
      <c r="W438" s="7" t="s">
        <v>1725</v>
      </c>
      <c r="X438" s="7" t="s">
        <v>1936</v>
      </c>
      <c r="Y438" s="342" t="s">
        <v>21046</v>
      </c>
      <c r="Z438" s="9">
        <v>44299</v>
      </c>
      <c r="AA438" s="9" t="s">
        <v>1937</v>
      </c>
      <c r="AB438" s="7" t="s">
        <v>1938</v>
      </c>
      <c r="AC438" s="11" t="s">
        <v>1939</v>
      </c>
      <c r="AD438" s="7" t="s">
        <v>2687</v>
      </c>
      <c r="AE438" s="7" t="s">
        <v>1948</v>
      </c>
      <c r="AF438" s="329" t="s">
        <v>21047</v>
      </c>
      <c r="AG438" s="329" t="s">
        <v>21048</v>
      </c>
      <c r="AH438" s="329" t="s">
        <v>21049</v>
      </c>
      <c r="AI438" s="329" t="s">
        <v>21050</v>
      </c>
      <c r="AJ438" s="338" t="s">
        <v>21051</v>
      </c>
      <c r="AK438" s="329" t="s">
        <v>21052</v>
      </c>
      <c r="AL438" s="329" t="s">
        <v>1971</v>
      </c>
      <c r="AM438" s="342" t="s">
        <v>1659</v>
      </c>
      <c r="AN438" s="530" t="s">
        <v>1660</v>
      </c>
      <c r="AO438" s="530" t="s">
        <v>21053</v>
      </c>
      <c r="AP438" s="7"/>
      <c r="AQ438" s="10" t="s">
        <v>21054</v>
      </c>
      <c r="AR438" s="373" t="str">
        <f>Table2[[#This Row],[Employee Code]]</f>
        <v>12301772</v>
      </c>
      <c r="AS438" s="4" t="s">
        <v>16</v>
      </c>
      <c r="AT438" s="4" t="s">
        <v>17038</v>
      </c>
    </row>
    <row r="439" spans="1:46" s="4" customFormat="1" ht="25" customHeight="1" x14ac:dyDescent="0.35">
      <c r="A439" s="365">
        <f t="shared" si="6"/>
        <v>438</v>
      </c>
      <c r="B439" s="232" t="s">
        <v>16704</v>
      </c>
      <c r="C439" s="8" t="s">
        <v>1661</v>
      </c>
      <c r="D439" s="7"/>
      <c r="E439" s="7" t="s">
        <v>14</v>
      </c>
      <c r="F439" s="9">
        <v>45222</v>
      </c>
      <c r="G439" s="9">
        <v>45281</v>
      </c>
      <c r="H439" s="9">
        <v>45282</v>
      </c>
      <c r="I439" s="275">
        <v>45657</v>
      </c>
      <c r="J439" s="9" t="s">
        <v>2085</v>
      </c>
      <c r="K439" s="274" t="s">
        <v>34</v>
      </c>
      <c r="L439" s="274" t="s">
        <v>35</v>
      </c>
      <c r="M439" s="331" t="s">
        <v>2225</v>
      </c>
      <c r="N439" s="337" t="s">
        <v>2126</v>
      </c>
      <c r="O439" s="243" t="s">
        <v>762</v>
      </c>
      <c r="P439" s="243" t="s">
        <v>2347</v>
      </c>
      <c r="Q439" s="7" t="s">
        <v>21</v>
      </c>
      <c r="R439" s="342" t="s">
        <v>21055</v>
      </c>
      <c r="S439" s="360" t="s">
        <v>1935</v>
      </c>
      <c r="T439" s="7" t="s">
        <v>22</v>
      </c>
      <c r="U439" s="9">
        <v>35748</v>
      </c>
      <c r="V439" s="7" t="s">
        <v>101</v>
      </c>
      <c r="W439" s="7" t="s">
        <v>747</v>
      </c>
      <c r="X439" s="7" t="s">
        <v>1936</v>
      </c>
      <c r="Y439" s="342" t="s">
        <v>21056</v>
      </c>
      <c r="Z439" s="9">
        <v>44791</v>
      </c>
      <c r="AA439" s="9" t="s">
        <v>1937</v>
      </c>
      <c r="AB439" s="7" t="s">
        <v>1956</v>
      </c>
      <c r="AC439" s="11" t="s">
        <v>1939</v>
      </c>
      <c r="AD439" s="7" t="s">
        <v>2423</v>
      </c>
      <c r="AE439" s="7" t="s">
        <v>2398</v>
      </c>
      <c r="AF439" s="329" t="s">
        <v>21057</v>
      </c>
      <c r="AG439" s="329" t="s">
        <v>21058</v>
      </c>
      <c r="AH439" s="329" t="s">
        <v>21059</v>
      </c>
      <c r="AI439" s="329" t="s">
        <v>21060</v>
      </c>
      <c r="AJ439" s="342" t="s">
        <v>21061</v>
      </c>
      <c r="AK439" s="7" t="s">
        <v>21062</v>
      </c>
      <c r="AL439" s="7" t="s">
        <v>2005</v>
      </c>
      <c r="AM439" s="342" t="s">
        <v>1662</v>
      </c>
      <c r="AN439" s="530" t="s">
        <v>1663</v>
      </c>
      <c r="AO439" s="530" t="s">
        <v>21063</v>
      </c>
      <c r="AP439" s="7"/>
      <c r="AQ439" s="10" t="s">
        <v>21064</v>
      </c>
      <c r="AR439" s="373" t="str">
        <f>Table2[[#This Row],[Employee Code]]</f>
        <v>12301774</v>
      </c>
      <c r="AS439" s="4" t="s">
        <v>16</v>
      </c>
      <c r="AT439" s="4" t="s">
        <v>14</v>
      </c>
    </row>
    <row r="440" spans="1:46" s="4" customFormat="1" ht="25" customHeight="1" x14ac:dyDescent="0.35">
      <c r="A440" s="365">
        <f t="shared" si="6"/>
        <v>439</v>
      </c>
      <c r="B440" s="232" t="s">
        <v>16705</v>
      </c>
      <c r="C440" s="8" t="s">
        <v>1664</v>
      </c>
      <c r="D440" s="7"/>
      <c r="E440" s="7" t="s">
        <v>32</v>
      </c>
      <c r="F440" s="9">
        <v>45223</v>
      </c>
      <c r="G440" s="9">
        <v>45282</v>
      </c>
      <c r="H440" s="9">
        <v>45283</v>
      </c>
      <c r="I440" s="275">
        <v>45657</v>
      </c>
      <c r="J440" s="9" t="s">
        <v>2085</v>
      </c>
      <c r="K440" s="274" t="s">
        <v>18</v>
      </c>
      <c r="L440" s="274" t="s">
        <v>283</v>
      </c>
      <c r="M440" s="331" t="s">
        <v>2116</v>
      </c>
      <c r="N440" s="243" t="s">
        <v>1990</v>
      </c>
      <c r="O440" s="243" t="s">
        <v>284</v>
      </c>
      <c r="P440" s="243" t="s">
        <v>2389</v>
      </c>
      <c r="Q440" s="7" t="s">
        <v>285</v>
      </c>
      <c r="R440" s="342" t="s">
        <v>21065</v>
      </c>
      <c r="S440" s="360" t="s">
        <v>1935</v>
      </c>
      <c r="T440" s="7" t="s">
        <v>53</v>
      </c>
      <c r="U440" s="9">
        <v>34375</v>
      </c>
      <c r="V440" s="7" t="s">
        <v>501</v>
      </c>
      <c r="W440" s="7" t="s">
        <v>501</v>
      </c>
      <c r="X440" s="7" t="s">
        <v>1936</v>
      </c>
      <c r="Y440" s="342" t="s">
        <v>21066</v>
      </c>
      <c r="Z440" s="9">
        <v>44688</v>
      </c>
      <c r="AA440" s="9" t="s">
        <v>1937</v>
      </c>
      <c r="AB440" s="7" t="s">
        <v>1938</v>
      </c>
      <c r="AC440" s="11" t="s">
        <v>1939</v>
      </c>
      <c r="AD440" s="7" t="s">
        <v>2235</v>
      </c>
      <c r="AE440" s="7" t="s">
        <v>1948</v>
      </c>
      <c r="AF440" s="329" t="s">
        <v>21067</v>
      </c>
      <c r="AG440" s="329" t="s">
        <v>21068</v>
      </c>
      <c r="AH440" s="329" t="s">
        <v>21067</v>
      </c>
      <c r="AI440" s="329" t="s">
        <v>21068</v>
      </c>
      <c r="AJ440" s="338" t="s">
        <v>21069</v>
      </c>
      <c r="AK440" s="329" t="s">
        <v>21070</v>
      </c>
      <c r="AL440" s="329" t="s">
        <v>1971</v>
      </c>
      <c r="AM440" s="342" t="s">
        <v>1665</v>
      </c>
      <c r="AN440" s="530" t="s">
        <v>1666</v>
      </c>
      <c r="AO440" s="530" t="s">
        <v>21071</v>
      </c>
      <c r="AP440" s="7"/>
      <c r="AQ440" s="10" t="s">
        <v>21072</v>
      </c>
      <c r="AR440" s="373" t="str">
        <f>Table2[[#This Row],[Employee Code]]</f>
        <v>12301775</v>
      </c>
      <c r="AS440" s="4" t="s">
        <v>16</v>
      </c>
      <c r="AT440" s="4" t="s">
        <v>17038</v>
      </c>
    </row>
    <row r="441" spans="1:46" s="4" customFormat="1" ht="25" customHeight="1" x14ac:dyDescent="0.35">
      <c r="A441" s="365">
        <f t="shared" si="6"/>
        <v>440</v>
      </c>
      <c r="B441" s="232" t="s">
        <v>16706</v>
      </c>
      <c r="C441" s="8" t="s">
        <v>1667</v>
      </c>
      <c r="D441" s="7" t="s">
        <v>18341</v>
      </c>
      <c r="E441" s="7" t="s">
        <v>14</v>
      </c>
      <c r="F441" s="9">
        <v>45231</v>
      </c>
      <c r="G441" s="9"/>
      <c r="H441" s="9">
        <v>45231</v>
      </c>
      <c r="I441" s="275">
        <v>45596</v>
      </c>
      <c r="J441" s="9" t="s">
        <v>2085</v>
      </c>
      <c r="K441" s="274" t="s">
        <v>34</v>
      </c>
      <c r="L441" s="274" t="s">
        <v>35</v>
      </c>
      <c r="M441" s="331" t="s">
        <v>1989</v>
      </c>
      <c r="N441" s="337" t="s">
        <v>2050</v>
      </c>
      <c r="O441" s="243" t="s">
        <v>989</v>
      </c>
      <c r="P441" s="243" t="s">
        <v>2430</v>
      </c>
      <c r="Q441" s="7" t="s">
        <v>21</v>
      </c>
      <c r="R441" s="342" t="s">
        <v>21073</v>
      </c>
      <c r="S441" s="360" t="s">
        <v>1944</v>
      </c>
      <c r="T441" s="7" t="s">
        <v>22</v>
      </c>
      <c r="U441" s="9">
        <v>32953</v>
      </c>
      <c r="V441" s="7" t="s">
        <v>91</v>
      </c>
      <c r="W441" s="7" t="s">
        <v>501</v>
      </c>
      <c r="X441" s="7" t="s">
        <v>1936</v>
      </c>
      <c r="Y441" s="342" t="s">
        <v>21074</v>
      </c>
      <c r="Z441" s="9">
        <v>43606</v>
      </c>
      <c r="AA441" s="9" t="s">
        <v>2703</v>
      </c>
      <c r="AB441" s="7" t="s">
        <v>1946</v>
      </c>
      <c r="AC441" s="11" t="s">
        <v>1939</v>
      </c>
      <c r="AD441" s="7" t="s">
        <v>2188</v>
      </c>
      <c r="AE441" s="7" t="s">
        <v>2398</v>
      </c>
      <c r="AF441" s="329" t="s">
        <v>21075</v>
      </c>
      <c r="AG441" s="329" t="s">
        <v>21076</v>
      </c>
      <c r="AH441" s="329" t="s">
        <v>21075</v>
      </c>
      <c r="AI441" s="329" t="s">
        <v>21076</v>
      </c>
      <c r="AJ441" s="338" t="s">
        <v>21077</v>
      </c>
      <c r="AK441" s="329" t="s">
        <v>21078</v>
      </c>
      <c r="AL441" s="329" t="s">
        <v>2107</v>
      </c>
      <c r="AM441" s="500" t="s">
        <v>1668</v>
      </c>
      <c r="AN441" s="530" t="s">
        <v>1669</v>
      </c>
      <c r="AO441" s="530" t="s">
        <v>21079</v>
      </c>
      <c r="AP441" s="7"/>
      <c r="AQ441" s="10" t="s">
        <v>21080</v>
      </c>
      <c r="AR441" s="373" t="str">
        <f>Table2[[#This Row],[Employee Code]]</f>
        <v>12301777</v>
      </c>
      <c r="AS441" s="4" t="s">
        <v>16</v>
      </c>
      <c r="AT441" s="4" t="s">
        <v>14</v>
      </c>
    </row>
    <row r="442" spans="1:46" s="4" customFormat="1" ht="25" customHeight="1" x14ac:dyDescent="0.35">
      <c r="A442" s="365">
        <f t="shared" si="6"/>
        <v>441</v>
      </c>
      <c r="B442" s="232" t="s">
        <v>16707</v>
      </c>
      <c r="C442" s="8" t="s">
        <v>1670</v>
      </c>
      <c r="D442" s="7"/>
      <c r="E442" s="7" t="s">
        <v>14</v>
      </c>
      <c r="F442" s="9">
        <v>45243</v>
      </c>
      <c r="G442" s="9">
        <v>45302</v>
      </c>
      <c r="H442" s="9">
        <v>45303</v>
      </c>
      <c r="I442" s="275">
        <v>45688</v>
      </c>
      <c r="J442" s="9" t="s">
        <v>2085</v>
      </c>
      <c r="K442" s="337" t="s">
        <v>69</v>
      </c>
      <c r="L442" s="274" t="s">
        <v>789</v>
      </c>
      <c r="M442" s="331" t="s">
        <v>2359</v>
      </c>
      <c r="N442" s="243" t="s">
        <v>1990</v>
      </c>
      <c r="O442" s="243" t="s">
        <v>1671</v>
      </c>
      <c r="P442" s="243" t="s">
        <v>2704</v>
      </c>
      <c r="Q442" s="7" t="s">
        <v>21</v>
      </c>
      <c r="R442" s="342" t="s">
        <v>21081</v>
      </c>
      <c r="S442" s="360" t="s">
        <v>2144</v>
      </c>
      <c r="T442" s="7" t="s">
        <v>53</v>
      </c>
      <c r="U442" s="529">
        <v>35646</v>
      </c>
      <c r="V442" s="7" t="s">
        <v>1382</v>
      </c>
      <c r="W442" s="7" t="s">
        <v>1382</v>
      </c>
      <c r="X442" s="7" t="s">
        <v>1936</v>
      </c>
      <c r="Y442" s="338" t="s">
        <v>21082</v>
      </c>
      <c r="Z442" s="336">
        <v>44611</v>
      </c>
      <c r="AA442" s="329" t="s">
        <v>1937</v>
      </c>
      <c r="AB442" s="7" t="s">
        <v>1956</v>
      </c>
      <c r="AC442" s="11" t="s">
        <v>1939</v>
      </c>
      <c r="AD442" s="7" t="s">
        <v>2461</v>
      </c>
      <c r="AE442" s="7" t="s">
        <v>2705</v>
      </c>
      <c r="AF442" s="329" t="s">
        <v>21083</v>
      </c>
      <c r="AG442" s="329" t="s">
        <v>21084</v>
      </c>
      <c r="AH442" s="329" t="s">
        <v>21085</v>
      </c>
      <c r="AI442" s="329" t="s">
        <v>21086</v>
      </c>
      <c r="AJ442" s="342" t="s">
        <v>21087</v>
      </c>
      <c r="AK442" s="7" t="s">
        <v>21088</v>
      </c>
      <c r="AL442" s="7" t="s">
        <v>1993</v>
      </c>
      <c r="AM442" s="500" t="s">
        <v>1672</v>
      </c>
      <c r="AN442" s="530" t="s">
        <v>1673</v>
      </c>
      <c r="AO442" s="530" t="s">
        <v>21089</v>
      </c>
      <c r="AP442" s="7"/>
      <c r="AQ442" s="10" t="s">
        <v>21090</v>
      </c>
      <c r="AR442" s="373" t="str">
        <f>Table2[[#This Row],[Employee Code]]</f>
        <v>12301779</v>
      </c>
      <c r="AS442" s="4" t="s">
        <v>16</v>
      </c>
      <c r="AT442" s="4" t="s">
        <v>14</v>
      </c>
    </row>
    <row r="443" spans="1:46" s="4" customFormat="1" ht="25" customHeight="1" x14ac:dyDescent="0.35">
      <c r="A443" s="365">
        <f t="shared" si="6"/>
        <v>442</v>
      </c>
      <c r="B443" s="232" t="s">
        <v>16708</v>
      </c>
      <c r="C443" s="8" t="s">
        <v>1674</v>
      </c>
      <c r="D443" s="7"/>
      <c r="E443" s="7" t="s">
        <v>14</v>
      </c>
      <c r="F443" s="9">
        <v>45252</v>
      </c>
      <c r="G443" s="9">
        <v>45311</v>
      </c>
      <c r="H443" s="9">
        <v>45312</v>
      </c>
      <c r="I443" s="275">
        <v>45688</v>
      </c>
      <c r="J443" s="9" t="s">
        <v>2085</v>
      </c>
      <c r="K443" s="274" t="s">
        <v>69</v>
      </c>
      <c r="L443" s="274" t="s">
        <v>450</v>
      </c>
      <c r="M443" s="331" t="s">
        <v>450</v>
      </c>
      <c r="N443" s="337" t="s">
        <v>2126</v>
      </c>
      <c r="O443" s="243" t="s">
        <v>1675</v>
      </c>
      <c r="P443" s="243" t="s">
        <v>2706</v>
      </c>
      <c r="Q443" s="7" t="s">
        <v>21</v>
      </c>
      <c r="R443" s="342" t="s">
        <v>21091</v>
      </c>
      <c r="S443" s="360" t="s">
        <v>2135</v>
      </c>
      <c r="T443" s="7" t="s">
        <v>22</v>
      </c>
      <c r="U443" s="9">
        <v>36554</v>
      </c>
      <c r="V443" s="7" t="s">
        <v>255</v>
      </c>
      <c r="W443" s="7" t="s">
        <v>79</v>
      </c>
      <c r="X443" s="7" t="s">
        <v>1936</v>
      </c>
      <c r="Y443" s="342" t="s">
        <v>21092</v>
      </c>
      <c r="Z443" s="9">
        <v>44624</v>
      </c>
      <c r="AA443" s="9" t="s">
        <v>1937</v>
      </c>
      <c r="AB443" s="7" t="s">
        <v>1956</v>
      </c>
      <c r="AC443" s="11" t="s">
        <v>1939</v>
      </c>
      <c r="AD443" s="7" t="s">
        <v>2010</v>
      </c>
      <c r="AE443" s="7" t="s">
        <v>2219</v>
      </c>
      <c r="AF443" s="329" t="s">
        <v>21093</v>
      </c>
      <c r="AG443" s="329" t="s">
        <v>21094</v>
      </c>
      <c r="AH443" s="329" t="s">
        <v>21095</v>
      </c>
      <c r="AI443" s="329" t="s">
        <v>21096</v>
      </c>
      <c r="AJ443" s="338" t="s">
        <v>21097</v>
      </c>
      <c r="AK443" s="329" t="s">
        <v>21098</v>
      </c>
      <c r="AL443" s="329" t="s">
        <v>1953</v>
      </c>
      <c r="AM443" s="342" t="s">
        <v>1676</v>
      </c>
      <c r="AN443" s="530" t="s">
        <v>1677</v>
      </c>
      <c r="AO443" s="530" t="s">
        <v>21099</v>
      </c>
      <c r="AP443" s="7"/>
      <c r="AQ443" s="10" t="s">
        <v>21100</v>
      </c>
      <c r="AR443" s="373" t="str">
        <f>Table2[[#This Row],[Employee Code]]</f>
        <v>12301780</v>
      </c>
      <c r="AS443" s="4" t="s">
        <v>16</v>
      </c>
      <c r="AT443" s="4" t="s">
        <v>14</v>
      </c>
    </row>
    <row r="444" spans="1:46" s="4" customFormat="1" ht="25" customHeight="1" x14ac:dyDescent="0.35">
      <c r="A444" s="365">
        <f t="shared" si="6"/>
        <v>443</v>
      </c>
      <c r="B444" s="232" t="s">
        <v>16709</v>
      </c>
      <c r="C444" s="8" t="s">
        <v>1678</v>
      </c>
      <c r="D444" s="7"/>
      <c r="E444" s="7" t="s">
        <v>1679</v>
      </c>
      <c r="F444" s="9">
        <v>45261</v>
      </c>
      <c r="G444" s="9">
        <v>45320</v>
      </c>
      <c r="H444" s="9">
        <v>45321</v>
      </c>
      <c r="I444" s="275">
        <v>45688</v>
      </c>
      <c r="J444" s="9" t="s">
        <v>2085</v>
      </c>
      <c r="K444" s="274" t="s">
        <v>18</v>
      </c>
      <c r="L444" s="274" t="s">
        <v>283</v>
      </c>
      <c r="M444" s="331" t="s">
        <v>2116</v>
      </c>
      <c r="N444" s="243" t="s">
        <v>2017</v>
      </c>
      <c r="O444" s="243" t="s">
        <v>284</v>
      </c>
      <c r="P444" s="243" t="s">
        <v>2389</v>
      </c>
      <c r="Q444" s="7" t="s">
        <v>285</v>
      </c>
      <c r="R444" s="342" t="s">
        <v>21101</v>
      </c>
      <c r="S444" s="360" t="s">
        <v>2003</v>
      </c>
      <c r="T444" s="7" t="s">
        <v>53</v>
      </c>
      <c r="U444" s="9">
        <v>34948</v>
      </c>
      <c r="V444" s="7" t="s">
        <v>747</v>
      </c>
      <c r="W444" s="7" t="s">
        <v>747</v>
      </c>
      <c r="X444" s="7" t="s">
        <v>1936</v>
      </c>
      <c r="Y444" s="342" t="s">
        <v>21102</v>
      </c>
      <c r="Z444" s="9">
        <v>44573</v>
      </c>
      <c r="AA444" s="9" t="s">
        <v>1937</v>
      </c>
      <c r="AB444" s="7" t="s">
        <v>1956</v>
      </c>
      <c r="AC444" s="11" t="s">
        <v>1939</v>
      </c>
      <c r="AD444" s="7" t="s">
        <v>21103</v>
      </c>
      <c r="AE444" s="7" t="s">
        <v>2584</v>
      </c>
      <c r="AF444" s="329" t="s">
        <v>21104</v>
      </c>
      <c r="AG444" s="329" t="s">
        <v>21105</v>
      </c>
      <c r="AH444" s="329" t="s">
        <v>21104</v>
      </c>
      <c r="AI444" s="329" t="s">
        <v>21105</v>
      </c>
      <c r="AJ444" s="342" t="s">
        <v>21106</v>
      </c>
      <c r="AK444" s="7" t="s">
        <v>21107</v>
      </c>
      <c r="AL444" s="7" t="s">
        <v>2005</v>
      </c>
      <c r="AM444" s="342" t="s">
        <v>1680</v>
      </c>
      <c r="AN444" s="530" t="s">
        <v>1681</v>
      </c>
      <c r="AO444" s="530" t="s">
        <v>21108</v>
      </c>
      <c r="AP444" s="7"/>
      <c r="AQ444" s="10" t="s">
        <v>21109</v>
      </c>
      <c r="AR444" s="373" t="str">
        <f>Table2[[#This Row],[Employee Code]]</f>
        <v>12301782</v>
      </c>
      <c r="AS444" s="4" t="s">
        <v>16</v>
      </c>
      <c r="AT444" s="4" t="s">
        <v>17038</v>
      </c>
    </row>
    <row r="445" spans="1:46" s="4" customFormat="1" ht="25" customHeight="1" x14ac:dyDescent="0.35">
      <c r="A445" s="365">
        <f t="shared" si="6"/>
        <v>444</v>
      </c>
      <c r="B445" s="232" t="s">
        <v>3077</v>
      </c>
      <c r="C445" s="8" t="s">
        <v>1525</v>
      </c>
      <c r="D445" s="7"/>
      <c r="E445" s="7" t="s">
        <v>14</v>
      </c>
      <c r="F445" s="9">
        <v>45271</v>
      </c>
      <c r="G445" s="9">
        <v>45330</v>
      </c>
      <c r="H445" s="9">
        <v>45331</v>
      </c>
      <c r="I445" s="275">
        <v>45716</v>
      </c>
      <c r="J445" s="9" t="s">
        <v>2085</v>
      </c>
      <c r="K445" s="274" t="s">
        <v>109</v>
      </c>
      <c r="L445" s="274" t="s">
        <v>110</v>
      </c>
      <c r="M445" s="331" t="s">
        <v>2112</v>
      </c>
      <c r="N445" s="337" t="s">
        <v>2126</v>
      </c>
      <c r="O445" s="243" t="s">
        <v>559</v>
      </c>
      <c r="P445" s="243" t="s">
        <v>2262</v>
      </c>
      <c r="Q445" s="7" t="s">
        <v>21</v>
      </c>
      <c r="R445" s="342" t="s">
        <v>21110</v>
      </c>
      <c r="S445" s="360" t="s">
        <v>1944</v>
      </c>
      <c r="T445" s="7" t="s">
        <v>22</v>
      </c>
      <c r="U445" s="9">
        <v>36086</v>
      </c>
      <c r="V445" s="7" t="s">
        <v>747</v>
      </c>
      <c r="W445" s="7" t="s">
        <v>747</v>
      </c>
      <c r="X445" s="7" t="s">
        <v>1936</v>
      </c>
      <c r="Y445" s="342" t="s">
        <v>21111</v>
      </c>
      <c r="Z445" s="9">
        <v>44574</v>
      </c>
      <c r="AA445" s="9" t="s">
        <v>1937</v>
      </c>
      <c r="AB445" s="7" t="s">
        <v>1956</v>
      </c>
      <c r="AC445" s="11" t="s">
        <v>1939</v>
      </c>
      <c r="AD445" s="7" t="s">
        <v>21112</v>
      </c>
      <c r="AE445" s="7" t="s">
        <v>2041</v>
      </c>
      <c r="AF445" s="329" t="s">
        <v>21113</v>
      </c>
      <c r="AG445" s="329" t="s">
        <v>21114</v>
      </c>
      <c r="AH445" s="329" t="s">
        <v>21115</v>
      </c>
      <c r="AI445" s="329" t="s">
        <v>21116</v>
      </c>
      <c r="AJ445" s="338" t="s">
        <v>21117</v>
      </c>
      <c r="AK445" s="329" t="s">
        <v>21118</v>
      </c>
      <c r="AL445" s="329" t="s">
        <v>2425</v>
      </c>
      <c r="AM445" s="342" t="s">
        <v>1682</v>
      </c>
      <c r="AN445" s="530" t="s">
        <v>1683</v>
      </c>
      <c r="AO445" s="530" t="s">
        <v>21119</v>
      </c>
      <c r="AP445" s="7"/>
      <c r="AQ445" s="10" t="s">
        <v>20710</v>
      </c>
      <c r="AR445" s="373" t="str">
        <f>Table2[[#This Row],[Employee Code]]</f>
        <v>12301785</v>
      </c>
      <c r="AS445" s="4" t="s">
        <v>16</v>
      </c>
      <c r="AT445" s="4" t="s">
        <v>14</v>
      </c>
    </row>
    <row r="446" spans="1:46" s="4" customFormat="1" ht="25" customHeight="1" x14ac:dyDescent="0.35">
      <c r="A446" s="365">
        <f t="shared" si="6"/>
        <v>445</v>
      </c>
      <c r="B446" s="232" t="s">
        <v>16710</v>
      </c>
      <c r="C446" s="8" t="s">
        <v>1684</v>
      </c>
      <c r="D446" s="7"/>
      <c r="E446" s="7" t="s">
        <v>14</v>
      </c>
      <c r="F446" s="9">
        <v>45271</v>
      </c>
      <c r="G446" s="9">
        <v>45330</v>
      </c>
      <c r="H446" s="9">
        <v>45331</v>
      </c>
      <c r="I446" s="275">
        <v>45716</v>
      </c>
      <c r="J446" s="9" t="s">
        <v>2085</v>
      </c>
      <c r="K446" s="274" t="s">
        <v>69</v>
      </c>
      <c r="L446" s="274" t="s">
        <v>70</v>
      </c>
      <c r="M446" s="331" t="s">
        <v>1983</v>
      </c>
      <c r="N446" s="243" t="s">
        <v>1990</v>
      </c>
      <c r="O446" s="243" t="s">
        <v>200</v>
      </c>
      <c r="P446" s="243" t="s">
        <v>2063</v>
      </c>
      <c r="Q446" s="7" t="s">
        <v>21</v>
      </c>
      <c r="R446" s="342" t="s">
        <v>21120</v>
      </c>
      <c r="S446" s="360" t="s">
        <v>2259</v>
      </c>
      <c r="T446" s="7" t="s">
        <v>53</v>
      </c>
      <c r="U446" s="9">
        <v>33504</v>
      </c>
      <c r="V446" s="7" t="s">
        <v>1045</v>
      </c>
      <c r="W446" s="7" t="s">
        <v>1045</v>
      </c>
      <c r="X446" s="7" t="s">
        <v>1936</v>
      </c>
      <c r="Y446" s="342" t="s">
        <v>21121</v>
      </c>
      <c r="Z446" s="9">
        <v>44792</v>
      </c>
      <c r="AA446" s="9" t="s">
        <v>1937</v>
      </c>
      <c r="AB446" s="7" t="s">
        <v>1956</v>
      </c>
      <c r="AC446" s="11" t="s">
        <v>1939</v>
      </c>
      <c r="AD446" s="7" t="s">
        <v>2707</v>
      </c>
      <c r="AE446" s="7" t="s">
        <v>2708</v>
      </c>
      <c r="AF446" s="329" t="s">
        <v>21122</v>
      </c>
      <c r="AG446" s="329" t="s">
        <v>21123</v>
      </c>
      <c r="AH446" s="329" t="s">
        <v>21124</v>
      </c>
      <c r="AI446" s="329" t="s">
        <v>21125</v>
      </c>
      <c r="AJ446" s="342" t="s">
        <v>21126</v>
      </c>
      <c r="AK446" s="7" t="s">
        <v>21127</v>
      </c>
      <c r="AL446" s="7" t="s">
        <v>1993</v>
      </c>
      <c r="AM446" s="342" t="s">
        <v>1685</v>
      </c>
      <c r="AN446" s="530" t="s">
        <v>1686</v>
      </c>
      <c r="AO446" s="530" t="s">
        <v>21128</v>
      </c>
      <c r="AP446" s="7"/>
      <c r="AQ446" s="10" t="s">
        <v>21129</v>
      </c>
      <c r="AR446" s="373" t="str">
        <f>Table2[[#This Row],[Employee Code]]</f>
        <v>12301786</v>
      </c>
      <c r="AS446" s="4" t="s">
        <v>16</v>
      </c>
      <c r="AT446" s="4" t="s">
        <v>14</v>
      </c>
    </row>
    <row r="447" spans="1:46" s="4" customFormat="1" ht="25" customHeight="1" x14ac:dyDescent="0.35">
      <c r="A447" s="365">
        <f t="shared" si="6"/>
        <v>446</v>
      </c>
      <c r="B447" s="232" t="s">
        <v>16711</v>
      </c>
      <c r="C447" s="8" t="s">
        <v>1687</v>
      </c>
      <c r="D447" s="7" t="s">
        <v>21130</v>
      </c>
      <c r="E447" s="7" t="s">
        <v>14</v>
      </c>
      <c r="F447" s="9">
        <v>45278</v>
      </c>
      <c r="G447" s="9">
        <v>45337</v>
      </c>
      <c r="H447" s="9">
        <v>45338</v>
      </c>
      <c r="I447" s="275">
        <v>45716</v>
      </c>
      <c r="J447" s="9" t="s">
        <v>2085</v>
      </c>
      <c r="K447" s="274" t="s">
        <v>69</v>
      </c>
      <c r="L447" s="274" t="s">
        <v>70</v>
      </c>
      <c r="M447" s="331" t="s">
        <v>2287</v>
      </c>
      <c r="N447" s="243" t="s">
        <v>2017</v>
      </c>
      <c r="O447" s="243" t="s">
        <v>816</v>
      </c>
      <c r="P447" s="243" t="s">
        <v>2367</v>
      </c>
      <c r="Q447" s="7" t="s">
        <v>21</v>
      </c>
      <c r="R447" s="342" t="s">
        <v>21131</v>
      </c>
      <c r="S447" s="360" t="s">
        <v>2485</v>
      </c>
      <c r="T447" s="7" t="s">
        <v>22</v>
      </c>
      <c r="U447" s="9">
        <v>35389</v>
      </c>
      <c r="V447" s="7" t="s">
        <v>1382</v>
      </c>
      <c r="W447" s="7" t="s">
        <v>1382</v>
      </c>
      <c r="X447" s="7" t="s">
        <v>1936</v>
      </c>
      <c r="Y447" s="342" t="s">
        <v>21132</v>
      </c>
      <c r="Z447" s="9">
        <v>44629</v>
      </c>
      <c r="AA447" s="9" t="s">
        <v>1937</v>
      </c>
      <c r="AB447" s="7" t="s">
        <v>1938</v>
      </c>
      <c r="AC447" s="11" t="s">
        <v>1939</v>
      </c>
      <c r="AD447" s="7" t="s">
        <v>21133</v>
      </c>
      <c r="AE447" s="7" t="s">
        <v>1988</v>
      </c>
      <c r="AF447" s="329" t="s">
        <v>21134</v>
      </c>
      <c r="AG447" s="329" t="s">
        <v>21135</v>
      </c>
      <c r="AH447" s="329" t="s">
        <v>21136</v>
      </c>
      <c r="AI447" s="329" t="s">
        <v>21137</v>
      </c>
      <c r="AJ447" s="338" t="s">
        <v>21138</v>
      </c>
      <c r="AK447" s="329" t="s">
        <v>2709</v>
      </c>
      <c r="AL447" s="329" t="s">
        <v>1953</v>
      </c>
      <c r="AM447" s="342" t="s">
        <v>1688</v>
      </c>
      <c r="AN447" s="530" t="s">
        <v>1689</v>
      </c>
      <c r="AO447" s="530" t="s">
        <v>21139</v>
      </c>
      <c r="AP447" s="7"/>
      <c r="AQ447" s="10" t="s">
        <v>21140</v>
      </c>
      <c r="AR447" s="373" t="str">
        <f>Table2[[#This Row],[Employee Code]]</f>
        <v>12301788</v>
      </c>
      <c r="AS447" s="4" t="s">
        <v>16</v>
      </c>
      <c r="AT447" s="4" t="s">
        <v>14</v>
      </c>
    </row>
    <row r="448" spans="1:46" s="4" customFormat="1" ht="25" customHeight="1" x14ac:dyDescent="0.35">
      <c r="A448" s="365">
        <f t="shared" si="6"/>
        <v>447</v>
      </c>
      <c r="B448" s="232" t="s">
        <v>16712</v>
      </c>
      <c r="C448" s="8" t="s">
        <v>1690</v>
      </c>
      <c r="D448" s="7"/>
      <c r="E448" s="7" t="s">
        <v>14</v>
      </c>
      <c r="F448" s="9">
        <v>45287</v>
      </c>
      <c r="G448" s="9">
        <v>45346</v>
      </c>
      <c r="H448" s="9">
        <v>45347</v>
      </c>
      <c r="I448" s="275">
        <v>45716</v>
      </c>
      <c r="J448" s="9" t="s">
        <v>2085</v>
      </c>
      <c r="K448" s="274" t="s">
        <v>69</v>
      </c>
      <c r="L448" s="274" t="s">
        <v>70</v>
      </c>
      <c r="M448" s="331" t="s">
        <v>2147</v>
      </c>
      <c r="N448" s="243" t="s">
        <v>2017</v>
      </c>
      <c r="O448" s="243" t="s">
        <v>1370</v>
      </c>
      <c r="P448" s="243" t="s">
        <v>2592</v>
      </c>
      <c r="Q448" s="7" t="s">
        <v>21</v>
      </c>
      <c r="R448" s="342" t="s">
        <v>21141</v>
      </c>
      <c r="S448" s="360" t="s">
        <v>2135</v>
      </c>
      <c r="T448" s="7" t="s">
        <v>53</v>
      </c>
      <c r="U448" s="9">
        <v>33900</v>
      </c>
      <c r="V448" s="7" t="s">
        <v>255</v>
      </c>
      <c r="W448" s="7" t="s">
        <v>255</v>
      </c>
      <c r="X448" s="7" t="s">
        <v>1936</v>
      </c>
      <c r="Y448" s="342" t="s">
        <v>21142</v>
      </c>
      <c r="Z448" s="9">
        <v>44822</v>
      </c>
      <c r="AA448" s="9" t="s">
        <v>1937</v>
      </c>
      <c r="AB448" s="7" t="s">
        <v>1956</v>
      </c>
      <c r="AC448" s="11" t="s">
        <v>1939</v>
      </c>
      <c r="AD448" s="7" t="s">
        <v>2233</v>
      </c>
      <c r="AE448" s="7" t="s">
        <v>1988</v>
      </c>
      <c r="AF448" s="329" t="s">
        <v>21143</v>
      </c>
      <c r="AG448" s="329" t="s">
        <v>21144</v>
      </c>
      <c r="AH448" s="329" t="s">
        <v>21145</v>
      </c>
      <c r="AI448" s="329" t="s">
        <v>21144</v>
      </c>
      <c r="AJ448" s="342" t="s">
        <v>21146</v>
      </c>
      <c r="AK448" s="7" t="s">
        <v>21147</v>
      </c>
      <c r="AL448" s="7" t="s">
        <v>2005</v>
      </c>
      <c r="AM448" s="342" t="s">
        <v>1691</v>
      </c>
      <c r="AN448" s="530" t="s">
        <v>1692</v>
      </c>
      <c r="AO448" s="530" t="s">
        <v>21148</v>
      </c>
      <c r="AP448" s="7"/>
      <c r="AQ448" s="10" t="s">
        <v>21149</v>
      </c>
      <c r="AR448" s="373" t="str">
        <f>Table2[[#This Row],[Employee Code]]</f>
        <v>12301789</v>
      </c>
      <c r="AS448" s="4" t="s">
        <v>16</v>
      </c>
      <c r="AT448" s="4" t="s">
        <v>14</v>
      </c>
    </row>
    <row r="449" spans="1:46" s="4" customFormat="1" ht="25" customHeight="1" x14ac:dyDescent="0.35">
      <c r="A449" s="365">
        <f t="shared" si="6"/>
        <v>448</v>
      </c>
      <c r="B449" s="232" t="s">
        <v>16713</v>
      </c>
      <c r="C449" s="8" t="s">
        <v>1693</v>
      </c>
      <c r="D449" s="7"/>
      <c r="E449" s="7" t="s">
        <v>14</v>
      </c>
      <c r="F449" s="9">
        <v>45299</v>
      </c>
      <c r="G449" s="9">
        <v>45358</v>
      </c>
      <c r="H449" s="9">
        <v>45359</v>
      </c>
      <c r="I449" s="9">
        <v>45747</v>
      </c>
      <c r="J449" s="9" t="s">
        <v>2085</v>
      </c>
      <c r="K449" s="274" t="s">
        <v>26</v>
      </c>
      <c r="L449" s="274" t="s">
        <v>751</v>
      </c>
      <c r="M449" s="331" t="s">
        <v>751</v>
      </c>
      <c r="N449" s="243" t="s">
        <v>2097</v>
      </c>
      <c r="O449" s="243" t="s">
        <v>1694</v>
      </c>
      <c r="P449" s="243" t="s">
        <v>2710</v>
      </c>
      <c r="Q449" s="7" t="s">
        <v>21</v>
      </c>
      <c r="R449" s="342" t="s">
        <v>21150</v>
      </c>
      <c r="S449" s="360" t="s">
        <v>1935</v>
      </c>
      <c r="T449" s="7" t="s">
        <v>22</v>
      </c>
      <c r="U449" s="9">
        <v>30167</v>
      </c>
      <c r="V449" s="7" t="s">
        <v>21151</v>
      </c>
      <c r="W449" s="7" t="s">
        <v>1382</v>
      </c>
      <c r="X449" s="7" t="s">
        <v>1936</v>
      </c>
      <c r="Y449" s="342" t="s">
        <v>21152</v>
      </c>
      <c r="Z449" s="9">
        <v>44375</v>
      </c>
      <c r="AA449" s="9" t="s">
        <v>1937</v>
      </c>
      <c r="AB449" s="7" t="s">
        <v>1938</v>
      </c>
      <c r="AC449" s="11" t="s">
        <v>1939</v>
      </c>
      <c r="AD449" s="7" t="s">
        <v>1947</v>
      </c>
      <c r="AE449" s="7" t="s">
        <v>1948</v>
      </c>
      <c r="AF449" s="329" t="s">
        <v>21153</v>
      </c>
      <c r="AG449" s="329" t="s">
        <v>21154</v>
      </c>
      <c r="AH449" s="329" t="s">
        <v>21155</v>
      </c>
      <c r="AI449" s="329" t="s">
        <v>21156</v>
      </c>
      <c r="AJ449" s="342" t="s">
        <v>21157</v>
      </c>
      <c r="AK449" s="7" t="s">
        <v>21158</v>
      </c>
      <c r="AL449" s="7" t="s">
        <v>1958</v>
      </c>
      <c r="AM449" s="342" t="s">
        <v>1695</v>
      </c>
      <c r="AN449" s="530" t="s">
        <v>1696</v>
      </c>
      <c r="AO449" s="530" t="s">
        <v>21159</v>
      </c>
      <c r="AP449" s="7"/>
      <c r="AQ449" s="10" t="s">
        <v>21160</v>
      </c>
      <c r="AR449" s="373" t="str">
        <f>Table2[[#This Row],[Employee Code]]</f>
        <v>12401790</v>
      </c>
      <c r="AS449" s="4" t="s">
        <v>16</v>
      </c>
      <c r="AT449" s="4" t="s">
        <v>14</v>
      </c>
    </row>
    <row r="450" spans="1:46" s="4" customFormat="1" ht="25" customHeight="1" x14ac:dyDescent="0.35">
      <c r="A450" s="365">
        <f t="shared" ref="A450:A513" si="7">ROW()-1</f>
        <v>449</v>
      </c>
      <c r="B450" s="232" t="s">
        <v>16714</v>
      </c>
      <c r="C450" s="8" t="s">
        <v>1697</v>
      </c>
      <c r="D450" s="7"/>
      <c r="E450" s="7" t="s">
        <v>14</v>
      </c>
      <c r="F450" s="9">
        <v>45299</v>
      </c>
      <c r="G450" s="9">
        <v>45358</v>
      </c>
      <c r="H450" s="9">
        <v>45359</v>
      </c>
      <c r="I450" s="9">
        <v>45747</v>
      </c>
      <c r="J450" s="9" t="s">
        <v>2085</v>
      </c>
      <c r="K450" s="274" t="s">
        <v>69</v>
      </c>
      <c r="L450" s="274" t="s">
        <v>70</v>
      </c>
      <c r="M450" s="331" t="s">
        <v>2147</v>
      </c>
      <c r="N450" s="243" t="s">
        <v>1990</v>
      </c>
      <c r="O450" s="243" t="s">
        <v>505</v>
      </c>
      <c r="P450" s="243" t="s">
        <v>2236</v>
      </c>
      <c r="Q450" s="7" t="s">
        <v>21</v>
      </c>
      <c r="R450" s="342" t="s">
        <v>21161</v>
      </c>
      <c r="S450" s="360" t="s">
        <v>1935</v>
      </c>
      <c r="T450" s="7" t="s">
        <v>53</v>
      </c>
      <c r="U450" s="9">
        <v>34442</v>
      </c>
      <c r="V450" s="7" t="s">
        <v>2109</v>
      </c>
      <c r="W450" s="7" t="s">
        <v>2109</v>
      </c>
      <c r="X450" s="7" t="s">
        <v>1936</v>
      </c>
      <c r="Y450" s="342" t="s">
        <v>21162</v>
      </c>
      <c r="Z450" s="9">
        <v>44963</v>
      </c>
      <c r="AA450" s="9" t="s">
        <v>1937</v>
      </c>
      <c r="AB450" s="7" t="s">
        <v>1956</v>
      </c>
      <c r="AC450" s="11" t="s">
        <v>1939</v>
      </c>
      <c r="AD450" s="7" t="s">
        <v>2154</v>
      </c>
      <c r="AE450" s="7" t="s">
        <v>2711</v>
      </c>
      <c r="AF450" s="329" t="s">
        <v>21163</v>
      </c>
      <c r="AG450" s="329" t="s">
        <v>21164</v>
      </c>
      <c r="AH450" s="329" t="s">
        <v>21163</v>
      </c>
      <c r="AI450" s="329" t="s">
        <v>21164</v>
      </c>
      <c r="AJ450" s="342" t="s">
        <v>21165</v>
      </c>
      <c r="AK450" s="7" t="s">
        <v>21166</v>
      </c>
      <c r="AL450" s="7" t="s">
        <v>1958</v>
      </c>
      <c r="AM450" s="342" t="s">
        <v>1698</v>
      </c>
      <c r="AN450" s="530" t="s">
        <v>1699</v>
      </c>
      <c r="AO450" s="530" t="s">
        <v>21167</v>
      </c>
      <c r="AP450" s="7"/>
      <c r="AQ450" s="10" t="s">
        <v>21168</v>
      </c>
      <c r="AR450" s="373" t="str">
        <f>Table2[[#This Row],[Employee Code]]</f>
        <v>12401791</v>
      </c>
      <c r="AS450" s="4" t="s">
        <v>16</v>
      </c>
      <c r="AT450" s="4" t="s">
        <v>14</v>
      </c>
    </row>
    <row r="451" spans="1:46" s="4" customFormat="1" ht="25" customHeight="1" x14ac:dyDescent="0.35">
      <c r="A451" s="365">
        <f t="shared" si="7"/>
        <v>450</v>
      </c>
      <c r="B451" s="232" t="s">
        <v>16715</v>
      </c>
      <c r="C451" s="8" t="s">
        <v>1700</v>
      </c>
      <c r="D451" s="7"/>
      <c r="E451" s="7" t="s">
        <v>14</v>
      </c>
      <c r="F451" s="9">
        <v>45306</v>
      </c>
      <c r="G451" s="9">
        <v>45365</v>
      </c>
      <c r="H451" s="9">
        <v>45366</v>
      </c>
      <c r="I451" s="275">
        <v>45747</v>
      </c>
      <c r="J451" s="9" t="s">
        <v>2085</v>
      </c>
      <c r="K451" s="274" t="s">
        <v>34</v>
      </c>
      <c r="L451" s="274" t="s">
        <v>35</v>
      </c>
      <c r="M451" s="331" t="s">
        <v>2292</v>
      </c>
      <c r="N451" s="243" t="s">
        <v>1984</v>
      </c>
      <c r="O451" s="243" t="s">
        <v>1701</v>
      </c>
      <c r="P451" s="243" t="s">
        <v>2712</v>
      </c>
      <c r="Q451" s="7" t="s">
        <v>21</v>
      </c>
      <c r="R451" s="342" t="s">
        <v>21169</v>
      </c>
      <c r="S451" s="360" t="s">
        <v>1944</v>
      </c>
      <c r="T451" s="7" t="s">
        <v>22</v>
      </c>
      <c r="U451" s="9">
        <v>31448</v>
      </c>
      <c r="V451" s="7" t="s">
        <v>145</v>
      </c>
      <c r="W451" s="7" t="s">
        <v>176</v>
      </c>
      <c r="X451" s="7" t="s">
        <v>1936</v>
      </c>
      <c r="Y451" s="342" t="s">
        <v>21170</v>
      </c>
      <c r="Z451" s="9">
        <v>44326</v>
      </c>
      <c r="AA451" s="9" t="s">
        <v>1937</v>
      </c>
      <c r="AB451" s="7" t="s">
        <v>1938</v>
      </c>
      <c r="AC451" s="11" t="s">
        <v>1968</v>
      </c>
      <c r="AD451" s="7" t="s">
        <v>2157</v>
      </c>
      <c r="AE451" s="7" t="s">
        <v>21171</v>
      </c>
      <c r="AF451" s="329" t="s">
        <v>21172</v>
      </c>
      <c r="AG451" s="329" t="s">
        <v>21173</v>
      </c>
      <c r="AH451" s="329" t="s">
        <v>21174</v>
      </c>
      <c r="AI451" s="329" t="s">
        <v>21175</v>
      </c>
      <c r="AJ451" s="342" t="s">
        <v>21176</v>
      </c>
      <c r="AK451" s="7" t="s">
        <v>21177</v>
      </c>
      <c r="AL451" s="7" t="s">
        <v>1958</v>
      </c>
      <c r="AM451" s="342" t="s">
        <v>1702</v>
      </c>
      <c r="AN451" s="530" t="s">
        <v>1703</v>
      </c>
      <c r="AO451" s="530" t="s">
        <v>21178</v>
      </c>
      <c r="AP451" s="7"/>
      <c r="AQ451" s="10" t="s">
        <v>21179</v>
      </c>
      <c r="AR451" s="373" t="str">
        <f>Table2[[#This Row],[Employee Code]]</f>
        <v>12401792</v>
      </c>
      <c r="AS451" s="7"/>
      <c r="AT451" s="4" t="s">
        <v>14</v>
      </c>
    </row>
    <row r="452" spans="1:46" s="4" customFormat="1" ht="25" customHeight="1" x14ac:dyDescent="0.35">
      <c r="A452" s="365">
        <f t="shared" si="7"/>
        <v>451</v>
      </c>
      <c r="B452" s="338" t="s">
        <v>16716</v>
      </c>
      <c r="C452" s="335" t="s">
        <v>1704</v>
      </c>
      <c r="D452" s="329"/>
      <c r="E452" s="329" t="s">
        <v>14</v>
      </c>
      <c r="F452" s="336">
        <v>45313</v>
      </c>
      <c r="G452" s="336">
        <v>45372</v>
      </c>
      <c r="H452" s="336">
        <v>45373</v>
      </c>
      <c r="I452" s="336">
        <v>45747</v>
      </c>
      <c r="J452" s="329" t="s">
        <v>2085</v>
      </c>
      <c r="K452" s="337" t="s">
        <v>69</v>
      </c>
      <c r="L452" s="274" t="s">
        <v>789</v>
      </c>
      <c r="M452" s="337" t="s">
        <v>2383</v>
      </c>
      <c r="N452" s="337" t="s">
        <v>1984</v>
      </c>
      <c r="O452" s="337" t="s">
        <v>1705</v>
      </c>
      <c r="P452" s="337" t="s">
        <v>2713</v>
      </c>
      <c r="Q452" s="329" t="s">
        <v>21</v>
      </c>
      <c r="R452" s="338" t="s">
        <v>21180</v>
      </c>
      <c r="S452" s="329" t="s">
        <v>1986</v>
      </c>
      <c r="T452" s="329" t="s">
        <v>22</v>
      </c>
      <c r="U452" s="336">
        <v>34093</v>
      </c>
      <c r="V452" s="329" t="s">
        <v>101</v>
      </c>
      <c r="W452" s="329" t="s">
        <v>141</v>
      </c>
      <c r="X452" s="329" t="s">
        <v>1936</v>
      </c>
      <c r="Y452" s="338" t="s">
        <v>21181</v>
      </c>
      <c r="Z452" s="336">
        <v>44813</v>
      </c>
      <c r="AA452" s="329" t="s">
        <v>1937</v>
      </c>
      <c r="AB452" s="329" t="s">
        <v>1938</v>
      </c>
      <c r="AC452" s="339" t="s">
        <v>1939</v>
      </c>
      <c r="AD452" s="329" t="s">
        <v>2461</v>
      </c>
      <c r="AE452" s="329" t="s">
        <v>1998</v>
      </c>
      <c r="AF452" s="329" t="s">
        <v>21182</v>
      </c>
      <c r="AG452" s="329" t="s">
        <v>21183</v>
      </c>
      <c r="AH452" s="329" t="s">
        <v>21184</v>
      </c>
      <c r="AI452" s="329" t="s">
        <v>21185</v>
      </c>
      <c r="AJ452" s="338" t="s">
        <v>21186</v>
      </c>
      <c r="AK452" s="329" t="s">
        <v>21187</v>
      </c>
      <c r="AL452" s="329" t="s">
        <v>1941</v>
      </c>
      <c r="AM452" s="500" t="s">
        <v>1706</v>
      </c>
      <c r="AN452" s="325" t="s">
        <v>1707</v>
      </c>
      <c r="AO452" s="7" t="s">
        <v>21188</v>
      </c>
      <c r="AQ452" s="6" t="s">
        <v>21189</v>
      </c>
      <c r="AR452" s="501" t="str">
        <f>Table2[[#This Row],[Employee Code]]</f>
        <v>12401793</v>
      </c>
      <c r="AT452" s="4" t="s">
        <v>14</v>
      </c>
    </row>
    <row r="453" spans="1:46" s="4" customFormat="1" ht="25" customHeight="1" x14ac:dyDescent="0.35">
      <c r="A453" s="365">
        <f t="shared" si="7"/>
        <v>452</v>
      </c>
      <c r="B453" s="232" t="s">
        <v>16717</v>
      </c>
      <c r="C453" s="8" t="s">
        <v>1708</v>
      </c>
      <c r="D453" s="7"/>
      <c r="E453" s="7" t="s">
        <v>14</v>
      </c>
      <c r="F453" s="9">
        <v>45323</v>
      </c>
      <c r="G453" s="9">
        <v>45382</v>
      </c>
      <c r="H453" s="9">
        <v>45383</v>
      </c>
      <c r="I453" s="275">
        <v>45747</v>
      </c>
      <c r="J453" s="9" t="s">
        <v>2085</v>
      </c>
      <c r="K453" s="274" t="s">
        <v>40</v>
      </c>
      <c r="L453" s="274" t="s">
        <v>41</v>
      </c>
      <c r="M453" s="331" t="s">
        <v>2564</v>
      </c>
      <c r="N453" s="243" t="s">
        <v>1990</v>
      </c>
      <c r="O453" s="243" t="s">
        <v>1709</v>
      </c>
      <c r="P453" s="243" t="s">
        <v>2714</v>
      </c>
      <c r="Q453" s="7" t="s">
        <v>21</v>
      </c>
      <c r="R453" s="342" t="s">
        <v>21190</v>
      </c>
      <c r="S453" s="360" t="s">
        <v>1935</v>
      </c>
      <c r="T453" s="7" t="s">
        <v>22</v>
      </c>
      <c r="U453" s="9">
        <v>33351</v>
      </c>
      <c r="V453" s="7" t="s">
        <v>255</v>
      </c>
      <c r="W453" s="7" t="s">
        <v>747</v>
      </c>
      <c r="X453" s="7" t="s">
        <v>1936</v>
      </c>
      <c r="Y453" s="342" t="s">
        <v>21191</v>
      </c>
      <c r="Z453" s="9">
        <v>44326</v>
      </c>
      <c r="AA453" s="9" t="s">
        <v>1937</v>
      </c>
      <c r="AB453" s="7" t="s">
        <v>1938</v>
      </c>
      <c r="AC453" s="11" t="s">
        <v>1939</v>
      </c>
      <c r="AD453" s="7" t="s">
        <v>21192</v>
      </c>
      <c r="AE453" s="7" t="s">
        <v>20272</v>
      </c>
      <c r="AF453" s="329" t="s">
        <v>21193</v>
      </c>
      <c r="AG453" s="329" t="s">
        <v>21194</v>
      </c>
      <c r="AH453" s="329" t="s">
        <v>21195</v>
      </c>
      <c r="AI453" s="329" t="s">
        <v>21196</v>
      </c>
      <c r="AJ453" s="342" t="s">
        <v>21197</v>
      </c>
      <c r="AK453" s="7" t="s">
        <v>21198</v>
      </c>
      <c r="AL453" s="7" t="s">
        <v>1941</v>
      </c>
      <c r="AM453" s="342" t="s">
        <v>1710</v>
      </c>
      <c r="AN453" s="530" t="s">
        <v>1711</v>
      </c>
      <c r="AO453" s="530" t="s">
        <v>21199</v>
      </c>
      <c r="AP453" s="7"/>
      <c r="AQ453" s="10" t="s">
        <v>21200</v>
      </c>
      <c r="AR453" s="373" t="str">
        <f>Table2[[#This Row],[Employee Code]]</f>
        <v>12401796</v>
      </c>
      <c r="AS453" s="7"/>
      <c r="AT453" s="4" t="s">
        <v>14</v>
      </c>
    </row>
    <row r="454" spans="1:46" s="4" customFormat="1" ht="25" customHeight="1" x14ac:dyDescent="0.35">
      <c r="A454" s="365">
        <f t="shared" si="7"/>
        <v>453</v>
      </c>
      <c r="B454" s="232" t="s">
        <v>16718</v>
      </c>
      <c r="C454" s="8" t="s">
        <v>1712</v>
      </c>
      <c r="D454" s="7"/>
      <c r="E454" s="7" t="s">
        <v>14</v>
      </c>
      <c r="F454" s="9">
        <v>45337</v>
      </c>
      <c r="G454" s="9">
        <v>45396</v>
      </c>
      <c r="H454" s="9">
        <v>45397</v>
      </c>
      <c r="I454" s="9">
        <v>45777</v>
      </c>
      <c r="J454" s="9" t="s">
        <v>2085</v>
      </c>
      <c r="K454" s="274" t="s">
        <v>34</v>
      </c>
      <c r="L454" s="274" t="s">
        <v>35</v>
      </c>
      <c r="M454" s="331" t="s">
        <v>2013</v>
      </c>
      <c r="N454" s="243" t="s">
        <v>1990</v>
      </c>
      <c r="O454" s="243" t="s">
        <v>805</v>
      </c>
      <c r="P454" s="243" t="s">
        <v>2364</v>
      </c>
      <c r="Q454" s="7" t="s">
        <v>21</v>
      </c>
      <c r="R454" s="342" t="s">
        <v>21201</v>
      </c>
      <c r="S454" s="360" t="s">
        <v>1944</v>
      </c>
      <c r="T454" s="7" t="s">
        <v>53</v>
      </c>
      <c r="U454" s="9">
        <v>34107</v>
      </c>
      <c r="V454" s="7" t="s">
        <v>2114</v>
      </c>
      <c r="W454" s="7" t="s">
        <v>2114</v>
      </c>
      <c r="X454" s="7" t="s">
        <v>1936</v>
      </c>
      <c r="Y454" s="342" t="s">
        <v>21202</v>
      </c>
      <c r="Z454" s="9">
        <v>44309</v>
      </c>
      <c r="AA454" s="9" t="s">
        <v>1937</v>
      </c>
      <c r="AB454" s="7" t="s">
        <v>1956</v>
      </c>
      <c r="AC454" s="11" t="s">
        <v>1939</v>
      </c>
      <c r="AD454" s="7" t="s">
        <v>2154</v>
      </c>
      <c r="AE454" s="7" t="s">
        <v>2273</v>
      </c>
      <c r="AF454" s="543" t="s">
        <v>21203</v>
      </c>
      <c r="AG454" s="543" t="s">
        <v>21204</v>
      </c>
      <c r="AH454" s="7" t="s">
        <v>21205</v>
      </c>
      <c r="AI454" s="7" t="s">
        <v>21206</v>
      </c>
      <c r="AJ454" s="342" t="s">
        <v>21207</v>
      </c>
      <c r="AK454" s="7" t="s">
        <v>21208</v>
      </c>
      <c r="AL454" s="7" t="s">
        <v>1958</v>
      </c>
      <c r="AM454" s="342" t="s">
        <v>1713</v>
      </c>
      <c r="AN454" s="530" t="s">
        <v>1714</v>
      </c>
      <c r="AO454" s="530" t="s">
        <v>21209</v>
      </c>
      <c r="AP454" s="7"/>
      <c r="AQ454" s="10" t="s">
        <v>21210</v>
      </c>
      <c r="AR454" s="373" t="str">
        <f>Table2[[#This Row],[Employee Code]]</f>
        <v>12401799</v>
      </c>
      <c r="AS454" s="7"/>
      <c r="AT454" s="4" t="s">
        <v>14</v>
      </c>
    </row>
    <row r="455" spans="1:46" s="4" customFormat="1" ht="25" customHeight="1" x14ac:dyDescent="0.35">
      <c r="A455" s="365">
        <f t="shared" si="7"/>
        <v>454</v>
      </c>
      <c r="B455" s="338" t="s">
        <v>16719</v>
      </c>
      <c r="C455" s="5" t="s">
        <v>1715</v>
      </c>
      <c r="E455" s="4" t="s">
        <v>14</v>
      </c>
      <c r="F455" s="502">
        <v>45341</v>
      </c>
      <c r="G455" s="502">
        <v>45400</v>
      </c>
      <c r="H455" s="9">
        <v>45401</v>
      </c>
      <c r="I455" s="275">
        <v>45777</v>
      </c>
      <c r="J455" s="9" t="s">
        <v>2085</v>
      </c>
      <c r="K455" s="274" t="s">
        <v>18</v>
      </c>
      <c r="L455" s="274" t="s">
        <v>218</v>
      </c>
      <c r="M455" s="499" t="s">
        <v>2083</v>
      </c>
      <c r="N455" s="243" t="s">
        <v>1990</v>
      </c>
      <c r="O455" s="243" t="s">
        <v>681</v>
      </c>
      <c r="P455" s="243" t="s">
        <v>2700</v>
      </c>
      <c r="Q455" s="7" t="s">
        <v>21</v>
      </c>
      <c r="R455" s="342" t="s">
        <v>21211</v>
      </c>
      <c r="S455" s="360" t="s">
        <v>2135</v>
      </c>
      <c r="T455" s="7" t="s">
        <v>22</v>
      </c>
      <c r="U455" s="502">
        <v>33401</v>
      </c>
      <c r="V455" s="4" t="s">
        <v>57</v>
      </c>
      <c r="W455" s="4" t="s">
        <v>343</v>
      </c>
      <c r="X455" s="4" t="s">
        <v>1936</v>
      </c>
      <c r="Y455" s="531" t="s">
        <v>21212</v>
      </c>
      <c r="Z455" s="502">
        <v>44573</v>
      </c>
      <c r="AA455" s="502" t="s">
        <v>1937</v>
      </c>
      <c r="AB455" s="4" t="s">
        <v>1938</v>
      </c>
      <c r="AC455" s="504" t="s">
        <v>1974</v>
      </c>
      <c r="AD455" s="4" t="s">
        <v>21213</v>
      </c>
      <c r="AE455" s="4" t="s">
        <v>846</v>
      </c>
      <c r="AF455" s="544" t="s">
        <v>21214</v>
      </c>
      <c r="AG455" s="544" t="s">
        <v>21215</v>
      </c>
      <c r="AH455" s="4" t="s">
        <v>21214</v>
      </c>
      <c r="AI455" s="4" t="s">
        <v>21215</v>
      </c>
      <c r="AJ455" s="531" t="s">
        <v>21216</v>
      </c>
      <c r="AK455" s="4" t="s">
        <v>21217</v>
      </c>
      <c r="AL455" s="4" t="s">
        <v>1941</v>
      </c>
      <c r="AM455" s="531" t="s">
        <v>1716</v>
      </c>
      <c r="AN455" s="532" t="s">
        <v>1717</v>
      </c>
      <c r="AO455" s="532" t="s">
        <v>21218</v>
      </c>
      <c r="AQ455" s="6" t="s">
        <v>21219</v>
      </c>
      <c r="AR455" s="501" t="s">
        <v>16719</v>
      </c>
      <c r="AT455" s="4" t="s">
        <v>14</v>
      </c>
    </row>
    <row r="456" spans="1:46" s="4" customFormat="1" ht="25" customHeight="1" x14ac:dyDescent="0.35">
      <c r="A456" s="365">
        <f t="shared" si="7"/>
        <v>455</v>
      </c>
      <c r="B456" s="338" t="s">
        <v>16720</v>
      </c>
      <c r="C456" s="5" t="s">
        <v>1718</v>
      </c>
      <c r="E456" s="4" t="s">
        <v>255</v>
      </c>
      <c r="F456" s="502">
        <v>45341</v>
      </c>
      <c r="G456" s="502">
        <v>45400</v>
      </c>
      <c r="H456" s="9">
        <v>45401</v>
      </c>
      <c r="I456" s="275">
        <v>45777</v>
      </c>
      <c r="J456" s="9" t="s">
        <v>2085</v>
      </c>
      <c r="K456" s="274" t="s">
        <v>80</v>
      </c>
      <c r="L456" s="274" t="s">
        <v>256</v>
      </c>
      <c r="M456" s="499" t="s">
        <v>2096</v>
      </c>
      <c r="N456" s="243" t="s">
        <v>1990</v>
      </c>
      <c r="O456" s="243" t="s">
        <v>196</v>
      </c>
      <c r="P456" s="243" t="s">
        <v>2061</v>
      </c>
      <c r="Q456" s="7" t="s">
        <v>83</v>
      </c>
      <c r="R456" s="342" t="s">
        <v>21220</v>
      </c>
      <c r="S456" s="360" t="s">
        <v>2135</v>
      </c>
      <c r="T456" s="7" t="s">
        <v>53</v>
      </c>
      <c r="U456" s="545">
        <v>29458</v>
      </c>
      <c r="V456" s="4" t="s">
        <v>351</v>
      </c>
      <c r="W456" s="4" t="s">
        <v>351</v>
      </c>
      <c r="X456" s="4" t="s">
        <v>1936</v>
      </c>
      <c r="Y456" s="531" t="s">
        <v>21221</v>
      </c>
      <c r="Z456" s="502">
        <v>44511</v>
      </c>
      <c r="AA456" s="502" t="s">
        <v>1937</v>
      </c>
      <c r="AB456" s="4" t="s">
        <v>1938</v>
      </c>
      <c r="AC456" s="504" t="s">
        <v>1939</v>
      </c>
      <c r="AD456" s="4" t="s">
        <v>2394</v>
      </c>
      <c r="AE456" s="4" t="s">
        <v>2715</v>
      </c>
      <c r="AF456" s="544" t="s">
        <v>21222</v>
      </c>
      <c r="AG456" s="544" t="s">
        <v>21223</v>
      </c>
      <c r="AH456" s="4" t="s">
        <v>21222</v>
      </c>
      <c r="AI456" s="4" t="s">
        <v>21223</v>
      </c>
      <c r="AJ456" s="531" t="s">
        <v>21224</v>
      </c>
      <c r="AK456" s="4" t="s">
        <v>21225</v>
      </c>
      <c r="AL456" s="4" t="s">
        <v>1971</v>
      </c>
      <c r="AM456" s="531" t="s">
        <v>1719</v>
      </c>
      <c r="AN456" s="371" t="s">
        <v>1720</v>
      </c>
      <c r="AO456" s="368" t="s">
        <v>21226</v>
      </c>
      <c r="AQ456" s="6" t="s">
        <v>21227</v>
      </c>
      <c r="AR456" s="501" t="s">
        <v>16720</v>
      </c>
      <c r="AS456" s="4" t="s">
        <v>17358</v>
      </c>
      <c r="AT456" s="4" t="s">
        <v>16952</v>
      </c>
    </row>
    <row r="457" spans="1:46" s="4" customFormat="1" ht="25" customHeight="1" x14ac:dyDescent="0.35">
      <c r="A457" s="365">
        <f t="shared" si="7"/>
        <v>456</v>
      </c>
      <c r="B457" s="338" t="s">
        <v>3074</v>
      </c>
      <c r="C457" s="5" t="s">
        <v>519</v>
      </c>
      <c r="E457" s="4" t="s">
        <v>14</v>
      </c>
      <c r="F457" s="502">
        <v>45343</v>
      </c>
      <c r="G457" s="502">
        <v>45402</v>
      </c>
      <c r="H457" s="9">
        <v>45403</v>
      </c>
      <c r="I457" s="275">
        <v>45777</v>
      </c>
      <c r="J457" s="9" t="s">
        <v>2085</v>
      </c>
      <c r="K457" s="274" t="s">
        <v>40</v>
      </c>
      <c r="L457" s="274" t="s">
        <v>41</v>
      </c>
      <c r="M457" s="499" t="s">
        <v>2412</v>
      </c>
      <c r="N457" s="243" t="s">
        <v>1990</v>
      </c>
      <c r="O457" s="243" t="s">
        <v>1721</v>
      </c>
      <c r="P457" s="243" t="s">
        <v>2716</v>
      </c>
      <c r="Q457" s="7" t="s">
        <v>21</v>
      </c>
      <c r="R457" s="342" t="s">
        <v>21228</v>
      </c>
      <c r="S457" s="360" t="s">
        <v>2485</v>
      </c>
      <c r="T457" s="7" t="s">
        <v>22</v>
      </c>
      <c r="U457" s="502">
        <v>36846</v>
      </c>
      <c r="V457" s="4" t="s">
        <v>57</v>
      </c>
      <c r="W457" s="4" t="s">
        <v>57</v>
      </c>
      <c r="X457" s="4" t="s">
        <v>1936</v>
      </c>
      <c r="Y457" s="531" t="s">
        <v>21229</v>
      </c>
      <c r="Z457" s="502">
        <v>44418</v>
      </c>
      <c r="AA457" s="502" t="s">
        <v>1937</v>
      </c>
      <c r="AB457" s="4" t="s">
        <v>1956</v>
      </c>
      <c r="AC457" s="504" t="s">
        <v>1939</v>
      </c>
      <c r="AD457" s="4" t="s">
        <v>2699</v>
      </c>
      <c r="AE457" s="4" t="s">
        <v>2711</v>
      </c>
      <c r="AF457" s="544" t="s">
        <v>21230</v>
      </c>
      <c r="AG457" s="544" t="s">
        <v>21231</v>
      </c>
      <c r="AH457" s="4" t="s">
        <v>21232</v>
      </c>
      <c r="AI457" s="4" t="s">
        <v>21233</v>
      </c>
      <c r="AJ457" s="531" t="s">
        <v>21234</v>
      </c>
      <c r="AK457" s="4" t="s">
        <v>2717</v>
      </c>
      <c r="AL457" s="4" t="s">
        <v>1958</v>
      </c>
      <c r="AM457" s="531" t="s">
        <v>1722</v>
      </c>
      <c r="AN457" s="532" t="s">
        <v>1723</v>
      </c>
      <c r="AO457" s="532" t="s">
        <v>21235</v>
      </c>
      <c r="AQ457" s="6" t="s">
        <v>18121</v>
      </c>
      <c r="AR457" s="501" t="s">
        <v>3074</v>
      </c>
      <c r="AT457" s="4" t="s">
        <v>14</v>
      </c>
    </row>
    <row r="458" spans="1:46" s="4" customFormat="1" ht="25" customHeight="1" x14ac:dyDescent="0.35">
      <c r="A458" s="365">
        <f t="shared" si="7"/>
        <v>457</v>
      </c>
      <c r="B458" s="338" t="s">
        <v>16721</v>
      </c>
      <c r="C458" s="5" t="s">
        <v>1724</v>
      </c>
      <c r="E458" s="4" t="s">
        <v>1725</v>
      </c>
      <c r="F458" s="502">
        <v>45343</v>
      </c>
      <c r="G458" s="502">
        <v>45402</v>
      </c>
      <c r="H458" s="9">
        <v>45403</v>
      </c>
      <c r="I458" s="275">
        <v>45777</v>
      </c>
      <c r="J458" s="9" t="s">
        <v>2085</v>
      </c>
      <c r="K458" s="274" t="s">
        <v>80</v>
      </c>
      <c r="L458" s="274" t="s">
        <v>81</v>
      </c>
      <c r="M458" s="499" t="s">
        <v>2038</v>
      </c>
      <c r="N458" s="337" t="s">
        <v>2050</v>
      </c>
      <c r="O458" s="243" t="s">
        <v>196</v>
      </c>
      <c r="P458" s="243" t="s">
        <v>2061</v>
      </c>
      <c r="Q458" s="7" t="s">
        <v>83</v>
      </c>
      <c r="R458" s="342" t="s">
        <v>21236</v>
      </c>
      <c r="S458" s="360" t="s">
        <v>2234</v>
      </c>
      <c r="T458" s="7" t="s">
        <v>53</v>
      </c>
      <c r="U458" s="502">
        <v>32701</v>
      </c>
      <c r="V458" s="4" t="s">
        <v>1725</v>
      </c>
      <c r="W458" s="4" t="s">
        <v>1725</v>
      </c>
      <c r="X458" s="4" t="s">
        <v>1936</v>
      </c>
      <c r="Y458" s="531" t="s">
        <v>21237</v>
      </c>
      <c r="Z458" s="502">
        <v>44422</v>
      </c>
      <c r="AA458" s="502" t="s">
        <v>1937</v>
      </c>
      <c r="AB458" s="4" t="s">
        <v>1938</v>
      </c>
      <c r="AC458" s="504" t="s">
        <v>1939</v>
      </c>
      <c r="AD458" s="4" t="s">
        <v>21238</v>
      </c>
      <c r="AE458" s="4" t="s">
        <v>1948</v>
      </c>
      <c r="AF458" s="544" t="s">
        <v>21239</v>
      </c>
      <c r="AG458" s="544" t="s">
        <v>21240</v>
      </c>
      <c r="AH458" s="4" t="s">
        <v>21239</v>
      </c>
      <c r="AI458" s="4" t="s">
        <v>21240</v>
      </c>
      <c r="AJ458" s="531" t="s">
        <v>21241</v>
      </c>
      <c r="AK458" s="4" t="s">
        <v>21242</v>
      </c>
      <c r="AL458" s="4" t="s">
        <v>1971</v>
      </c>
      <c r="AM458" s="531" t="s">
        <v>1726</v>
      </c>
      <c r="AN458" s="371" t="s">
        <v>1727</v>
      </c>
      <c r="AO458" s="368" t="s">
        <v>21243</v>
      </c>
      <c r="AQ458" s="6" t="s">
        <v>21244</v>
      </c>
      <c r="AR458" s="501" t="s">
        <v>16721</v>
      </c>
      <c r="AT458" s="4" t="s">
        <v>21245</v>
      </c>
    </row>
    <row r="459" spans="1:46" s="7" customFormat="1" ht="25" customHeight="1" x14ac:dyDescent="0.35">
      <c r="A459" s="365">
        <f t="shared" si="7"/>
        <v>458</v>
      </c>
      <c r="B459" s="232" t="s">
        <v>16722</v>
      </c>
      <c r="C459" s="8" t="s">
        <v>1728</v>
      </c>
      <c r="E459" s="7" t="s">
        <v>14</v>
      </c>
      <c r="F459" s="9">
        <v>45348</v>
      </c>
      <c r="G459" s="9">
        <v>45407</v>
      </c>
      <c r="H459" s="9">
        <v>45408</v>
      </c>
      <c r="I459" s="275">
        <v>45777</v>
      </c>
      <c r="J459" s="9" t="s">
        <v>2085</v>
      </c>
      <c r="K459" s="274" t="s">
        <v>64</v>
      </c>
      <c r="L459" s="274" t="s">
        <v>96</v>
      </c>
      <c r="M459" s="499" t="s">
        <v>2001</v>
      </c>
      <c r="N459" s="243" t="s">
        <v>1933</v>
      </c>
      <c r="O459" s="243" t="s">
        <v>97</v>
      </c>
      <c r="P459" s="337" t="s">
        <v>2002</v>
      </c>
      <c r="Q459" s="7" t="s">
        <v>21</v>
      </c>
      <c r="R459" s="342" t="s">
        <v>21246</v>
      </c>
      <c r="S459" s="360" t="s">
        <v>1944</v>
      </c>
      <c r="T459" s="7" t="s">
        <v>53</v>
      </c>
      <c r="U459" s="9">
        <v>32414</v>
      </c>
      <c r="V459" s="7" t="s">
        <v>2015</v>
      </c>
      <c r="W459" s="7" t="s">
        <v>2015</v>
      </c>
      <c r="X459" s="7" t="s">
        <v>1936</v>
      </c>
      <c r="Y459" s="342" t="s">
        <v>21247</v>
      </c>
      <c r="Z459" s="9">
        <v>44417</v>
      </c>
      <c r="AA459" s="9" t="s">
        <v>1937</v>
      </c>
      <c r="AB459" s="7" t="s">
        <v>1946</v>
      </c>
      <c r="AC459" s="11" t="s">
        <v>1968</v>
      </c>
      <c r="AD459" s="7" t="s">
        <v>2686</v>
      </c>
      <c r="AE459" s="7" t="s">
        <v>96</v>
      </c>
      <c r="AF459" s="543" t="s">
        <v>21248</v>
      </c>
      <c r="AG459" s="543" t="s">
        <v>21249</v>
      </c>
      <c r="AH459" s="7" t="s">
        <v>21248</v>
      </c>
      <c r="AI459" s="7" t="s">
        <v>21249</v>
      </c>
      <c r="AJ459" s="342" t="s">
        <v>2718</v>
      </c>
      <c r="AK459" s="7" t="s">
        <v>21250</v>
      </c>
      <c r="AL459" s="7" t="s">
        <v>1958</v>
      </c>
      <c r="AM459" s="342" t="s">
        <v>1729</v>
      </c>
      <c r="AN459" s="532" t="s">
        <v>1730</v>
      </c>
      <c r="AO459" s="532" t="s">
        <v>21251</v>
      </c>
      <c r="AQ459" s="10" t="s">
        <v>21252</v>
      </c>
      <c r="AR459" s="373" t="str">
        <f>Table2[[#This Row],[Employee Code]]</f>
        <v>12401804</v>
      </c>
      <c r="AT459" s="7" t="s">
        <v>14</v>
      </c>
    </row>
    <row r="460" spans="1:46" s="7" customFormat="1" ht="25" customHeight="1" x14ac:dyDescent="0.35">
      <c r="A460" s="365">
        <f t="shared" si="7"/>
        <v>459</v>
      </c>
      <c r="B460" s="232" t="s">
        <v>16723</v>
      </c>
      <c r="C460" s="8" t="s">
        <v>1731</v>
      </c>
      <c r="E460" s="7" t="s">
        <v>1008</v>
      </c>
      <c r="F460" s="9">
        <v>45355</v>
      </c>
      <c r="G460" s="9">
        <v>45414</v>
      </c>
      <c r="H460" s="336">
        <v>45415</v>
      </c>
      <c r="I460" s="336">
        <v>45808</v>
      </c>
      <c r="J460" s="9" t="s">
        <v>2085</v>
      </c>
      <c r="K460" s="274" t="s">
        <v>18</v>
      </c>
      <c r="L460" s="274" t="s">
        <v>283</v>
      </c>
      <c r="M460" s="499" t="s">
        <v>2116</v>
      </c>
      <c r="N460" s="243" t="s">
        <v>2017</v>
      </c>
      <c r="O460" s="243" t="s">
        <v>284</v>
      </c>
      <c r="P460" s="243" t="s">
        <v>2389</v>
      </c>
      <c r="Q460" s="7" t="s">
        <v>285</v>
      </c>
      <c r="R460" s="342" t="s">
        <v>21253</v>
      </c>
      <c r="S460" s="360" t="s">
        <v>1935</v>
      </c>
      <c r="T460" s="7" t="s">
        <v>53</v>
      </c>
      <c r="U460" s="9">
        <v>34243</v>
      </c>
      <c r="V460" s="7" t="s">
        <v>351</v>
      </c>
      <c r="W460" s="7" t="s">
        <v>707</v>
      </c>
      <c r="X460" s="7" t="s">
        <v>1936</v>
      </c>
      <c r="Y460" s="342" t="s">
        <v>21254</v>
      </c>
      <c r="Z460" s="9">
        <v>44995</v>
      </c>
      <c r="AA460" s="9" t="s">
        <v>1937</v>
      </c>
      <c r="AB460" s="7" t="s">
        <v>1956</v>
      </c>
      <c r="AC460" s="11" t="s">
        <v>1974</v>
      </c>
      <c r="AD460" s="7" t="s">
        <v>21255</v>
      </c>
      <c r="AE460" s="7" t="s">
        <v>1988</v>
      </c>
      <c r="AF460" s="543" t="s">
        <v>21256</v>
      </c>
      <c r="AG460" s="543" t="s">
        <v>21257</v>
      </c>
      <c r="AH460" s="543" t="s">
        <v>21258</v>
      </c>
      <c r="AI460" s="543" t="s">
        <v>21259</v>
      </c>
      <c r="AJ460" s="342" t="s">
        <v>21260</v>
      </c>
      <c r="AK460" s="7" t="s">
        <v>21261</v>
      </c>
      <c r="AL460" s="7" t="s">
        <v>2005</v>
      </c>
      <c r="AM460" s="342" t="s">
        <v>1732</v>
      </c>
      <c r="AN460" s="530" t="s">
        <v>1733</v>
      </c>
      <c r="AO460" s="530" t="s">
        <v>21262</v>
      </c>
      <c r="AQ460" s="10" t="s">
        <v>21263</v>
      </c>
      <c r="AR460" s="373" t="str">
        <f>Table2[[#This Row],[Employee Code]]</f>
        <v>12401805</v>
      </c>
      <c r="AT460" s="7" t="s">
        <v>21264</v>
      </c>
    </row>
    <row r="461" spans="1:46" s="7" customFormat="1" ht="25" customHeight="1" x14ac:dyDescent="0.35">
      <c r="A461" s="365">
        <f t="shared" si="7"/>
        <v>460</v>
      </c>
      <c r="B461" s="232" t="s">
        <v>3076</v>
      </c>
      <c r="C461" s="8" t="s">
        <v>877</v>
      </c>
      <c r="E461" s="7" t="s">
        <v>14</v>
      </c>
      <c r="F461" s="9">
        <v>45376</v>
      </c>
      <c r="G461" s="9">
        <v>45435</v>
      </c>
      <c r="H461" s="9">
        <v>45436</v>
      </c>
      <c r="I461" s="275">
        <v>45808</v>
      </c>
      <c r="J461" s="9" t="s">
        <v>2085</v>
      </c>
      <c r="K461" s="274" t="s">
        <v>34</v>
      </c>
      <c r="L461" s="274" t="s">
        <v>35</v>
      </c>
      <c r="M461" s="499" t="s">
        <v>1989</v>
      </c>
      <c r="N461" s="243" t="s">
        <v>16884</v>
      </c>
      <c r="O461" s="243" t="s">
        <v>75</v>
      </c>
      <c r="P461" s="243" t="s">
        <v>1991</v>
      </c>
      <c r="Q461" s="7" t="s">
        <v>21</v>
      </c>
      <c r="R461" s="342" t="s">
        <v>21265</v>
      </c>
      <c r="S461" s="360" t="s">
        <v>1986</v>
      </c>
      <c r="T461" s="7" t="s">
        <v>53</v>
      </c>
      <c r="U461" s="9">
        <v>34104</v>
      </c>
      <c r="V461" s="7" t="s">
        <v>311</v>
      </c>
      <c r="W461" s="7" t="s">
        <v>311</v>
      </c>
      <c r="X461" s="7" t="s">
        <v>1936</v>
      </c>
      <c r="Y461" s="342" t="s">
        <v>21266</v>
      </c>
      <c r="Z461" s="9">
        <v>44783</v>
      </c>
      <c r="AA461" s="9" t="s">
        <v>1937</v>
      </c>
      <c r="AB461" s="7" t="s">
        <v>1956</v>
      </c>
      <c r="AC461" s="11" t="s">
        <v>1939</v>
      </c>
      <c r="AD461" s="7" t="s">
        <v>2010</v>
      </c>
      <c r="AE461" s="7" t="s">
        <v>2041</v>
      </c>
      <c r="AF461" s="543" t="s">
        <v>21267</v>
      </c>
      <c r="AG461" s="543" t="s">
        <v>21268</v>
      </c>
      <c r="AH461" s="543" t="s">
        <v>21269</v>
      </c>
      <c r="AI461" s="543" t="s">
        <v>21270</v>
      </c>
      <c r="AJ461" s="342" t="s">
        <v>21271</v>
      </c>
      <c r="AK461" s="7" t="s">
        <v>21272</v>
      </c>
      <c r="AL461" s="7" t="s">
        <v>2005</v>
      </c>
      <c r="AM461" s="342" t="s">
        <v>1737</v>
      </c>
      <c r="AN461" s="530" t="s">
        <v>1738</v>
      </c>
      <c r="AO461" s="530" t="s">
        <v>21273</v>
      </c>
      <c r="AQ461" s="10" t="s">
        <v>19015</v>
      </c>
      <c r="AR461" s="373" t="str">
        <f>Table2[[#This Row],[Employee Code]]</f>
        <v>12401807</v>
      </c>
      <c r="AT461" s="7" t="s">
        <v>14</v>
      </c>
    </row>
    <row r="462" spans="1:46" s="7" customFormat="1" ht="25" customHeight="1" x14ac:dyDescent="0.35">
      <c r="A462" s="365">
        <f t="shared" si="7"/>
        <v>461</v>
      </c>
      <c r="B462" s="232" t="s">
        <v>16725</v>
      </c>
      <c r="C462" s="8" t="s">
        <v>1739</v>
      </c>
      <c r="D462" s="7" t="s">
        <v>21274</v>
      </c>
      <c r="E462" s="7" t="s">
        <v>14</v>
      </c>
      <c r="F462" s="9">
        <v>45383</v>
      </c>
      <c r="G462" s="9">
        <v>45442</v>
      </c>
      <c r="H462" s="9">
        <v>45443</v>
      </c>
      <c r="I462" s="275">
        <v>45808</v>
      </c>
      <c r="J462" s="9" t="s">
        <v>2085</v>
      </c>
      <c r="K462" s="274" t="s">
        <v>80</v>
      </c>
      <c r="L462" s="274" t="s">
        <v>80</v>
      </c>
      <c r="M462" s="499" t="s">
        <v>80</v>
      </c>
      <c r="N462" s="243" t="s">
        <v>1979</v>
      </c>
      <c r="O462" s="243" t="s">
        <v>1740</v>
      </c>
      <c r="P462" s="243" t="s">
        <v>2726</v>
      </c>
      <c r="Q462" s="7" t="s">
        <v>21</v>
      </c>
      <c r="R462" s="342" t="s">
        <v>21275</v>
      </c>
      <c r="S462" s="360" t="s">
        <v>2252</v>
      </c>
      <c r="T462" s="7" t="s">
        <v>53</v>
      </c>
      <c r="U462" s="9">
        <v>26531</v>
      </c>
      <c r="V462" s="7" t="s">
        <v>747</v>
      </c>
      <c r="W462" s="7" t="s">
        <v>747</v>
      </c>
      <c r="X462" s="7" t="s">
        <v>1936</v>
      </c>
      <c r="Y462" s="342" t="s">
        <v>21276</v>
      </c>
      <c r="Z462" s="9">
        <v>44869</v>
      </c>
      <c r="AA462" s="9" t="s">
        <v>1937</v>
      </c>
      <c r="AB462" s="7" t="s">
        <v>1938</v>
      </c>
      <c r="AC462" s="11" t="s">
        <v>1939</v>
      </c>
      <c r="AD462" s="7" t="s">
        <v>2727</v>
      </c>
      <c r="AE462" s="7" t="s">
        <v>1962</v>
      </c>
      <c r="AF462" s="543" t="s">
        <v>21277</v>
      </c>
      <c r="AG462" s="543" t="s">
        <v>21278</v>
      </c>
      <c r="AH462" s="543" t="s">
        <v>21279</v>
      </c>
      <c r="AI462" s="543" t="s">
        <v>21280</v>
      </c>
      <c r="AJ462" s="342" t="s">
        <v>21281</v>
      </c>
      <c r="AK462" s="7" t="s">
        <v>21282</v>
      </c>
      <c r="AL462" s="7" t="s">
        <v>1971</v>
      </c>
      <c r="AM462" s="342" t="s">
        <v>1741</v>
      </c>
      <c r="AN462" s="530" t="s">
        <v>1742</v>
      </c>
      <c r="AO462" s="530" t="s">
        <v>21283</v>
      </c>
      <c r="AQ462" s="10" t="s">
        <v>21284</v>
      </c>
      <c r="AR462" s="373" t="str">
        <f>Table2[[#This Row],[Employee Code]]</f>
        <v>12401808</v>
      </c>
      <c r="AT462" s="7" t="s">
        <v>14</v>
      </c>
    </row>
    <row r="463" spans="1:46" s="7" customFormat="1" ht="25" customHeight="1" x14ac:dyDescent="0.35">
      <c r="A463" s="365">
        <f t="shared" si="7"/>
        <v>462</v>
      </c>
      <c r="B463" s="232" t="s">
        <v>16726</v>
      </c>
      <c r="C463" s="8" t="s">
        <v>1743</v>
      </c>
      <c r="E463" s="7" t="s">
        <v>32</v>
      </c>
      <c r="F463" s="9">
        <v>45383</v>
      </c>
      <c r="G463" s="9">
        <v>45442</v>
      </c>
      <c r="H463" s="9">
        <v>45443</v>
      </c>
      <c r="I463" s="275">
        <v>45808</v>
      </c>
      <c r="J463" s="9" t="s">
        <v>2085</v>
      </c>
      <c r="K463" s="274" t="s">
        <v>80</v>
      </c>
      <c r="L463" s="274" t="s">
        <v>81</v>
      </c>
      <c r="M463" s="499" t="s">
        <v>2151</v>
      </c>
      <c r="N463" s="243" t="s">
        <v>1984</v>
      </c>
      <c r="O463" s="243" t="s">
        <v>196</v>
      </c>
      <c r="P463" s="337" t="s">
        <v>2061</v>
      </c>
      <c r="Q463" s="7" t="s">
        <v>83</v>
      </c>
      <c r="R463" s="342" t="s">
        <v>21285</v>
      </c>
      <c r="S463" s="360" t="s">
        <v>1944</v>
      </c>
      <c r="T463" s="7" t="s">
        <v>53</v>
      </c>
      <c r="U463" s="9">
        <v>28090</v>
      </c>
      <c r="V463" s="7" t="s">
        <v>1997</v>
      </c>
      <c r="W463" s="7" t="s">
        <v>141</v>
      </c>
      <c r="X463" s="7" t="s">
        <v>1936</v>
      </c>
      <c r="Y463" s="342" t="s">
        <v>21286</v>
      </c>
      <c r="Z463" s="9">
        <v>44538</v>
      </c>
      <c r="AA463" s="9" t="s">
        <v>1937</v>
      </c>
      <c r="AB463" s="7" t="s">
        <v>1938</v>
      </c>
      <c r="AC463" s="11" t="s">
        <v>1939</v>
      </c>
      <c r="AD463" s="7" t="s">
        <v>1947</v>
      </c>
      <c r="AE463" s="7" t="s">
        <v>1962</v>
      </c>
      <c r="AF463" s="543" t="s">
        <v>21287</v>
      </c>
      <c r="AG463" s="543" t="s">
        <v>21288</v>
      </c>
      <c r="AH463" s="543" t="s">
        <v>21289</v>
      </c>
      <c r="AI463" s="543" t="s">
        <v>21290</v>
      </c>
      <c r="AJ463" s="342" t="s">
        <v>21291</v>
      </c>
      <c r="AK463" s="7" t="s">
        <v>21292</v>
      </c>
      <c r="AL463" s="7" t="s">
        <v>1971</v>
      </c>
      <c r="AM463" s="342" t="s">
        <v>1744</v>
      </c>
      <c r="AN463" s="377" t="s">
        <v>1745</v>
      </c>
      <c r="AO463" s="533" t="s">
        <v>21293</v>
      </c>
      <c r="AQ463" s="10" t="s">
        <v>21294</v>
      </c>
      <c r="AR463" s="373" t="str">
        <f>Table2[[#This Row],[Employee Code]]</f>
        <v>12401809</v>
      </c>
      <c r="AT463" s="7" t="s">
        <v>32</v>
      </c>
    </row>
    <row r="464" spans="1:46" s="7" customFormat="1" ht="25" customHeight="1" x14ac:dyDescent="0.35">
      <c r="A464" s="365">
        <f t="shared" si="7"/>
        <v>463</v>
      </c>
      <c r="B464" s="232" t="s">
        <v>16727</v>
      </c>
      <c r="C464" s="8" t="s">
        <v>1746</v>
      </c>
      <c r="D464" s="7" t="s">
        <v>21295</v>
      </c>
      <c r="E464" s="7" t="s">
        <v>14</v>
      </c>
      <c r="F464" s="9">
        <v>45383</v>
      </c>
      <c r="G464" s="9">
        <v>45442</v>
      </c>
      <c r="H464" s="9">
        <v>45443</v>
      </c>
      <c r="I464" s="275">
        <v>45808</v>
      </c>
      <c r="J464" s="9" t="s">
        <v>2085</v>
      </c>
      <c r="K464" s="274" t="s">
        <v>80</v>
      </c>
      <c r="L464" s="337" t="s">
        <v>16879</v>
      </c>
      <c r="M464" s="499" t="s">
        <v>2540</v>
      </c>
      <c r="N464" s="337" t="s">
        <v>1972</v>
      </c>
      <c r="O464" s="243" t="s">
        <v>1747</v>
      </c>
      <c r="P464" s="243" t="s">
        <v>2728</v>
      </c>
      <c r="Q464" s="7" t="s">
        <v>21</v>
      </c>
      <c r="R464" s="342" t="s">
        <v>21296</v>
      </c>
      <c r="S464" s="360" t="s">
        <v>2003</v>
      </c>
      <c r="T464" s="7" t="s">
        <v>22</v>
      </c>
      <c r="U464" s="9">
        <v>34573</v>
      </c>
      <c r="V464" s="7" t="s">
        <v>1658</v>
      </c>
      <c r="W464" s="7" t="s">
        <v>1658</v>
      </c>
      <c r="X464" s="7" t="s">
        <v>1936</v>
      </c>
      <c r="Y464" s="342" t="s">
        <v>21297</v>
      </c>
      <c r="Z464" s="9">
        <v>44740</v>
      </c>
      <c r="AA464" s="9" t="s">
        <v>1937</v>
      </c>
      <c r="AB464" s="7" t="s">
        <v>1956</v>
      </c>
      <c r="AC464" s="11" t="s">
        <v>1974</v>
      </c>
      <c r="AD464" s="7" t="s">
        <v>21298</v>
      </c>
      <c r="AE464" s="7" t="s">
        <v>2095</v>
      </c>
      <c r="AF464" s="543" t="s">
        <v>21299</v>
      </c>
      <c r="AG464" s="543" t="s">
        <v>21300</v>
      </c>
      <c r="AH464" s="543" t="s">
        <v>21301</v>
      </c>
      <c r="AI464" s="543" t="s">
        <v>21302</v>
      </c>
      <c r="AJ464" s="342" t="s">
        <v>21303</v>
      </c>
      <c r="AK464" s="7" t="s">
        <v>21304</v>
      </c>
      <c r="AL464" s="7" t="s">
        <v>2005</v>
      </c>
      <c r="AM464" s="342" t="s">
        <v>1748</v>
      </c>
      <c r="AN464" s="530" t="s">
        <v>1749</v>
      </c>
      <c r="AO464" s="530" t="s">
        <v>21305</v>
      </c>
      <c r="AQ464" s="10" t="s">
        <v>21306</v>
      </c>
      <c r="AR464" s="373" t="str">
        <f>Table2[[#This Row],[Employee Code]]</f>
        <v>12401811</v>
      </c>
      <c r="AT464" s="7" t="s">
        <v>14</v>
      </c>
    </row>
    <row r="465" spans="1:48" s="7" customFormat="1" ht="25" customHeight="1" x14ac:dyDescent="0.35">
      <c r="A465" s="365">
        <f t="shared" si="7"/>
        <v>464</v>
      </c>
      <c r="B465" s="232" t="s">
        <v>16728</v>
      </c>
      <c r="C465" s="8" t="s">
        <v>1750</v>
      </c>
      <c r="E465" s="7" t="s">
        <v>79</v>
      </c>
      <c r="F465" s="9">
        <v>45385</v>
      </c>
      <c r="G465" s="9">
        <v>45444</v>
      </c>
      <c r="H465" s="9">
        <v>45445</v>
      </c>
      <c r="I465" s="275">
        <v>45838</v>
      </c>
      <c r="J465" s="9" t="s">
        <v>2085</v>
      </c>
      <c r="K465" s="274" t="s">
        <v>80</v>
      </c>
      <c r="L465" s="274" t="s">
        <v>81</v>
      </c>
      <c r="M465" s="499" t="s">
        <v>2151</v>
      </c>
      <c r="N465" s="337" t="s">
        <v>1972</v>
      </c>
      <c r="O465" s="243" t="s">
        <v>196</v>
      </c>
      <c r="P465" s="243" t="s">
        <v>2061</v>
      </c>
      <c r="Q465" s="7" t="s">
        <v>83</v>
      </c>
      <c r="R465" s="342" t="s">
        <v>21307</v>
      </c>
      <c r="S465" s="360" t="s">
        <v>2003</v>
      </c>
      <c r="T465" s="7" t="s">
        <v>53</v>
      </c>
      <c r="U465" s="9">
        <v>30554</v>
      </c>
      <c r="V465" s="7" t="s">
        <v>141</v>
      </c>
      <c r="W465" s="7" t="s">
        <v>141</v>
      </c>
      <c r="X465" s="7" t="s">
        <v>1936</v>
      </c>
      <c r="Y465" s="342" t="s">
        <v>21308</v>
      </c>
      <c r="Z465" s="9">
        <v>45060</v>
      </c>
      <c r="AA465" s="9" t="s">
        <v>1937</v>
      </c>
      <c r="AB465" s="7" t="s">
        <v>1946</v>
      </c>
      <c r="AC465" s="11" t="s">
        <v>1939</v>
      </c>
      <c r="AD465" s="7" t="s">
        <v>2036</v>
      </c>
      <c r="AE465" s="7" t="s">
        <v>1948</v>
      </c>
      <c r="AF465" s="543" t="s">
        <v>21309</v>
      </c>
      <c r="AG465" s="543" t="s">
        <v>21310</v>
      </c>
      <c r="AH465" s="543" t="s">
        <v>21311</v>
      </c>
      <c r="AI465" s="543" t="s">
        <v>21312</v>
      </c>
      <c r="AJ465" s="342" t="s">
        <v>21313</v>
      </c>
      <c r="AK465" s="7" t="s">
        <v>2729</v>
      </c>
      <c r="AL465" s="7" t="s">
        <v>2005</v>
      </c>
      <c r="AM465" s="342" t="s">
        <v>1751</v>
      </c>
      <c r="AN465" s="377" t="s">
        <v>1752</v>
      </c>
      <c r="AO465" s="533" t="s">
        <v>21314</v>
      </c>
      <c r="AQ465" s="10" t="s">
        <v>21315</v>
      </c>
      <c r="AR465" s="373" t="str">
        <f>Table2[[#This Row],[Employee Code]]</f>
        <v>12401813</v>
      </c>
      <c r="AT465" s="7" t="s">
        <v>21316</v>
      </c>
    </row>
    <row r="466" spans="1:48" s="7" customFormat="1" ht="25" customHeight="1" x14ac:dyDescent="0.35">
      <c r="A466" s="365">
        <f t="shared" si="7"/>
        <v>465</v>
      </c>
      <c r="B466" s="232" t="s">
        <v>16729</v>
      </c>
      <c r="C466" s="8" t="s">
        <v>1753</v>
      </c>
      <c r="E466" s="7" t="s">
        <v>14</v>
      </c>
      <c r="F466" s="9">
        <v>45390</v>
      </c>
      <c r="G466" s="9">
        <v>45449</v>
      </c>
      <c r="H466" s="9">
        <v>45450</v>
      </c>
      <c r="I466" s="275">
        <v>45838</v>
      </c>
      <c r="J466" s="9" t="s">
        <v>2085</v>
      </c>
      <c r="K466" s="274" t="s">
        <v>40</v>
      </c>
      <c r="L466" s="274" t="s">
        <v>41</v>
      </c>
      <c r="M466" s="331" t="s">
        <v>2412</v>
      </c>
      <c r="N466" s="243" t="s">
        <v>1933</v>
      </c>
      <c r="O466" s="243" t="s">
        <v>1754</v>
      </c>
      <c r="P466" s="243" t="s">
        <v>2730</v>
      </c>
      <c r="Q466" s="7" t="s">
        <v>21</v>
      </c>
      <c r="R466" s="342" t="s">
        <v>21317</v>
      </c>
      <c r="S466" s="360" t="s">
        <v>2023</v>
      </c>
      <c r="T466" s="7" t="s">
        <v>22</v>
      </c>
      <c r="U466" s="9">
        <v>34002</v>
      </c>
      <c r="V466" s="7" t="s">
        <v>2297</v>
      </c>
      <c r="W466" s="7" t="s">
        <v>2297</v>
      </c>
      <c r="X466" s="7" t="s">
        <v>1936</v>
      </c>
      <c r="Y466" s="342" t="s">
        <v>21318</v>
      </c>
      <c r="Z466" s="9">
        <v>44522</v>
      </c>
      <c r="AA466" s="9" t="s">
        <v>1937</v>
      </c>
      <c r="AB466" s="7" t="s">
        <v>1956</v>
      </c>
      <c r="AC466" s="11" t="s">
        <v>1968</v>
      </c>
      <c r="AD466" s="7" t="s">
        <v>21319</v>
      </c>
      <c r="AE466" s="7" t="s">
        <v>21320</v>
      </c>
      <c r="AF466" s="543" t="s">
        <v>21321</v>
      </c>
      <c r="AG466" s="543" t="s">
        <v>21322</v>
      </c>
      <c r="AH466" s="543" t="s">
        <v>21323</v>
      </c>
      <c r="AI466" s="543" t="s">
        <v>21324</v>
      </c>
      <c r="AJ466" s="342" t="s">
        <v>21325</v>
      </c>
      <c r="AK466" s="7" t="s">
        <v>21326</v>
      </c>
      <c r="AL466" s="7" t="s">
        <v>1958</v>
      </c>
      <c r="AM466" s="342" t="s">
        <v>1755</v>
      </c>
      <c r="AN466" s="530" t="s">
        <v>1756</v>
      </c>
      <c r="AO466" s="530" t="s">
        <v>21327</v>
      </c>
      <c r="AQ466" s="10" t="s">
        <v>21328</v>
      </c>
      <c r="AR466" s="373" t="str">
        <f>Table2[[#This Row],[Employee Code]]</f>
        <v>12401814</v>
      </c>
      <c r="AT466" s="7" t="s">
        <v>14</v>
      </c>
    </row>
    <row r="467" spans="1:48" s="7" customFormat="1" ht="25" customHeight="1" x14ac:dyDescent="0.35">
      <c r="A467" s="365">
        <f t="shared" si="7"/>
        <v>466</v>
      </c>
      <c r="B467" s="232" t="s">
        <v>16730</v>
      </c>
      <c r="C467" s="8" t="s">
        <v>1757</v>
      </c>
      <c r="E467" s="7" t="s">
        <v>14</v>
      </c>
      <c r="F467" s="9">
        <v>45397</v>
      </c>
      <c r="G467" s="9">
        <v>45456</v>
      </c>
      <c r="H467" s="9">
        <v>45457</v>
      </c>
      <c r="I467" s="275">
        <v>45838</v>
      </c>
      <c r="J467" s="9" t="s">
        <v>2085</v>
      </c>
      <c r="K467" s="274" t="s">
        <v>34</v>
      </c>
      <c r="L467" s="274" t="s">
        <v>35</v>
      </c>
      <c r="M467" s="331" t="s">
        <v>1989</v>
      </c>
      <c r="N467" s="243" t="s">
        <v>2017</v>
      </c>
      <c r="O467" s="243" t="s">
        <v>1539</v>
      </c>
      <c r="P467" s="243" t="s">
        <v>2660</v>
      </c>
      <c r="Q467" s="7" t="s">
        <v>21</v>
      </c>
      <c r="R467" s="342" t="s">
        <v>21329</v>
      </c>
      <c r="S467" s="360" t="s">
        <v>1944</v>
      </c>
      <c r="T467" s="7" t="s">
        <v>53</v>
      </c>
      <c r="U467" s="9">
        <v>36076</v>
      </c>
      <c r="V467" s="7" t="s">
        <v>255</v>
      </c>
      <c r="W467" s="7" t="s">
        <v>2064</v>
      </c>
      <c r="X467" s="7" t="s">
        <v>1936</v>
      </c>
      <c r="Y467" s="342" t="s">
        <v>21330</v>
      </c>
      <c r="Z467" s="9">
        <v>45203</v>
      </c>
      <c r="AA467" s="9" t="s">
        <v>1937</v>
      </c>
      <c r="AB467" s="7" t="s">
        <v>1956</v>
      </c>
      <c r="AC467" s="11" t="s">
        <v>1939</v>
      </c>
      <c r="AD467" s="7" t="s">
        <v>1992</v>
      </c>
      <c r="AE467" s="7" t="s">
        <v>21331</v>
      </c>
      <c r="AF467" s="543" t="s">
        <v>21332</v>
      </c>
      <c r="AG467" s="543" t="s">
        <v>21333</v>
      </c>
      <c r="AH467" s="543" t="s">
        <v>21332</v>
      </c>
      <c r="AI467" s="543" t="s">
        <v>21333</v>
      </c>
      <c r="AJ467" s="342" t="s">
        <v>21334</v>
      </c>
      <c r="AK467" s="7" t="s">
        <v>21335</v>
      </c>
      <c r="AL467" s="7" t="s">
        <v>2005</v>
      </c>
      <c r="AM467" s="342" t="s">
        <v>1758</v>
      </c>
      <c r="AN467" s="530" t="s">
        <v>1759</v>
      </c>
      <c r="AO467" s="530" t="s">
        <v>21336</v>
      </c>
      <c r="AQ467" s="10" t="s">
        <v>21337</v>
      </c>
      <c r="AR467" s="373" t="str">
        <f>Table2[[#This Row],[Employee Code]]</f>
        <v>12401822</v>
      </c>
      <c r="AT467" s="7" t="s">
        <v>14</v>
      </c>
    </row>
    <row r="468" spans="1:48" s="7" customFormat="1" ht="25" customHeight="1" x14ac:dyDescent="0.35">
      <c r="A468" s="365">
        <f t="shared" si="7"/>
        <v>467</v>
      </c>
      <c r="B468" s="232" t="s">
        <v>16731</v>
      </c>
      <c r="C468" s="8" t="s">
        <v>1760</v>
      </c>
      <c r="D468" s="7" t="s">
        <v>21338</v>
      </c>
      <c r="E468" s="7" t="s">
        <v>255</v>
      </c>
      <c r="F468" s="9">
        <v>45397</v>
      </c>
      <c r="G468" s="9">
        <v>45456</v>
      </c>
      <c r="H468" s="9">
        <v>45457</v>
      </c>
      <c r="I468" s="275">
        <v>45838</v>
      </c>
      <c r="J468" s="9" t="s">
        <v>2085</v>
      </c>
      <c r="K468" s="274" t="s">
        <v>80</v>
      </c>
      <c r="L468" s="274" t="s">
        <v>256</v>
      </c>
      <c r="M468" s="331" t="s">
        <v>2731</v>
      </c>
      <c r="N468" s="249" t="s">
        <v>2097</v>
      </c>
      <c r="O468" s="243" t="s">
        <v>82</v>
      </c>
      <c r="P468" s="243" t="s">
        <v>1996</v>
      </c>
      <c r="Q468" s="7" t="s">
        <v>83</v>
      </c>
      <c r="R468" s="342" t="s">
        <v>21339</v>
      </c>
      <c r="S468" s="360" t="s">
        <v>1935</v>
      </c>
      <c r="T468" s="7" t="s">
        <v>53</v>
      </c>
      <c r="U468" s="9">
        <v>30822</v>
      </c>
      <c r="V468" s="7" t="s">
        <v>2007</v>
      </c>
      <c r="W468" s="7" t="s">
        <v>2007</v>
      </c>
      <c r="X468" s="7" t="s">
        <v>1936</v>
      </c>
      <c r="Y468" s="342" t="s">
        <v>21340</v>
      </c>
      <c r="Z468" s="9">
        <v>45016</v>
      </c>
      <c r="AA468" s="9" t="s">
        <v>1937</v>
      </c>
      <c r="AB468" s="7" t="s">
        <v>1938</v>
      </c>
      <c r="AC468" s="11" t="s">
        <v>1939</v>
      </c>
      <c r="AD468" s="7" t="s">
        <v>2010</v>
      </c>
      <c r="AE468" s="7" t="s">
        <v>1948</v>
      </c>
      <c r="AF468" s="543" t="s">
        <v>21341</v>
      </c>
      <c r="AG468" s="543" t="s">
        <v>21342</v>
      </c>
      <c r="AH468" s="543" t="s">
        <v>21343</v>
      </c>
      <c r="AI468" s="543" t="s">
        <v>21344</v>
      </c>
      <c r="AJ468" s="342" t="s">
        <v>21345</v>
      </c>
      <c r="AK468" s="7" t="s">
        <v>21346</v>
      </c>
      <c r="AL468" s="7" t="s">
        <v>1971</v>
      </c>
      <c r="AM468" s="342" t="s">
        <v>1761</v>
      </c>
      <c r="AN468" s="377" t="s">
        <v>1762</v>
      </c>
      <c r="AO468" s="533" t="s">
        <v>21347</v>
      </c>
      <c r="AQ468" s="10" t="s">
        <v>21348</v>
      </c>
      <c r="AR468" s="373" t="str">
        <f>Table2[[#This Row],[Employee Code]]</f>
        <v>12401823</v>
      </c>
      <c r="AT468" s="7" t="s">
        <v>21349</v>
      </c>
    </row>
    <row r="469" spans="1:48" s="7" customFormat="1" ht="25" customHeight="1" x14ac:dyDescent="0.35">
      <c r="A469" s="365">
        <f t="shared" si="7"/>
        <v>468</v>
      </c>
      <c r="B469" s="232" t="s">
        <v>16732</v>
      </c>
      <c r="C469" s="8" t="s">
        <v>1763</v>
      </c>
      <c r="D469" s="7" t="s">
        <v>21350</v>
      </c>
      <c r="E469" s="7" t="s">
        <v>343</v>
      </c>
      <c r="F469" s="9">
        <v>45397</v>
      </c>
      <c r="G469" s="9">
        <v>45456</v>
      </c>
      <c r="H469" s="9">
        <v>45457</v>
      </c>
      <c r="I469" s="275">
        <v>45838</v>
      </c>
      <c r="J469" s="9" t="s">
        <v>2085</v>
      </c>
      <c r="K469" s="274" t="s">
        <v>80</v>
      </c>
      <c r="L469" s="274" t="s">
        <v>195</v>
      </c>
      <c r="M469" s="331" t="s">
        <v>21351</v>
      </c>
      <c r="N469" s="249" t="s">
        <v>2097</v>
      </c>
      <c r="O469" s="243" t="s">
        <v>82</v>
      </c>
      <c r="P469" s="243" t="s">
        <v>1996</v>
      </c>
      <c r="Q469" s="7" t="s">
        <v>83</v>
      </c>
      <c r="R469" s="342" t="s">
        <v>21352</v>
      </c>
      <c r="S469" s="360" t="s">
        <v>1944</v>
      </c>
      <c r="T469" s="7" t="s">
        <v>53</v>
      </c>
      <c r="U469" s="9">
        <v>30179</v>
      </c>
      <c r="V469" s="7" t="s">
        <v>343</v>
      </c>
      <c r="W469" s="7" t="s">
        <v>343</v>
      </c>
      <c r="X469" s="7" t="s">
        <v>1936</v>
      </c>
      <c r="Y469" s="342" t="s">
        <v>21353</v>
      </c>
      <c r="Z469" s="9">
        <v>44886</v>
      </c>
      <c r="AA469" s="9" t="s">
        <v>1937</v>
      </c>
      <c r="AB469" s="7" t="s">
        <v>1938</v>
      </c>
      <c r="AC469" s="11" t="s">
        <v>1939</v>
      </c>
      <c r="AD469" s="7" t="s">
        <v>2461</v>
      </c>
      <c r="AE469" s="7" t="s">
        <v>1998</v>
      </c>
      <c r="AF469" s="543" t="s">
        <v>21354</v>
      </c>
      <c r="AG469" s="543" t="s">
        <v>21355</v>
      </c>
      <c r="AH469" s="543" t="s">
        <v>21356</v>
      </c>
      <c r="AI469" s="543" t="s">
        <v>21357</v>
      </c>
      <c r="AJ469" s="342" t="s">
        <v>21358</v>
      </c>
      <c r="AK469" s="7" t="s">
        <v>21359</v>
      </c>
      <c r="AL469" s="7" t="s">
        <v>1971</v>
      </c>
      <c r="AM469" s="342" t="s">
        <v>1764</v>
      </c>
      <c r="AN469" s="378" t="s">
        <v>1765</v>
      </c>
      <c r="AO469" s="533" t="s">
        <v>21360</v>
      </c>
      <c r="AQ469" s="10" t="s">
        <v>21361</v>
      </c>
      <c r="AR469" s="373" t="str">
        <f>Table2[[#This Row],[Employee Code]]</f>
        <v>12401824</v>
      </c>
      <c r="AT469" s="7" t="s">
        <v>16946</v>
      </c>
    </row>
    <row r="470" spans="1:48" s="535" customFormat="1" ht="25" customHeight="1" x14ac:dyDescent="0.35">
      <c r="A470" s="365">
        <f t="shared" si="7"/>
        <v>469</v>
      </c>
      <c r="B470" s="534" t="s">
        <v>16733</v>
      </c>
      <c r="C470" s="256" t="s">
        <v>1766</v>
      </c>
      <c r="E470" s="535" t="s">
        <v>14</v>
      </c>
      <c r="F470" s="536">
        <v>45406</v>
      </c>
      <c r="G470" s="536">
        <v>45465</v>
      </c>
      <c r="H470" s="536">
        <v>45466</v>
      </c>
      <c r="I470" s="537">
        <v>45838</v>
      </c>
      <c r="J470" s="9" t="s">
        <v>2085</v>
      </c>
      <c r="K470" s="499" t="s">
        <v>34</v>
      </c>
      <c r="L470" s="499" t="s">
        <v>115</v>
      </c>
      <c r="M470" s="331" t="s">
        <v>2070</v>
      </c>
      <c r="N470" s="538" t="s">
        <v>1984</v>
      </c>
      <c r="O470" s="538" t="s">
        <v>493</v>
      </c>
      <c r="P470" s="538" t="s">
        <v>2231</v>
      </c>
      <c r="Q470" s="535" t="s">
        <v>21</v>
      </c>
      <c r="R470" s="539" t="s">
        <v>21362</v>
      </c>
      <c r="S470" s="540" t="s">
        <v>1944</v>
      </c>
      <c r="T470" s="535" t="s">
        <v>22</v>
      </c>
      <c r="U470" s="536">
        <v>34335</v>
      </c>
      <c r="V470" s="535" t="s">
        <v>2202</v>
      </c>
      <c r="W470" s="535" t="s">
        <v>2202</v>
      </c>
      <c r="X470" s="535" t="s">
        <v>1936</v>
      </c>
      <c r="Y470" s="539" t="s">
        <v>21363</v>
      </c>
      <c r="Z470" s="536">
        <v>44417</v>
      </c>
      <c r="AA470" s="536" t="s">
        <v>1937</v>
      </c>
      <c r="AB470" s="535" t="s">
        <v>1938</v>
      </c>
      <c r="AC470" s="121" t="s">
        <v>1939</v>
      </c>
      <c r="AD470" s="535" t="s">
        <v>2727</v>
      </c>
      <c r="AE470" s="535" t="s">
        <v>2732</v>
      </c>
      <c r="AF470" s="546" t="s">
        <v>21364</v>
      </c>
      <c r="AG470" s="546" t="s">
        <v>21365</v>
      </c>
      <c r="AH470" s="546" t="s">
        <v>21366</v>
      </c>
      <c r="AI470" s="546" t="s">
        <v>21367</v>
      </c>
      <c r="AJ470" s="539" t="s">
        <v>21368</v>
      </c>
      <c r="AK470" s="535" t="s">
        <v>21369</v>
      </c>
      <c r="AL470" s="535" t="s">
        <v>1941</v>
      </c>
      <c r="AM470" s="539" t="s">
        <v>1767</v>
      </c>
      <c r="AN470" s="547" t="s">
        <v>1768</v>
      </c>
      <c r="AO470" s="547" t="s">
        <v>21370</v>
      </c>
      <c r="AQ470" s="541" t="s">
        <v>21371</v>
      </c>
      <c r="AR470" s="542" t="str">
        <f>Table2[[#This Row],[Employee Code]]</f>
        <v>12401825</v>
      </c>
      <c r="AT470" s="535" t="s">
        <v>14</v>
      </c>
    </row>
    <row r="471" spans="1:48" ht="25" customHeight="1" x14ac:dyDescent="0.35">
      <c r="A471" s="365">
        <f t="shared" si="7"/>
        <v>470</v>
      </c>
      <c r="B471" s="373" t="s">
        <v>16734</v>
      </c>
      <c r="C471" s="256" t="s">
        <v>1769</v>
      </c>
      <c r="D471" s="535"/>
      <c r="E471" s="535" t="s">
        <v>14</v>
      </c>
      <c r="F471" s="536">
        <v>45414</v>
      </c>
      <c r="G471" s="536">
        <v>45473</v>
      </c>
      <c r="H471" s="537">
        <v>45474</v>
      </c>
      <c r="I471" s="9">
        <v>45838</v>
      </c>
      <c r="J471" s="536" t="s">
        <v>2085</v>
      </c>
      <c r="K471" s="499" t="s">
        <v>34</v>
      </c>
      <c r="L471" s="499" t="s">
        <v>35</v>
      </c>
      <c r="M471" s="331" t="s">
        <v>2292</v>
      </c>
      <c r="N471" s="337" t="s">
        <v>1972</v>
      </c>
      <c r="O471" s="538" t="s">
        <v>1770</v>
      </c>
      <c r="P471" s="538" t="s">
        <v>2733</v>
      </c>
      <c r="Q471" s="535" t="s">
        <v>21</v>
      </c>
      <c r="R471" s="539" t="s">
        <v>21372</v>
      </c>
      <c r="S471" s="540" t="s">
        <v>2252</v>
      </c>
      <c r="T471" s="535" t="s">
        <v>22</v>
      </c>
      <c r="U471" s="536">
        <v>35018</v>
      </c>
      <c r="V471" s="535" t="s">
        <v>2228</v>
      </c>
      <c r="W471" s="535" t="s">
        <v>2228</v>
      </c>
      <c r="X471" s="535" t="s">
        <v>1936</v>
      </c>
      <c r="Y471" s="542" t="s">
        <v>21373</v>
      </c>
      <c r="Z471" s="536">
        <v>44830</v>
      </c>
      <c r="AA471" s="535" t="s">
        <v>1937</v>
      </c>
      <c r="AB471" s="535" t="s">
        <v>1956</v>
      </c>
      <c r="AC471" s="121" t="s">
        <v>1939</v>
      </c>
      <c r="AD471" s="535" t="s">
        <v>2461</v>
      </c>
      <c r="AE471" s="535" t="s">
        <v>2734</v>
      </c>
      <c r="AF471" s="535" t="s">
        <v>21374</v>
      </c>
      <c r="AG471" s="535" t="s">
        <v>21375</v>
      </c>
      <c r="AH471" s="535" t="s">
        <v>21374</v>
      </c>
      <c r="AI471" s="535" t="s">
        <v>21375</v>
      </c>
      <c r="AJ471" s="542" t="s">
        <v>21376</v>
      </c>
      <c r="AK471" s="121" t="s">
        <v>21377</v>
      </c>
      <c r="AL471" s="535" t="s">
        <v>1993</v>
      </c>
      <c r="AM471" s="542" t="s">
        <v>1771</v>
      </c>
      <c r="AN471" s="547" t="s">
        <v>1772</v>
      </c>
      <c r="AO471" s="547" t="s">
        <v>21378</v>
      </c>
      <c r="AP471" s="535"/>
      <c r="AQ471" s="541" t="s">
        <v>21379</v>
      </c>
      <c r="AR471" s="542" t="str">
        <f>Table2[[#This Row],[Employee Code]]</f>
        <v>12401826</v>
      </c>
      <c r="AS471" s="535"/>
      <c r="AT471" s="535" t="s">
        <v>14</v>
      </c>
      <c r="AU471" s="535"/>
      <c r="AV471" s="535"/>
    </row>
    <row r="472" spans="1:48" ht="24.75" customHeight="1" x14ac:dyDescent="0.35">
      <c r="A472" s="548">
        <f t="shared" si="7"/>
        <v>471</v>
      </c>
      <c r="B472" s="542" t="s">
        <v>16735</v>
      </c>
      <c r="C472" s="256" t="s">
        <v>1773</v>
      </c>
      <c r="D472" s="535"/>
      <c r="E472" s="535" t="s">
        <v>1679</v>
      </c>
      <c r="F472" s="536">
        <v>45422</v>
      </c>
      <c r="G472" s="536">
        <v>45481</v>
      </c>
      <c r="H472" s="536">
        <v>45482</v>
      </c>
      <c r="I472" s="549">
        <v>45869</v>
      </c>
      <c r="J472" s="9" t="s">
        <v>2085</v>
      </c>
      <c r="K472" s="499" t="s">
        <v>80</v>
      </c>
      <c r="L472" s="499" t="s">
        <v>195</v>
      </c>
      <c r="M472" s="331" t="s">
        <v>2141</v>
      </c>
      <c r="N472" s="538" t="s">
        <v>1984</v>
      </c>
      <c r="O472" s="538" t="s">
        <v>196</v>
      </c>
      <c r="P472" s="538" t="s">
        <v>2735</v>
      </c>
      <c r="Q472" s="535" t="s">
        <v>83</v>
      </c>
      <c r="R472" s="539" t="s">
        <v>21380</v>
      </c>
      <c r="S472" s="540" t="s">
        <v>1944</v>
      </c>
      <c r="T472" s="535" t="s">
        <v>22</v>
      </c>
      <c r="U472" s="536">
        <v>29282</v>
      </c>
      <c r="V472" s="535" t="s">
        <v>21381</v>
      </c>
      <c r="W472" s="535" t="s">
        <v>21381</v>
      </c>
      <c r="X472" s="535" t="s">
        <v>1936</v>
      </c>
      <c r="Y472" s="542" t="s">
        <v>21382</v>
      </c>
      <c r="Z472" s="536">
        <v>44839</v>
      </c>
      <c r="AA472" s="535" t="s">
        <v>1937</v>
      </c>
      <c r="AB472" s="535" t="s">
        <v>1938</v>
      </c>
      <c r="AC472" s="121" t="s">
        <v>1939</v>
      </c>
      <c r="AD472" s="535" t="s">
        <v>2123</v>
      </c>
      <c r="AE472" s="535" t="s">
        <v>1948</v>
      </c>
      <c r="AF472" s="535" t="s">
        <v>21383</v>
      </c>
      <c r="AG472" s="535" t="s">
        <v>21384</v>
      </c>
      <c r="AH472" s="535" t="s">
        <v>21385</v>
      </c>
      <c r="AI472" s="535" t="s">
        <v>21384</v>
      </c>
      <c r="AJ472" s="542" t="s">
        <v>21386</v>
      </c>
      <c r="AK472" s="535" t="s">
        <v>17568</v>
      </c>
      <c r="AL472" s="535" t="s">
        <v>1941</v>
      </c>
      <c r="AM472" s="542" t="s">
        <v>1774</v>
      </c>
      <c r="AN472" s="550" t="s">
        <v>1775</v>
      </c>
      <c r="AO472" s="551" t="s">
        <v>21387</v>
      </c>
      <c r="AP472" s="535"/>
      <c r="AQ472" s="541" t="s">
        <v>21388</v>
      </c>
      <c r="AR472" s="542" t="str">
        <f>Table2[[#This Row],[Employee Code]]</f>
        <v>12401831</v>
      </c>
      <c r="AS472" s="535"/>
      <c r="AT472" s="535" t="s">
        <v>2813</v>
      </c>
      <c r="AU472" s="535"/>
      <c r="AV472" s="535"/>
    </row>
    <row r="473" spans="1:48" ht="24.75" customHeight="1" x14ac:dyDescent="0.35">
      <c r="A473" s="548">
        <f t="shared" si="7"/>
        <v>472</v>
      </c>
      <c r="B473" s="542" t="s">
        <v>16736</v>
      </c>
      <c r="C473" s="256" t="s">
        <v>1776</v>
      </c>
      <c r="D473" s="535"/>
      <c r="E473" s="535" t="s">
        <v>14</v>
      </c>
      <c r="F473" s="536">
        <v>45428</v>
      </c>
      <c r="G473" s="536">
        <v>45487</v>
      </c>
      <c r="H473" s="536">
        <v>45488</v>
      </c>
      <c r="I473" s="537">
        <v>45869</v>
      </c>
      <c r="J473" s="9" t="s">
        <v>2085</v>
      </c>
      <c r="K473" s="499" t="s">
        <v>40</v>
      </c>
      <c r="L473" s="499" t="s">
        <v>41</v>
      </c>
      <c r="M473" s="331" t="s">
        <v>1954</v>
      </c>
      <c r="N473" s="538" t="s">
        <v>2017</v>
      </c>
      <c r="O473" s="538" t="s">
        <v>1777</v>
      </c>
      <c r="P473" s="538" t="s">
        <v>2736</v>
      </c>
      <c r="Q473" s="535" t="s">
        <v>21</v>
      </c>
      <c r="R473" s="542" t="s">
        <v>21389</v>
      </c>
      <c r="S473" s="540" t="s">
        <v>1944</v>
      </c>
      <c r="T473" s="535" t="s">
        <v>22</v>
      </c>
      <c r="U473" s="536">
        <v>36546</v>
      </c>
      <c r="V473" s="535" t="s">
        <v>343</v>
      </c>
      <c r="W473" s="535" t="s">
        <v>343</v>
      </c>
      <c r="X473" s="535" t="s">
        <v>1936</v>
      </c>
      <c r="Y473" s="539" t="s">
        <v>21390</v>
      </c>
      <c r="Z473" s="536">
        <v>44419</v>
      </c>
      <c r="AA473" s="535" t="s">
        <v>1937</v>
      </c>
      <c r="AB473" s="535" t="s">
        <v>1956</v>
      </c>
      <c r="AC473" s="121" t="s">
        <v>1939</v>
      </c>
      <c r="AD473" s="535" t="s">
        <v>2577</v>
      </c>
      <c r="AE473" s="535" t="s">
        <v>1948</v>
      </c>
      <c r="AF473" s="535" t="s">
        <v>21391</v>
      </c>
      <c r="AG473" s="535" t="s">
        <v>21392</v>
      </c>
      <c r="AH473" s="535" t="s">
        <v>21393</v>
      </c>
      <c r="AI473" s="535" t="s">
        <v>21394</v>
      </c>
      <c r="AJ473" s="542" t="s">
        <v>21395</v>
      </c>
      <c r="AK473" s="535" t="s">
        <v>21396</v>
      </c>
      <c r="AL473" s="535" t="s">
        <v>2224</v>
      </c>
      <c r="AM473" s="542" t="s">
        <v>16885</v>
      </c>
      <c r="AN473" s="552" t="s">
        <v>16777</v>
      </c>
      <c r="AO473" s="552" t="s">
        <v>21397</v>
      </c>
      <c r="AP473" s="535"/>
      <c r="AQ473" s="541" t="s">
        <v>21398</v>
      </c>
      <c r="AR473" s="542" t="str">
        <f>Table2[[#This Row],[Employee Code]]</f>
        <v>12401834</v>
      </c>
      <c r="AS473" s="535"/>
      <c r="AT473" s="535" t="s">
        <v>14</v>
      </c>
      <c r="AU473" s="535"/>
      <c r="AV473" s="535"/>
    </row>
    <row r="474" spans="1:48" ht="24.75" customHeight="1" x14ac:dyDescent="0.35">
      <c r="A474" s="535">
        <f t="shared" si="7"/>
        <v>473</v>
      </c>
      <c r="B474" s="542" t="s">
        <v>16737</v>
      </c>
      <c r="C474" s="256" t="s">
        <v>1778</v>
      </c>
      <c r="D474" s="535"/>
      <c r="E474" s="535" t="s">
        <v>14</v>
      </c>
      <c r="F474" s="536">
        <v>45432</v>
      </c>
      <c r="G474" s="536">
        <v>45491</v>
      </c>
      <c r="H474" s="536">
        <v>45492</v>
      </c>
      <c r="I474" s="549">
        <v>45869</v>
      </c>
      <c r="J474" s="9" t="s">
        <v>2085</v>
      </c>
      <c r="K474" s="499" t="s">
        <v>26</v>
      </c>
      <c r="L474" s="499" t="s">
        <v>751</v>
      </c>
      <c r="M474" s="331" t="s">
        <v>21399</v>
      </c>
      <c r="N474" s="538" t="s">
        <v>1933</v>
      </c>
      <c r="O474" s="538" t="s">
        <v>1779</v>
      </c>
      <c r="P474" s="538" t="s">
        <v>2737</v>
      </c>
      <c r="Q474" s="535" t="s">
        <v>21</v>
      </c>
      <c r="R474" s="542" t="s">
        <v>21400</v>
      </c>
      <c r="S474" s="540" t="s">
        <v>1935</v>
      </c>
      <c r="T474" s="535" t="s">
        <v>22</v>
      </c>
      <c r="U474" s="536">
        <v>32457</v>
      </c>
      <c r="V474" s="535" t="s">
        <v>1945</v>
      </c>
      <c r="W474" s="535" t="s">
        <v>1658</v>
      </c>
      <c r="X474" s="535" t="s">
        <v>1936</v>
      </c>
      <c r="Y474" s="539" t="s">
        <v>21401</v>
      </c>
      <c r="Z474" s="536">
        <v>44833</v>
      </c>
      <c r="AA474" s="535" t="s">
        <v>1937</v>
      </c>
      <c r="AB474" s="535" t="s">
        <v>1938</v>
      </c>
      <c r="AC474" s="121" t="s">
        <v>1974</v>
      </c>
      <c r="AD474" s="535" t="s">
        <v>2546</v>
      </c>
      <c r="AE474" s="535" t="s">
        <v>21402</v>
      </c>
      <c r="AF474" s="535" t="s">
        <v>21403</v>
      </c>
      <c r="AG474" s="535" t="s">
        <v>21404</v>
      </c>
      <c r="AH474" s="535" t="s">
        <v>21405</v>
      </c>
      <c r="AI474" s="535" t="s">
        <v>21404</v>
      </c>
      <c r="AJ474" s="539" t="s">
        <v>21406</v>
      </c>
      <c r="AK474" s="535" t="s">
        <v>21407</v>
      </c>
      <c r="AL474" s="535" t="s">
        <v>1941</v>
      </c>
      <c r="AM474" s="539" t="s">
        <v>16886</v>
      </c>
      <c r="AN474" s="550" t="s">
        <v>1780</v>
      </c>
      <c r="AO474" s="550" t="s">
        <v>21408</v>
      </c>
      <c r="AP474" s="535"/>
      <c r="AQ474" s="541" t="s">
        <v>21409</v>
      </c>
      <c r="AR474" s="542" t="str">
        <f>Table2[[#This Row],[Employee Code]]</f>
        <v>12401835</v>
      </c>
      <c r="AS474" s="535"/>
      <c r="AT474" s="535" t="s">
        <v>14</v>
      </c>
      <c r="AU474" s="535"/>
      <c r="AV474" s="535"/>
    </row>
    <row r="475" spans="1:48" ht="24.75" customHeight="1" x14ac:dyDescent="0.35">
      <c r="A475" s="535">
        <f t="shared" si="7"/>
        <v>474</v>
      </c>
      <c r="B475" s="542" t="s">
        <v>16738</v>
      </c>
      <c r="C475" s="256" t="s">
        <v>1781</v>
      </c>
      <c r="D475" s="535" t="s">
        <v>21410</v>
      </c>
      <c r="E475" s="535" t="s">
        <v>14</v>
      </c>
      <c r="F475" s="536">
        <v>45434</v>
      </c>
      <c r="G475" s="536">
        <v>45493</v>
      </c>
      <c r="H475" s="536">
        <v>45494</v>
      </c>
      <c r="I475" s="537">
        <v>45869</v>
      </c>
      <c r="J475" s="9" t="s">
        <v>2085</v>
      </c>
      <c r="K475" s="499" t="s">
        <v>64</v>
      </c>
      <c r="L475" s="499" t="s">
        <v>96</v>
      </c>
      <c r="M475" s="331" t="s">
        <v>2001</v>
      </c>
      <c r="N475" s="538" t="s">
        <v>1984</v>
      </c>
      <c r="O475" s="538" t="s">
        <v>97</v>
      </c>
      <c r="P475" s="337" t="s">
        <v>2002</v>
      </c>
      <c r="Q475" s="535" t="s">
        <v>21</v>
      </c>
      <c r="R475" s="542" t="s">
        <v>21411</v>
      </c>
      <c r="S475" s="540" t="s">
        <v>1986</v>
      </c>
      <c r="T475" s="535" t="s">
        <v>22</v>
      </c>
      <c r="U475" s="536">
        <v>35174</v>
      </c>
      <c r="V475" s="535" t="s">
        <v>255</v>
      </c>
      <c r="W475" s="535" t="s">
        <v>2015</v>
      </c>
      <c r="X475" s="535" t="s">
        <v>1936</v>
      </c>
      <c r="Y475" s="539" t="s">
        <v>21412</v>
      </c>
      <c r="Z475" s="536">
        <v>44822</v>
      </c>
      <c r="AA475" s="535" t="s">
        <v>1937</v>
      </c>
      <c r="AB475" s="535" t="s">
        <v>1956</v>
      </c>
      <c r="AC475" s="121" t="s">
        <v>1939</v>
      </c>
      <c r="AD475" s="535" t="s">
        <v>2679</v>
      </c>
      <c r="AE475" s="535" t="s">
        <v>21413</v>
      </c>
      <c r="AF475" s="535" t="s">
        <v>21414</v>
      </c>
      <c r="AG475" s="535" t="s">
        <v>21415</v>
      </c>
      <c r="AH475" s="535" t="s">
        <v>21414</v>
      </c>
      <c r="AI475" s="535" t="s">
        <v>21415</v>
      </c>
      <c r="AJ475" s="539" t="s">
        <v>21416</v>
      </c>
      <c r="AK475" s="535" t="s">
        <v>21417</v>
      </c>
      <c r="AL475" s="535" t="s">
        <v>2005</v>
      </c>
      <c r="AM475" s="539" t="s">
        <v>16887</v>
      </c>
      <c r="AN475" s="7" t="s">
        <v>1782</v>
      </c>
      <c r="AO475" s="553" t="s">
        <v>21418</v>
      </c>
      <c r="AP475" s="535"/>
      <c r="AQ475" s="541" t="s">
        <v>21419</v>
      </c>
      <c r="AR475" s="542" t="str">
        <f>Table2[[#This Row],[Employee Code]]</f>
        <v>12401836</v>
      </c>
      <c r="AS475" s="535"/>
      <c r="AT475" s="535" t="s">
        <v>14</v>
      </c>
      <c r="AU475" s="535"/>
      <c r="AV475" s="535"/>
    </row>
    <row r="476" spans="1:48" ht="24.75" customHeight="1" x14ac:dyDescent="0.35">
      <c r="A476" s="4">
        <f t="shared" si="7"/>
        <v>475</v>
      </c>
      <c r="B476" s="542" t="s">
        <v>16739</v>
      </c>
      <c r="C476" s="5" t="s">
        <v>1783</v>
      </c>
      <c r="D476" s="4"/>
      <c r="E476" s="4" t="s">
        <v>781</v>
      </c>
      <c r="F476" s="502">
        <v>45435</v>
      </c>
      <c r="G476" s="502">
        <v>45494</v>
      </c>
      <c r="H476" s="9">
        <v>45495</v>
      </c>
      <c r="I476" s="336">
        <v>45869</v>
      </c>
      <c r="J476" s="9" t="s">
        <v>2085</v>
      </c>
      <c r="K476" s="256" t="s">
        <v>80</v>
      </c>
      <c r="L476" s="337" t="s">
        <v>297</v>
      </c>
      <c r="M476" s="499" t="s">
        <v>2122</v>
      </c>
      <c r="N476" s="243" t="s">
        <v>1990</v>
      </c>
      <c r="O476" s="243" t="s">
        <v>196</v>
      </c>
      <c r="P476" s="243" t="s">
        <v>2735</v>
      </c>
      <c r="Q476" s="7" t="s">
        <v>83</v>
      </c>
      <c r="R476" s="373" t="s">
        <v>21420</v>
      </c>
      <c r="S476" s="360" t="s">
        <v>2174</v>
      </c>
      <c r="T476" s="7" t="s">
        <v>53</v>
      </c>
      <c r="U476" s="502">
        <v>30564</v>
      </c>
      <c r="V476" s="4" t="s">
        <v>781</v>
      </c>
      <c r="W476" s="4" t="s">
        <v>781</v>
      </c>
      <c r="X476" s="4" t="s">
        <v>1936</v>
      </c>
      <c r="Y476" s="531" t="s">
        <v>21421</v>
      </c>
      <c r="Z476" s="502">
        <v>45314</v>
      </c>
      <c r="AA476" s="535" t="s">
        <v>1937</v>
      </c>
      <c r="AB476" s="4" t="s">
        <v>1938</v>
      </c>
      <c r="AC476" s="504" t="s">
        <v>1939</v>
      </c>
      <c r="AD476" s="4" t="s">
        <v>2738</v>
      </c>
      <c r="AE476" s="4" t="s">
        <v>21422</v>
      </c>
      <c r="AF476" s="4" t="s">
        <v>21423</v>
      </c>
      <c r="AG476" s="4" t="s">
        <v>21424</v>
      </c>
      <c r="AH476" s="4" t="s">
        <v>21423</v>
      </c>
      <c r="AI476" s="4" t="s">
        <v>21424</v>
      </c>
      <c r="AJ476" s="531" t="s">
        <v>21425</v>
      </c>
      <c r="AK476" s="4" t="s">
        <v>21426</v>
      </c>
      <c r="AL476" s="7" t="s">
        <v>1971</v>
      </c>
      <c r="AM476" s="501" t="s">
        <v>1784</v>
      </c>
      <c r="AN476" s="7" t="s">
        <v>1785</v>
      </c>
      <c r="AO476" s="553" t="s">
        <v>21427</v>
      </c>
      <c r="AP476" s="4"/>
      <c r="AQ476" s="6" t="s">
        <v>21428</v>
      </c>
      <c r="AR476" s="501" t="str">
        <f>Table2[[#This Row],[Employee Code]]</f>
        <v>12401837</v>
      </c>
      <c r="AS476" s="4"/>
      <c r="AT476" s="4" t="s">
        <v>21429</v>
      </c>
      <c r="AU476" s="4"/>
      <c r="AV476" s="4"/>
    </row>
    <row r="477" spans="1:48" ht="24.75" customHeight="1" x14ac:dyDescent="0.35">
      <c r="A477" s="4">
        <f t="shared" si="7"/>
        <v>476</v>
      </c>
      <c r="B477" s="501" t="s">
        <v>16740</v>
      </c>
      <c r="C477" s="5" t="s">
        <v>1786</v>
      </c>
      <c r="D477" s="4"/>
      <c r="E477" s="4" t="s">
        <v>14</v>
      </c>
      <c r="F477" s="502">
        <v>45439</v>
      </c>
      <c r="G477" s="502">
        <v>45498</v>
      </c>
      <c r="H477" s="9">
        <v>45499</v>
      </c>
      <c r="I477" s="554">
        <v>45688</v>
      </c>
      <c r="J477" s="502" t="s">
        <v>12309</v>
      </c>
      <c r="K477" s="256" t="s">
        <v>69</v>
      </c>
      <c r="L477" s="337" t="s">
        <v>905</v>
      </c>
      <c r="M477" s="499" t="s">
        <v>905</v>
      </c>
      <c r="N477" s="337" t="s">
        <v>2126</v>
      </c>
      <c r="O477" s="243" t="s">
        <v>1787</v>
      </c>
      <c r="P477" s="243" t="s">
        <v>2739</v>
      </c>
      <c r="Q477" s="7" t="s">
        <v>21</v>
      </c>
      <c r="R477" s="373" t="s">
        <v>21430</v>
      </c>
      <c r="S477" s="360" t="s">
        <v>1935</v>
      </c>
      <c r="T477" s="7" t="s">
        <v>22</v>
      </c>
      <c r="U477" s="502">
        <v>36545</v>
      </c>
      <c r="V477" s="4" t="s">
        <v>343</v>
      </c>
      <c r="W477" s="4" t="s">
        <v>343</v>
      </c>
      <c r="X477" s="4" t="s">
        <v>1936</v>
      </c>
      <c r="Y477" s="501" t="s">
        <v>21431</v>
      </c>
      <c r="Z477" s="502">
        <v>44434</v>
      </c>
      <c r="AA477" s="535" t="s">
        <v>1937</v>
      </c>
      <c r="AB477" s="535" t="s">
        <v>1956</v>
      </c>
      <c r="AC477" s="504" t="s">
        <v>1939</v>
      </c>
      <c r="AD477" s="4" t="s">
        <v>2303</v>
      </c>
      <c r="AE477" s="4" t="s">
        <v>751</v>
      </c>
      <c r="AF477" s="4" t="s">
        <v>21432</v>
      </c>
      <c r="AG477" s="4" t="s">
        <v>21433</v>
      </c>
      <c r="AH477" s="4" t="s">
        <v>21434</v>
      </c>
      <c r="AI477" s="4" t="s">
        <v>21435</v>
      </c>
      <c r="AJ477" s="531" t="s">
        <v>21436</v>
      </c>
      <c r="AK477" s="4" t="s">
        <v>21437</v>
      </c>
      <c r="AL477" s="4" t="s">
        <v>1958</v>
      </c>
      <c r="AM477" s="501" t="s">
        <v>1788</v>
      </c>
      <c r="AN477" s="550" t="s">
        <v>1789</v>
      </c>
      <c r="AO477" s="550" t="s">
        <v>21438</v>
      </c>
      <c r="AP477" s="4"/>
      <c r="AQ477" s="6" t="s">
        <v>21439</v>
      </c>
      <c r="AR477" s="501" t="str">
        <f>Table2[[#This Row],[Employee Code]]</f>
        <v>12401838</v>
      </c>
      <c r="AS477" s="4"/>
      <c r="AT477" s="4" t="s">
        <v>14</v>
      </c>
      <c r="AU477" s="4"/>
      <c r="AV477" s="4"/>
    </row>
    <row r="478" spans="1:48" ht="24.75" customHeight="1" x14ac:dyDescent="0.35">
      <c r="A478" s="4">
        <f t="shared" si="7"/>
        <v>477</v>
      </c>
      <c r="B478" s="501" t="s">
        <v>16741</v>
      </c>
      <c r="C478" s="5" t="s">
        <v>1790</v>
      </c>
      <c r="D478" s="4"/>
      <c r="E478" s="4" t="s">
        <v>57</v>
      </c>
      <c r="F478" s="502">
        <v>45439</v>
      </c>
      <c r="G478" s="502">
        <v>45498</v>
      </c>
      <c r="H478" s="9">
        <v>45499</v>
      </c>
      <c r="I478" s="336">
        <v>45869</v>
      </c>
      <c r="J478" s="9" t="s">
        <v>2085</v>
      </c>
      <c r="K478" s="256" t="s">
        <v>34</v>
      </c>
      <c r="L478" s="337" t="s">
        <v>35</v>
      </c>
      <c r="M478" s="499" t="s">
        <v>35</v>
      </c>
      <c r="N478" s="337" t="s">
        <v>2126</v>
      </c>
      <c r="O478" s="243" t="s">
        <v>307</v>
      </c>
      <c r="P478" s="243" t="s">
        <v>2127</v>
      </c>
      <c r="Q478" s="7" t="s">
        <v>21</v>
      </c>
      <c r="R478" s="373" t="s">
        <v>21440</v>
      </c>
      <c r="S478" s="535" t="s">
        <v>2135</v>
      </c>
      <c r="T478" s="7" t="s">
        <v>22</v>
      </c>
      <c r="U478" s="502">
        <v>32573</v>
      </c>
      <c r="V478" s="4" t="s">
        <v>57</v>
      </c>
      <c r="W478" s="4" t="s">
        <v>334</v>
      </c>
      <c r="X478" s="4" t="s">
        <v>1936</v>
      </c>
      <c r="Y478" s="531" t="s">
        <v>21441</v>
      </c>
      <c r="Z478" s="502">
        <v>44375</v>
      </c>
      <c r="AA478" s="535" t="s">
        <v>1937</v>
      </c>
      <c r="AB478" s="4" t="s">
        <v>1938</v>
      </c>
      <c r="AC478" s="504" t="s">
        <v>1939</v>
      </c>
      <c r="AD478" s="4" t="s">
        <v>2229</v>
      </c>
      <c r="AE478" s="4" t="s">
        <v>2041</v>
      </c>
      <c r="AF478" s="4" t="s">
        <v>21442</v>
      </c>
      <c r="AG478" s="4" t="s">
        <v>21443</v>
      </c>
      <c r="AH478" s="4" t="s">
        <v>21444</v>
      </c>
      <c r="AI478" s="4" t="s">
        <v>21445</v>
      </c>
      <c r="AJ478" s="531" t="s">
        <v>21446</v>
      </c>
      <c r="AK478" s="4" t="s">
        <v>21447</v>
      </c>
      <c r="AL478" s="4" t="s">
        <v>1941</v>
      </c>
      <c r="AM478" s="501" t="s">
        <v>16888</v>
      </c>
      <c r="AN478" s="550" t="s">
        <v>1791</v>
      </c>
      <c r="AO478" s="550" t="s">
        <v>21448</v>
      </c>
      <c r="AP478" s="4"/>
      <c r="AQ478" s="6" t="s">
        <v>21449</v>
      </c>
      <c r="AR478" s="501" t="str">
        <f>Table2[[#This Row],[Employee Code]]</f>
        <v>12401839</v>
      </c>
      <c r="AS478" s="4"/>
      <c r="AT478" s="4" t="s">
        <v>21450</v>
      </c>
      <c r="AU478" s="4"/>
      <c r="AV478" s="4"/>
    </row>
    <row r="479" spans="1:48" ht="24.65" customHeight="1" x14ac:dyDescent="0.35">
      <c r="A479" s="4">
        <f t="shared" si="7"/>
        <v>478</v>
      </c>
      <c r="B479" s="501" t="s">
        <v>16742</v>
      </c>
      <c r="C479" s="5" t="s">
        <v>1792</v>
      </c>
      <c r="D479" s="4"/>
      <c r="E479" s="4" t="s">
        <v>14</v>
      </c>
      <c r="F479" s="502">
        <v>45441</v>
      </c>
      <c r="G479" s="502">
        <v>45500</v>
      </c>
      <c r="H479" s="9">
        <v>45501</v>
      </c>
      <c r="I479" s="336">
        <v>45869</v>
      </c>
      <c r="J479" s="9" t="s">
        <v>2085</v>
      </c>
      <c r="K479" s="256" t="s">
        <v>26</v>
      </c>
      <c r="L479" s="337" t="s">
        <v>751</v>
      </c>
      <c r="M479" s="499" t="s">
        <v>21399</v>
      </c>
      <c r="N479" s="243" t="s">
        <v>2050</v>
      </c>
      <c r="O479" s="243" t="s">
        <v>1793</v>
      </c>
      <c r="P479" s="243" t="s">
        <v>2740</v>
      </c>
      <c r="Q479" s="7" t="s">
        <v>21</v>
      </c>
      <c r="R479" s="373" t="s">
        <v>21451</v>
      </c>
      <c r="S479" s="540" t="s">
        <v>1944</v>
      </c>
      <c r="T479" s="7" t="s">
        <v>22</v>
      </c>
      <c r="U479" s="502">
        <v>36476</v>
      </c>
      <c r="V479" s="4" t="s">
        <v>2228</v>
      </c>
      <c r="W479" s="4" t="s">
        <v>334</v>
      </c>
      <c r="X479" s="4" t="s">
        <v>1936</v>
      </c>
      <c r="Y479" s="531" t="s">
        <v>21452</v>
      </c>
      <c r="Z479" s="502">
        <v>44417</v>
      </c>
      <c r="AA479" s="535" t="s">
        <v>1937</v>
      </c>
      <c r="AB479" s="4" t="s">
        <v>1956</v>
      </c>
      <c r="AC479" s="504" t="s">
        <v>1939</v>
      </c>
      <c r="AD479" s="535" t="s">
        <v>2010</v>
      </c>
      <c r="AE479" s="4" t="s">
        <v>751</v>
      </c>
      <c r="AF479" s="4" t="s">
        <v>21453</v>
      </c>
      <c r="AG479" s="4" t="s">
        <v>21454</v>
      </c>
      <c r="AH479" s="4" t="s">
        <v>21455</v>
      </c>
      <c r="AI479" s="4" t="s">
        <v>21456</v>
      </c>
      <c r="AJ479" s="531" t="s">
        <v>21457</v>
      </c>
      <c r="AK479" s="4" t="s">
        <v>21458</v>
      </c>
      <c r="AL479" s="4" t="s">
        <v>1993</v>
      </c>
      <c r="AM479" s="501" t="s">
        <v>16889</v>
      </c>
      <c r="AN479" s="553" t="s">
        <v>1794</v>
      </c>
      <c r="AO479" s="551" t="s">
        <v>21459</v>
      </c>
      <c r="AP479" s="4"/>
      <c r="AQ479" s="6" t="s">
        <v>21460</v>
      </c>
      <c r="AR479" s="501" t="str">
        <f>Table2[[#This Row],[Employee Code]]</f>
        <v>12401840</v>
      </c>
      <c r="AS479" s="4"/>
      <c r="AT479" s="4" t="s">
        <v>14</v>
      </c>
      <c r="AU479" s="4"/>
      <c r="AV479" s="4"/>
    </row>
    <row r="480" spans="1:48" ht="24.75" customHeight="1" x14ac:dyDescent="0.35">
      <c r="A480" s="4">
        <f t="shared" si="7"/>
        <v>479</v>
      </c>
      <c r="B480" s="501" t="s">
        <v>16743</v>
      </c>
      <c r="C480" s="5" t="s">
        <v>1797</v>
      </c>
      <c r="D480" s="4"/>
      <c r="E480" s="4" t="s">
        <v>14</v>
      </c>
      <c r="F480" s="502">
        <v>45453</v>
      </c>
      <c r="G480" s="502">
        <f>Table2[[#This Row],[Joining Date]]+59</f>
        <v>45512</v>
      </c>
      <c r="H480" s="9">
        <v>45513</v>
      </c>
      <c r="I480" s="336">
        <v>45900</v>
      </c>
      <c r="J480" s="9" t="s">
        <v>2085</v>
      </c>
      <c r="K480" s="256" t="s">
        <v>34</v>
      </c>
      <c r="L480" s="256" t="s">
        <v>35</v>
      </c>
      <c r="M480" s="499" t="s">
        <v>35</v>
      </c>
      <c r="N480" s="243" t="s">
        <v>1990</v>
      </c>
      <c r="O480" s="243" t="s">
        <v>1798</v>
      </c>
      <c r="P480" s="243" t="s">
        <v>2747</v>
      </c>
      <c r="Q480" s="7" t="s">
        <v>21</v>
      </c>
      <c r="R480" s="373" t="s">
        <v>21461</v>
      </c>
      <c r="S480" s="540" t="s">
        <v>1944</v>
      </c>
      <c r="T480" s="535" t="s">
        <v>22</v>
      </c>
      <c r="U480" s="502">
        <v>33719</v>
      </c>
      <c r="V480" s="4" t="s">
        <v>2205</v>
      </c>
      <c r="W480" s="4" t="s">
        <v>2205</v>
      </c>
      <c r="X480" s="4" t="s">
        <v>1936</v>
      </c>
      <c r="Y480" s="531" t="s">
        <v>21462</v>
      </c>
      <c r="Z480" s="502">
        <v>44375</v>
      </c>
      <c r="AA480" s="535" t="s">
        <v>1937</v>
      </c>
      <c r="AB480" s="4" t="s">
        <v>1956</v>
      </c>
      <c r="AC480" s="504" t="s">
        <v>1939</v>
      </c>
      <c r="AD480" s="4" t="s">
        <v>21463</v>
      </c>
      <c r="AE480" s="4" t="s">
        <v>21464</v>
      </c>
      <c r="AF480" s="4" t="s">
        <v>21465</v>
      </c>
      <c r="AG480" s="4" t="s">
        <v>21466</v>
      </c>
      <c r="AH480" s="4" t="s">
        <v>21467</v>
      </c>
      <c r="AI480" s="531" t="s">
        <v>21468</v>
      </c>
      <c r="AJ480" s="501" t="s">
        <v>21469</v>
      </c>
      <c r="AK480" s="4" t="s">
        <v>21470</v>
      </c>
      <c r="AL480" s="535" t="s">
        <v>2005</v>
      </c>
      <c r="AM480" s="501" t="s">
        <v>16890</v>
      </c>
      <c r="AN480" s="551" t="s">
        <v>1799</v>
      </c>
      <c r="AO480" s="551" t="s">
        <v>21471</v>
      </c>
      <c r="AP480" s="4"/>
      <c r="AQ480" s="6" t="s">
        <v>21472</v>
      </c>
      <c r="AR480" s="501" t="str">
        <f>Table2[[#This Row],[Employee Code]]</f>
        <v>12401842</v>
      </c>
      <c r="AS480" s="4"/>
      <c r="AT480" s="4" t="s">
        <v>14</v>
      </c>
      <c r="AU480" s="4"/>
      <c r="AV480" s="4"/>
    </row>
    <row r="481" spans="1:48" ht="24.75" customHeight="1" x14ac:dyDescent="0.35">
      <c r="A481" s="4">
        <f t="shared" si="7"/>
        <v>480</v>
      </c>
      <c r="B481" s="501" t="s">
        <v>16744</v>
      </c>
      <c r="C481" s="5" t="s">
        <v>1800</v>
      </c>
      <c r="D481" s="4"/>
      <c r="E481" s="4" t="s">
        <v>14</v>
      </c>
      <c r="F481" s="502">
        <v>45455</v>
      </c>
      <c r="G481" s="502">
        <f>Table2[[#This Row],[Joining Date]]+59</f>
        <v>45514</v>
      </c>
      <c r="H481" s="9">
        <v>45515</v>
      </c>
      <c r="I481" s="336">
        <v>45900</v>
      </c>
      <c r="J481" s="9" t="s">
        <v>2085</v>
      </c>
      <c r="K481" s="256" t="s">
        <v>40</v>
      </c>
      <c r="L481" s="256" t="s">
        <v>47</v>
      </c>
      <c r="M481" s="499" t="s">
        <v>2027</v>
      </c>
      <c r="N481" s="243" t="s">
        <v>1984</v>
      </c>
      <c r="O481" s="243" t="s">
        <v>1801</v>
      </c>
      <c r="P481" s="243" t="s">
        <v>2748</v>
      </c>
      <c r="Q481" s="7" t="s">
        <v>21</v>
      </c>
      <c r="R481" s="373" t="s">
        <v>21473</v>
      </c>
      <c r="S481" s="540" t="s">
        <v>1944</v>
      </c>
      <c r="T481" s="7" t="s">
        <v>53</v>
      </c>
      <c r="U481" s="502">
        <v>31858</v>
      </c>
      <c r="V481" s="4" t="s">
        <v>351</v>
      </c>
      <c r="W481" s="4" t="s">
        <v>351</v>
      </c>
      <c r="X481" s="4" t="s">
        <v>1936</v>
      </c>
      <c r="Y481" s="531" t="s">
        <v>21474</v>
      </c>
      <c r="Z481" s="502">
        <v>44652</v>
      </c>
      <c r="AA481" s="535" t="s">
        <v>1937</v>
      </c>
      <c r="AB481" s="4" t="s">
        <v>1938</v>
      </c>
      <c r="AC481" s="504" t="s">
        <v>1939</v>
      </c>
      <c r="AD481" s="4" t="s">
        <v>2229</v>
      </c>
      <c r="AE481" s="4" t="s">
        <v>1948</v>
      </c>
      <c r="AF481" s="4" t="s">
        <v>21475</v>
      </c>
      <c r="AG481" s="4" t="s">
        <v>21476</v>
      </c>
      <c r="AH481" s="4" t="s">
        <v>21475</v>
      </c>
      <c r="AI481" s="531" t="s">
        <v>21476</v>
      </c>
      <c r="AJ481" s="501" t="s">
        <v>21477</v>
      </c>
      <c r="AK481" s="4" t="s">
        <v>21478</v>
      </c>
      <c r="AL481" s="4" t="s">
        <v>1971</v>
      </c>
      <c r="AM481" s="501" t="s">
        <v>16891</v>
      </c>
      <c r="AN481" s="552" t="s">
        <v>1802</v>
      </c>
      <c r="AO481" s="7" t="s">
        <v>21479</v>
      </c>
      <c r="AP481" s="4"/>
      <c r="AQ481" s="6" t="s">
        <v>21480</v>
      </c>
      <c r="AR481" s="501" t="str">
        <f>Table2[[#This Row],[Employee Code]]</f>
        <v>12401843</v>
      </c>
      <c r="AS481" s="4"/>
      <c r="AT481" s="4" t="s">
        <v>14</v>
      </c>
      <c r="AU481" s="4"/>
      <c r="AV481" s="4"/>
    </row>
    <row r="482" spans="1:48" ht="29.25" customHeight="1" x14ac:dyDescent="0.35">
      <c r="A482" s="4">
        <f t="shared" si="7"/>
        <v>481</v>
      </c>
      <c r="B482" s="501" t="s">
        <v>16745</v>
      </c>
      <c r="C482" s="5" t="s">
        <v>1803</v>
      </c>
      <c r="D482" s="4"/>
      <c r="E482" s="4" t="s">
        <v>14</v>
      </c>
      <c r="F482" s="502">
        <v>45455</v>
      </c>
      <c r="G482" s="502">
        <f>Table2[[#This Row],[Joining Date]]+59</f>
        <v>45514</v>
      </c>
      <c r="H482" s="9">
        <v>45515</v>
      </c>
      <c r="I482" s="336">
        <v>45900</v>
      </c>
      <c r="J482" s="9" t="s">
        <v>2085</v>
      </c>
      <c r="K482" s="256" t="s">
        <v>26</v>
      </c>
      <c r="L482" s="256" t="s">
        <v>958</v>
      </c>
      <c r="M482" s="499" t="s">
        <v>958</v>
      </c>
      <c r="N482" s="243" t="s">
        <v>2050</v>
      </c>
      <c r="O482" s="243" t="s">
        <v>1041</v>
      </c>
      <c r="P482" s="243" t="s">
        <v>2448</v>
      </c>
      <c r="Q482" s="7" t="s">
        <v>21</v>
      </c>
      <c r="R482" s="373" t="s">
        <v>21481</v>
      </c>
      <c r="S482" s="540" t="s">
        <v>1944</v>
      </c>
      <c r="T482" s="7" t="s">
        <v>22</v>
      </c>
      <c r="U482" s="502">
        <v>36167</v>
      </c>
      <c r="V482" s="4" t="s">
        <v>101</v>
      </c>
      <c r="W482" s="4" t="s">
        <v>101</v>
      </c>
      <c r="X482" s="4" t="s">
        <v>1936</v>
      </c>
      <c r="Y482" s="531" t="s">
        <v>21482</v>
      </c>
      <c r="Z482" s="502">
        <v>45362</v>
      </c>
      <c r="AA482" s="535" t="s">
        <v>1937</v>
      </c>
      <c r="AB482" s="4" t="s">
        <v>1956</v>
      </c>
      <c r="AC482" s="504" t="s">
        <v>1939</v>
      </c>
      <c r="AD482" s="4" t="s">
        <v>1992</v>
      </c>
      <c r="AE482" s="4" t="s">
        <v>21483</v>
      </c>
      <c r="AF482" s="4" t="s">
        <v>21484</v>
      </c>
      <c r="AG482" s="4" t="s">
        <v>21485</v>
      </c>
      <c r="AH482" s="4" t="s">
        <v>21486</v>
      </c>
      <c r="AI482" s="4" t="s">
        <v>21487</v>
      </c>
      <c r="AJ482" s="531" t="s">
        <v>21488</v>
      </c>
      <c r="AK482" s="4" t="s">
        <v>21489</v>
      </c>
      <c r="AL482" s="4" t="s">
        <v>1993</v>
      </c>
      <c r="AM482" s="501" t="s">
        <v>16892</v>
      </c>
      <c r="AN482" s="552" t="s">
        <v>1804</v>
      </c>
      <c r="AO482" s="7" t="s">
        <v>21490</v>
      </c>
      <c r="AP482" s="4"/>
      <c r="AQ482" s="6" t="s">
        <v>21491</v>
      </c>
      <c r="AR482" s="501" t="str">
        <f>Table2[[#This Row],[Employee Code]]</f>
        <v>12401844</v>
      </c>
      <c r="AS482" s="4"/>
      <c r="AT482" s="4" t="s">
        <v>14</v>
      </c>
      <c r="AU482" s="4"/>
      <c r="AV482" s="4"/>
    </row>
    <row r="483" spans="1:48" ht="24.75" customHeight="1" x14ac:dyDescent="0.35">
      <c r="A483" s="4">
        <f t="shared" si="7"/>
        <v>482</v>
      </c>
      <c r="B483" s="501" t="s">
        <v>16746</v>
      </c>
      <c r="C483" s="5" t="s">
        <v>1805</v>
      </c>
      <c r="D483" s="4" t="s">
        <v>21492</v>
      </c>
      <c r="E483" s="4" t="s">
        <v>1679</v>
      </c>
      <c r="F483" s="502">
        <v>45455</v>
      </c>
      <c r="G483" s="502">
        <f>Table2[[#This Row],[Joining Date]]+59</f>
        <v>45514</v>
      </c>
      <c r="H483" s="9">
        <v>45515</v>
      </c>
      <c r="I483" s="336">
        <v>45900</v>
      </c>
      <c r="J483" s="9" t="s">
        <v>2085</v>
      </c>
      <c r="K483" s="256" t="s">
        <v>80</v>
      </c>
      <c r="L483" s="256" t="s">
        <v>195</v>
      </c>
      <c r="M483" s="499" t="s">
        <v>2141</v>
      </c>
      <c r="N483" s="243" t="s">
        <v>1942</v>
      </c>
      <c r="O483" s="243" t="s">
        <v>164</v>
      </c>
      <c r="P483" s="243" t="s">
        <v>2039</v>
      </c>
      <c r="Q483" s="7" t="s">
        <v>83</v>
      </c>
      <c r="R483" s="373" t="s">
        <v>21493</v>
      </c>
      <c r="S483" s="540" t="s">
        <v>1944</v>
      </c>
      <c r="T483" s="7" t="s">
        <v>53</v>
      </c>
      <c r="U483" s="502">
        <v>31657</v>
      </c>
      <c r="V483" s="4" t="s">
        <v>334</v>
      </c>
      <c r="W483" s="4" t="s">
        <v>334</v>
      </c>
      <c r="X483" s="4" t="s">
        <v>1936</v>
      </c>
      <c r="Y483" s="531" t="s">
        <v>21494</v>
      </c>
      <c r="Z483" s="502">
        <v>44463</v>
      </c>
      <c r="AA483" s="4" t="s">
        <v>1937</v>
      </c>
      <c r="AB483" s="4" t="s">
        <v>1938</v>
      </c>
      <c r="AC483" s="504" t="s">
        <v>1939</v>
      </c>
      <c r="AD483" s="4" t="s">
        <v>2139</v>
      </c>
      <c r="AE483" s="4" t="s">
        <v>1948</v>
      </c>
      <c r="AF483" s="4" t="s">
        <v>21495</v>
      </c>
      <c r="AG483" s="4" t="s">
        <v>21496</v>
      </c>
      <c r="AH483" s="4" t="s">
        <v>21495</v>
      </c>
      <c r="AI483" s="4" t="s">
        <v>21496</v>
      </c>
      <c r="AJ483" s="555" t="s">
        <v>21497</v>
      </c>
      <c r="AK483" s="501" t="s">
        <v>21498</v>
      </c>
      <c r="AL483" s="4" t="s">
        <v>1971</v>
      </c>
      <c r="AM483" s="501" t="s">
        <v>16893</v>
      </c>
      <c r="AN483" s="556" t="s">
        <v>1806</v>
      </c>
      <c r="AO483" s="7" t="s">
        <v>21499</v>
      </c>
      <c r="AP483" s="4"/>
      <c r="AQ483" s="6" t="s">
        <v>21500</v>
      </c>
      <c r="AR483" s="501" t="str">
        <f>Table2[[#This Row],[Employee Code]]</f>
        <v>12401845</v>
      </c>
      <c r="AS483" s="4"/>
      <c r="AT483" s="4" t="s">
        <v>2813</v>
      </c>
      <c r="AU483" s="4"/>
      <c r="AV483" s="4"/>
    </row>
    <row r="484" spans="1:48" ht="24.75" customHeight="1" x14ac:dyDescent="0.35">
      <c r="A484" s="535">
        <f t="shared" si="7"/>
        <v>483</v>
      </c>
      <c r="B484" s="542" t="s">
        <v>16747</v>
      </c>
      <c r="C484" s="256" t="s">
        <v>1807</v>
      </c>
      <c r="D484" s="535"/>
      <c r="E484" s="535" t="s">
        <v>255</v>
      </c>
      <c r="F484" s="536">
        <v>45455</v>
      </c>
      <c r="G484" s="536">
        <f>Table2[[#This Row],[Joining Date]]+59</f>
        <v>45514</v>
      </c>
      <c r="H484" s="536">
        <v>45515</v>
      </c>
      <c r="I484" s="537">
        <v>45900</v>
      </c>
      <c r="J484" s="9" t="s">
        <v>2085</v>
      </c>
      <c r="K484" s="256" t="s">
        <v>80</v>
      </c>
      <c r="L484" s="256" t="s">
        <v>256</v>
      </c>
      <c r="M484" s="557" t="s">
        <v>21501</v>
      </c>
      <c r="N484" s="538" t="s">
        <v>1942</v>
      </c>
      <c r="O484" s="538" t="s">
        <v>164</v>
      </c>
      <c r="P484" s="538" t="s">
        <v>2039</v>
      </c>
      <c r="Q484" s="535" t="s">
        <v>83</v>
      </c>
      <c r="R484" s="542" t="s">
        <v>21502</v>
      </c>
      <c r="S484" s="540" t="s">
        <v>1944</v>
      </c>
      <c r="T484" s="535" t="s">
        <v>53</v>
      </c>
      <c r="U484" s="536">
        <v>30548</v>
      </c>
      <c r="V484" s="535" t="s">
        <v>351</v>
      </c>
      <c r="W484" s="535" t="s">
        <v>2416</v>
      </c>
      <c r="X484" s="535" t="s">
        <v>1936</v>
      </c>
      <c r="Y484" s="539" t="s">
        <v>21503</v>
      </c>
      <c r="Z484" s="536">
        <v>44784</v>
      </c>
      <c r="AA484" s="535" t="s">
        <v>1937</v>
      </c>
      <c r="AB484" s="535" t="s">
        <v>1938</v>
      </c>
      <c r="AC484" s="121" t="s">
        <v>1939</v>
      </c>
      <c r="AD484" s="535" t="s">
        <v>1992</v>
      </c>
      <c r="AE484" s="535" t="s">
        <v>21504</v>
      </c>
      <c r="AF484" s="535" t="s">
        <v>21505</v>
      </c>
      <c r="AG484" s="535" t="s">
        <v>21506</v>
      </c>
      <c r="AH484" s="535" t="s">
        <v>21507</v>
      </c>
      <c r="AI484" s="535" t="s">
        <v>21508</v>
      </c>
      <c r="AJ484" s="558" t="s">
        <v>21509</v>
      </c>
      <c r="AK484" s="542" t="s">
        <v>21510</v>
      </c>
      <c r="AL484" s="535" t="s">
        <v>1971</v>
      </c>
      <c r="AM484" s="542" t="s">
        <v>16894</v>
      </c>
      <c r="AN484" s="556" t="s">
        <v>1808</v>
      </c>
      <c r="AO484" s="551" t="s">
        <v>21511</v>
      </c>
      <c r="AP484" s="535"/>
      <c r="AQ484" s="541" t="s">
        <v>21512</v>
      </c>
      <c r="AR484" s="542" t="str">
        <f>Table2[[#This Row],[Employee Code]]</f>
        <v>12401846</v>
      </c>
      <c r="AS484" s="535"/>
      <c r="AT484" s="535" t="s">
        <v>21349</v>
      </c>
      <c r="AU484" s="535"/>
      <c r="AV484" s="535"/>
    </row>
    <row r="485" spans="1:48" s="11" customFormat="1" ht="24.75" customHeight="1" x14ac:dyDescent="0.35">
      <c r="A485" s="7">
        <f t="shared" si="7"/>
        <v>484</v>
      </c>
      <c r="B485" s="373" t="s">
        <v>16748</v>
      </c>
      <c r="C485" s="8" t="s">
        <v>1809</v>
      </c>
      <c r="D485" s="7"/>
      <c r="E485" s="7" t="s">
        <v>14</v>
      </c>
      <c r="F485" s="9">
        <v>45460</v>
      </c>
      <c r="G485" s="9">
        <f>Table2[[#This Row],[Joining Date]]+59</f>
        <v>45519</v>
      </c>
      <c r="H485" s="9">
        <v>45520</v>
      </c>
      <c r="I485" s="275">
        <v>45900</v>
      </c>
      <c r="J485" s="9" t="s">
        <v>2085</v>
      </c>
      <c r="K485" s="8" t="s">
        <v>40</v>
      </c>
      <c r="L485" s="8" t="s">
        <v>41</v>
      </c>
      <c r="M485" s="331" t="s">
        <v>1954</v>
      </c>
      <c r="N485" s="243" t="s">
        <v>1933</v>
      </c>
      <c r="O485" s="243" t="s">
        <v>1810</v>
      </c>
      <c r="P485" s="243" t="s">
        <v>2749</v>
      </c>
      <c r="Q485" s="7" t="s">
        <v>21</v>
      </c>
      <c r="R485" s="373" t="s">
        <v>21513</v>
      </c>
      <c r="S485" s="360" t="s">
        <v>2485</v>
      </c>
      <c r="T485" s="7" t="s">
        <v>22</v>
      </c>
      <c r="U485" s="9">
        <v>33481</v>
      </c>
      <c r="V485" s="7" t="s">
        <v>101</v>
      </c>
      <c r="W485" s="7" t="s">
        <v>101</v>
      </c>
      <c r="X485" s="7" t="s">
        <v>1936</v>
      </c>
      <c r="Y485" s="342" t="s">
        <v>21514</v>
      </c>
      <c r="Z485" s="9">
        <v>44676</v>
      </c>
      <c r="AA485" s="7" t="s">
        <v>1937</v>
      </c>
      <c r="AB485" s="7" t="s">
        <v>1938</v>
      </c>
      <c r="AC485" s="11" t="s">
        <v>1939</v>
      </c>
      <c r="AD485" s="7" t="s">
        <v>2010</v>
      </c>
      <c r="AE485" s="7" t="s">
        <v>21515</v>
      </c>
      <c r="AF485" s="7" t="s">
        <v>21516</v>
      </c>
      <c r="AG485" s="7" t="s">
        <v>21517</v>
      </c>
      <c r="AH485" s="7" t="s">
        <v>21518</v>
      </c>
      <c r="AI485" s="7" t="s">
        <v>21519</v>
      </c>
      <c r="AJ485" s="342" t="s">
        <v>21520</v>
      </c>
      <c r="AK485" s="373" t="s">
        <v>21521</v>
      </c>
      <c r="AL485" s="7" t="s">
        <v>1941</v>
      </c>
      <c r="AM485" s="373" t="s">
        <v>16895</v>
      </c>
      <c r="AN485" s="552" t="s">
        <v>1811</v>
      </c>
      <c r="AO485" s="551" t="s">
        <v>21522</v>
      </c>
      <c r="AP485" s="7"/>
      <c r="AQ485" s="10" t="s">
        <v>21523</v>
      </c>
      <c r="AR485" s="373" t="str">
        <f>Table2[[#This Row],[Employee Code]]</f>
        <v>12401847</v>
      </c>
      <c r="AS485" s="7"/>
      <c r="AT485" s="7" t="s">
        <v>14</v>
      </c>
      <c r="AU485" s="7"/>
      <c r="AV485" s="7"/>
    </row>
    <row r="486" spans="1:48" ht="24.75" customHeight="1" x14ac:dyDescent="0.35">
      <c r="A486" s="535">
        <f t="shared" si="7"/>
        <v>485</v>
      </c>
      <c r="B486" s="542" t="s">
        <v>16749</v>
      </c>
      <c r="C486" s="256" t="s">
        <v>1812</v>
      </c>
      <c r="D486" s="535" t="s">
        <v>18341</v>
      </c>
      <c r="E486" s="535" t="s">
        <v>14</v>
      </c>
      <c r="F486" s="536">
        <v>45460</v>
      </c>
      <c r="G486" s="536"/>
      <c r="H486" s="536">
        <v>45460</v>
      </c>
      <c r="I486" s="537">
        <v>45838</v>
      </c>
      <c r="J486" s="536" t="s">
        <v>2085</v>
      </c>
      <c r="K486" s="256" t="s">
        <v>34</v>
      </c>
      <c r="L486" s="256" t="s">
        <v>35</v>
      </c>
      <c r="M486" s="557" t="s">
        <v>2225</v>
      </c>
      <c r="N486" s="538" t="s">
        <v>2126</v>
      </c>
      <c r="O486" s="538" t="s">
        <v>762</v>
      </c>
      <c r="P486" s="538" t="s">
        <v>2347</v>
      </c>
      <c r="Q486" s="535" t="s">
        <v>21</v>
      </c>
      <c r="R486" s="542" t="s">
        <v>21524</v>
      </c>
      <c r="S486" s="540" t="s">
        <v>1986</v>
      </c>
      <c r="T486" s="535" t="s">
        <v>22</v>
      </c>
      <c r="U486" s="536">
        <v>35917</v>
      </c>
      <c r="V486" s="535" t="s">
        <v>2109</v>
      </c>
      <c r="W486" s="535" t="s">
        <v>2109</v>
      </c>
      <c r="X486" s="535" t="s">
        <v>1936</v>
      </c>
      <c r="Y486" s="539" t="s">
        <v>21525</v>
      </c>
      <c r="Z486" s="536">
        <v>44965</v>
      </c>
      <c r="AA486" s="535" t="s">
        <v>1937</v>
      </c>
      <c r="AB486" s="535" t="s">
        <v>1956</v>
      </c>
      <c r="AC486" s="121" t="s">
        <v>1939</v>
      </c>
      <c r="AD486" s="535" t="s">
        <v>2010</v>
      </c>
      <c r="AE486" s="535" t="s">
        <v>2750</v>
      </c>
      <c r="AF486" s="535" t="s">
        <v>21526</v>
      </c>
      <c r="AG486" s="535" t="s">
        <v>21527</v>
      </c>
      <c r="AH486" s="535" t="s">
        <v>21528</v>
      </c>
      <c r="AI486" s="535" t="s">
        <v>21529</v>
      </c>
      <c r="AJ486" s="539" t="s">
        <v>21530</v>
      </c>
      <c r="AK486" s="542" t="s">
        <v>21531</v>
      </c>
      <c r="AL486" s="535" t="s">
        <v>21532</v>
      </c>
      <c r="AM486" s="542" t="s">
        <v>1813</v>
      </c>
      <c r="AN486" s="552" t="s">
        <v>1814</v>
      </c>
      <c r="AO486" s="552" t="s">
        <v>21533</v>
      </c>
      <c r="AP486" s="535"/>
      <c r="AQ486" s="541" t="s">
        <v>21534</v>
      </c>
      <c r="AR486" s="542" t="str">
        <f>Table2[[#This Row],[Employee Code]]</f>
        <v>12401848</v>
      </c>
      <c r="AS486" s="535"/>
      <c r="AT486" s="535" t="s">
        <v>14</v>
      </c>
      <c r="AU486" s="535"/>
      <c r="AV486" s="535"/>
    </row>
    <row r="487" spans="1:48" ht="24.75" customHeight="1" x14ac:dyDescent="0.35">
      <c r="A487" s="535">
        <f t="shared" si="7"/>
        <v>486</v>
      </c>
      <c r="B487" s="542" t="s">
        <v>16750</v>
      </c>
      <c r="C487" s="256" t="s">
        <v>1815</v>
      </c>
      <c r="D487" s="535"/>
      <c r="E487" s="535" t="s">
        <v>14</v>
      </c>
      <c r="F487" s="536">
        <v>45460</v>
      </c>
      <c r="G487" s="536">
        <f>Table2[[#This Row],[Joining Date]]+59</f>
        <v>45519</v>
      </c>
      <c r="H487" s="9">
        <v>45520</v>
      </c>
      <c r="I487" s="275">
        <v>45900</v>
      </c>
      <c r="J487" s="9" t="s">
        <v>2085</v>
      </c>
      <c r="K487" s="256" t="s">
        <v>109</v>
      </c>
      <c r="L487" s="256" t="s">
        <v>110</v>
      </c>
      <c r="M487" s="557" t="s">
        <v>2330</v>
      </c>
      <c r="N487" s="538" t="s">
        <v>2126</v>
      </c>
      <c r="O487" s="538" t="s">
        <v>1816</v>
      </c>
      <c r="P487" s="538" t="s">
        <v>2751</v>
      </c>
      <c r="Q487" s="535" t="s">
        <v>21</v>
      </c>
      <c r="R487" s="542" t="s">
        <v>21535</v>
      </c>
      <c r="S487" s="540" t="s">
        <v>2135</v>
      </c>
      <c r="T487" s="535" t="s">
        <v>22</v>
      </c>
      <c r="U487" s="536">
        <v>33357</v>
      </c>
      <c r="V487" s="535" t="s">
        <v>141</v>
      </c>
      <c r="W487" s="535" t="s">
        <v>141</v>
      </c>
      <c r="X487" s="535" t="s">
        <v>1936</v>
      </c>
      <c r="Y487" s="539" t="s">
        <v>21536</v>
      </c>
      <c r="Z487" s="536">
        <v>45023</v>
      </c>
      <c r="AA487" s="535" t="s">
        <v>1937</v>
      </c>
      <c r="AB487" s="535" t="s">
        <v>1956</v>
      </c>
      <c r="AC487" s="121" t="s">
        <v>1939</v>
      </c>
      <c r="AD487" s="535" t="s">
        <v>21537</v>
      </c>
      <c r="AE487" s="535" t="s">
        <v>2041</v>
      </c>
      <c r="AF487" s="535" t="s">
        <v>21538</v>
      </c>
      <c r="AG487" s="535" t="s">
        <v>21539</v>
      </c>
      <c r="AH487" s="535" t="s">
        <v>21538</v>
      </c>
      <c r="AI487" s="535" t="s">
        <v>21539</v>
      </c>
      <c r="AJ487" s="539" t="s">
        <v>21540</v>
      </c>
      <c r="AK487" s="542" t="s">
        <v>21541</v>
      </c>
      <c r="AL487" s="535" t="s">
        <v>1958</v>
      </c>
      <c r="AM487" s="542" t="s">
        <v>1817</v>
      </c>
      <c r="AN487" s="552" t="s">
        <v>1818</v>
      </c>
      <c r="AO487" s="552" t="s">
        <v>21542</v>
      </c>
      <c r="AP487" s="535"/>
      <c r="AQ487" s="541" t="s">
        <v>21543</v>
      </c>
      <c r="AR487" s="542" t="str">
        <f>Table2[[#This Row],[Employee Code]]</f>
        <v>12401849</v>
      </c>
      <c r="AS487" s="535"/>
      <c r="AT487" s="535" t="s">
        <v>14</v>
      </c>
      <c r="AU487" s="535"/>
      <c r="AV487" s="535"/>
    </row>
    <row r="488" spans="1:48" ht="24.75" customHeight="1" x14ac:dyDescent="0.35">
      <c r="A488" s="4">
        <f t="shared" si="7"/>
        <v>487</v>
      </c>
      <c r="B488" s="501" t="s">
        <v>16751</v>
      </c>
      <c r="C488" s="5" t="s">
        <v>1819</v>
      </c>
      <c r="D488" s="4"/>
      <c r="E488" s="7" t="s">
        <v>14</v>
      </c>
      <c r="F488" s="502">
        <v>45460</v>
      </c>
      <c r="G488" s="502">
        <f>Table2[[#This Row],[Joining Date]]+59</f>
        <v>45519</v>
      </c>
      <c r="H488" s="9">
        <v>45520</v>
      </c>
      <c r="I488" s="275">
        <v>45900</v>
      </c>
      <c r="J488" s="9" t="s">
        <v>2085</v>
      </c>
      <c r="K488" s="274" t="s">
        <v>80</v>
      </c>
      <c r="L488" s="337" t="s">
        <v>16879</v>
      </c>
      <c r="M488" s="499" t="s">
        <v>2540</v>
      </c>
      <c r="N488" s="243" t="s">
        <v>2017</v>
      </c>
      <c r="O488" s="243" t="s">
        <v>1820</v>
      </c>
      <c r="P488" s="243" t="s">
        <v>2407</v>
      </c>
      <c r="Q488" s="535" t="s">
        <v>21</v>
      </c>
      <c r="R488" s="373" t="s">
        <v>21544</v>
      </c>
      <c r="S488" s="540" t="s">
        <v>1944</v>
      </c>
      <c r="T488" s="7" t="s">
        <v>22</v>
      </c>
      <c r="U488" s="502">
        <v>30498</v>
      </c>
      <c r="V488" s="4" t="s">
        <v>255</v>
      </c>
      <c r="W488" s="4" t="s">
        <v>707</v>
      </c>
      <c r="X488" s="4" t="s">
        <v>1936</v>
      </c>
      <c r="Y488" s="531" t="s">
        <v>21545</v>
      </c>
      <c r="Z488" s="502">
        <v>45117</v>
      </c>
      <c r="AA488" s="535" t="s">
        <v>1937</v>
      </c>
      <c r="AB488" s="4" t="s">
        <v>1938</v>
      </c>
      <c r="AC488" s="121" t="s">
        <v>1939</v>
      </c>
      <c r="AD488" s="4" t="s">
        <v>18472</v>
      </c>
      <c r="AE488" s="4" t="s">
        <v>17031</v>
      </c>
      <c r="AF488" s="4" t="s">
        <v>21546</v>
      </c>
      <c r="AG488" s="4" t="s">
        <v>21547</v>
      </c>
      <c r="AH488" s="4" t="s">
        <v>21546</v>
      </c>
      <c r="AI488" s="4" t="s">
        <v>21547</v>
      </c>
      <c r="AJ488" s="531" t="s">
        <v>21548</v>
      </c>
      <c r="AK488" s="501" t="s">
        <v>21549</v>
      </c>
      <c r="AL488" s="4" t="s">
        <v>1941</v>
      </c>
      <c r="AM488" s="501" t="s">
        <v>16896</v>
      </c>
      <c r="AN488" s="552" t="s">
        <v>1821</v>
      </c>
      <c r="AO488" s="552" t="s">
        <v>21550</v>
      </c>
      <c r="AP488" s="4"/>
      <c r="AQ488" s="6" t="s">
        <v>21551</v>
      </c>
      <c r="AR488" s="501" t="str">
        <f>Table2[[#This Row],[Employee Code]]</f>
        <v>12401850</v>
      </c>
      <c r="AS488" s="4"/>
      <c r="AT488" s="4" t="s">
        <v>14</v>
      </c>
      <c r="AU488" s="4"/>
      <c r="AV488" s="4"/>
    </row>
    <row r="489" spans="1:48" ht="24.75" customHeight="1" x14ac:dyDescent="0.35">
      <c r="A489" s="535">
        <f t="shared" si="7"/>
        <v>488</v>
      </c>
      <c r="B489" s="542" t="s">
        <v>16752</v>
      </c>
      <c r="C489" s="256" t="s">
        <v>1822</v>
      </c>
      <c r="D489" s="535"/>
      <c r="E489" s="535" t="s">
        <v>255</v>
      </c>
      <c r="F489" s="536">
        <v>45469</v>
      </c>
      <c r="G489" s="536">
        <f>Table2[[#This Row],[Joining Date]]+59</f>
        <v>45528</v>
      </c>
      <c r="H489" s="536">
        <v>45529</v>
      </c>
      <c r="I489" s="275">
        <v>45900</v>
      </c>
      <c r="J489" s="9" t="s">
        <v>2085</v>
      </c>
      <c r="K489" s="559" t="s">
        <v>80</v>
      </c>
      <c r="L489" s="256" t="s">
        <v>256</v>
      </c>
      <c r="M489" s="557" t="s">
        <v>2096</v>
      </c>
      <c r="N489" s="538" t="s">
        <v>1972</v>
      </c>
      <c r="O489" s="538" t="s">
        <v>196</v>
      </c>
      <c r="P489" s="538" t="s">
        <v>2735</v>
      </c>
      <c r="Q489" s="535" t="s">
        <v>83</v>
      </c>
      <c r="R489" s="542" t="s">
        <v>21552</v>
      </c>
      <c r="S489" s="540" t="s">
        <v>2003</v>
      </c>
      <c r="T489" s="535" t="s">
        <v>22</v>
      </c>
      <c r="U489" s="536">
        <v>33494</v>
      </c>
      <c r="V489" s="535" t="s">
        <v>2441</v>
      </c>
      <c r="W489" s="535" t="s">
        <v>2441</v>
      </c>
      <c r="X489" s="535" t="s">
        <v>1936</v>
      </c>
      <c r="Y489" s="539" t="s">
        <v>21553</v>
      </c>
      <c r="Z489" s="536">
        <v>44895</v>
      </c>
      <c r="AA489" s="535" t="s">
        <v>1937</v>
      </c>
      <c r="AB489" s="535" t="s">
        <v>1938</v>
      </c>
      <c r="AC489" s="121" t="s">
        <v>1974</v>
      </c>
      <c r="AD489" s="535" t="s">
        <v>21255</v>
      </c>
      <c r="AE489" s="535" t="s">
        <v>1988</v>
      </c>
      <c r="AF489" s="535" t="s">
        <v>21554</v>
      </c>
      <c r="AG489" s="535" t="s">
        <v>21555</v>
      </c>
      <c r="AH489" s="535" t="s">
        <v>21556</v>
      </c>
      <c r="AI489" s="535" t="s">
        <v>21557</v>
      </c>
      <c r="AJ489" s="539" t="s">
        <v>21558</v>
      </c>
      <c r="AK489" s="542" t="s">
        <v>2752</v>
      </c>
      <c r="AL489" s="535" t="s">
        <v>1941</v>
      </c>
      <c r="AM489" s="542" t="s">
        <v>16897</v>
      </c>
      <c r="AN489" s="556" t="s">
        <v>1823</v>
      </c>
      <c r="AO489" s="551" t="s">
        <v>21559</v>
      </c>
      <c r="AP489" s="535"/>
      <c r="AQ489" s="541" t="s">
        <v>21560</v>
      </c>
      <c r="AR489" s="542" t="str">
        <f>Table2[[#This Row],[Employee Code]]</f>
        <v>12401851</v>
      </c>
      <c r="AS489" s="535"/>
      <c r="AT489" s="4" t="s">
        <v>21349</v>
      </c>
      <c r="AU489" s="535"/>
      <c r="AV489" s="535"/>
    </row>
    <row r="490" spans="1:48" s="11" customFormat="1" ht="24.75" customHeight="1" x14ac:dyDescent="0.35">
      <c r="A490" s="7">
        <f t="shared" si="7"/>
        <v>489</v>
      </c>
      <c r="B490" s="373" t="s">
        <v>16753</v>
      </c>
      <c r="C490" s="8" t="s">
        <v>1824</v>
      </c>
      <c r="D490" s="7"/>
      <c r="E490" s="7" t="s">
        <v>14</v>
      </c>
      <c r="F490" s="9">
        <v>45474</v>
      </c>
      <c r="G490" s="9">
        <f>Table2[[#This Row],[Joining Date]]+59</f>
        <v>45533</v>
      </c>
      <c r="H490" s="536">
        <v>45529</v>
      </c>
      <c r="I490" s="275">
        <v>45900</v>
      </c>
      <c r="J490" s="9" t="s">
        <v>2085</v>
      </c>
      <c r="K490" s="337" t="s">
        <v>69</v>
      </c>
      <c r="L490" s="8" t="s">
        <v>789</v>
      </c>
      <c r="M490" s="331" t="s">
        <v>2383</v>
      </c>
      <c r="N490" s="243" t="s">
        <v>1972</v>
      </c>
      <c r="O490" s="243" t="s">
        <v>1825</v>
      </c>
      <c r="P490" s="243" t="s">
        <v>2753</v>
      </c>
      <c r="Q490" s="7" t="s">
        <v>21</v>
      </c>
      <c r="R490" s="373" t="s">
        <v>21561</v>
      </c>
      <c r="S490" s="360" t="s">
        <v>1935</v>
      </c>
      <c r="T490" s="7" t="s">
        <v>53</v>
      </c>
      <c r="U490" s="9">
        <v>33345</v>
      </c>
      <c r="V490" s="7" t="s">
        <v>1658</v>
      </c>
      <c r="W490" s="7" t="s">
        <v>2202</v>
      </c>
      <c r="X490" s="7" t="s">
        <v>1936</v>
      </c>
      <c r="Y490" s="342" t="s">
        <v>21562</v>
      </c>
      <c r="Z490" s="9">
        <v>44862</v>
      </c>
      <c r="AA490" s="7" t="s">
        <v>1937</v>
      </c>
      <c r="AB490" s="7" t="s">
        <v>1956</v>
      </c>
      <c r="AC490" s="11" t="s">
        <v>1939</v>
      </c>
      <c r="AD490" s="269" t="s">
        <v>2098</v>
      </c>
      <c r="AE490" s="7" t="s">
        <v>2041</v>
      </c>
      <c r="AF490" s="7" t="s">
        <v>21563</v>
      </c>
      <c r="AG490" s="7" t="s">
        <v>21564</v>
      </c>
      <c r="AH490" s="7" t="s">
        <v>21563</v>
      </c>
      <c r="AI490" s="7" t="s">
        <v>21564</v>
      </c>
      <c r="AJ490" s="342" t="s">
        <v>21565</v>
      </c>
      <c r="AK490" s="373" t="s">
        <v>21566</v>
      </c>
      <c r="AL490" s="7" t="s">
        <v>21567</v>
      </c>
      <c r="AM490" s="373" t="s">
        <v>1826</v>
      </c>
      <c r="AN490" s="552" t="s">
        <v>1827</v>
      </c>
      <c r="AO490" s="552" t="s">
        <v>21568</v>
      </c>
      <c r="AP490" s="7"/>
      <c r="AQ490" s="10" t="s">
        <v>21569</v>
      </c>
      <c r="AR490" s="373" t="str">
        <f>Table2[[#This Row],[Employee Code]]</f>
        <v>12401852</v>
      </c>
      <c r="AS490" s="7"/>
      <c r="AT490" s="7" t="s">
        <v>14</v>
      </c>
      <c r="AU490" s="7"/>
      <c r="AV490" s="7"/>
    </row>
    <row r="491" spans="1:48" ht="24.75" customHeight="1" x14ac:dyDescent="0.35">
      <c r="A491" s="535">
        <f t="shared" si="7"/>
        <v>490</v>
      </c>
      <c r="B491" s="542" t="s">
        <v>16754</v>
      </c>
      <c r="C491" s="256" t="s">
        <v>1828</v>
      </c>
      <c r="D491" s="535"/>
      <c r="E491" s="535" t="s">
        <v>255</v>
      </c>
      <c r="F491" s="536">
        <v>45474</v>
      </c>
      <c r="G491" s="536">
        <f>Table2[[#This Row],[Joining Date]]+59</f>
        <v>45533</v>
      </c>
      <c r="H491" s="536">
        <v>45534</v>
      </c>
      <c r="I491" s="537">
        <v>45900</v>
      </c>
      <c r="J491" s="9" t="s">
        <v>2085</v>
      </c>
      <c r="K491" s="559" t="s">
        <v>80</v>
      </c>
      <c r="L491" s="256" t="s">
        <v>256</v>
      </c>
      <c r="M491" s="557" t="s">
        <v>2096</v>
      </c>
      <c r="N491" s="538" t="s">
        <v>1972</v>
      </c>
      <c r="O491" s="538" t="s">
        <v>196</v>
      </c>
      <c r="P491" s="538" t="s">
        <v>2735</v>
      </c>
      <c r="Q491" s="535" t="s">
        <v>83</v>
      </c>
      <c r="R491" s="542" t="s">
        <v>21570</v>
      </c>
      <c r="S491" s="540" t="s">
        <v>1935</v>
      </c>
      <c r="T491" s="535" t="s">
        <v>53</v>
      </c>
      <c r="U491" s="536">
        <v>30960</v>
      </c>
      <c r="V491" s="535" t="s">
        <v>255</v>
      </c>
      <c r="W491" s="535" t="s">
        <v>2109</v>
      </c>
      <c r="X491" s="535" t="s">
        <v>1936</v>
      </c>
      <c r="Y491" s="539" t="s">
        <v>21571</v>
      </c>
      <c r="Z491" s="536">
        <v>45031</v>
      </c>
      <c r="AA491" s="535" t="s">
        <v>1937</v>
      </c>
      <c r="AB491" s="535" t="s">
        <v>1938</v>
      </c>
      <c r="AC491" s="121" t="s">
        <v>1974</v>
      </c>
      <c r="AD491" s="535" t="s">
        <v>2233</v>
      </c>
      <c r="AE491" s="535" t="s">
        <v>1988</v>
      </c>
      <c r="AF491" s="535" t="s">
        <v>21572</v>
      </c>
      <c r="AG491" s="535" t="s">
        <v>21573</v>
      </c>
      <c r="AH491" s="535" t="s">
        <v>21572</v>
      </c>
      <c r="AI491" s="535" t="s">
        <v>21573</v>
      </c>
      <c r="AJ491" s="539" t="s">
        <v>21574</v>
      </c>
      <c r="AK491" s="542" t="s">
        <v>21575</v>
      </c>
      <c r="AL491" s="535" t="s">
        <v>1971</v>
      </c>
      <c r="AM491" s="542" t="s">
        <v>1829</v>
      </c>
      <c r="AN491" s="556" t="s">
        <v>1830</v>
      </c>
      <c r="AO491" s="552" t="s">
        <v>21576</v>
      </c>
      <c r="AP491" s="535"/>
      <c r="AQ491" s="541" t="s">
        <v>21577</v>
      </c>
      <c r="AR491" s="542" t="str">
        <f>Table2[[#This Row],[Employee Code]]</f>
        <v>12401853</v>
      </c>
      <c r="AS491" s="535"/>
      <c r="AT491" s="535" t="s">
        <v>21349</v>
      </c>
      <c r="AU491" s="535"/>
      <c r="AV491" s="535"/>
    </row>
    <row r="492" spans="1:48" s="11" customFormat="1" ht="24.75" customHeight="1" x14ac:dyDescent="0.35">
      <c r="A492" s="7">
        <f t="shared" si="7"/>
        <v>491</v>
      </c>
      <c r="B492" s="373" t="s">
        <v>16755</v>
      </c>
      <c r="C492" s="8" t="s">
        <v>1831</v>
      </c>
      <c r="D492" s="7" t="s">
        <v>21578</v>
      </c>
      <c r="E492" s="7" t="s">
        <v>255</v>
      </c>
      <c r="F492" s="9">
        <v>45474</v>
      </c>
      <c r="G492" s="9">
        <f>Table2[[#This Row],[Joining Date]]+59</f>
        <v>45533</v>
      </c>
      <c r="H492" s="9">
        <v>45534</v>
      </c>
      <c r="I492" s="275">
        <v>45716</v>
      </c>
      <c r="J492" s="9" t="s">
        <v>12309</v>
      </c>
      <c r="K492" s="276" t="s">
        <v>80</v>
      </c>
      <c r="L492" s="8" t="s">
        <v>256</v>
      </c>
      <c r="M492" s="331" t="s">
        <v>21579</v>
      </c>
      <c r="N492" s="243" t="s">
        <v>1972</v>
      </c>
      <c r="O492" s="243" t="s">
        <v>196</v>
      </c>
      <c r="P492" s="243" t="s">
        <v>2735</v>
      </c>
      <c r="Q492" s="7" t="s">
        <v>83</v>
      </c>
      <c r="R492" s="373" t="s">
        <v>21580</v>
      </c>
      <c r="S492" s="360" t="s">
        <v>1944</v>
      </c>
      <c r="T492" s="7" t="s">
        <v>53</v>
      </c>
      <c r="U492" s="9">
        <v>32471</v>
      </c>
      <c r="V492" s="7" t="s">
        <v>2270</v>
      </c>
      <c r="W492" s="7" t="s">
        <v>1382</v>
      </c>
      <c r="X492" s="7" t="s">
        <v>1936</v>
      </c>
      <c r="Y492" s="342" t="s">
        <v>21581</v>
      </c>
      <c r="Z492" s="9">
        <v>44884</v>
      </c>
      <c r="AA492" s="7" t="s">
        <v>1937</v>
      </c>
      <c r="AB492" s="7" t="s">
        <v>1938</v>
      </c>
      <c r="AC492" s="11" t="s">
        <v>1939</v>
      </c>
      <c r="AD492" s="7" t="s">
        <v>1957</v>
      </c>
      <c r="AE492" s="7" t="s">
        <v>21422</v>
      </c>
      <c r="AF492" s="7" t="s">
        <v>21582</v>
      </c>
      <c r="AG492" s="7" t="s">
        <v>21583</v>
      </c>
      <c r="AH492" s="7" t="s">
        <v>21584</v>
      </c>
      <c r="AI492" s="7" t="s">
        <v>21585</v>
      </c>
      <c r="AJ492" s="342" t="s">
        <v>21586</v>
      </c>
      <c r="AK492" s="373" t="s">
        <v>21587</v>
      </c>
      <c r="AL492" s="7" t="s">
        <v>1993</v>
      </c>
      <c r="AM492" s="373" t="s">
        <v>1832</v>
      </c>
      <c r="AN492" s="556" t="s">
        <v>1833</v>
      </c>
      <c r="AO492" s="551" t="s">
        <v>21588</v>
      </c>
      <c r="AP492" s="7"/>
      <c r="AQ492" s="10" t="s">
        <v>21589</v>
      </c>
      <c r="AR492" s="373" t="str">
        <f>Table2[[#This Row],[Employee Code]]</f>
        <v>12401854</v>
      </c>
      <c r="AS492" s="7"/>
      <c r="AT492" s="7" t="s">
        <v>21349</v>
      </c>
      <c r="AU492" s="7"/>
      <c r="AV492" s="7"/>
    </row>
    <row r="493" spans="1:48" s="11" customFormat="1" ht="24.75" customHeight="1" x14ac:dyDescent="0.35">
      <c r="A493" s="7">
        <f t="shared" si="7"/>
        <v>492</v>
      </c>
      <c r="B493" s="373" t="s">
        <v>16756</v>
      </c>
      <c r="C493" s="8" t="s">
        <v>1834</v>
      </c>
      <c r="D493" s="7" t="s">
        <v>21590</v>
      </c>
      <c r="E493" s="7" t="s">
        <v>141</v>
      </c>
      <c r="F493" s="9">
        <v>45474</v>
      </c>
      <c r="G493" s="9">
        <v>45533</v>
      </c>
      <c r="H493" s="9">
        <v>45534</v>
      </c>
      <c r="I493" s="275">
        <v>45716</v>
      </c>
      <c r="J493" s="9" t="s">
        <v>2085</v>
      </c>
      <c r="K493" s="276" t="s">
        <v>80</v>
      </c>
      <c r="L493" s="8" t="s">
        <v>163</v>
      </c>
      <c r="M493" s="331" t="s">
        <v>2754</v>
      </c>
      <c r="N493" s="243" t="s">
        <v>2097</v>
      </c>
      <c r="O493" s="243" t="s">
        <v>82</v>
      </c>
      <c r="P493" s="243" t="s">
        <v>1996</v>
      </c>
      <c r="Q493" s="7" t="s">
        <v>83</v>
      </c>
      <c r="R493" s="373" t="s">
        <v>21591</v>
      </c>
      <c r="S493" s="360" t="s">
        <v>1944</v>
      </c>
      <c r="T493" s="7" t="s">
        <v>53</v>
      </c>
      <c r="U493" s="9">
        <v>27979</v>
      </c>
      <c r="V493" s="7" t="s">
        <v>2205</v>
      </c>
      <c r="W493" s="7" t="s">
        <v>2205</v>
      </c>
      <c r="X493" s="7" t="s">
        <v>1936</v>
      </c>
      <c r="Y493" s="342" t="s">
        <v>21592</v>
      </c>
      <c r="Z493" s="9">
        <v>44374</v>
      </c>
      <c r="AA493" s="7" t="s">
        <v>1937</v>
      </c>
      <c r="AB493" s="7" t="s">
        <v>1938</v>
      </c>
      <c r="AC493" s="11" t="s">
        <v>1939</v>
      </c>
      <c r="AD493" s="7" t="s">
        <v>2072</v>
      </c>
      <c r="AE493" s="7" t="s">
        <v>1948</v>
      </c>
      <c r="AF493" s="7" t="s">
        <v>21593</v>
      </c>
      <c r="AG493" s="7" t="s">
        <v>21594</v>
      </c>
      <c r="AH493" s="7" t="s">
        <v>21593</v>
      </c>
      <c r="AI493" s="7" t="s">
        <v>21594</v>
      </c>
      <c r="AJ493" s="342" t="s">
        <v>21595</v>
      </c>
      <c r="AK493" s="373" t="s">
        <v>21596</v>
      </c>
      <c r="AL493" s="7" t="s">
        <v>1971</v>
      </c>
      <c r="AM493" s="373" t="s">
        <v>16778</v>
      </c>
      <c r="AN493" s="556" t="s">
        <v>1835</v>
      </c>
      <c r="AO493" s="552" t="s">
        <v>21597</v>
      </c>
      <c r="AP493" s="7"/>
      <c r="AQ493" s="10" t="s">
        <v>21598</v>
      </c>
      <c r="AR493" s="373" t="str">
        <f>Table2[[#This Row],[Employee Code]]</f>
        <v>12401855</v>
      </c>
      <c r="AS493" s="7"/>
      <c r="AT493" s="7" t="s">
        <v>21599</v>
      </c>
      <c r="AU493" s="7"/>
      <c r="AV493" s="7"/>
    </row>
    <row r="494" spans="1:48" ht="24.75" customHeight="1" x14ac:dyDescent="0.35">
      <c r="A494" s="535">
        <f t="shared" si="7"/>
        <v>493</v>
      </c>
      <c r="B494" s="542" t="s">
        <v>16757</v>
      </c>
      <c r="C494" s="256" t="s">
        <v>1836</v>
      </c>
      <c r="D494" s="535"/>
      <c r="E494" s="535" t="s">
        <v>14</v>
      </c>
      <c r="F494" s="536">
        <v>45481</v>
      </c>
      <c r="G494" s="536">
        <v>45540</v>
      </c>
      <c r="H494" s="536">
        <v>45541</v>
      </c>
      <c r="I494" s="537">
        <v>45930</v>
      </c>
      <c r="J494" s="9" t="s">
        <v>2085</v>
      </c>
      <c r="K494" s="559" t="s">
        <v>80</v>
      </c>
      <c r="L494" s="256" t="s">
        <v>3683</v>
      </c>
      <c r="M494" s="557" t="s">
        <v>3683</v>
      </c>
      <c r="N494" s="538" t="s">
        <v>1942</v>
      </c>
      <c r="O494" s="538" t="s">
        <v>1837</v>
      </c>
      <c r="P494" s="538" t="s">
        <v>2755</v>
      </c>
      <c r="Q494" s="535" t="s">
        <v>21</v>
      </c>
      <c r="R494" s="542" t="s">
        <v>21600</v>
      </c>
      <c r="S494" s="540" t="s">
        <v>1944</v>
      </c>
      <c r="T494" s="535" t="s">
        <v>22</v>
      </c>
      <c r="U494" s="536">
        <v>31006</v>
      </c>
      <c r="V494" s="535" t="s">
        <v>1045</v>
      </c>
      <c r="W494" s="535" t="s">
        <v>176</v>
      </c>
      <c r="X494" s="535" t="s">
        <v>1936</v>
      </c>
      <c r="Y494" s="539" t="s">
        <v>21601</v>
      </c>
      <c r="Z494" s="536">
        <v>44417</v>
      </c>
      <c r="AA494" s="535" t="s">
        <v>1937</v>
      </c>
      <c r="AB494" s="535" t="s">
        <v>1938</v>
      </c>
      <c r="AC494" s="121" t="s">
        <v>1968</v>
      </c>
      <c r="AD494" s="535" t="s">
        <v>21602</v>
      </c>
      <c r="AE494" s="7" t="s">
        <v>1948</v>
      </c>
      <c r="AF494" s="535" t="s">
        <v>21603</v>
      </c>
      <c r="AG494" s="535" t="s">
        <v>21604</v>
      </c>
      <c r="AH494" s="535" t="s">
        <v>21605</v>
      </c>
      <c r="AI494" s="535" t="s">
        <v>21606</v>
      </c>
      <c r="AJ494" s="539" t="s">
        <v>21607</v>
      </c>
      <c r="AK494" s="542" t="s">
        <v>21608</v>
      </c>
      <c r="AL494" s="7" t="s">
        <v>1941</v>
      </c>
      <c r="AM494" s="542" t="s">
        <v>16898</v>
      </c>
      <c r="AN494" s="552" t="s">
        <v>1838</v>
      </c>
      <c r="AO494" s="551" t="s">
        <v>21609</v>
      </c>
      <c r="AP494" s="535"/>
      <c r="AQ494" s="541" t="s">
        <v>21610</v>
      </c>
      <c r="AR494" s="542" t="str">
        <f>Table2[[#This Row],[Employee Code]]</f>
        <v>12401857</v>
      </c>
      <c r="AS494" s="535"/>
      <c r="AT494" s="535" t="s">
        <v>14</v>
      </c>
      <c r="AU494" s="535"/>
      <c r="AV494" s="535"/>
    </row>
    <row r="495" spans="1:48" ht="24.75" customHeight="1" x14ac:dyDescent="0.35">
      <c r="A495" s="4">
        <f t="shared" si="7"/>
        <v>494</v>
      </c>
      <c r="B495" s="501" t="s">
        <v>16758</v>
      </c>
      <c r="C495" s="5" t="s">
        <v>1839</v>
      </c>
      <c r="D495" s="4"/>
      <c r="E495" s="4" t="s">
        <v>14</v>
      </c>
      <c r="F495" s="502">
        <v>45481</v>
      </c>
      <c r="G495" s="502">
        <v>45540</v>
      </c>
      <c r="H495" s="9">
        <v>45541</v>
      </c>
      <c r="I495" s="336">
        <v>45930</v>
      </c>
      <c r="J495" s="9" t="s">
        <v>2085</v>
      </c>
      <c r="K495" s="276" t="s">
        <v>109</v>
      </c>
      <c r="L495" s="8" t="s">
        <v>1440</v>
      </c>
      <c r="M495" s="499" t="s">
        <v>1440</v>
      </c>
      <c r="N495" s="243" t="s">
        <v>1984</v>
      </c>
      <c r="O495" s="243" t="s">
        <v>1441</v>
      </c>
      <c r="P495" s="243" t="s">
        <v>2756</v>
      </c>
      <c r="Q495" s="7" t="s">
        <v>21</v>
      </c>
      <c r="R495" s="373" t="s">
        <v>21611</v>
      </c>
      <c r="S495" s="360" t="s">
        <v>2003</v>
      </c>
      <c r="T495" s="7" t="s">
        <v>22</v>
      </c>
      <c r="U495" s="502">
        <v>33461</v>
      </c>
      <c r="V495" s="4" t="s">
        <v>101</v>
      </c>
      <c r="W495" s="4" t="s">
        <v>343</v>
      </c>
      <c r="X495" s="4" t="s">
        <v>1936</v>
      </c>
      <c r="Y495" s="531" t="s">
        <v>21612</v>
      </c>
      <c r="Z495" s="502">
        <v>44315</v>
      </c>
      <c r="AA495" s="535" t="s">
        <v>1937</v>
      </c>
      <c r="AB495" s="4" t="s">
        <v>1956</v>
      </c>
      <c r="AC495" s="504" t="s">
        <v>1939</v>
      </c>
      <c r="AD495" s="4" t="s">
        <v>2098</v>
      </c>
      <c r="AE495" s="4" t="s">
        <v>2190</v>
      </c>
      <c r="AF495" s="4" t="s">
        <v>21613</v>
      </c>
      <c r="AG495" s="4" t="s">
        <v>21614</v>
      </c>
      <c r="AH495" s="4" t="s">
        <v>21615</v>
      </c>
      <c r="AI495" s="4" t="s">
        <v>21616</v>
      </c>
      <c r="AJ495" s="531" t="s">
        <v>21617</v>
      </c>
      <c r="AK495" s="501" t="s">
        <v>21618</v>
      </c>
      <c r="AL495" s="4" t="s">
        <v>1958</v>
      </c>
      <c r="AM495" s="501" t="s">
        <v>16899</v>
      </c>
      <c r="AN495" s="552" t="s">
        <v>1840</v>
      </c>
      <c r="AO495" s="551" t="s">
        <v>21619</v>
      </c>
      <c r="AP495" s="4"/>
      <c r="AQ495" s="6" t="s">
        <v>21620</v>
      </c>
      <c r="AR495" s="501" t="str">
        <f>Table2[[#This Row],[Employee Code]]</f>
        <v>12401858</v>
      </c>
      <c r="AS495" s="4"/>
      <c r="AT495" s="4" t="s">
        <v>14</v>
      </c>
      <c r="AU495" s="4"/>
      <c r="AV495" s="4"/>
    </row>
    <row r="496" spans="1:48" ht="24.75" customHeight="1" x14ac:dyDescent="0.35">
      <c r="A496" s="4">
        <f t="shared" si="7"/>
        <v>495</v>
      </c>
      <c r="B496" s="501" t="s">
        <v>16759</v>
      </c>
      <c r="C496" s="5" t="s">
        <v>1841</v>
      </c>
      <c r="D496" s="4"/>
      <c r="E496" s="4" t="s">
        <v>14</v>
      </c>
      <c r="F496" s="502">
        <v>45481</v>
      </c>
      <c r="G496" s="502">
        <v>45540</v>
      </c>
      <c r="H496" s="9">
        <v>45541</v>
      </c>
      <c r="I496" s="336">
        <v>45930</v>
      </c>
      <c r="J496" s="9" t="s">
        <v>2085</v>
      </c>
      <c r="K496" s="276" t="s">
        <v>34</v>
      </c>
      <c r="L496" s="8" t="s">
        <v>35</v>
      </c>
      <c r="M496" s="499" t="s">
        <v>2225</v>
      </c>
      <c r="N496" s="243" t="s">
        <v>2126</v>
      </c>
      <c r="O496" s="243" t="s">
        <v>762</v>
      </c>
      <c r="P496" s="243" t="s">
        <v>2347</v>
      </c>
      <c r="Q496" s="7" t="s">
        <v>21</v>
      </c>
      <c r="R496" s="373" t="s">
        <v>21621</v>
      </c>
      <c r="S496" s="360" t="s">
        <v>1944</v>
      </c>
      <c r="T496" s="7" t="s">
        <v>53</v>
      </c>
      <c r="U496" s="502">
        <v>34794</v>
      </c>
      <c r="V496" s="4" t="s">
        <v>2202</v>
      </c>
      <c r="W496" s="4" t="s">
        <v>2202</v>
      </c>
      <c r="X496" s="4" t="s">
        <v>1936</v>
      </c>
      <c r="Y496" s="531" t="s">
        <v>21622</v>
      </c>
      <c r="Z496" s="502">
        <v>44433</v>
      </c>
      <c r="AA496" s="4" t="s">
        <v>1937</v>
      </c>
      <c r="AB496" s="4" t="s">
        <v>1956</v>
      </c>
      <c r="AC496" s="504" t="s">
        <v>1939</v>
      </c>
      <c r="AD496" s="4" t="s">
        <v>2422</v>
      </c>
      <c r="AE496" s="4" t="s">
        <v>1948</v>
      </c>
      <c r="AF496" s="4" t="s">
        <v>21623</v>
      </c>
      <c r="AG496" s="4" t="s">
        <v>21624</v>
      </c>
      <c r="AH496" s="4" t="s">
        <v>21623</v>
      </c>
      <c r="AI496" s="4" t="s">
        <v>21624</v>
      </c>
      <c r="AJ496" s="531" t="s">
        <v>21625</v>
      </c>
      <c r="AK496" s="501" t="s">
        <v>21626</v>
      </c>
      <c r="AL496" s="4" t="s">
        <v>1958</v>
      </c>
      <c r="AM496" s="501" t="s">
        <v>16900</v>
      </c>
      <c r="AN496" s="552" t="s">
        <v>1842</v>
      </c>
      <c r="AO496" s="551" t="s">
        <v>21627</v>
      </c>
      <c r="AP496" s="4"/>
      <c r="AQ496" s="6" t="s">
        <v>21628</v>
      </c>
      <c r="AR496" s="501" t="str">
        <f>Table2[[#This Row],[Employee Code]]</f>
        <v>12401859</v>
      </c>
      <c r="AS496" s="4"/>
      <c r="AT496" s="4" t="s">
        <v>14</v>
      </c>
      <c r="AU496" s="4"/>
      <c r="AV496" s="4"/>
    </row>
    <row r="497" spans="1:48" ht="24.75" customHeight="1" x14ac:dyDescent="0.35">
      <c r="A497" s="4">
        <f t="shared" si="7"/>
        <v>496</v>
      </c>
      <c r="B497" s="501" t="s">
        <v>16794</v>
      </c>
      <c r="C497" s="5" t="s">
        <v>16795</v>
      </c>
      <c r="D497" s="4"/>
      <c r="E497" s="4" t="s">
        <v>14</v>
      </c>
      <c r="F497" s="502">
        <v>45490</v>
      </c>
      <c r="G497" s="502">
        <v>45549</v>
      </c>
      <c r="H497" s="9"/>
      <c r="I497" s="336"/>
      <c r="J497" s="502"/>
      <c r="K497" s="276" t="s">
        <v>69</v>
      </c>
      <c r="L497" s="8" t="s">
        <v>70</v>
      </c>
      <c r="M497" s="499" t="s">
        <v>1983</v>
      </c>
      <c r="N497" s="243" t="s">
        <v>1984</v>
      </c>
      <c r="O497" s="243" t="s">
        <v>1868</v>
      </c>
      <c r="P497" s="243" t="s">
        <v>15717</v>
      </c>
      <c r="Q497" s="7" t="s">
        <v>21</v>
      </c>
      <c r="R497" s="373" t="s">
        <v>21629</v>
      </c>
      <c r="S497" s="360" t="s">
        <v>2023</v>
      </c>
      <c r="T497" s="7" t="s">
        <v>53</v>
      </c>
      <c r="U497" s="502">
        <v>31199</v>
      </c>
      <c r="V497" s="4" t="s">
        <v>343</v>
      </c>
      <c r="W497" s="4" t="s">
        <v>343</v>
      </c>
      <c r="X497" s="4" t="s">
        <v>1936</v>
      </c>
      <c r="Y497" s="531" t="s">
        <v>21630</v>
      </c>
      <c r="Z497" s="502">
        <v>44875</v>
      </c>
      <c r="AA497" s="4" t="s">
        <v>1937</v>
      </c>
      <c r="AB497" s="4" t="s">
        <v>1938</v>
      </c>
      <c r="AC497" s="504" t="s">
        <v>1939</v>
      </c>
      <c r="AD497" s="4" t="s">
        <v>2098</v>
      </c>
      <c r="AE497" s="4" t="s">
        <v>2190</v>
      </c>
      <c r="AF497" s="4" t="s">
        <v>21631</v>
      </c>
      <c r="AG497" s="4" t="s">
        <v>21632</v>
      </c>
      <c r="AH497" s="4" t="s">
        <v>21631</v>
      </c>
      <c r="AI497" s="4" t="s">
        <v>21632</v>
      </c>
      <c r="AJ497" s="531" t="s">
        <v>21633</v>
      </c>
      <c r="AK497" s="501" t="s">
        <v>21634</v>
      </c>
      <c r="AL497" s="4" t="s">
        <v>1971</v>
      </c>
      <c r="AM497" s="501" t="s">
        <v>16901</v>
      </c>
      <c r="AN497" s="552" t="s">
        <v>16796</v>
      </c>
      <c r="AO497" s="551" t="s">
        <v>21635</v>
      </c>
      <c r="AP497" s="4"/>
      <c r="AQ497" s="6" t="s">
        <v>21636</v>
      </c>
      <c r="AR497" s="501" t="str">
        <f>Table2[[#This Row],[Employee Code]]</f>
        <v>12401862</v>
      </c>
      <c r="AS497" s="4"/>
      <c r="AT497" s="4" t="s">
        <v>14</v>
      </c>
      <c r="AU497" s="4"/>
      <c r="AV497" s="4"/>
    </row>
    <row r="498" spans="1:48" ht="24.75" customHeight="1" x14ac:dyDescent="0.35">
      <c r="A498" s="4">
        <f t="shared" si="7"/>
        <v>497</v>
      </c>
      <c r="B498" s="501" t="s">
        <v>16797</v>
      </c>
      <c r="C498" s="5" t="s">
        <v>16798</v>
      </c>
      <c r="D498" s="4"/>
      <c r="E498" s="4" t="s">
        <v>14</v>
      </c>
      <c r="F498" s="502">
        <v>45490</v>
      </c>
      <c r="G498" s="502">
        <v>45549</v>
      </c>
      <c r="H498" s="9"/>
      <c r="I498" s="336"/>
      <c r="J498" s="502"/>
      <c r="K498" s="276" t="s">
        <v>40</v>
      </c>
      <c r="L498" s="8" t="s">
        <v>41</v>
      </c>
      <c r="M498" s="499" t="s">
        <v>21637</v>
      </c>
      <c r="N498" s="243" t="s">
        <v>1990</v>
      </c>
      <c r="O498" s="243" t="s">
        <v>9745</v>
      </c>
      <c r="P498" s="243" t="s">
        <v>9871</v>
      </c>
      <c r="Q498" s="7" t="s">
        <v>21</v>
      </c>
      <c r="R498" s="373" t="s">
        <v>21638</v>
      </c>
      <c r="S498" s="360" t="s">
        <v>2135</v>
      </c>
      <c r="T498" s="7" t="s">
        <v>22</v>
      </c>
      <c r="U498" s="502">
        <v>35324</v>
      </c>
      <c r="V498" s="4" t="s">
        <v>1008</v>
      </c>
      <c r="W498" s="4" t="s">
        <v>1153</v>
      </c>
      <c r="X498" s="4" t="s">
        <v>1936</v>
      </c>
      <c r="Y498" s="531" t="s">
        <v>21639</v>
      </c>
      <c r="Z498" s="502">
        <v>45329</v>
      </c>
      <c r="AA498" s="4" t="s">
        <v>1937</v>
      </c>
      <c r="AB498" s="4" t="s">
        <v>1956</v>
      </c>
      <c r="AC498" s="504" t="s">
        <v>1939</v>
      </c>
      <c r="AD498" s="4" t="s">
        <v>19729</v>
      </c>
      <c r="AE498" s="4" t="s">
        <v>1948</v>
      </c>
      <c r="AF498" s="4" t="s">
        <v>21640</v>
      </c>
      <c r="AG498" s="4" t="s">
        <v>21641</v>
      </c>
      <c r="AH498" s="4" t="s">
        <v>21642</v>
      </c>
      <c r="AI498" s="4" t="s">
        <v>21643</v>
      </c>
      <c r="AJ498" s="531" t="s">
        <v>21644</v>
      </c>
      <c r="AK498" s="501" t="s">
        <v>21645</v>
      </c>
      <c r="AL498" s="4" t="s">
        <v>2005</v>
      </c>
      <c r="AM498" s="501" t="s">
        <v>16902</v>
      </c>
      <c r="AN498" s="552" t="s">
        <v>16799</v>
      </c>
      <c r="AO498" s="551" t="s">
        <v>21646</v>
      </c>
      <c r="AP498" s="4"/>
      <c r="AQ498" s="6" t="s">
        <v>21647</v>
      </c>
      <c r="AR498" s="501" t="str">
        <f>Table2[[#This Row],[Employee Code]]</f>
        <v>12401863</v>
      </c>
      <c r="AS498" s="4"/>
      <c r="AT498" s="4" t="s">
        <v>14</v>
      </c>
      <c r="AU498" s="4"/>
      <c r="AV498" s="4"/>
    </row>
    <row r="499" spans="1:48" ht="24.75" customHeight="1" x14ac:dyDescent="0.35">
      <c r="A499" s="4">
        <f t="shared" si="7"/>
        <v>498</v>
      </c>
      <c r="B499" s="501" t="s">
        <v>16761</v>
      </c>
      <c r="C499" s="256" t="s">
        <v>1847</v>
      </c>
      <c r="D499" s="4" t="s">
        <v>21648</v>
      </c>
      <c r="E499" s="4" t="s">
        <v>14</v>
      </c>
      <c r="F499" s="502">
        <v>45495</v>
      </c>
      <c r="G499" s="502"/>
      <c r="H499" s="502">
        <v>45495</v>
      </c>
      <c r="I499" s="336">
        <v>45869</v>
      </c>
      <c r="J499" s="502" t="s">
        <v>2085</v>
      </c>
      <c r="K499" s="276" t="s">
        <v>64</v>
      </c>
      <c r="L499" s="8" t="s">
        <v>96</v>
      </c>
      <c r="M499" s="499" t="s">
        <v>19491</v>
      </c>
      <c r="N499" s="243" t="s">
        <v>2050</v>
      </c>
      <c r="O499" s="243" t="s">
        <v>97</v>
      </c>
      <c r="P499" s="243" t="s">
        <v>2002</v>
      </c>
      <c r="Q499" s="7" t="s">
        <v>21</v>
      </c>
      <c r="R499" s="373" t="s">
        <v>21649</v>
      </c>
      <c r="S499" s="360" t="s">
        <v>2174</v>
      </c>
      <c r="T499" s="7" t="s">
        <v>22</v>
      </c>
      <c r="U499" s="502">
        <v>37524</v>
      </c>
      <c r="V499" s="4" t="s">
        <v>2064</v>
      </c>
      <c r="W499" s="4" t="s">
        <v>2064</v>
      </c>
      <c r="X499" s="4" t="s">
        <v>1936</v>
      </c>
      <c r="Y499" s="531" t="s">
        <v>21650</v>
      </c>
      <c r="Z499" s="502">
        <v>44445</v>
      </c>
      <c r="AA499" s="4" t="s">
        <v>1937</v>
      </c>
      <c r="AB499" s="4" t="s">
        <v>1956</v>
      </c>
      <c r="AC499" s="504" t="s">
        <v>1939</v>
      </c>
      <c r="AD499" s="4" t="s">
        <v>2010</v>
      </c>
      <c r="AE499" s="4" t="s">
        <v>21651</v>
      </c>
      <c r="AF499" s="4" t="s">
        <v>21652</v>
      </c>
      <c r="AG499" s="4" t="s">
        <v>21653</v>
      </c>
      <c r="AH499" s="4" t="s">
        <v>21652</v>
      </c>
      <c r="AI499" s="4" t="s">
        <v>21653</v>
      </c>
      <c r="AJ499" s="531" t="s">
        <v>21654</v>
      </c>
      <c r="AK499" s="501" t="s">
        <v>21655</v>
      </c>
      <c r="AL499" s="4" t="s">
        <v>2005</v>
      </c>
      <c r="AM499" s="501" t="s">
        <v>16903</v>
      </c>
      <c r="AN499" s="552" t="s">
        <v>1848</v>
      </c>
      <c r="AO499" s="551" t="s">
        <v>21656</v>
      </c>
      <c r="AP499" s="4"/>
      <c r="AQ499" s="6" t="s">
        <v>21657</v>
      </c>
      <c r="AR499" s="501" t="str">
        <f>Table2[[#This Row],[Employee Code]]</f>
        <v>12401864</v>
      </c>
      <c r="AS499" s="4"/>
      <c r="AT499" s="4" t="s">
        <v>14</v>
      </c>
      <c r="AU499" s="4"/>
      <c r="AV499" s="4"/>
    </row>
    <row r="500" spans="1:48" ht="24.75" customHeight="1" x14ac:dyDescent="0.35">
      <c r="A500" s="4">
        <f t="shared" si="7"/>
        <v>499</v>
      </c>
      <c r="B500" s="501" t="s">
        <v>16812</v>
      </c>
      <c r="C500" s="5" t="s">
        <v>9091</v>
      </c>
      <c r="D500" s="4"/>
      <c r="E500" s="4" t="s">
        <v>14</v>
      </c>
      <c r="F500" s="502">
        <v>45502</v>
      </c>
      <c r="G500" s="502">
        <v>45561</v>
      </c>
      <c r="H500" s="9"/>
      <c r="I500" s="336"/>
      <c r="J500" s="502"/>
      <c r="K500" s="276" t="s">
        <v>26</v>
      </c>
      <c r="L500" s="8" t="s">
        <v>751</v>
      </c>
      <c r="M500" s="499" t="s">
        <v>2378</v>
      </c>
      <c r="N500" s="243" t="s">
        <v>1990</v>
      </c>
      <c r="O500" s="243" t="s">
        <v>681</v>
      </c>
      <c r="P500" s="243" t="s">
        <v>2700</v>
      </c>
      <c r="Q500" s="7" t="s">
        <v>21</v>
      </c>
      <c r="R500" s="373" t="s">
        <v>21658</v>
      </c>
      <c r="S500" s="360" t="s">
        <v>2135</v>
      </c>
      <c r="T500" s="7" t="s">
        <v>53</v>
      </c>
      <c r="U500" s="502">
        <v>34449</v>
      </c>
      <c r="V500" s="4" t="s">
        <v>1945</v>
      </c>
      <c r="W500" s="4" t="s">
        <v>1945</v>
      </c>
      <c r="X500" s="4" t="s">
        <v>1936</v>
      </c>
      <c r="Y500" s="531" t="s">
        <v>21659</v>
      </c>
      <c r="Z500" s="502">
        <v>44924</v>
      </c>
      <c r="AA500" s="4" t="s">
        <v>1937</v>
      </c>
      <c r="AB500" s="4" t="s">
        <v>1956</v>
      </c>
      <c r="AC500" s="504" t="s">
        <v>1939</v>
      </c>
      <c r="AD500" s="4" t="s">
        <v>2423</v>
      </c>
      <c r="AE500" s="4" t="s">
        <v>2615</v>
      </c>
      <c r="AF500" s="4" t="s">
        <v>21660</v>
      </c>
      <c r="AG500" s="4" t="s">
        <v>21661</v>
      </c>
      <c r="AH500" s="4" t="s">
        <v>21662</v>
      </c>
      <c r="AI500" s="4" t="s">
        <v>21663</v>
      </c>
      <c r="AJ500" s="531" t="s">
        <v>21664</v>
      </c>
      <c r="AK500" s="501" t="s">
        <v>21665</v>
      </c>
      <c r="AL500" s="4" t="s">
        <v>2005</v>
      </c>
      <c r="AM500" s="501" t="s">
        <v>16813</v>
      </c>
      <c r="AN500" s="552" t="s">
        <v>16814</v>
      </c>
      <c r="AO500" s="551" t="s">
        <v>21666</v>
      </c>
      <c r="AP500" s="4"/>
      <c r="AQ500" s="6" t="s">
        <v>21667</v>
      </c>
      <c r="AR500" s="501" t="str">
        <f>Table2[[#This Row],[Employee Code]]</f>
        <v>12401866</v>
      </c>
      <c r="AS500" s="4"/>
      <c r="AT500" s="4" t="s">
        <v>14</v>
      </c>
      <c r="AU500" s="4"/>
      <c r="AV500" s="4"/>
    </row>
    <row r="501" spans="1:48" ht="24.75" customHeight="1" x14ac:dyDescent="0.25">
      <c r="A501" s="4">
        <f t="shared" si="7"/>
        <v>500</v>
      </c>
      <c r="B501" s="501" t="s">
        <v>16815</v>
      </c>
      <c r="C501" s="5" t="s">
        <v>16816</v>
      </c>
      <c r="D501" s="4"/>
      <c r="E501" s="4" t="s">
        <v>255</v>
      </c>
      <c r="F501" s="502">
        <v>45502</v>
      </c>
      <c r="G501" s="502">
        <v>45561</v>
      </c>
      <c r="H501" s="9"/>
      <c r="I501" s="336"/>
      <c r="J501" s="502"/>
      <c r="K501" s="276" t="s">
        <v>80</v>
      </c>
      <c r="L501" s="8" t="s">
        <v>146</v>
      </c>
      <c r="M501" s="499" t="s">
        <v>2316</v>
      </c>
      <c r="N501" s="243" t="s">
        <v>1990</v>
      </c>
      <c r="O501" s="243" t="s">
        <v>410</v>
      </c>
      <c r="P501" s="243" t="s">
        <v>2600</v>
      </c>
      <c r="Q501" s="7" t="s">
        <v>148</v>
      </c>
      <c r="R501" s="373" t="s">
        <v>21668</v>
      </c>
      <c r="S501" s="360" t="s">
        <v>1944</v>
      </c>
      <c r="T501" s="7" t="s">
        <v>53</v>
      </c>
      <c r="U501" s="502">
        <v>35022</v>
      </c>
      <c r="V501" s="4" t="s">
        <v>699</v>
      </c>
      <c r="W501" s="4" t="s">
        <v>2109</v>
      </c>
      <c r="X501" s="4" t="s">
        <v>1936</v>
      </c>
      <c r="Y501" s="531" t="s">
        <v>21669</v>
      </c>
      <c r="Z501" s="502">
        <v>44524</v>
      </c>
      <c r="AA501" s="4" t="s">
        <v>1937</v>
      </c>
      <c r="AB501" s="4" t="s">
        <v>1938</v>
      </c>
      <c r="AC501" s="504" t="s">
        <v>1968</v>
      </c>
      <c r="AD501" s="4" t="s">
        <v>2010</v>
      </c>
      <c r="AE501" s="4" t="s">
        <v>1948</v>
      </c>
      <c r="AF501" s="4" t="s">
        <v>21670</v>
      </c>
      <c r="AG501" s="4" t="s">
        <v>21671</v>
      </c>
      <c r="AH501" s="4" t="s">
        <v>21672</v>
      </c>
      <c r="AI501" s="560" t="s">
        <v>21673</v>
      </c>
      <c r="AJ501" s="531" t="s">
        <v>21674</v>
      </c>
      <c r="AK501" s="501" t="s">
        <v>21675</v>
      </c>
      <c r="AL501" s="4" t="s">
        <v>1971</v>
      </c>
      <c r="AM501" s="501" t="s">
        <v>16817</v>
      </c>
      <c r="AN501" s="552" t="s">
        <v>16818</v>
      </c>
      <c r="AO501" s="551" t="s">
        <v>21676</v>
      </c>
      <c r="AP501" s="4"/>
      <c r="AQ501" s="6" t="s">
        <v>21677</v>
      </c>
      <c r="AR501" s="501" t="str">
        <f>Table2[[#This Row],[Employee Code]]</f>
        <v>12401867</v>
      </c>
      <c r="AS501" s="4"/>
      <c r="AT501" s="4" t="s">
        <v>21349</v>
      </c>
      <c r="AU501" s="4"/>
      <c r="AV501" s="4"/>
    </row>
    <row r="502" spans="1:48" ht="24.75" customHeight="1" x14ac:dyDescent="0.35">
      <c r="A502" s="4">
        <f t="shared" si="7"/>
        <v>501</v>
      </c>
      <c r="B502" s="501" t="s">
        <v>16819</v>
      </c>
      <c r="C502" s="5" t="s">
        <v>16820</v>
      </c>
      <c r="D502" s="4" t="s">
        <v>21578</v>
      </c>
      <c r="E502" s="4" t="s">
        <v>255</v>
      </c>
      <c r="F502" s="502">
        <v>45505</v>
      </c>
      <c r="G502" s="502">
        <v>45564</v>
      </c>
      <c r="H502" s="9"/>
      <c r="I502" s="336"/>
      <c r="J502" s="502"/>
      <c r="K502" s="276" t="s">
        <v>80</v>
      </c>
      <c r="L502" s="8" t="s">
        <v>256</v>
      </c>
      <c r="M502" s="499" t="s">
        <v>2731</v>
      </c>
      <c r="N502" s="243" t="s">
        <v>1972</v>
      </c>
      <c r="O502" s="243" t="s">
        <v>196</v>
      </c>
      <c r="P502" s="243" t="s">
        <v>2735</v>
      </c>
      <c r="Q502" s="7" t="s">
        <v>83</v>
      </c>
      <c r="R502" s="373" t="s">
        <v>21678</v>
      </c>
      <c r="S502" s="360" t="s">
        <v>2174</v>
      </c>
      <c r="T502" s="7" t="s">
        <v>53</v>
      </c>
      <c r="U502" s="502">
        <v>32842</v>
      </c>
      <c r="V502" s="4" t="s">
        <v>2114</v>
      </c>
      <c r="W502" s="4" t="s">
        <v>2114</v>
      </c>
      <c r="X502" s="4" t="s">
        <v>1936</v>
      </c>
      <c r="Y502" s="531" t="s">
        <v>21679</v>
      </c>
      <c r="Z502" s="502">
        <v>44421</v>
      </c>
      <c r="AA502" s="4" t="s">
        <v>1937</v>
      </c>
      <c r="AB502" s="4" t="s">
        <v>1956</v>
      </c>
      <c r="AC502" s="504" t="s">
        <v>1939</v>
      </c>
      <c r="AD502" s="4" t="s">
        <v>2329</v>
      </c>
      <c r="AE502" s="4" t="s">
        <v>2219</v>
      </c>
      <c r="AF502" s="4" t="s">
        <v>21680</v>
      </c>
      <c r="AG502" s="4" t="s">
        <v>21681</v>
      </c>
      <c r="AH502" s="4" t="s">
        <v>21682</v>
      </c>
      <c r="AI502" s="4" t="s">
        <v>21683</v>
      </c>
      <c r="AJ502" s="531" t="s">
        <v>21684</v>
      </c>
      <c r="AK502" s="501" t="s">
        <v>21685</v>
      </c>
      <c r="AL502" s="4" t="s">
        <v>2005</v>
      </c>
      <c r="AM502" s="501" t="s">
        <v>16821</v>
      </c>
      <c r="AN502" s="552" t="s">
        <v>16822</v>
      </c>
      <c r="AO502" s="551" t="s">
        <v>21686</v>
      </c>
      <c r="AP502" s="4"/>
      <c r="AQ502" s="6" t="s">
        <v>21687</v>
      </c>
      <c r="AR502" s="501" t="str">
        <f>Table2[[#This Row],[Employee Code]]</f>
        <v>12401868</v>
      </c>
      <c r="AS502" s="4"/>
      <c r="AT502" s="4" t="s">
        <v>21349</v>
      </c>
      <c r="AU502" s="4"/>
      <c r="AV502" s="4"/>
    </row>
    <row r="503" spans="1:48" ht="24.75" customHeight="1" x14ac:dyDescent="0.35">
      <c r="A503" s="4">
        <f t="shared" si="7"/>
        <v>502</v>
      </c>
      <c r="B503" s="501" t="s">
        <v>16823</v>
      </c>
      <c r="C503" s="5" t="s">
        <v>3274</v>
      </c>
      <c r="D503" s="4"/>
      <c r="E503" s="4" t="s">
        <v>79</v>
      </c>
      <c r="F503" s="502">
        <v>45506</v>
      </c>
      <c r="G503" s="502">
        <v>45565</v>
      </c>
      <c r="H503" s="9"/>
      <c r="I503" s="336"/>
      <c r="J503" s="502"/>
      <c r="K503" s="276" t="s">
        <v>80</v>
      </c>
      <c r="L503" s="8" t="s">
        <v>81</v>
      </c>
      <c r="M503" s="499" t="s">
        <v>2151</v>
      </c>
      <c r="N503" s="243" t="s">
        <v>1942</v>
      </c>
      <c r="O503" s="243" t="s">
        <v>16825</v>
      </c>
      <c r="P503" s="243" t="s">
        <v>2039</v>
      </c>
      <c r="Q503" s="7" t="s">
        <v>83</v>
      </c>
      <c r="R503" s="373" t="s">
        <v>21688</v>
      </c>
      <c r="S503" s="360" t="s">
        <v>2234</v>
      </c>
      <c r="T503" s="7" t="s">
        <v>53</v>
      </c>
      <c r="U503" s="502">
        <v>27863</v>
      </c>
      <c r="V503" s="4" t="s">
        <v>669</v>
      </c>
      <c r="W503" s="344" t="s">
        <v>79</v>
      </c>
      <c r="X503" s="4" t="s">
        <v>1936</v>
      </c>
      <c r="Y503" s="531" t="s">
        <v>21689</v>
      </c>
      <c r="Z503" s="502">
        <v>44539</v>
      </c>
      <c r="AA503" s="4" t="s">
        <v>1937</v>
      </c>
      <c r="AB503" s="4" t="s">
        <v>1946</v>
      </c>
      <c r="AC503" s="504" t="s">
        <v>1939</v>
      </c>
      <c r="AD503" s="4" t="s">
        <v>2280</v>
      </c>
      <c r="AE503" s="4" t="s">
        <v>21690</v>
      </c>
      <c r="AF503" s="4" t="s">
        <v>21691</v>
      </c>
      <c r="AG503" s="4" t="s">
        <v>21692</v>
      </c>
      <c r="AH503" s="4" t="s">
        <v>21691</v>
      </c>
      <c r="AI503" s="4" t="s">
        <v>21692</v>
      </c>
      <c r="AJ503" s="531" t="s">
        <v>21693</v>
      </c>
      <c r="AK503" s="501" t="s">
        <v>2243</v>
      </c>
      <c r="AL503" s="4" t="s">
        <v>2005</v>
      </c>
      <c r="AM503" s="501" t="s">
        <v>16904</v>
      </c>
      <c r="AN503" s="552" t="s">
        <v>16826</v>
      </c>
      <c r="AO503" s="552" t="s">
        <v>21694</v>
      </c>
      <c r="AP503" s="4"/>
      <c r="AQ503" s="6" t="s">
        <v>21695</v>
      </c>
      <c r="AR503" s="501" t="str">
        <f>Table2[[#This Row],[Employee Code]]</f>
        <v>12401869</v>
      </c>
      <c r="AS503" s="4"/>
      <c r="AT503" s="4" t="s">
        <v>32</v>
      </c>
      <c r="AU503" s="4"/>
      <c r="AV503" s="4"/>
    </row>
    <row r="504" spans="1:48" ht="24.75" customHeight="1" x14ac:dyDescent="0.35">
      <c r="A504" s="4">
        <f t="shared" si="7"/>
        <v>503</v>
      </c>
      <c r="B504" s="501" t="s">
        <v>16827</v>
      </c>
      <c r="C504" s="5" t="s">
        <v>16828</v>
      </c>
      <c r="D504" s="4" t="s">
        <v>21578</v>
      </c>
      <c r="E504" s="4" t="s">
        <v>79</v>
      </c>
      <c r="F504" s="502">
        <v>45506</v>
      </c>
      <c r="G504" s="502">
        <v>45565</v>
      </c>
      <c r="H504" s="9"/>
      <c r="I504" s="336"/>
      <c r="J504" s="502"/>
      <c r="K504" s="276" t="s">
        <v>80</v>
      </c>
      <c r="L504" s="8" t="s">
        <v>16824</v>
      </c>
      <c r="M504" s="499" t="s">
        <v>2151</v>
      </c>
      <c r="N504" s="243" t="s">
        <v>1972</v>
      </c>
      <c r="O504" s="243" t="s">
        <v>196</v>
      </c>
      <c r="P504" s="243" t="s">
        <v>2735</v>
      </c>
      <c r="Q504" s="7" t="s">
        <v>83</v>
      </c>
      <c r="R504" s="373" t="s">
        <v>21696</v>
      </c>
      <c r="S504" s="360" t="s">
        <v>1935</v>
      </c>
      <c r="T504" s="7" t="s">
        <v>53</v>
      </c>
      <c r="U504" s="502">
        <v>30919</v>
      </c>
      <c r="V504" s="4" t="s">
        <v>79</v>
      </c>
      <c r="W504" s="4" t="s">
        <v>79</v>
      </c>
      <c r="X504" s="4" t="s">
        <v>1936</v>
      </c>
      <c r="Y504" s="531" t="s">
        <v>21697</v>
      </c>
      <c r="Z504" s="502">
        <v>44387</v>
      </c>
      <c r="AA504" s="4" t="s">
        <v>1937</v>
      </c>
      <c r="AB504" s="4" t="s">
        <v>1938</v>
      </c>
      <c r="AC504" s="504" t="s">
        <v>1939</v>
      </c>
      <c r="AD504" s="4" t="s">
        <v>2072</v>
      </c>
      <c r="AE504" s="4" t="s">
        <v>1948</v>
      </c>
      <c r="AF504" s="4" t="s">
        <v>21698</v>
      </c>
      <c r="AG504" s="4" t="s">
        <v>21699</v>
      </c>
      <c r="AH504" s="4" t="s">
        <v>21698</v>
      </c>
      <c r="AI504" s="4" t="s">
        <v>21699</v>
      </c>
      <c r="AJ504" s="531" t="s">
        <v>16829</v>
      </c>
      <c r="AK504" s="501" t="s">
        <v>21700</v>
      </c>
      <c r="AL504" s="4" t="s">
        <v>1971</v>
      </c>
      <c r="AM504" s="501" t="s">
        <v>16829</v>
      </c>
      <c r="AN504" s="552" t="s">
        <v>16830</v>
      </c>
      <c r="AO504" s="552" t="s">
        <v>21701</v>
      </c>
      <c r="AP504" s="4"/>
      <c r="AQ504" s="6" t="s">
        <v>21702</v>
      </c>
      <c r="AR504" s="501" t="str">
        <f>Table2[[#This Row],[Employee Code]]</f>
        <v>12401870</v>
      </c>
      <c r="AS504" s="4"/>
      <c r="AT504" s="4" t="s">
        <v>32</v>
      </c>
      <c r="AU504" s="4"/>
      <c r="AV504" s="4"/>
    </row>
    <row r="505" spans="1:48" ht="24.75" customHeight="1" x14ac:dyDescent="0.35">
      <c r="A505" s="4">
        <f t="shared" si="7"/>
        <v>504</v>
      </c>
      <c r="B505" s="501" t="s">
        <v>16831</v>
      </c>
      <c r="C505" s="5" t="s">
        <v>16832</v>
      </c>
      <c r="D505" s="4"/>
      <c r="E505" s="4" t="s">
        <v>14</v>
      </c>
      <c r="F505" s="502">
        <v>45509</v>
      </c>
      <c r="G505" s="502">
        <v>45568</v>
      </c>
      <c r="H505" s="9"/>
      <c r="I505" s="336"/>
      <c r="J505" s="502"/>
      <c r="K505" s="276" t="s">
        <v>26</v>
      </c>
      <c r="L505" s="8" t="s">
        <v>27</v>
      </c>
      <c r="M505" s="499" t="s">
        <v>27</v>
      </c>
      <c r="N505" s="243" t="s">
        <v>2050</v>
      </c>
      <c r="O505" s="243" t="s">
        <v>1078</v>
      </c>
      <c r="P505" s="243" t="s">
        <v>2471</v>
      </c>
      <c r="Q505" s="7" t="s">
        <v>21</v>
      </c>
      <c r="R505" s="373" t="s">
        <v>21703</v>
      </c>
      <c r="S505" s="360" t="s">
        <v>1944</v>
      </c>
      <c r="T505" s="7" t="s">
        <v>22</v>
      </c>
      <c r="U505" s="502">
        <v>36613</v>
      </c>
      <c r="V505" s="4" t="s">
        <v>255</v>
      </c>
      <c r="W505" s="4" t="s">
        <v>2416</v>
      </c>
      <c r="X505" s="4" t="s">
        <v>1936</v>
      </c>
      <c r="Y505" s="531" t="s">
        <v>21704</v>
      </c>
      <c r="Z505" s="502">
        <v>44522</v>
      </c>
      <c r="AA505" s="4" t="s">
        <v>1937</v>
      </c>
      <c r="AB505" s="4" t="s">
        <v>1956</v>
      </c>
      <c r="AC505" s="504" t="s">
        <v>1939</v>
      </c>
      <c r="AD505" s="4" t="s">
        <v>2172</v>
      </c>
      <c r="AE505" s="4" t="s">
        <v>1998</v>
      </c>
      <c r="AF505" s="4" t="s">
        <v>21705</v>
      </c>
      <c r="AG505" s="4" t="s">
        <v>21706</v>
      </c>
      <c r="AH505" s="4" t="s">
        <v>21707</v>
      </c>
      <c r="AI505" s="4" t="s">
        <v>21708</v>
      </c>
      <c r="AJ505" s="531" t="s">
        <v>21709</v>
      </c>
      <c r="AK505" s="501" t="s">
        <v>21710</v>
      </c>
      <c r="AL505" s="4" t="s">
        <v>1993</v>
      </c>
      <c r="AM505" s="501" t="s">
        <v>16905</v>
      </c>
      <c r="AN505" s="552" t="s">
        <v>16833</v>
      </c>
      <c r="AO505" s="551" t="s">
        <v>21711</v>
      </c>
      <c r="AP505" s="4"/>
      <c r="AQ505" s="6" t="s">
        <v>21712</v>
      </c>
      <c r="AR505" s="501" t="str">
        <f>Table2[[#This Row],[Employee Code]]</f>
        <v>12401871</v>
      </c>
      <c r="AS505" s="4"/>
      <c r="AT505" s="4" t="s">
        <v>14</v>
      </c>
      <c r="AU505" s="4"/>
      <c r="AV505" s="4"/>
    </row>
    <row r="506" spans="1:48" ht="24.75" customHeight="1" x14ac:dyDescent="0.35">
      <c r="A506" s="4">
        <f t="shared" si="7"/>
        <v>505</v>
      </c>
      <c r="B506" s="501" t="s">
        <v>16834</v>
      </c>
      <c r="C506" s="5" t="s">
        <v>16835</v>
      </c>
      <c r="D506" s="4"/>
      <c r="E506" s="4" t="s">
        <v>14</v>
      </c>
      <c r="F506" s="502">
        <v>45509</v>
      </c>
      <c r="G506" s="502">
        <v>45568</v>
      </c>
      <c r="H506" s="9"/>
      <c r="I506" s="336"/>
      <c r="J506" s="502"/>
      <c r="K506" s="276" t="s">
        <v>80</v>
      </c>
      <c r="L506" s="8" t="s">
        <v>1871</v>
      </c>
      <c r="M506" s="557" t="s">
        <v>1871</v>
      </c>
      <c r="N506" s="243" t="s">
        <v>1942</v>
      </c>
      <c r="O506" s="243" t="s">
        <v>1872</v>
      </c>
      <c r="P506" s="243" t="s">
        <v>16836</v>
      </c>
      <c r="Q506" s="7" t="s">
        <v>21</v>
      </c>
      <c r="R506" s="373" t="s">
        <v>21713</v>
      </c>
      <c r="S506" s="360" t="s">
        <v>1935</v>
      </c>
      <c r="T506" s="7" t="s">
        <v>53</v>
      </c>
      <c r="U506" s="502">
        <v>32029</v>
      </c>
      <c r="V506" s="4" t="s">
        <v>351</v>
      </c>
      <c r="W506" s="4" t="s">
        <v>2205</v>
      </c>
      <c r="X506" s="4" t="s">
        <v>1936</v>
      </c>
      <c r="Y506" s="531" t="s">
        <v>21714</v>
      </c>
      <c r="Z506" s="502">
        <v>44771</v>
      </c>
      <c r="AA506" s="4" t="s">
        <v>1937</v>
      </c>
      <c r="AB506" s="4" t="s">
        <v>1938</v>
      </c>
      <c r="AC506" s="504" t="s">
        <v>1939</v>
      </c>
      <c r="AD506" s="4" t="s">
        <v>2098</v>
      </c>
      <c r="AE506" s="4" t="s">
        <v>2711</v>
      </c>
      <c r="AF506" s="4" t="s">
        <v>21715</v>
      </c>
      <c r="AG506" s="4" t="s">
        <v>21716</v>
      </c>
      <c r="AH506" s="4" t="s">
        <v>21715</v>
      </c>
      <c r="AI506" s="4" t="s">
        <v>21716</v>
      </c>
      <c r="AJ506" s="531" t="s">
        <v>21717</v>
      </c>
      <c r="AK506" s="501" t="s">
        <v>21718</v>
      </c>
      <c r="AL506" s="4" t="s">
        <v>1971</v>
      </c>
      <c r="AM506" s="501" t="s">
        <v>16837</v>
      </c>
      <c r="AN506" s="552" t="s">
        <v>16838</v>
      </c>
      <c r="AO506" s="551" t="s">
        <v>21719</v>
      </c>
      <c r="AP506" s="4"/>
      <c r="AQ506" s="6" t="s">
        <v>21720</v>
      </c>
      <c r="AR506" s="501" t="str">
        <f>Table2[[#This Row],[Employee Code]]</f>
        <v>12401872</v>
      </c>
      <c r="AS506" s="4"/>
      <c r="AT506" s="4" t="s">
        <v>14</v>
      </c>
      <c r="AU506" s="4"/>
      <c r="AV506" s="4"/>
    </row>
    <row r="507" spans="1:48" ht="24.75" customHeight="1" x14ac:dyDescent="0.35">
      <c r="A507" s="4">
        <f t="shared" si="7"/>
        <v>506</v>
      </c>
      <c r="B507" s="501" t="s">
        <v>16839</v>
      </c>
      <c r="C507" s="5" t="s">
        <v>16840</v>
      </c>
      <c r="D507" s="4"/>
      <c r="E507" s="4" t="s">
        <v>14</v>
      </c>
      <c r="F507" s="502">
        <v>45509</v>
      </c>
      <c r="G507" s="502">
        <v>45568</v>
      </c>
      <c r="H507" s="9"/>
      <c r="I507" s="336"/>
      <c r="J507" s="502"/>
      <c r="K507" s="276" t="s">
        <v>34</v>
      </c>
      <c r="L507" s="8" t="s">
        <v>35</v>
      </c>
      <c r="M507" s="499" t="s">
        <v>2225</v>
      </c>
      <c r="N507" s="243" t="s">
        <v>2126</v>
      </c>
      <c r="O507" s="243" t="s">
        <v>762</v>
      </c>
      <c r="P507" s="243" t="s">
        <v>2347</v>
      </c>
      <c r="Q507" s="7" t="s">
        <v>21</v>
      </c>
      <c r="R507" s="373" t="s">
        <v>21721</v>
      </c>
      <c r="S507" s="360" t="s">
        <v>2295</v>
      </c>
      <c r="T507" s="7" t="s">
        <v>22</v>
      </c>
      <c r="U507" s="502">
        <v>34694</v>
      </c>
      <c r="V507" s="4" t="s">
        <v>343</v>
      </c>
      <c r="W507" s="4" t="s">
        <v>343</v>
      </c>
      <c r="X507" s="4" t="s">
        <v>1936</v>
      </c>
      <c r="Y507" s="531" t="s">
        <v>21722</v>
      </c>
      <c r="Z507" s="502">
        <v>44425</v>
      </c>
      <c r="AA507" s="4" t="s">
        <v>1937</v>
      </c>
      <c r="AB507" s="4" t="s">
        <v>1938</v>
      </c>
      <c r="AC507" s="504" t="s">
        <v>1939</v>
      </c>
      <c r="AD507" s="4" t="s">
        <v>2098</v>
      </c>
      <c r="AE507" s="4" t="s">
        <v>2190</v>
      </c>
      <c r="AF507" s="4" t="s">
        <v>21723</v>
      </c>
      <c r="AG507" s="4" t="s">
        <v>21724</v>
      </c>
      <c r="AH507" s="4" t="s">
        <v>21723</v>
      </c>
      <c r="AI507" s="4" t="s">
        <v>21724</v>
      </c>
      <c r="AJ507" s="531" t="s">
        <v>21725</v>
      </c>
      <c r="AK507" s="501" t="s">
        <v>21726</v>
      </c>
      <c r="AL507" s="4" t="s">
        <v>1941</v>
      </c>
      <c r="AM507" s="501" t="s">
        <v>16906</v>
      </c>
      <c r="AN507" s="552" t="s">
        <v>16841</v>
      </c>
      <c r="AO507" s="552" t="s">
        <v>21727</v>
      </c>
      <c r="AP507" s="4"/>
      <c r="AQ507" s="6" t="s">
        <v>21728</v>
      </c>
      <c r="AR507" s="501" t="str">
        <f>Table2[[#This Row],[Employee Code]]</f>
        <v>12401873</v>
      </c>
      <c r="AS507" s="4"/>
      <c r="AT507" s="4" t="s">
        <v>14</v>
      </c>
      <c r="AU507" s="4"/>
      <c r="AV507" s="4"/>
    </row>
    <row r="508" spans="1:48" ht="24.75" customHeight="1" x14ac:dyDescent="0.35">
      <c r="A508" s="4">
        <f t="shared" si="7"/>
        <v>507</v>
      </c>
      <c r="B508" s="501" t="s">
        <v>16842</v>
      </c>
      <c r="C508" s="5" t="s">
        <v>2782</v>
      </c>
      <c r="D508" s="4"/>
      <c r="E508" s="4" t="s">
        <v>79</v>
      </c>
      <c r="F508" s="502">
        <v>45516</v>
      </c>
      <c r="G508" s="502">
        <v>45575</v>
      </c>
      <c r="H508" s="9"/>
      <c r="I508" s="336"/>
      <c r="J508" s="502"/>
      <c r="K508" s="276" t="s">
        <v>80</v>
      </c>
      <c r="L508" s="8" t="s">
        <v>146</v>
      </c>
      <c r="M508" s="499" t="s">
        <v>2163</v>
      </c>
      <c r="N508" s="243" t="s">
        <v>2050</v>
      </c>
      <c r="O508" s="243" t="s">
        <v>16843</v>
      </c>
      <c r="P508" s="243" t="s">
        <v>16844</v>
      </c>
      <c r="Q508" s="7" t="s">
        <v>21</v>
      </c>
      <c r="R508" s="373" t="s">
        <v>21729</v>
      </c>
      <c r="S508" s="360" t="s">
        <v>1935</v>
      </c>
      <c r="T508" s="7" t="s">
        <v>22</v>
      </c>
      <c r="U508" s="502">
        <v>34417</v>
      </c>
      <c r="V508" s="4" t="s">
        <v>2007</v>
      </c>
      <c r="W508" s="4" t="s">
        <v>2007</v>
      </c>
      <c r="X508" s="4" t="s">
        <v>1936</v>
      </c>
      <c r="Y508" s="531" t="s">
        <v>21730</v>
      </c>
      <c r="Z508" s="502">
        <v>44577</v>
      </c>
      <c r="AA508" s="4" t="s">
        <v>1937</v>
      </c>
      <c r="AB508" s="4" t="s">
        <v>1938</v>
      </c>
      <c r="AC508" s="504" t="s">
        <v>1939</v>
      </c>
      <c r="AD508" s="4" t="s">
        <v>19342</v>
      </c>
      <c r="AE508" s="4" t="s">
        <v>2041</v>
      </c>
      <c r="AF508" s="4" t="s">
        <v>21731</v>
      </c>
      <c r="AG508" s="4" t="s">
        <v>21732</v>
      </c>
      <c r="AH508" s="4" t="s">
        <v>21731</v>
      </c>
      <c r="AI508" s="4" t="s">
        <v>21732</v>
      </c>
      <c r="AJ508" s="531" t="s">
        <v>21733</v>
      </c>
      <c r="AK508" s="501" t="s">
        <v>21734</v>
      </c>
      <c r="AL508" s="4" t="s">
        <v>1941</v>
      </c>
      <c r="AM508" s="501" t="s">
        <v>16845</v>
      </c>
      <c r="AN508" s="552" t="s">
        <v>2783</v>
      </c>
      <c r="AO508" s="552" t="s">
        <v>21735</v>
      </c>
      <c r="AP508" s="4"/>
      <c r="AQ508" s="6" t="s">
        <v>21736</v>
      </c>
      <c r="AR508" s="501" t="str">
        <f>Table2[[#This Row],[Employee Code]]</f>
        <v>12401874</v>
      </c>
      <c r="AS508" s="4"/>
      <c r="AT508" s="4" t="s">
        <v>32</v>
      </c>
      <c r="AU508" s="4"/>
      <c r="AV508" s="4"/>
    </row>
    <row r="509" spans="1:48" ht="24.75" customHeight="1" x14ac:dyDescent="0.35">
      <c r="A509" s="4">
        <f t="shared" si="7"/>
        <v>508</v>
      </c>
      <c r="B509" s="501" t="s">
        <v>16846</v>
      </c>
      <c r="C509" s="5" t="s">
        <v>16847</v>
      </c>
      <c r="D509" s="4"/>
      <c r="E509" s="4" t="s">
        <v>14</v>
      </c>
      <c r="F509" s="502">
        <v>45516</v>
      </c>
      <c r="G509" s="502">
        <v>45575</v>
      </c>
      <c r="H509" s="9"/>
      <c r="I509" s="336"/>
      <c r="J509" s="502"/>
      <c r="K509" s="276" t="s">
        <v>26</v>
      </c>
      <c r="L509" s="8" t="s">
        <v>1630</v>
      </c>
      <c r="M509" s="499" t="s">
        <v>1630</v>
      </c>
      <c r="N509" s="243" t="s">
        <v>2050</v>
      </c>
      <c r="O509" s="243" t="s">
        <v>1631</v>
      </c>
      <c r="P509" s="243" t="s">
        <v>2698</v>
      </c>
      <c r="Q509" s="7" t="s">
        <v>21</v>
      </c>
      <c r="R509" s="373" t="s">
        <v>21737</v>
      </c>
      <c r="S509" s="360" t="s">
        <v>1944</v>
      </c>
      <c r="T509" s="7" t="s">
        <v>22</v>
      </c>
      <c r="U509" s="502">
        <v>36187</v>
      </c>
      <c r="V509" s="4" t="s">
        <v>747</v>
      </c>
      <c r="W509" s="4" t="s">
        <v>747</v>
      </c>
      <c r="X509" s="4" t="s">
        <v>1936</v>
      </c>
      <c r="Y509" s="531" t="s">
        <v>21738</v>
      </c>
      <c r="Z509" s="502">
        <v>44624</v>
      </c>
      <c r="AA509" s="4" t="s">
        <v>1937</v>
      </c>
      <c r="AB509" s="4" t="s">
        <v>1956</v>
      </c>
      <c r="AC509" s="504" t="s">
        <v>1939</v>
      </c>
      <c r="AD509" s="4" t="s">
        <v>1992</v>
      </c>
      <c r="AE509" s="4" t="s">
        <v>2408</v>
      </c>
      <c r="AF509" s="4" t="s">
        <v>21739</v>
      </c>
      <c r="AG509" s="4" t="s">
        <v>21740</v>
      </c>
      <c r="AH509" s="4" t="s">
        <v>21741</v>
      </c>
      <c r="AI509" s="4" t="s">
        <v>21742</v>
      </c>
      <c r="AJ509" s="531" t="s">
        <v>21743</v>
      </c>
      <c r="AK509" s="501" t="s">
        <v>21744</v>
      </c>
      <c r="AL509" s="4" t="s">
        <v>1963</v>
      </c>
      <c r="AM509" s="501" t="s">
        <v>16848</v>
      </c>
      <c r="AN509" s="552" t="s">
        <v>16849</v>
      </c>
      <c r="AO509" s="551" t="s">
        <v>21745</v>
      </c>
      <c r="AP509" s="4"/>
      <c r="AQ509" s="6" t="s">
        <v>21746</v>
      </c>
      <c r="AR509" s="501" t="str">
        <f>Table2[[#This Row],[Employee Code]]</f>
        <v>12401875</v>
      </c>
      <c r="AS509" s="4"/>
      <c r="AT509" s="4" t="s">
        <v>14</v>
      </c>
      <c r="AU509" s="4"/>
      <c r="AV509" s="4"/>
    </row>
    <row r="510" spans="1:48" ht="24.75" customHeight="1" x14ac:dyDescent="0.35">
      <c r="A510" s="4">
        <f t="shared" si="7"/>
        <v>509</v>
      </c>
      <c r="B510" s="501" t="s">
        <v>16866</v>
      </c>
      <c r="C510" s="5" t="s">
        <v>16851</v>
      </c>
      <c r="D510" s="4"/>
      <c r="E510" s="4" t="s">
        <v>14</v>
      </c>
      <c r="F510" s="502">
        <v>45518</v>
      </c>
      <c r="G510" s="502">
        <v>45577</v>
      </c>
      <c r="H510" s="9"/>
      <c r="I510" s="336"/>
      <c r="J510" s="502"/>
      <c r="K510" s="276" t="s">
        <v>40</v>
      </c>
      <c r="L510" s="8" t="s">
        <v>41</v>
      </c>
      <c r="M510" s="499" t="s">
        <v>21637</v>
      </c>
      <c r="N510" s="243" t="s">
        <v>1933</v>
      </c>
      <c r="O510" s="243" t="s">
        <v>1754</v>
      </c>
      <c r="P510" s="243" t="s">
        <v>2730</v>
      </c>
      <c r="Q510" s="7" t="s">
        <v>21</v>
      </c>
      <c r="R510" s="373" t="s">
        <v>21747</v>
      </c>
      <c r="S510" s="360" t="s">
        <v>1935</v>
      </c>
      <c r="T510" s="7" t="s">
        <v>22</v>
      </c>
      <c r="U510" s="502">
        <v>32075</v>
      </c>
      <c r="V510" s="4" t="s">
        <v>255</v>
      </c>
      <c r="W510" s="4" t="s">
        <v>79</v>
      </c>
      <c r="X510" s="4" t="s">
        <v>1936</v>
      </c>
      <c r="Y510" s="531" t="s">
        <v>21748</v>
      </c>
      <c r="Z510" s="502">
        <v>44467</v>
      </c>
      <c r="AA510" s="4" t="s">
        <v>1937</v>
      </c>
      <c r="AB510" s="4" t="s">
        <v>1938</v>
      </c>
      <c r="AC510" s="504" t="s">
        <v>1939</v>
      </c>
      <c r="AD510" s="4" t="s">
        <v>2115</v>
      </c>
      <c r="AE510" s="4" t="s">
        <v>2041</v>
      </c>
      <c r="AF510" s="4" t="s">
        <v>21749</v>
      </c>
      <c r="AG510" s="4" t="s">
        <v>21750</v>
      </c>
      <c r="AH510" s="4" t="s">
        <v>21749</v>
      </c>
      <c r="AI510" s="4" t="s">
        <v>21750</v>
      </c>
      <c r="AJ510" s="531" t="s">
        <v>21751</v>
      </c>
      <c r="AK510" s="501" t="s">
        <v>21752</v>
      </c>
      <c r="AL510" s="4" t="s">
        <v>1941</v>
      </c>
      <c r="AM510" s="501" t="s">
        <v>16852</v>
      </c>
      <c r="AN510" s="552" t="s">
        <v>16853</v>
      </c>
      <c r="AO510" s="552" t="s">
        <v>21753</v>
      </c>
      <c r="AP510" s="4"/>
      <c r="AQ510" s="6" t="s">
        <v>21754</v>
      </c>
      <c r="AR510" s="501" t="str">
        <f>Table2[[#This Row],[Employee Code]]</f>
        <v>12401876</v>
      </c>
      <c r="AS510" s="4"/>
      <c r="AT510" s="4" t="s">
        <v>14</v>
      </c>
      <c r="AU510" s="4"/>
      <c r="AV510" s="4"/>
    </row>
    <row r="511" spans="1:48" ht="24.75" customHeight="1" x14ac:dyDescent="0.35">
      <c r="A511" s="4">
        <f t="shared" si="7"/>
        <v>510</v>
      </c>
      <c r="B511" s="501" t="s">
        <v>16867</v>
      </c>
      <c r="C511" s="5" t="s">
        <v>16857</v>
      </c>
      <c r="D511" s="4"/>
      <c r="E511" s="4" t="s">
        <v>14</v>
      </c>
      <c r="F511" s="502">
        <v>45523</v>
      </c>
      <c r="G511" s="502">
        <v>45582</v>
      </c>
      <c r="H511" s="9"/>
      <c r="I511" s="336"/>
      <c r="J511" s="502"/>
      <c r="K511" s="276" t="s">
        <v>18</v>
      </c>
      <c r="L511" s="8" t="s">
        <v>283</v>
      </c>
      <c r="M511" s="499" t="s">
        <v>2116</v>
      </c>
      <c r="N511" s="243" t="s">
        <v>1990</v>
      </c>
      <c r="O511" s="243" t="s">
        <v>284</v>
      </c>
      <c r="P511" s="243" t="s">
        <v>13257</v>
      </c>
      <c r="Q511" s="7" t="s">
        <v>285</v>
      </c>
      <c r="R511" s="373" t="s">
        <v>21755</v>
      </c>
      <c r="S511" s="360" t="s">
        <v>2259</v>
      </c>
      <c r="T511" s="7" t="s">
        <v>53</v>
      </c>
      <c r="U511" s="502">
        <v>34915</v>
      </c>
      <c r="V511" s="4" t="s">
        <v>57</v>
      </c>
      <c r="W511" s="4" t="s">
        <v>343</v>
      </c>
      <c r="X511" s="4" t="s">
        <v>1936</v>
      </c>
      <c r="Y511" s="531" t="s">
        <v>21756</v>
      </c>
      <c r="Z511" s="502">
        <v>44433</v>
      </c>
      <c r="AA511" s="4" t="s">
        <v>1937</v>
      </c>
      <c r="AB511" s="4" t="s">
        <v>1956</v>
      </c>
      <c r="AC511" s="504" t="s">
        <v>1939</v>
      </c>
      <c r="AD511" s="4" t="s">
        <v>21112</v>
      </c>
      <c r="AE511" s="4" t="s">
        <v>2421</v>
      </c>
      <c r="AF511" s="4" t="s">
        <v>21757</v>
      </c>
      <c r="AG511" s="4" t="s">
        <v>21758</v>
      </c>
      <c r="AH511" s="4" t="s">
        <v>21759</v>
      </c>
      <c r="AI511" s="4" t="s">
        <v>21760</v>
      </c>
      <c r="AJ511" s="531" t="s">
        <v>21761</v>
      </c>
      <c r="AK511" s="501" t="s">
        <v>21762</v>
      </c>
      <c r="AL511" s="4" t="s">
        <v>1993</v>
      </c>
      <c r="AM511" s="501" t="s">
        <v>16907</v>
      </c>
      <c r="AN511" s="551" t="s">
        <v>16918</v>
      </c>
      <c r="AO511" s="552" t="s">
        <v>21763</v>
      </c>
      <c r="AP511" s="4"/>
      <c r="AQ511" s="6" t="s">
        <v>21764</v>
      </c>
      <c r="AR511" s="501" t="str">
        <f>Table2[[#This Row],[Employee Code]]</f>
        <v>12401877</v>
      </c>
      <c r="AS511" s="4"/>
      <c r="AT511" s="4" t="s">
        <v>14</v>
      </c>
      <c r="AU511" s="4"/>
      <c r="AV511" s="4"/>
    </row>
    <row r="512" spans="1:48" ht="24.75" customHeight="1" x14ac:dyDescent="0.35">
      <c r="A512" s="535">
        <f t="shared" si="7"/>
        <v>511</v>
      </c>
      <c r="B512" s="542" t="s">
        <v>16868</v>
      </c>
      <c r="C512" s="256" t="s">
        <v>16858</v>
      </c>
      <c r="D512" s="535"/>
      <c r="E512" s="535" t="s">
        <v>14</v>
      </c>
      <c r="F512" s="536">
        <v>45523</v>
      </c>
      <c r="G512" s="536">
        <v>45582</v>
      </c>
      <c r="H512" s="536"/>
      <c r="I512" s="537"/>
      <c r="J512" s="536"/>
      <c r="K512" s="559" t="s">
        <v>80</v>
      </c>
      <c r="L512" s="256" t="s">
        <v>1871</v>
      </c>
      <c r="M512" s="557" t="s">
        <v>1871</v>
      </c>
      <c r="N512" s="538" t="s">
        <v>1984</v>
      </c>
      <c r="O512" s="538" t="s">
        <v>16854</v>
      </c>
      <c r="P512" s="538" t="s">
        <v>16882</v>
      </c>
      <c r="Q512" s="535" t="s">
        <v>21</v>
      </c>
      <c r="R512" s="542" t="s">
        <v>21765</v>
      </c>
      <c r="S512" s="540" t="s">
        <v>1935</v>
      </c>
      <c r="T512" s="535" t="s">
        <v>53</v>
      </c>
      <c r="U512" s="536">
        <v>34341</v>
      </c>
      <c r="V512" s="535" t="s">
        <v>162</v>
      </c>
      <c r="W512" s="535" t="s">
        <v>21766</v>
      </c>
      <c r="X512" s="535" t="s">
        <v>1936</v>
      </c>
      <c r="Y512" s="539" t="s">
        <v>21767</v>
      </c>
      <c r="Z512" s="536">
        <v>45483</v>
      </c>
      <c r="AA512" s="4" t="s">
        <v>21768</v>
      </c>
      <c r="AB512" s="535" t="s">
        <v>1956</v>
      </c>
      <c r="AC512" s="121" t="s">
        <v>1939</v>
      </c>
      <c r="AD512" s="535" t="s">
        <v>2577</v>
      </c>
      <c r="AE512" s="535" t="s">
        <v>2190</v>
      </c>
      <c r="AF512" s="535" t="s">
        <v>21769</v>
      </c>
      <c r="AG512" s="535" t="s">
        <v>21770</v>
      </c>
      <c r="AH512" s="535" t="s">
        <v>21771</v>
      </c>
      <c r="AI512" s="535" t="s">
        <v>21772</v>
      </c>
      <c r="AJ512" s="539" t="s">
        <v>21773</v>
      </c>
      <c r="AK512" s="542" t="s">
        <v>21774</v>
      </c>
      <c r="AL512" s="535" t="s">
        <v>1958</v>
      </c>
      <c r="AM512" s="542" t="s">
        <v>16908</v>
      </c>
      <c r="AN512" s="551" t="s">
        <v>16919</v>
      </c>
      <c r="AO512" s="552" t="s">
        <v>21775</v>
      </c>
      <c r="AP512" s="535"/>
      <c r="AQ512" s="541" t="s">
        <v>21776</v>
      </c>
      <c r="AR512" s="542" t="str">
        <f>Table2[[#This Row],[Employee Code]]</f>
        <v>12401878</v>
      </c>
      <c r="AS512" s="535"/>
      <c r="AT512" s="535" t="s">
        <v>14</v>
      </c>
      <c r="AU512" s="535"/>
      <c r="AV512" s="535"/>
    </row>
    <row r="513" spans="1:48" ht="24.75" customHeight="1" x14ac:dyDescent="0.35">
      <c r="A513" s="535">
        <f t="shared" si="7"/>
        <v>512</v>
      </c>
      <c r="B513" s="542" t="s">
        <v>16869</v>
      </c>
      <c r="C513" s="256" t="s">
        <v>16859</v>
      </c>
      <c r="D513" s="535"/>
      <c r="E513" s="535" t="s">
        <v>14</v>
      </c>
      <c r="F513" s="536">
        <v>45523</v>
      </c>
      <c r="G513" s="536">
        <v>45582</v>
      </c>
      <c r="H513" s="536"/>
      <c r="I513" s="537"/>
      <c r="J513" s="536"/>
      <c r="K513" s="559" t="s">
        <v>69</v>
      </c>
      <c r="L513" s="256" t="s">
        <v>70</v>
      </c>
      <c r="M513" s="557" t="s">
        <v>2287</v>
      </c>
      <c r="N513" s="538" t="s">
        <v>1972</v>
      </c>
      <c r="O513" s="538" t="s">
        <v>1374</v>
      </c>
      <c r="P513" s="538" t="s">
        <v>2593</v>
      </c>
      <c r="Q513" s="535" t="s">
        <v>21</v>
      </c>
      <c r="R513" s="542" t="s">
        <v>21777</v>
      </c>
      <c r="S513" s="540" t="s">
        <v>2252</v>
      </c>
      <c r="T513" s="535" t="s">
        <v>53</v>
      </c>
      <c r="U513" s="536">
        <v>32545</v>
      </c>
      <c r="V513" s="535" t="s">
        <v>145</v>
      </c>
      <c r="W513" s="535" t="s">
        <v>1382</v>
      </c>
      <c r="X513" s="535" t="s">
        <v>1936</v>
      </c>
      <c r="Y513" s="539" t="s">
        <v>21778</v>
      </c>
      <c r="Z513" s="536">
        <v>45448</v>
      </c>
      <c r="AA513" s="535" t="s">
        <v>1937</v>
      </c>
      <c r="AB513" s="535" t="s">
        <v>1956</v>
      </c>
      <c r="AC513" s="121" t="s">
        <v>1974</v>
      </c>
      <c r="AD513" s="535" t="s">
        <v>21779</v>
      </c>
      <c r="AE513" s="535" t="s">
        <v>1988</v>
      </c>
      <c r="AF513" s="535" t="s">
        <v>21780</v>
      </c>
      <c r="AG513" s="535" t="s">
        <v>21781</v>
      </c>
      <c r="AH513" s="535" t="s">
        <v>21780</v>
      </c>
      <c r="AI513" s="535" t="s">
        <v>21781</v>
      </c>
      <c r="AJ513" s="539" t="s">
        <v>21782</v>
      </c>
      <c r="AK513" s="542" t="s">
        <v>21783</v>
      </c>
      <c r="AL513" s="535" t="s">
        <v>1958</v>
      </c>
      <c r="AM513" s="542" t="s">
        <v>16909</v>
      </c>
      <c r="AN513" s="552" t="s">
        <v>16920</v>
      </c>
      <c r="AO513" s="552" t="s">
        <v>21784</v>
      </c>
      <c r="AP513" s="535"/>
      <c r="AQ513" s="541" t="s">
        <v>21785</v>
      </c>
      <c r="AR513" s="542" t="str">
        <f>Table2[[#This Row],[Employee Code]]</f>
        <v>12401879</v>
      </c>
      <c r="AS513" s="535"/>
      <c r="AT513" s="535" t="s">
        <v>14</v>
      </c>
      <c r="AU513" s="535"/>
      <c r="AV513" s="535"/>
    </row>
    <row r="514" spans="1:48" s="561" customFormat="1" ht="24.75" customHeight="1" x14ac:dyDescent="0.35">
      <c r="A514" s="535">
        <f t="shared" ref="A514:A517" si="8">ROW()-1</f>
        <v>513</v>
      </c>
      <c r="B514" s="542" t="s">
        <v>16870</v>
      </c>
      <c r="C514" s="256" t="s">
        <v>10664</v>
      </c>
      <c r="D514" s="535"/>
      <c r="E514" s="535" t="s">
        <v>2019</v>
      </c>
      <c r="F514" s="536">
        <v>45523</v>
      </c>
      <c r="G514" s="536">
        <v>45582</v>
      </c>
      <c r="H514" s="536"/>
      <c r="I514" s="537"/>
      <c r="J514" s="536"/>
      <c r="K514" s="559" t="s">
        <v>80</v>
      </c>
      <c r="L514" s="256" t="s">
        <v>195</v>
      </c>
      <c r="M514" s="557" t="s">
        <v>2060</v>
      </c>
      <c r="N514" s="538" t="s">
        <v>1984</v>
      </c>
      <c r="O514" s="538" t="s">
        <v>196</v>
      </c>
      <c r="P514" s="538" t="s">
        <v>2735</v>
      </c>
      <c r="Q514" s="535" t="s">
        <v>83</v>
      </c>
      <c r="R514" s="542" t="s">
        <v>21786</v>
      </c>
      <c r="S514" s="540" t="s">
        <v>1944</v>
      </c>
      <c r="T514" s="535" t="s">
        <v>53</v>
      </c>
      <c r="U514" s="536">
        <v>29985</v>
      </c>
      <c r="V514" s="535" t="s">
        <v>2019</v>
      </c>
      <c r="W514" s="535" t="s">
        <v>2064</v>
      </c>
      <c r="X514" s="535" t="s">
        <v>1936</v>
      </c>
      <c r="Y514" s="539" t="s">
        <v>21787</v>
      </c>
      <c r="Z514" s="536">
        <v>44290</v>
      </c>
      <c r="AA514" s="535" t="s">
        <v>1937</v>
      </c>
      <c r="AB514" s="535" t="s">
        <v>1946</v>
      </c>
      <c r="AC514" s="121" t="s">
        <v>1939</v>
      </c>
      <c r="AD514" s="535" t="s">
        <v>12987</v>
      </c>
      <c r="AE514" s="535" t="s">
        <v>21788</v>
      </c>
      <c r="AF514" s="535" t="s">
        <v>21789</v>
      </c>
      <c r="AG514" s="535" t="s">
        <v>21790</v>
      </c>
      <c r="AH514" s="535" t="s">
        <v>21789</v>
      </c>
      <c r="AI514" s="535" t="s">
        <v>21790</v>
      </c>
      <c r="AJ514" s="539" t="s">
        <v>21791</v>
      </c>
      <c r="AK514" s="542" t="s">
        <v>21792</v>
      </c>
      <c r="AL514" s="535" t="s">
        <v>1993</v>
      </c>
      <c r="AM514" s="542" t="s">
        <v>16910</v>
      </c>
      <c r="AN514" s="551" t="s">
        <v>16921</v>
      </c>
      <c r="AO514" s="551" t="s">
        <v>21793</v>
      </c>
      <c r="AP514" s="535"/>
      <c r="AQ514" s="541" t="s">
        <v>21794</v>
      </c>
      <c r="AR514" s="542" t="str">
        <f>Table2[[#This Row],[Employee Code]]</f>
        <v>12401880</v>
      </c>
      <c r="AS514" s="535"/>
      <c r="AT514" s="535" t="s">
        <v>21795</v>
      </c>
      <c r="AU514" s="535"/>
      <c r="AV514" s="535"/>
    </row>
    <row r="515" spans="1:48" ht="24.75" customHeight="1" x14ac:dyDescent="0.35">
      <c r="A515" s="535">
        <f t="shared" si="8"/>
        <v>514</v>
      </c>
      <c r="B515" s="542" t="s">
        <v>16871</v>
      </c>
      <c r="C515" s="5" t="s">
        <v>16860</v>
      </c>
      <c r="D515" s="4"/>
      <c r="E515" s="4" t="s">
        <v>14</v>
      </c>
      <c r="F515" s="502">
        <v>45525</v>
      </c>
      <c r="G515" s="536">
        <v>45584</v>
      </c>
      <c r="H515" s="9"/>
      <c r="I515" s="336"/>
      <c r="J515" s="502"/>
      <c r="K515" s="559" t="s">
        <v>18</v>
      </c>
      <c r="L515" s="256" t="s">
        <v>283</v>
      </c>
      <c r="M515" s="499" t="s">
        <v>2168</v>
      </c>
      <c r="N515" s="243" t="s">
        <v>1984</v>
      </c>
      <c r="O515" s="243" t="s">
        <v>15763</v>
      </c>
      <c r="P515" s="243" t="s">
        <v>15764</v>
      </c>
      <c r="Q515" s="7" t="s">
        <v>21</v>
      </c>
      <c r="R515" s="373" t="s">
        <v>21796</v>
      </c>
      <c r="S515" s="360" t="s">
        <v>2079</v>
      </c>
      <c r="T515" s="7" t="s">
        <v>22</v>
      </c>
      <c r="U515" s="502">
        <v>30586</v>
      </c>
      <c r="V515" s="4" t="s">
        <v>57</v>
      </c>
      <c r="W515" s="4" t="s">
        <v>1382</v>
      </c>
      <c r="X515" s="535" t="s">
        <v>1936</v>
      </c>
      <c r="Y515" s="531" t="s">
        <v>21797</v>
      </c>
      <c r="Z515" s="502">
        <v>44573</v>
      </c>
      <c r="AA515" s="535" t="s">
        <v>1937</v>
      </c>
      <c r="AB515" s="4" t="s">
        <v>1938</v>
      </c>
      <c r="AC515" s="504" t="s">
        <v>1939</v>
      </c>
      <c r="AD515" s="4" t="s">
        <v>2010</v>
      </c>
      <c r="AE515" s="4" t="s">
        <v>1948</v>
      </c>
      <c r="AF515" s="4" t="s">
        <v>21798</v>
      </c>
      <c r="AG515" s="4" t="s">
        <v>21799</v>
      </c>
      <c r="AH515" s="4" t="s">
        <v>21798</v>
      </c>
      <c r="AI515" s="4" t="s">
        <v>21799</v>
      </c>
      <c r="AJ515" s="531" t="s">
        <v>21800</v>
      </c>
      <c r="AK515" s="501" t="s">
        <v>21801</v>
      </c>
      <c r="AL515" s="4" t="s">
        <v>1941</v>
      </c>
      <c r="AM515" s="501" t="s">
        <v>16911</v>
      </c>
      <c r="AN515" s="551" t="s">
        <v>16922</v>
      </c>
      <c r="AO515" s="551" t="s">
        <v>21802</v>
      </c>
      <c r="AP515" s="4"/>
      <c r="AQ515" s="6"/>
      <c r="AR515" s="501" t="str">
        <f>Table2[[#This Row],[Employee Code]]</f>
        <v>12401881</v>
      </c>
      <c r="AS515" s="4"/>
      <c r="AT515" s="4" t="s">
        <v>14</v>
      </c>
      <c r="AU515" s="4"/>
      <c r="AV515" s="4"/>
    </row>
    <row r="516" spans="1:48" ht="24.75" customHeight="1" x14ac:dyDescent="0.35">
      <c r="A516" s="535">
        <f t="shared" si="8"/>
        <v>515</v>
      </c>
      <c r="B516" s="542" t="s">
        <v>16872</v>
      </c>
      <c r="C516" s="5" t="s">
        <v>16861</v>
      </c>
      <c r="D516" s="4"/>
      <c r="E516" s="4" t="s">
        <v>1967</v>
      </c>
      <c r="F516" s="502">
        <v>45530</v>
      </c>
      <c r="G516" s="536">
        <v>45589</v>
      </c>
      <c r="H516" s="9"/>
      <c r="I516" s="336"/>
      <c r="J516" s="502"/>
      <c r="K516" s="559" t="s">
        <v>80</v>
      </c>
      <c r="L516" s="256" t="s">
        <v>16824</v>
      </c>
      <c r="M516" s="499" t="s">
        <v>2151</v>
      </c>
      <c r="N516" s="243" t="s">
        <v>1972</v>
      </c>
      <c r="O516" s="243" t="s">
        <v>196</v>
      </c>
      <c r="P516" s="243" t="s">
        <v>2735</v>
      </c>
      <c r="Q516" s="7" t="s">
        <v>83</v>
      </c>
      <c r="R516" s="373" t="s">
        <v>21803</v>
      </c>
      <c r="S516" s="360" t="s">
        <v>1944</v>
      </c>
      <c r="T516" s="7" t="s">
        <v>53</v>
      </c>
      <c r="U516" s="502">
        <v>34519</v>
      </c>
      <c r="V516" s="4" t="s">
        <v>1967</v>
      </c>
      <c r="W516" s="4" t="s">
        <v>1967</v>
      </c>
      <c r="X516" s="4" t="s">
        <v>1936</v>
      </c>
      <c r="Y516" s="531" t="s">
        <v>21804</v>
      </c>
      <c r="Z516" s="502">
        <v>44326</v>
      </c>
      <c r="AA516" s="4" t="s">
        <v>1937</v>
      </c>
      <c r="AB516" s="4" t="s">
        <v>1938</v>
      </c>
      <c r="AC516" s="504" t="s">
        <v>1939</v>
      </c>
      <c r="AD516" s="4" t="s">
        <v>21805</v>
      </c>
      <c r="AE516" s="4" t="s">
        <v>2711</v>
      </c>
      <c r="AF516" s="4" t="s">
        <v>21806</v>
      </c>
      <c r="AG516" s="4" t="s">
        <v>21807</v>
      </c>
      <c r="AH516" s="4" t="s">
        <v>21806</v>
      </c>
      <c r="AI516" s="4" t="s">
        <v>21807</v>
      </c>
      <c r="AJ516" s="531" t="s">
        <v>21808</v>
      </c>
      <c r="AK516" s="501" t="s">
        <v>7302</v>
      </c>
      <c r="AL516" s="4" t="s">
        <v>1971</v>
      </c>
      <c r="AM516" s="501" t="s">
        <v>16912</v>
      </c>
      <c r="AN516" s="551" t="s">
        <v>16923</v>
      </c>
      <c r="AO516" s="551" t="s">
        <v>21809</v>
      </c>
      <c r="AP516" s="4"/>
      <c r="AQ516" s="6"/>
      <c r="AR516" s="501" t="str">
        <f>Table2[[#This Row],[Employee Code]]</f>
        <v>12401882</v>
      </c>
      <c r="AS516" s="4"/>
      <c r="AT516" s="4" t="s">
        <v>21810</v>
      </c>
      <c r="AU516" s="4"/>
      <c r="AV516" s="4"/>
    </row>
    <row r="517" spans="1:48" ht="24.75" customHeight="1" x14ac:dyDescent="0.35">
      <c r="A517" s="535">
        <f t="shared" si="8"/>
        <v>516</v>
      </c>
      <c r="B517" s="542" t="s">
        <v>16873</v>
      </c>
      <c r="C517" s="5" t="s">
        <v>16862</v>
      </c>
      <c r="D517" s="4"/>
      <c r="E517" s="4" t="s">
        <v>14</v>
      </c>
      <c r="F517" s="502">
        <v>45530</v>
      </c>
      <c r="G517" s="536">
        <v>45589</v>
      </c>
      <c r="H517" s="9"/>
      <c r="I517" s="336"/>
      <c r="J517" s="502"/>
      <c r="K517" s="559" t="s">
        <v>26</v>
      </c>
      <c r="L517" s="256" t="s">
        <v>751</v>
      </c>
      <c r="M517" s="499" t="s">
        <v>2442</v>
      </c>
      <c r="N517" s="243" t="s">
        <v>2017</v>
      </c>
      <c r="O517" s="243" t="s">
        <v>1027</v>
      </c>
      <c r="P517" s="243" t="s">
        <v>2443</v>
      </c>
      <c r="Q517" s="7" t="s">
        <v>21</v>
      </c>
      <c r="R517" s="373" t="s">
        <v>21811</v>
      </c>
      <c r="S517" s="360" t="s">
        <v>1986</v>
      </c>
      <c r="T517" s="7" t="s">
        <v>22</v>
      </c>
      <c r="U517" s="502">
        <v>35707</v>
      </c>
      <c r="V517" s="4" t="s">
        <v>2228</v>
      </c>
      <c r="W517" s="4" t="s">
        <v>101</v>
      </c>
      <c r="X517" s="4" t="s">
        <v>1936</v>
      </c>
      <c r="Y517" s="531" t="s">
        <v>21812</v>
      </c>
      <c r="Z517" s="502">
        <v>44798</v>
      </c>
      <c r="AA517" s="4" t="s">
        <v>1937</v>
      </c>
      <c r="AB517" s="4" t="s">
        <v>1956</v>
      </c>
      <c r="AC517" s="504" t="s">
        <v>1939</v>
      </c>
      <c r="AD517" s="4" t="s">
        <v>2010</v>
      </c>
      <c r="AE517" s="4" t="s">
        <v>21813</v>
      </c>
      <c r="AF517" s="4" t="s">
        <v>21814</v>
      </c>
      <c r="AG517" s="4" t="s">
        <v>21815</v>
      </c>
      <c r="AH517" s="4" t="s">
        <v>21816</v>
      </c>
      <c r="AI517" s="4" t="s">
        <v>21817</v>
      </c>
      <c r="AJ517" s="531" t="s">
        <v>21818</v>
      </c>
      <c r="AK517" s="501" t="s">
        <v>21819</v>
      </c>
      <c r="AL517" s="4" t="s">
        <v>1963</v>
      </c>
      <c r="AM517" s="501" t="s">
        <v>16913</v>
      </c>
      <c r="AN517" s="552" t="s">
        <v>16924</v>
      </c>
      <c r="AO517" s="551" t="s">
        <v>21820</v>
      </c>
      <c r="AP517" s="4"/>
      <c r="AQ517" s="6"/>
      <c r="AR517" s="501" t="str">
        <f>Table2[[#This Row],[Employee Code]]</f>
        <v>12401883</v>
      </c>
      <c r="AS517" s="4"/>
      <c r="AT517" s="4" t="s">
        <v>14</v>
      </c>
      <c r="AU517" s="4"/>
      <c r="AV517" s="4"/>
    </row>
    <row r="518" spans="1:48" ht="24.75" customHeight="1" x14ac:dyDescent="0.35">
      <c r="A518" s="535">
        <f t="shared" ref="A518:A524" si="9">ROW()-1</f>
        <v>517</v>
      </c>
      <c r="B518" s="542" t="s">
        <v>16874</v>
      </c>
      <c r="C518" s="5" t="s">
        <v>16863</v>
      </c>
      <c r="D518" s="4" t="s">
        <v>21821</v>
      </c>
      <c r="E518" s="4" t="s">
        <v>255</v>
      </c>
      <c r="F518" s="502">
        <v>45539</v>
      </c>
      <c r="G518" s="536">
        <v>45598</v>
      </c>
      <c r="H518" s="9"/>
      <c r="I518" s="336"/>
      <c r="J518" s="502"/>
      <c r="K518" s="559" t="s">
        <v>80</v>
      </c>
      <c r="L518" s="256" t="s">
        <v>256</v>
      </c>
      <c r="M518" s="499" t="s">
        <v>2731</v>
      </c>
      <c r="N518" s="243" t="s">
        <v>1942</v>
      </c>
      <c r="O518" s="243" t="s">
        <v>16825</v>
      </c>
      <c r="P518" s="243" t="s">
        <v>2039</v>
      </c>
      <c r="Q518" s="7" t="s">
        <v>83</v>
      </c>
      <c r="R518" s="373" t="s">
        <v>21822</v>
      </c>
      <c r="S518" s="360" t="s">
        <v>2252</v>
      </c>
      <c r="T518" s="7" t="s">
        <v>53</v>
      </c>
      <c r="U518" s="502">
        <v>32356</v>
      </c>
      <c r="V518" s="4" t="s">
        <v>1008</v>
      </c>
      <c r="W518" s="4" t="s">
        <v>1725</v>
      </c>
      <c r="X518" s="4" t="s">
        <v>1936</v>
      </c>
      <c r="Y518" s="531" t="s">
        <v>21823</v>
      </c>
      <c r="Z518" s="502">
        <v>44387</v>
      </c>
      <c r="AA518" s="4" t="s">
        <v>1937</v>
      </c>
      <c r="AB518" s="4" t="s">
        <v>1938</v>
      </c>
      <c r="AC518" s="504" t="s">
        <v>1939</v>
      </c>
      <c r="AD518" s="4" t="s">
        <v>5760</v>
      </c>
      <c r="AE518" s="4" t="s">
        <v>21824</v>
      </c>
      <c r="AF518" s="4" t="s">
        <v>21825</v>
      </c>
      <c r="AG518" s="4" t="s">
        <v>21826</v>
      </c>
      <c r="AH518" s="4" t="s">
        <v>21827</v>
      </c>
      <c r="AI518" s="4" t="s">
        <v>21828</v>
      </c>
      <c r="AJ518" s="531" t="s">
        <v>21829</v>
      </c>
      <c r="AK518" s="501" t="s">
        <v>21830</v>
      </c>
      <c r="AL518" s="4" t="s">
        <v>1971</v>
      </c>
      <c r="AM518" s="501" t="s">
        <v>16914</v>
      </c>
      <c r="AN518" s="551" t="s">
        <v>16925</v>
      </c>
      <c r="AO518" s="551" t="s">
        <v>21831</v>
      </c>
      <c r="AP518" s="4"/>
      <c r="AQ518" s="6"/>
      <c r="AR518" s="501" t="str">
        <f>Table2[[#This Row],[Employee Code]]</f>
        <v>12401884</v>
      </c>
      <c r="AS518" s="4"/>
      <c r="AT518" s="4"/>
      <c r="AU518" s="4"/>
      <c r="AV518" s="4"/>
    </row>
    <row r="519" spans="1:48" s="11" customFormat="1" ht="24.75" customHeight="1" x14ac:dyDescent="0.35">
      <c r="A519" s="7">
        <f t="shared" si="9"/>
        <v>518</v>
      </c>
      <c r="B519" s="373" t="s">
        <v>16875</v>
      </c>
      <c r="C519" s="8" t="s">
        <v>16864</v>
      </c>
      <c r="D519" s="7"/>
      <c r="E519" s="7" t="s">
        <v>14</v>
      </c>
      <c r="F519" s="9">
        <v>45544</v>
      </c>
      <c r="G519" s="9">
        <v>45603</v>
      </c>
      <c r="H519" s="9"/>
      <c r="I519" s="275"/>
      <c r="J519" s="9"/>
      <c r="K519" s="276" t="s">
        <v>109</v>
      </c>
      <c r="L519" s="8" t="s">
        <v>110</v>
      </c>
      <c r="M519" s="331" t="s">
        <v>2112</v>
      </c>
      <c r="N519" s="243" t="s">
        <v>1984</v>
      </c>
      <c r="O519" s="243" t="s">
        <v>711</v>
      </c>
      <c r="P519" s="243" t="s">
        <v>2318</v>
      </c>
      <c r="Q519" s="7" t="s">
        <v>21</v>
      </c>
      <c r="R519" s="373" t="s">
        <v>21832</v>
      </c>
      <c r="S519" s="360" t="s">
        <v>1966</v>
      </c>
      <c r="T519" s="7" t="s">
        <v>22</v>
      </c>
      <c r="U519" s="9">
        <v>30398</v>
      </c>
      <c r="V519" s="7" t="s">
        <v>255</v>
      </c>
      <c r="W519" s="562"/>
      <c r="X519" s="7" t="s">
        <v>1936</v>
      </c>
      <c r="Y519" s="342" t="s">
        <v>21833</v>
      </c>
      <c r="Z519" s="9">
        <v>44552</v>
      </c>
      <c r="AA519" s="7" t="s">
        <v>1937</v>
      </c>
      <c r="AB519" s="7" t="s">
        <v>1938</v>
      </c>
      <c r="AC519" s="11" t="s">
        <v>1939</v>
      </c>
      <c r="AD519" s="7" t="s">
        <v>2010</v>
      </c>
      <c r="AE519" s="7" t="s">
        <v>2041</v>
      </c>
      <c r="AF519" s="7" t="s">
        <v>21834</v>
      </c>
      <c r="AG519" s="7" t="s">
        <v>21835</v>
      </c>
      <c r="AH519" s="7" t="s">
        <v>21836</v>
      </c>
      <c r="AI519" s="7" t="s">
        <v>21837</v>
      </c>
      <c r="AJ519" s="342" t="s">
        <v>21838</v>
      </c>
      <c r="AK519" s="373" t="s">
        <v>21839</v>
      </c>
      <c r="AL519" s="7" t="s">
        <v>1941</v>
      </c>
      <c r="AM519" s="373" t="s">
        <v>16915</v>
      </c>
      <c r="AN519" s="552" t="s">
        <v>16926</v>
      </c>
      <c r="AO519" s="551" t="s">
        <v>21840</v>
      </c>
      <c r="AP519" s="7"/>
      <c r="AQ519" s="10"/>
      <c r="AR519" s="373" t="str">
        <f>Table2[[#This Row],[Employee Code]]</f>
        <v>12401885</v>
      </c>
      <c r="AS519" s="7"/>
      <c r="AT519" s="7"/>
      <c r="AU519" s="7"/>
      <c r="AV519" s="7"/>
    </row>
    <row r="520" spans="1:48" ht="24.75" customHeight="1" x14ac:dyDescent="0.35">
      <c r="A520" s="535">
        <f t="shared" si="9"/>
        <v>519</v>
      </c>
      <c r="B520" s="542" t="s">
        <v>16876</v>
      </c>
      <c r="C520" s="5" t="s">
        <v>13791</v>
      </c>
      <c r="D520" s="4"/>
      <c r="E520" s="4" t="s">
        <v>14</v>
      </c>
      <c r="F520" s="502">
        <v>45544</v>
      </c>
      <c r="G520" s="536">
        <v>45603</v>
      </c>
      <c r="H520" s="9"/>
      <c r="I520" s="336"/>
      <c r="J520" s="502"/>
      <c r="K520" s="559" t="s">
        <v>80</v>
      </c>
      <c r="L520" s="256" t="s">
        <v>1871</v>
      </c>
      <c r="M520" s="499" t="s">
        <v>1871</v>
      </c>
      <c r="N520" s="243" t="s">
        <v>1990</v>
      </c>
      <c r="O520" s="243" t="s">
        <v>16855</v>
      </c>
      <c r="P520" s="243" t="s">
        <v>16883</v>
      </c>
      <c r="Q520" s="7" t="s">
        <v>21</v>
      </c>
      <c r="R520" s="373" t="s">
        <v>21841</v>
      </c>
      <c r="S520" s="360" t="s">
        <v>1986</v>
      </c>
      <c r="T520" s="7" t="s">
        <v>22</v>
      </c>
      <c r="U520" s="502">
        <v>35551</v>
      </c>
      <c r="V520" s="4" t="s">
        <v>57</v>
      </c>
      <c r="W520" s="514"/>
      <c r="X520" s="4" t="s">
        <v>1936</v>
      </c>
      <c r="Y520" s="531" t="s">
        <v>21842</v>
      </c>
      <c r="Z520" s="502" t="s">
        <v>21843</v>
      </c>
      <c r="AA520" s="4" t="s">
        <v>1937</v>
      </c>
      <c r="AB520" s="4" t="s">
        <v>1956</v>
      </c>
      <c r="AC520" s="504" t="s">
        <v>1939</v>
      </c>
      <c r="AD520" s="4" t="s">
        <v>2674</v>
      </c>
      <c r="AE520" s="4" t="s">
        <v>751</v>
      </c>
      <c r="AF520" s="4" t="s">
        <v>21844</v>
      </c>
      <c r="AG520" s="4" t="s">
        <v>21845</v>
      </c>
      <c r="AH520" s="4" t="s">
        <v>21846</v>
      </c>
      <c r="AI520" s="4" t="s">
        <v>21847</v>
      </c>
      <c r="AJ520" s="531" t="s">
        <v>21848</v>
      </c>
      <c r="AK520" s="501" t="s">
        <v>21849</v>
      </c>
      <c r="AL520" s="4" t="s">
        <v>2160</v>
      </c>
      <c r="AM520" s="501" t="s">
        <v>16916</v>
      </c>
      <c r="AN520" s="552" t="s">
        <v>16927</v>
      </c>
      <c r="AO520" s="551" t="s">
        <v>21850</v>
      </c>
      <c r="AP520" s="4"/>
      <c r="AQ520" s="6"/>
      <c r="AR520" s="501" t="str">
        <f>Table2[[#This Row],[Employee Code]]</f>
        <v>12401886</v>
      </c>
      <c r="AS520" s="4"/>
      <c r="AT520" s="4"/>
      <c r="AU520" s="4"/>
      <c r="AV520" s="4"/>
    </row>
    <row r="521" spans="1:48" ht="24.75" customHeight="1" x14ac:dyDescent="0.35">
      <c r="A521" s="535">
        <f t="shared" si="9"/>
        <v>520</v>
      </c>
      <c r="B521" s="542" t="s">
        <v>16877</v>
      </c>
      <c r="C521" s="5" t="s">
        <v>16865</v>
      </c>
      <c r="D521" s="4" t="s">
        <v>21578</v>
      </c>
      <c r="E521" s="4" t="s">
        <v>255</v>
      </c>
      <c r="F521" s="502">
        <v>45544</v>
      </c>
      <c r="G521" s="536">
        <v>45603</v>
      </c>
      <c r="H521" s="9"/>
      <c r="I521" s="336"/>
      <c r="J521" s="502"/>
      <c r="K521" s="559" t="s">
        <v>80</v>
      </c>
      <c r="L521" s="256" t="s">
        <v>256</v>
      </c>
      <c r="M521" s="499" t="s">
        <v>2731</v>
      </c>
      <c r="N521" s="243" t="s">
        <v>1972</v>
      </c>
      <c r="O521" s="243" t="s">
        <v>196</v>
      </c>
      <c r="P521" s="243" t="s">
        <v>2735</v>
      </c>
      <c r="Q521" s="7" t="s">
        <v>83</v>
      </c>
      <c r="R521" s="373" t="s">
        <v>21851</v>
      </c>
      <c r="S521" s="360" t="s">
        <v>1944</v>
      </c>
      <c r="T521" s="7" t="s">
        <v>53</v>
      </c>
      <c r="U521" s="502">
        <v>32422</v>
      </c>
      <c r="V521" s="4" t="s">
        <v>1045</v>
      </c>
      <c r="W521" s="4" t="s">
        <v>2205</v>
      </c>
      <c r="X521" s="4" t="s">
        <v>1936</v>
      </c>
      <c r="Y521" s="531" t="s">
        <v>21852</v>
      </c>
      <c r="Z521" s="502">
        <v>44461</v>
      </c>
      <c r="AA521" s="4" t="s">
        <v>1937</v>
      </c>
      <c r="AB521" s="4" t="s">
        <v>1938</v>
      </c>
      <c r="AC521" s="504" t="s">
        <v>1939</v>
      </c>
      <c r="AD521" s="4" t="s">
        <v>2010</v>
      </c>
      <c r="AE521" s="4" t="s">
        <v>1948</v>
      </c>
      <c r="AF521" s="4" t="s">
        <v>21853</v>
      </c>
      <c r="AG521" s="4" t="s">
        <v>21854</v>
      </c>
      <c r="AH521" s="4" t="s">
        <v>21853</v>
      </c>
      <c r="AI521" s="4" t="s">
        <v>21854</v>
      </c>
      <c r="AJ521" s="531" t="s">
        <v>21855</v>
      </c>
      <c r="AK521" s="501" t="s">
        <v>21856</v>
      </c>
      <c r="AL521" s="4" t="s">
        <v>1971</v>
      </c>
      <c r="AM521" s="501" t="s">
        <v>16917</v>
      </c>
      <c r="AN521" s="552" t="s">
        <v>16928</v>
      </c>
      <c r="AO521" s="551" t="s">
        <v>21857</v>
      </c>
      <c r="AP521" s="4"/>
      <c r="AQ521" s="6"/>
      <c r="AR521" s="501" t="str">
        <f>Table2[[#This Row],[Employee Code]]</f>
        <v>12401887</v>
      </c>
      <c r="AS521" s="4"/>
      <c r="AT521" s="4"/>
      <c r="AU521" s="4"/>
      <c r="AV521" s="4"/>
    </row>
    <row r="522" spans="1:48" ht="24.75" hidden="1" customHeight="1" x14ac:dyDescent="0.35">
      <c r="A522" s="535">
        <f t="shared" si="9"/>
        <v>521</v>
      </c>
      <c r="B522" s="542" t="s">
        <v>21858</v>
      </c>
      <c r="C522" s="5" t="s">
        <v>12423</v>
      </c>
      <c r="D522" s="4"/>
      <c r="E522" s="4" t="s">
        <v>14</v>
      </c>
      <c r="F522" s="502">
        <v>45546</v>
      </c>
      <c r="G522" s="536">
        <v>45605</v>
      </c>
      <c r="H522" s="9"/>
      <c r="I522" s="336"/>
      <c r="J522" s="502"/>
      <c r="K522" s="559" t="s">
        <v>109</v>
      </c>
      <c r="L522" s="256" t="s">
        <v>1440</v>
      </c>
      <c r="M522" s="499" t="s">
        <v>1440</v>
      </c>
      <c r="N522" s="243" t="s">
        <v>1984</v>
      </c>
      <c r="O522" s="243" t="s">
        <v>1441</v>
      </c>
      <c r="P522" s="243"/>
      <c r="Q522" s="7" t="s">
        <v>21</v>
      </c>
      <c r="R522" s="373" t="s">
        <v>21859</v>
      </c>
      <c r="S522" s="360" t="s">
        <v>1944</v>
      </c>
      <c r="T522" s="7" t="s">
        <v>53</v>
      </c>
      <c r="U522" s="502">
        <v>34481</v>
      </c>
      <c r="V522" s="4" t="s">
        <v>1945</v>
      </c>
      <c r="W522" s="4" t="s">
        <v>501</v>
      </c>
      <c r="X522" s="4" t="s">
        <v>1936</v>
      </c>
      <c r="Y522" s="531" t="s">
        <v>21860</v>
      </c>
      <c r="Z522" s="502">
        <v>44816</v>
      </c>
      <c r="AA522" s="4" t="s">
        <v>1937</v>
      </c>
      <c r="AB522" s="4" t="s">
        <v>1956</v>
      </c>
      <c r="AC522" s="504" t="s">
        <v>1939</v>
      </c>
      <c r="AD522" s="4"/>
      <c r="AE522" s="4" t="s">
        <v>21813</v>
      </c>
      <c r="AF522" s="4" t="s">
        <v>21861</v>
      </c>
      <c r="AG522" s="4" t="s">
        <v>21862</v>
      </c>
      <c r="AH522" s="514"/>
      <c r="AI522" s="514"/>
      <c r="AJ522" s="531" t="s">
        <v>21863</v>
      </c>
      <c r="AK522" s="501" t="s">
        <v>21864</v>
      </c>
      <c r="AL522" s="4" t="s">
        <v>2005</v>
      </c>
      <c r="AM522" s="501" t="s">
        <v>21865</v>
      </c>
      <c r="AN522" s="552"/>
      <c r="AO522" s="563" t="s">
        <v>21866</v>
      </c>
      <c r="AP522" s="4"/>
      <c r="AQ522" s="6"/>
      <c r="AR522" s="501" t="str">
        <f>Table2[[#This Row],[Employee Code]]</f>
        <v>12401889</v>
      </c>
      <c r="AS522" s="4"/>
      <c r="AT522" s="4"/>
      <c r="AU522" s="4"/>
      <c r="AV522" s="4"/>
    </row>
    <row r="523" spans="1:48" ht="24.75" hidden="1" customHeight="1" x14ac:dyDescent="0.35">
      <c r="A523" s="535">
        <f t="shared" si="9"/>
        <v>522</v>
      </c>
      <c r="B523" s="542" t="s">
        <v>21867</v>
      </c>
      <c r="C523" s="5" t="s">
        <v>21868</v>
      </c>
      <c r="D523" s="4"/>
      <c r="E523" s="4" t="s">
        <v>1869</v>
      </c>
      <c r="F523" s="502">
        <v>45546</v>
      </c>
      <c r="G523" s="536">
        <v>45605</v>
      </c>
      <c r="H523" s="9"/>
      <c r="I523" s="336"/>
      <c r="J523" s="502"/>
      <c r="K523" s="559" t="s">
        <v>80</v>
      </c>
      <c r="L523" s="256" t="s">
        <v>21869</v>
      </c>
      <c r="M523" s="499" t="s">
        <v>2298</v>
      </c>
      <c r="N523" s="243" t="s">
        <v>2017</v>
      </c>
      <c r="O523" s="243" t="s">
        <v>196</v>
      </c>
      <c r="P523" s="243"/>
      <c r="Q523" s="7" t="s">
        <v>83</v>
      </c>
      <c r="R523" s="373" t="s">
        <v>21870</v>
      </c>
      <c r="S523" s="360" t="s">
        <v>1944</v>
      </c>
      <c r="T523" s="7" t="s">
        <v>53</v>
      </c>
      <c r="U523" s="502">
        <v>32347</v>
      </c>
      <c r="V523" s="4" t="s">
        <v>527</v>
      </c>
      <c r="W523" s="4" t="s">
        <v>527</v>
      </c>
      <c r="X523" s="4" t="s">
        <v>1936</v>
      </c>
      <c r="Y523" s="531" t="s">
        <v>21871</v>
      </c>
      <c r="Z523" s="502">
        <v>44420</v>
      </c>
      <c r="AA523" s="4" t="s">
        <v>1937</v>
      </c>
      <c r="AB523" s="4" t="s">
        <v>1938</v>
      </c>
      <c r="AC523" s="504" t="s">
        <v>1939</v>
      </c>
      <c r="AD523" s="4"/>
      <c r="AE523" s="4"/>
      <c r="AF523" s="4" t="s">
        <v>21872</v>
      </c>
      <c r="AG523" s="4" t="s">
        <v>21873</v>
      </c>
      <c r="AH523" s="4" t="s">
        <v>21872</v>
      </c>
      <c r="AI523" s="4" t="s">
        <v>21873</v>
      </c>
      <c r="AJ523" s="531" t="s">
        <v>21874</v>
      </c>
      <c r="AK523" s="501" t="s">
        <v>21875</v>
      </c>
      <c r="AL523" s="4" t="s">
        <v>1971</v>
      </c>
      <c r="AM523" s="501" t="s">
        <v>21876</v>
      </c>
      <c r="AN523" s="552"/>
      <c r="AO523" s="563" t="s">
        <v>21877</v>
      </c>
      <c r="AP523" s="4"/>
      <c r="AQ523" s="6"/>
      <c r="AR523" s="501" t="str">
        <f>Table2[[#This Row],[Employee Code]]</f>
        <v>12401890</v>
      </c>
      <c r="AS523" s="4"/>
      <c r="AT523" s="4"/>
      <c r="AU523" s="4"/>
      <c r="AV523" s="4"/>
    </row>
    <row r="524" spans="1:48" hidden="1" x14ac:dyDescent="0.35">
      <c r="A524" s="535">
        <f t="shared" si="9"/>
        <v>523</v>
      </c>
      <c r="B524" s="542" t="s">
        <v>21878</v>
      </c>
      <c r="C524" s="5" t="s">
        <v>21879</v>
      </c>
      <c r="D524" s="4"/>
      <c r="E524" s="4" t="s">
        <v>2099</v>
      </c>
      <c r="F524" s="502">
        <v>45546</v>
      </c>
      <c r="G524" s="536">
        <f>Table2[[#This Row],[Joining Date]]+59</f>
        <v>45605</v>
      </c>
      <c r="H524" s="9"/>
      <c r="I524" s="336"/>
      <c r="J524" s="502"/>
      <c r="K524" s="559" t="s">
        <v>80</v>
      </c>
      <c r="L524" s="256" t="s">
        <v>21869</v>
      </c>
      <c r="M524" s="499" t="s">
        <v>2298</v>
      </c>
      <c r="N524" s="243" t="s">
        <v>2017</v>
      </c>
      <c r="O524" s="243" t="s">
        <v>196</v>
      </c>
      <c r="P524" s="243"/>
      <c r="Q524" s="7" t="s">
        <v>83</v>
      </c>
      <c r="R524" s="373"/>
      <c r="S524" s="360"/>
      <c r="T524" s="7" t="s">
        <v>53</v>
      </c>
      <c r="U524" s="502"/>
      <c r="V524" s="4"/>
      <c r="W524" s="4"/>
      <c r="X524" s="4"/>
      <c r="Y524" s="531"/>
      <c r="Z524" s="502"/>
      <c r="AA524" s="4"/>
      <c r="AB524" s="4"/>
      <c r="AC524" s="504"/>
      <c r="AD524" s="4"/>
      <c r="AE524" s="4"/>
      <c r="AF524" s="4"/>
      <c r="AG524" s="4"/>
      <c r="AH524" s="4"/>
      <c r="AI524" s="4"/>
      <c r="AJ524" s="531"/>
      <c r="AK524" s="501"/>
      <c r="AL524" s="4"/>
      <c r="AM524" s="501"/>
      <c r="AN524" s="552"/>
      <c r="AO524" s="552"/>
      <c r="AP524" s="4"/>
      <c r="AQ524" s="6"/>
      <c r="AR524" s="501" t="str">
        <f>Table2[[#This Row],[Employee Code]]</f>
        <v>12401891</v>
      </c>
      <c r="AS524" s="4"/>
      <c r="AT524" s="4"/>
      <c r="AU524" s="4"/>
      <c r="AV524" s="4"/>
    </row>
    <row r="525" spans="1:48" ht="24.75" hidden="1" customHeight="1" x14ac:dyDescent="0.35">
      <c r="B525" s="256"/>
      <c r="V525" s="567"/>
      <c r="AH525" s="569"/>
      <c r="AJ525" s="555" t="s">
        <v>21880</v>
      </c>
      <c r="AK525" s="569"/>
    </row>
    <row r="526" spans="1:48" ht="48.75" customHeight="1" x14ac:dyDescent="0.35">
      <c r="M526" s="256">
        <v>-200000</v>
      </c>
    </row>
    <row r="527" spans="1:48" ht="24.75" customHeight="1" x14ac:dyDescent="0.35"/>
    <row r="528" spans="1:48" ht="24.75" customHeight="1" x14ac:dyDescent="0.35"/>
    <row r="529" spans="30:30" ht="24.75" customHeight="1" x14ac:dyDescent="0.35"/>
    <row r="530" spans="30:30" ht="24.75" customHeight="1" x14ac:dyDescent="0.35"/>
    <row r="531" spans="30:30" ht="24.75" customHeight="1" x14ac:dyDescent="0.35"/>
    <row r="532" spans="30:30" ht="24.75" customHeight="1" x14ac:dyDescent="0.35"/>
    <row r="533" spans="30:30" ht="24.75" customHeight="1" x14ac:dyDescent="0.35"/>
    <row r="534" spans="30:30" ht="24.75" customHeight="1" x14ac:dyDescent="0.35"/>
    <row r="535" spans="30:30" ht="24.75" customHeight="1" x14ac:dyDescent="0.35">
      <c r="AD535" s="564"/>
    </row>
    <row r="536" spans="30:30" ht="24.75" customHeight="1" x14ac:dyDescent="0.35"/>
    <row r="537" spans="30:30" ht="24.75" customHeight="1" x14ac:dyDescent="0.35"/>
    <row r="538" spans="30:30" ht="24.75" customHeight="1" x14ac:dyDescent="0.35"/>
    <row r="539" spans="30:30" ht="24.75" customHeight="1" x14ac:dyDescent="0.35"/>
    <row r="540" spans="30:30" ht="24.75" customHeight="1" x14ac:dyDescent="0.35"/>
    <row r="541" spans="30:30" ht="24.75" customHeight="1" x14ac:dyDescent="0.35"/>
    <row r="542" spans="30:30" ht="24.75" customHeight="1" x14ac:dyDescent="0.35"/>
    <row r="543" spans="30:30" ht="24.75" customHeight="1" x14ac:dyDescent="0.35"/>
    <row r="544" spans="30:30" ht="24.75" customHeight="1" x14ac:dyDescent="0.35"/>
    <row r="545" ht="24.75" customHeight="1" x14ac:dyDescent="0.35"/>
    <row r="546" ht="24.75" customHeight="1" x14ac:dyDescent="0.35"/>
    <row r="547" ht="24.75" customHeight="1" x14ac:dyDescent="0.35"/>
    <row r="548" ht="24.75" customHeight="1" x14ac:dyDescent="0.35"/>
    <row r="549" ht="24.75" customHeight="1" x14ac:dyDescent="0.35"/>
    <row r="550" ht="24.75" customHeight="1" x14ac:dyDescent="0.35"/>
    <row r="551" ht="24.75" customHeight="1" x14ac:dyDescent="0.35"/>
    <row r="552" ht="24.75" customHeight="1" x14ac:dyDescent="0.35"/>
    <row r="553" ht="24.75" customHeight="1" x14ac:dyDescent="0.35"/>
    <row r="554" ht="24.75" customHeight="1" x14ac:dyDescent="0.35"/>
    <row r="555" ht="24.75" customHeight="1" x14ac:dyDescent="0.35"/>
    <row r="556" ht="24.75" customHeight="1" x14ac:dyDescent="0.35"/>
    <row r="557" ht="24.75" customHeight="1" x14ac:dyDescent="0.35"/>
    <row r="558" ht="24.75" customHeight="1" x14ac:dyDescent="0.35"/>
    <row r="559" ht="24.75" customHeight="1" x14ac:dyDescent="0.35"/>
    <row r="560" ht="24.75" customHeight="1" x14ac:dyDescent="0.35"/>
    <row r="561" ht="24.75" customHeight="1" x14ac:dyDescent="0.35"/>
    <row r="562" ht="24.75" customHeight="1" x14ac:dyDescent="0.35"/>
    <row r="563" ht="24.75" customHeight="1" x14ac:dyDescent="0.35"/>
    <row r="564" ht="24.75" customHeight="1" x14ac:dyDescent="0.35"/>
    <row r="565" ht="24.75" customHeight="1" x14ac:dyDescent="0.35"/>
    <row r="566" ht="24.75" customHeight="1" x14ac:dyDescent="0.35"/>
    <row r="567" ht="24.75" customHeight="1" x14ac:dyDescent="0.35"/>
    <row r="568" ht="24.75" customHeight="1" x14ac:dyDescent="0.35"/>
    <row r="569" ht="24.75" customHeight="1" x14ac:dyDescent="0.35"/>
    <row r="570" ht="24.75" customHeight="1" x14ac:dyDescent="0.35"/>
    <row r="571" ht="24.75" customHeight="1" x14ac:dyDescent="0.35"/>
    <row r="575" ht="24.75" customHeight="1" x14ac:dyDescent="0.35"/>
    <row r="576" ht="24.75" customHeight="1" x14ac:dyDescent="0.35"/>
    <row r="577" ht="24.75" customHeight="1" x14ac:dyDescent="0.35"/>
    <row r="578" ht="24.75" customHeight="1" x14ac:dyDescent="0.35"/>
    <row r="579" ht="24.75" customHeight="1" x14ac:dyDescent="0.35"/>
    <row r="580" ht="24.75" customHeight="1" x14ac:dyDescent="0.35"/>
    <row r="584" ht="24.75" customHeight="1" x14ac:dyDescent="0.35"/>
    <row r="587" ht="24.75" customHeight="1" x14ac:dyDescent="0.35"/>
    <row r="2633" ht="24.75" customHeight="1" x14ac:dyDescent="0.35"/>
    <row r="2634" ht="24.75" customHeight="1" x14ac:dyDescent="0.35"/>
    <row r="2635" ht="24.75" customHeight="1" x14ac:dyDescent="0.35"/>
    <row r="2636" ht="24.75" customHeight="1" x14ac:dyDescent="0.35"/>
    <row r="2637" ht="24.75" customHeight="1" x14ac:dyDescent="0.35"/>
    <row r="2638" ht="24.75" customHeight="1" x14ac:dyDescent="0.35"/>
    <row r="2639" ht="24.75" customHeight="1" x14ac:dyDescent="0.35"/>
    <row r="2640" ht="24.75" customHeight="1" x14ac:dyDescent="0.35"/>
    <row r="2641" ht="24.75" customHeight="1" x14ac:dyDescent="0.35"/>
    <row r="2642" ht="24.75" customHeight="1" x14ac:dyDescent="0.35"/>
    <row r="2643" ht="24.75" customHeight="1" x14ac:dyDescent="0.35"/>
    <row r="2644" ht="24.75" customHeight="1" x14ac:dyDescent="0.35"/>
    <row r="2645" ht="24.75" customHeight="1" x14ac:dyDescent="0.35"/>
    <row r="2646" ht="24.75" customHeight="1" x14ac:dyDescent="0.35"/>
    <row r="2647" ht="24.75" customHeight="1" x14ac:dyDescent="0.35"/>
    <row r="2648" ht="24.75" customHeight="1" x14ac:dyDescent="0.35"/>
    <row r="2649" ht="24.75" customHeight="1" x14ac:dyDescent="0.35"/>
    <row r="2650" ht="24.75" customHeight="1" x14ac:dyDescent="0.35"/>
  </sheetData>
  <conditionalFormatting sqref="B526:B1048576 B1:B470 B474:B524">
    <cfRule type="duplicateValues" dxfId="6" priority="7"/>
  </conditionalFormatting>
  <conditionalFormatting sqref="B526:B1048576 B1:B524">
    <cfRule type="duplicateValues" dxfId="5" priority="6"/>
  </conditionalFormatting>
  <conditionalFormatting sqref="C144">
    <cfRule type="duplicateValues" dxfId="4" priority="3"/>
    <cfRule type="duplicateValues" dxfId="3" priority="4"/>
  </conditionalFormatting>
  <conditionalFormatting sqref="C160">
    <cfRule type="duplicateValues" dxfId="2" priority="1"/>
    <cfRule type="duplicateValues" dxfId="1" priority="2"/>
  </conditionalFormatting>
  <conditionalFormatting sqref="AN525:AN1048576 AN1:AN517 AO518:AO524">
    <cfRule type="duplicateValues" dxfId="0" priority="5"/>
  </conditionalFormatting>
  <hyperlinks>
    <hyperlink ref="AO471" r:id="rId1" display="mailto:dieubui.xuan95@gmail.com" xr:uid="{E863D694-DA78-4AC5-9FB6-E598298AF752}"/>
    <hyperlink ref="AN471" r:id="rId2" display="mailto:xuandieu.bui@hanwhalife.com.vn" xr:uid="{823A4A9A-5E8F-4B71-A1A4-DF45637BFBFB}"/>
    <hyperlink ref="AN470" r:id="rId3" display="mailto:camha.nguyen@hanwhalife.com.vn" xr:uid="{1F6B0D7C-CD6A-411D-ADA0-1E79950A84BE}"/>
    <hyperlink ref="AO470" r:id="rId4" display="mailto:thicam8x@gmail.com" xr:uid="{0EEA40D8-CC06-4207-AB10-1CE154104DE2}"/>
    <hyperlink ref="AN101" r:id="rId5" display="mailto:mylinh.hoang@hanwhalife.com.vn" xr:uid="{501A9459-28DC-42AA-A7C0-E44D0441C45A}"/>
    <hyperlink ref="AO469" r:id="rId6" display="mailto:tranhuulehuynhtamnew@gmail.com" xr:uid="{73D8D0D4-361C-41ED-B238-7653B9C9128B}"/>
    <hyperlink ref="AO467" r:id="rId7" display="mailto:huynhnhathuy810@gmail.com" xr:uid="{71DB5FEB-0904-4F24-982F-3A56D4A9FC73}"/>
    <hyperlink ref="AO468" r:id="rId8" display="mailto:doananh2005@gmail.com" xr:uid="{D89E2307-C9E6-41F7-BD43-8C312C9A7231}"/>
    <hyperlink ref="AO465" r:id="rId9" display="mailto:tahuuphuong@gmail.com" xr:uid="{E0F8EE6F-39AB-4387-9BE3-EA6E1591AA02}"/>
    <hyperlink ref="AO464" r:id="rId10" display="mailto:phammy6868@gmail.com" xr:uid="{9F39C213-09AE-4C2C-95C5-3FE765F35F9B}"/>
    <hyperlink ref="AO463" r:id="rId11" display="mailto:Letuan76hlv@gmail.com" xr:uid="{F50DF3E8-A7FE-405F-9F98-C9D2A3AF1D1B}"/>
    <hyperlink ref="AO466" r:id="rId12" display="mailto:thaonguyen.joanna@gmail.com" xr:uid="{3C115A88-3AF7-457A-AE76-FE59C160CC69}"/>
    <hyperlink ref="AN466" r:id="rId13" display="mailto:thaonguyen.tran2@hanwhalife.com.vn" xr:uid="{3068C224-7D19-496F-AB95-A5910E8A4C7F}"/>
    <hyperlink ref="AN82" r:id="rId14" display="mailto:thuhuyen.le@hanwhalife.com.vn" xr:uid="{49FBD3A2-666B-4B5A-9D9E-E1C5B436CA0B}"/>
    <hyperlink ref="AO462" r:id="rId15" display="mailto:tv.vang2008@gmail.com" xr:uid="{9E0185E3-ABE1-4765-A472-24EB36E91338}"/>
    <hyperlink ref="AN465" r:id="rId16" display="mailto:huuphuong.ta@hanwhalife.com.vn" xr:uid="{1F93D80F-23BB-4159-B3D9-16DDA469BAD3}"/>
    <hyperlink ref="AN464" r:id="rId17" display="mailto:diemmy.pham@hanwhalife.com.vn" xr:uid="{0F14B106-0E93-48BE-A73A-E8F93940E9DD}"/>
    <hyperlink ref="AN463" r:id="rId18" display="mailto:minhtuan.le1@hanwhalife.com.vn" xr:uid="{E1937FD3-F2DF-464B-A77C-B32053C3920D}"/>
    <hyperlink ref="AN462" r:id="rId19" display="mailto:vanvang.tran@hanwhalife.com.vn" xr:uid="{88230828-CDA5-4756-A2E0-05CCCB8F2EE4}"/>
    <hyperlink ref="AN461" r:id="rId20" display="mailto:huuthanh.nguyen1@hanwhalife.com.vn" xr:uid="{A52DD087-1C1F-4105-9561-2D73FFB07B61}"/>
    <hyperlink ref="AO461" r:id="rId21" display="mailto:haominh77@gmail.com" xr:uid="{76F7EF9A-7AAA-4EAB-BEA2-EAFFDCF75E80}"/>
    <hyperlink ref="AN356" r:id="rId22" display="mailto:thuyhang.nguyen@hanwhalife.com.vn" xr:uid="{77074859-2691-40DF-82A8-A8F75FCF75E7}"/>
    <hyperlink ref="AN460" r:id="rId23" display="mailto:khanhhoang.le@hanwhalife.com.vn" xr:uid="{332BCDDA-867A-456D-A06F-9F67F9F61567}"/>
    <hyperlink ref="AO460" r:id="rId24" display="mailto:lehoang0141@gmail.com" xr:uid="{87A02D34-B99C-430C-BDF4-1C4DF53B1F81}"/>
    <hyperlink ref="AN454" r:id="rId25" display="mailto:hoangtuan.dang@hanwhalife.com.vn" xr:uid="{692D6F18-3870-4DAC-87DF-C8E7948EB53A}"/>
    <hyperlink ref="AO454" r:id="rId26" display="mailto:dnhtuan1805@gmail.com" xr:uid="{82D59393-204E-455E-83DB-7AFAB5703C38}"/>
    <hyperlink ref="AN453" r:id="rId27" display="mailto:phuongthao.huynh@hanwhalife.com.vn" xr:uid="{BE1A9770-21A0-45E3-A487-C74746BE5F30}"/>
    <hyperlink ref="AO453" r:id="rId28" display="mailto:thaohuynh2304@hotmail.com" xr:uid="{CB3CBA15-DB20-48F6-8662-19CD5FC05D28}"/>
    <hyperlink ref="AN452" r:id="rId29" display="mailto:camduong.nguyen@hanwhalife.com.vn" xr:uid="{046AD151-BB1C-4CF8-9A4A-9237C85FE234}"/>
    <hyperlink ref="AO452" r:id="rId30" display="mailto:ncduong93@gmail.com" xr:uid="{7EBD9E76-7342-4E46-AAB3-3A1C00FA9B45}"/>
    <hyperlink ref="AN451" r:id="rId31" display="mailto:ngocdiem.ho@hanwhalife.com.vn" xr:uid="{BFE9B0A7-5116-4EC9-9C26-93AEE7A43811}"/>
    <hyperlink ref="AO451" r:id="rId32" display="mailto:diemhtnkt59@gmail.com" xr:uid="{20C2290D-5323-4B3D-B4AE-29E6BA705367}"/>
    <hyperlink ref="AN450" r:id="rId33" display="mailto:phuonghung.nguyen@hanwhalife.com.vn" xr:uid="{725D2124-624E-47B9-8BA2-725B61862C54}"/>
    <hyperlink ref="AO450" r:id="rId34" display="mailto:kayshowz069@gmail.com" xr:uid="{D824F1E1-64E2-4F51-BB02-37DDF7606172}"/>
    <hyperlink ref="AN449" r:id="rId35" display="mailto:vananh.truong1@hanwhalife.com.vn" xr:uid="{980EBC35-8197-4C34-9818-29A19C47CB98}"/>
    <hyperlink ref="AO449" r:id="rId36" display="mailto:truongvananh2008@gmail.com" xr:uid="{C7301AB0-8FD8-4F87-8EDD-C59E35572A57}"/>
    <hyperlink ref="AN12" r:id="rId37" display="mailto:duysy.ngo@hanwhalife.com.vn" xr:uid="{8B6B7641-97D7-4298-80CB-BFD39B66F878}"/>
    <hyperlink ref="AN174" r:id="rId38" display="mailto:quynhnhu.dang@hanwhalife.com.vn" xr:uid="{412E3304-19BB-4CE1-A625-644BFF0F1BF1}"/>
    <hyperlink ref="AN341" r:id="rId39" display="mailto:havy.le@hanwhalife.com.vn" xr:uid="{C11781E7-8442-4BB2-B96E-B5B68887356C}"/>
    <hyperlink ref="AN448" r:id="rId40" display="mailto:huuloi.pham@hanwhalife.com.vn" xr:uid="{FBCF41C8-B3EF-4DAE-BFE2-017E28B23174}"/>
    <hyperlink ref="AO448" r:id="rId41" display="mailto:loi.pham92@yahoo.com" xr:uid="{DD17B44C-8455-4C9F-B449-5331722507D0}"/>
    <hyperlink ref="AO447" r:id="rId42" display="mailto:vytuong1120@gmail.com" xr:uid="{9365776A-759B-4BF4-83D0-53CAE8FFCA25}"/>
    <hyperlink ref="AN447" r:id="rId43" display="mailto:tuongvy.nguyen1@hanwhalife.com.vn" xr:uid="{6024EA70-2EE1-4462-8097-E5089D6C949E}"/>
    <hyperlink ref="AO445" r:id="rId44" display="mailto:mainguyen.717841@gmail.com" xr:uid="{3A4ACCA3-52C6-4A13-B937-4A9A7A3CB061}"/>
    <hyperlink ref="AN445" r:id="rId45" display="mailto:mai.nguyen1@hanwhalife.com.vn" xr:uid="{78FC6F39-BA88-4747-922D-46B8DBA9C8DA}"/>
    <hyperlink ref="AN446" r:id="rId46" display="mailto:minhnhat.trinh@hanwhalife.com.vn" xr:uid="{3980813D-0EB5-4976-8FD7-EC53CD8DD4B5}"/>
    <hyperlink ref="AN444" r:id="rId47" display="mailto:phucthinh.nguyen1@hanwhalife.com.vn" xr:uid="{505B11E4-D6B4-4F87-BB3C-77837669B6B2}"/>
    <hyperlink ref="AO444" r:id="rId48" display="mailto:phucthinh.nguyenbanca@gmail.com" xr:uid="{0B105E3C-019F-480F-B9E4-3B4F3369063B}"/>
    <hyperlink ref="AN443" r:id="rId49" display="mailto:quynhhuong.do@hanwhalife.com.vn" xr:uid="{51E17226-D914-4282-B9D8-6B4F37C4F190}"/>
    <hyperlink ref="AO443" r:id="rId50" display="mailto:quynhhuong371@gmail.com" xr:uid="{FC0C1D13-0904-4A6D-A7D3-2F3C8C68575C}"/>
    <hyperlink ref="AN442" r:id="rId51" display="mailto:vanquan.le@hanwhalife.com.vn" xr:uid="{74C193D1-9689-4B7B-B291-FBE63011AB12}"/>
    <hyperlink ref="AN441" r:id="rId52" display="mailto:minhtuyen.le@hanwhalife.com.vn" xr:uid="{AD81EA2A-3B53-40A6-AC92-01A97F525A0E}"/>
    <hyperlink ref="AO441" r:id="rId53" display="mailto:leminhtuyen21390@gmail.com" xr:uid="{7E747000-F68B-444B-8198-8CBE03A2309B}"/>
    <hyperlink ref="AN440" r:id="rId54" display="mailto:quanghiep.le@hanwhalife.com.vn" xr:uid="{6ADDCCC1-6C03-4172-96E7-35B03C034AA8}"/>
    <hyperlink ref="AO440" r:id="rId55" display="mailto:ptlequanghiep@gmail.com" xr:uid="{17F45E82-3728-42D1-BD84-0BD9E741937F}"/>
    <hyperlink ref="AN439" r:id="rId56" display="mailto:trucdan.tu@hanwhalife.com.vn" xr:uid="{E13139C5-04ED-4ECC-A0E4-2D1158E63785}"/>
    <hyperlink ref="AO439" r:id="rId57" display="mailto:trucdan1411@gmail.com" xr:uid="{759D113C-CD38-4650-8DD5-65BED4DF0605}"/>
    <hyperlink ref="AN429" r:id="rId58" display="mailto:khanhnam.nguyen@hanwhalife.com.vn" xr:uid="{CF992BFF-9EF9-4053-840A-4418E4E80C29}"/>
    <hyperlink ref="AN438" r:id="rId59" display="mailto:vanthai.nguyen@hanwhalife.com.vn" xr:uid="{95F81413-F867-49C8-BE9C-9408900B27B4}"/>
    <hyperlink ref="AO438" r:id="rId60" display="mailto:nguyenvanthai2061@gmail.com" xr:uid="{3F70880A-6B65-48EB-8DD1-863884B0B7C9}"/>
    <hyperlink ref="AN437" r:id="rId61" display="mailto:dieuhuyen.nguyen@hanwhalife.com.vn" xr:uid="{59CEFA86-292F-4A22-BC92-8C863D33645F}"/>
    <hyperlink ref="AO437" r:id="rId62" display="mailto:nguyendieuhuyen46@gmail.com" xr:uid="{92561BDC-63F3-4FE4-88A0-A7A0A09C2545}"/>
    <hyperlink ref="AN436" r:id="rId63" display="mailto:diemquynh.nguyen1@hanwhalife.com.vn" xr:uid="{5CD14B81-D03B-491B-8601-3C3044B50781}"/>
    <hyperlink ref="AO436" r:id="rId64" display="mailto:quynhnguyen626@gmail.com" xr:uid="{209089F3-7C16-4221-9BF1-3EF593662742}"/>
    <hyperlink ref="AN435" r:id="rId65" display="mailto:lanvy.huynh@hanwhalife.com.vn" xr:uid="{38068C9D-5F4C-4759-9651-6F5560C6DBF0}"/>
    <hyperlink ref="AN434" r:id="rId66" display="mailto:kien.le@hanwhalife.com.vn" xr:uid="{704AD9BC-FFBA-49F2-A99F-DA796B8344C9}"/>
    <hyperlink ref="AO434" r:id="rId67" display="mailto:Hongkien.hanwhalife7@gmail.com" xr:uid="{8461A663-AFC9-413E-8CE9-14252CD4B970}"/>
    <hyperlink ref="AN176" r:id="rId68" display="mailto:anhtuan.nguyen1@hanwhalife.com.vn" xr:uid="{2730DA67-71CB-4612-8C6C-91B8D1F673BD}"/>
    <hyperlink ref="AN433" r:id="rId69" display="mailto:hongdiep.nguyen@hanwhalife.com.vn" xr:uid="{CC489F35-29CD-4ADE-A4A2-B206EDB0F48F}"/>
    <hyperlink ref="AO433" r:id="rId70" display="mailto:hongdiepkt33@gmail.com" xr:uid="{58590910-E2E8-4AE8-BB61-B2A62D5062FD}"/>
    <hyperlink ref="AN432" r:id="rId71" display="mailto:huong.doan@hanwhalife.com.vn" xr:uid="{9C7F39EB-D1EE-43DD-883C-A881DDB6CA38}"/>
    <hyperlink ref="AO432" r:id="rId72" display="mailto:huong105381@gmail.com" xr:uid="{12204922-70C7-4306-A1FA-3C40741558CC}"/>
    <hyperlink ref="AN202" r:id="rId73" display="mailto:phuong.nguyen@hanwhalife.com.vn" xr:uid="{AF083BBF-236E-499F-B70C-E5E827B0239D}"/>
    <hyperlink ref="AN431" r:id="rId74" display="mailto:nhungoc.bui@hanwhalife.com.vn" xr:uid="{FA6E97A2-B462-4D8D-864B-419E88FF2520}"/>
    <hyperlink ref="AO431" r:id="rId75" display="mailto:buinhungoc2308@gmail.com" xr:uid="{CC32B614-D38C-4809-8438-291C7D64A7B2}"/>
    <hyperlink ref="AN430" r:id="rId76" display="mailto:myanh.ly@hanwhalife.com.vn" xr:uid="{7E25CA27-4A1E-4762-A10E-A5BC846A9E96}"/>
    <hyperlink ref="AO430" r:id="rId77" display="mailto:myanhhly@gmail.com" xr:uid="{A92E6535-03C1-4388-82A2-7AFFF215BBF4}"/>
    <hyperlink ref="AO427" r:id="rId78" display="mailto:Thuyvi121@gmail.com" xr:uid="{B7DDC6A2-E335-4E37-AD96-617214A2846D}"/>
    <hyperlink ref="AN427" r:id="rId79" display="mailto:thuyvi.nguyen@hanwhalife.com.vn" xr:uid="{30B45661-56DC-4ACE-9F88-CAB7B5D5BDB8}"/>
    <hyperlink ref="AO429" r:id="rId80" display="mailto:nguyenduykhanhnam@gmail.com" xr:uid="{8430B516-AA45-4C74-B62F-55EBABCAFAE1}"/>
    <hyperlink ref="AN428" r:id="rId81" display="mailto:thuychung.ly@hanwhalife.com.vn" xr:uid="{BCD53E70-1522-49B6-B979-A5CE7767FAFA}"/>
    <hyperlink ref="AO428" r:id="rId82" display="mailto:thchungly@gmail.com" xr:uid="{1568B023-2C3F-4764-86AF-7633EFA63A5A}"/>
    <hyperlink ref="AN426" r:id="rId83" display="mailto:minhthu.do1@hanwhalife.com.vn" xr:uid="{C98B15B4-928E-4EEE-B09A-4A0D37ED2DCE}"/>
    <hyperlink ref="AO426" r:id="rId84" display="mailto:Thudo6991@gmail.com" xr:uid="{A7BC0628-733A-4DBF-9067-C1831EF2D88F}"/>
    <hyperlink ref="AN425" r:id="rId85" display="mailto:thuynguyen.nguyen@hanwhalife.com.vn" xr:uid="{1F5D1E78-CF12-497D-9A57-398575015154}"/>
    <hyperlink ref="AO425" r:id="rId86" display="mailto:Thuynguyen.nguyen1225@gmail.com" xr:uid="{07CED541-EA13-49B1-B25E-12643AC09CB1}"/>
    <hyperlink ref="AN424" r:id="rId87" display="mailto:thuhuong.hoang@hanwhalife.com.vn" xr:uid="{0EAF8F33-E99F-4736-B41C-2EC4F0799DBC}"/>
    <hyperlink ref="AO424" r:id="rId88" display="mailto:hoanghuong13dqt@gmail.com" xr:uid="{6C2DDAB8-02A1-47C7-925D-3BFF0360A43D}"/>
    <hyperlink ref="AN423" r:id="rId89" display="mailto:vanthong.pham@hanwhalife.com.vn" xr:uid="{E7206F1A-B5D9-4281-A478-1C552955564F}"/>
    <hyperlink ref="AO423" r:id="rId90" display="mailto:pham.thong96@gmail.com" xr:uid="{728B09DE-C810-427B-A601-8E61BFFF5CF1}"/>
    <hyperlink ref="AO415" r:id="rId91" display="mailto:dctit93@gmail.com" xr:uid="{2AC93AA0-6778-406D-82CA-DD72A1D5D1C5}"/>
    <hyperlink ref="AN415" r:id="rId92" display="mailto:congtien.do@hanwhalife.com.vn" xr:uid="{4008DC0A-5977-4636-8389-86C167F1EC7B}"/>
    <hyperlink ref="AO417" r:id="rId93" display="mailto:qfavinhqfa@gmail.com" xr:uid="{15286698-1578-40D8-BB7B-7696BA0F4880}"/>
    <hyperlink ref="AN417" r:id="rId94" display="mailto:longvinh.pham@hanwhalife.com.vn" xr:uid="{D6E677FA-A124-4BD3-B4A9-EB7B63D7D1E6}"/>
    <hyperlink ref="AO418" r:id="rId95" display="mailto:phuongnguyen.p060759@gmail.com" xr:uid="{CFB93964-90D3-4AFC-9583-DD7EA19438BD}"/>
    <hyperlink ref="AN418" r:id="rId96" display="mailto:phuong.nguyen2@hanwhalife.com.vn" xr:uid="{2E7B7F95-0D41-4A62-9BA1-187C3646292F}"/>
    <hyperlink ref="AO419" r:id="rId97" display="mailto:ntdoank12@gmail.com" xr:uid="{A3B82F0D-CC8D-43F6-B64F-A591224EB271}"/>
    <hyperlink ref="AN419" r:id="rId98" display="mailto:doan.nguyen@hanwhalife.com.vn" xr:uid="{AD5A0D40-5AA8-4275-B4CC-2ACE7C925639}"/>
    <hyperlink ref="AO420" r:id="rId99" display="mailto:nguyenthithien329@gmail.com" xr:uid="{2FE4FC95-9232-43ED-942F-7B83434EEDD1}"/>
    <hyperlink ref="AN420" r:id="rId100" display="mailto:thien.nguyen@hanwhalife.com.vn" xr:uid="{9D3C609B-EC4D-4F23-812F-0786A162C9E6}"/>
    <hyperlink ref="AO421" r:id="rId101" display="mailto:thuong09fall@gmail.com" xr:uid="{48025FEA-260E-4693-A9E2-DCFE1BE0B88B}"/>
    <hyperlink ref="AN421" r:id="rId102" display="mailto:thuong.tran1@hanwhalife.com.vn" xr:uid="{8F444B9F-D5B4-4644-82CA-82B05EDF0758}"/>
    <hyperlink ref="AN155" r:id="rId103" display="mailto:thuyduong.nguyen@hanwhalife.com.vn" xr:uid="{33D97F73-7AAB-42FF-B73F-EC1CC1CBD13D}"/>
    <hyperlink ref="AN413" r:id="rId104" display="mailto:camtu.tran@hanwhalife.com.vn" xr:uid="{A57932DC-1CD0-4A8E-A536-1F4C1D74936E}"/>
    <hyperlink ref="AO413" r:id="rId105" display="mailto:hlv.camtu@gmail.com" xr:uid="{A3B457BD-74B0-4561-A40D-8AE5095D78E1}"/>
    <hyperlink ref="AN412" r:id="rId106" display="mailto:xuantrang.vo@hanwhalife.com.vn" xr:uid="{EDEF8263-3A04-4E95-B864-EF8853C7F961}"/>
    <hyperlink ref="AO412" r:id="rId107" display="mailto:xuantrang760@gmail.com" xr:uid="{D9AD3A64-B29F-4BC9-89E3-FFD49135FCAA}"/>
    <hyperlink ref="AO411" r:id="rId108" display="mailto:damphuonghoa183@gmail.com" xr:uid="{4CD9E9F4-CBEE-4F24-9EFB-D3A47439410E}"/>
    <hyperlink ref="AN411" r:id="rId109" display="mailto:phuonghoa.dam@hanwhalife.com.vn" xr:uid="{5CA242C3-ECCD-44F3-80AE-04575CCDFD68}"/>
    <hyperlink ref="AN410" r:id="rId110" display="mailto:kieuminh.vo@hanwhalife.com.vn" xr:uid="{D6CDC099-95F9-4967-9D6D-8BF040B00074}"/>
    <hyperlink ref="AO410" r:id="rId111" display="mailto:drkieuminh@gmail.com" xr:uid="{298702C8-7773-4EC2-9A0A-412889876FBF}"/>
    <hyperlink ref="AO409" r:id="rId112" display="mailto:nguyengiahuy3939@gmail.com" xr:uid="{2A99E128-541A-49D6-9EA2-DC1C23A9AC2B}"/>
    <hyperlink ref="AN409" r:id="rId113" display="mailto:giahuy.nguyen1@hanwhalife.com.vn" xr:uid="{55DCB37A-5F59-4241-B638-4139BBB35E67}"/>
    <hyperlink ref="AN408" r:id="rId114" display="mailto:thuy.ha@hanwhalife.com.vn" xr:uid="{3EA71CAC-38BF-40CA-A488-FE9CD63C8763}"/>
    <hyperlink ref="AO408" r:id="rId115" display="mailto:thuyha1999ls@gmail.com" xr:uid="{E26423AF-631E-45EA-97C4-AE1BA386A80E}"/>
    <hyperlink ref="AN407" r:id="rId116" display="mailto:thuhoai.nguyen@hanwhalife.com.vn" xr:uid="{A7C08BF6-68C0-4E20-8C7C-0D8AAEAEE1D4}"/>
    <hyperlink ref="AN406" r:id="rId117" display="mailto:lan.nguyen2@hanwhalife.com.vn" xr:uid="{B0742BDB-5E14-4856-B0E7-5FB54589DA21}"/>
    <hyperlink ref="AN405" r:id="rId118" display="mailto:bichthao.ong@hanwhalife.com.vn" xr:uid="{BF11EB92-9836-4AAB-AB04-8633340D6F4F}"/>
    <hyperlink ref="AN404" r:id="rId119" display="mailto:trangdai.tran@hanwhalife.com.vn" xr:uid="{FC76DA55-D265-4489-BB7B-9D676E939956}"/>
    <hyperlink ref="AN403" r:id="rId120" display="mailto:thuylinh.le@hanwhalife.com.vn" xr:uid="{2EABB5C6-6BEE-4AB9-949D-16D5F367B2A3}"/>
    <hyperlink ref="AN400" r:id="rId121" display="mailto:mai.nguyen@hanwhalife.com.vn" xr:uid="{65736AFC-838C-46F6-BC85-D7DFF5846162}"/>
    <hyperlink ref="AN401" r:id="rId122" display="mailto:phuongthao.nguyen3@hanwhalife.com.vn" xr:uid="{85699342-BB11-4E30-B736-9FFBBFEEC66C}"/>
    <hyperlink ref="AN402" r:id="rId123" display="mailto:hai.pham@hanwhalife.com.vn" xr:uid="{4B0AB3A1-75E2-421A-90D4-6F17FE353F05}"/>
    <hyperlink ref="AN399" r:id="rId124" display="mailto:ngat.pham@hanwhalife.com.vn" xr:uid="{5793EECB-027F-408C-9BA4-69EA7E534482}"/>
    <hyperlink ref="AN398" r:id="rId125" display="mailto:truonggiang.vuong@hanwhalife.com.vn" xr:uid="{70C83280-CF74-4800-8EAE-C6BF9B9702D5}"/>
    <hyperlink ref="AN397" r:id="rId126" display="mailto:danquyen.pham@hanwhalife.com.vn" xr:uid="{35746257-DC67-48A0-A6DB-FB7031F5D865}"/>
    <hyperlink ref="AN395" r:id="rId127" display="mailto:ngochoa.nguyen@hanwhalife.com.vn" xr:uid="{15A53D49-3F0E-4939-AB84-B31A9656FF8A}"/>
    <hyperlink ref="AN396" r:id="rId128" display="mailto:trong.hoang@hanwhalife.com.vn" xr:uid="{B0A590AB-8B1E-4177-8CEF-B56E97675D2F}"/>
    <hyperlink ref="AN394" r:id="rId129" display="mailto:kimthanh.tran@hanwhalife.com.vn" xr:uid="{A50F1087-A827-4C5F-AB27-BB9BAA48960E}"/>
    <hyperlink ref="AN393" r:id="rId130" display="mailto:thuytrang.nguyen1@hanwhalife.com.vn" xr:uid="{D60E3D3F-51C4-4C57-8808-35E1F5EA9BE1}"/>
    <hyperlink ref="AN392" r:id="rId131" display="mailto:ngocanh.nguyen1@hanwhalife.com.vn" xr:uid="{7A94D60C-7215-4726-A1EF-A8C80679592D}"/>
    <hyperlink ref="AO392" r:id="rId132" display="mailto:anhsnguyen17@gmail.com" xr:uid="{F1F133F3-6893-4214-A9E0-D94FBB87C5CC}"/>
    <hyperlink ref="AN391" r:id="rId133" display="mailto:ngoclinh.dao@hanwhalife.com.vn" xr:uid="{F4CD0D8C-6690-4CC9-B350-4B3634B9B1CA}"/>
    <hyperlink ref="AN390" r:id="rId134" display="mailto:tuyet.hoang@hanwhalife.com.vn" xr:uid="{FD97B0CB-9AD5-40D1-A60B-CC9C62775EC6}"/>
    <hyperlink ref="AN389" r:id="rId135" display="mailto:tienmanh.khong@hanwhalife.com.vn" xr:uid="{59D2BA4B-B175-46A5-8FA3-F87C0A0F0C1D}"/>
    <hyperlink ref="AN388" r:id="rId136" display="mailto:quocnam.nguyen1@hanwhalife.com.vn" xr:uid="{5C53AB44-FDB5-43DC-A62D-768CAB22B50D}"/>
    <hyperlink ref="AO388" r:id="rId137" display="mailto:nqn0203@gmail.com" xr:uid="{F7A613E1-4B2B-443B-8A64-229B00A811FE}"/>
    <hyperlink ref="AN387" r:id="rId138" display="mailto:phuongthuy.dao@hanwhalife.com.vn" xr:uid="{27C2ED4F-1B26-4243-9F4D-D1F5B56BBC89}"/>
    <hyperlink ref="AO387" r:id="rId139" display="mailto:pthuy2610@gmail.com" xr:uid="{6087B362-7D44-4078-8926-68D4E4FADB67}"/>
    <hyperlink ref="AN386" r:id="rId140" display="mailto:thanhhoai.nguyen1@hanwhalife.com.vn" xr:uid="{BB42124A-5344-45DC-A728-D55B6880335D}"/>
    <hyperlink ref="AN385" r:id="rId141" display="mailto:anhthu.pham@hanwhalife.com.vn" xr:uid="{1AAE71BB-6431-4807-A4F6-C30AB97D90F5}"/>
    <hyperlink ref="AN384" r:id="rId142" display="mailto:quynhhuong.nguyen@hanwhalife.com.vn" xr:uid="{007AA683-7ADA-4AAC-A575-4FCC444050BE}"/>
    <hyperlink ref="AN383" r:id="rId143" display="mailto:hoangoanh.tran@hanwhalife.com.vn" xr:uid="{DB3DA64F-FF9D-49AB-8E4F-DA5F1DADF970}"/>
    <hyperlink ref="AO383" r:id="rId144" display="mailto:oanhtran150294@gmail.com" xr:uid="{6563905B-E8ED-46E2-83DA-C56D5F9A3FE1}"/>
    <hyperlink ref="AN382" r:id="rId145" display="mailto:dangchau.tran@hanwhalife.com.vn" xr:uid="{B0D5BEDC-045D-4BFF-954D-02DDE61126E0}"/>
    <hyperlink ref="AO382" r:id="rId146" display="mailto:chautrantd@gmail.com" xr:uid="{96E77CB8-2E8E-422D-9476-C5FE4EF60855}"/>
    <hyperlink ref="AN381" r:id="rId147" display="mailto:myanh.nguyen@hanwhalife.com.vn" xr:uid="{2CD9C95C-3037-428B-A481-0B641E0D0A05}"/>
    <hyperlink ref="AN380" r:id="rId148" display="mailto:giang.nguyen1@hanwhalife.com.vn" xr:uid="{6789D365-3C65-443D-BA79-3464961C2403}"/>
    <hyperlink ref="AN361" r:id="rId149" display="mailto:dieuhang.tran@hanwhalife.com.vn" xr:uid="{887B3917-DCD7-4A57-9A8D-07C301B18BDD}"/>
    <hyperlink ref="AN379" r:id="rId150" display="mailto:mydung.le@hanwhalife.com.vn" xr:uid="{D02E57CC-0ECA-4C33-9EA5-A73981D5017F}"/>
    <hyperlink ref="AN378" r:id="rId151" display="mailto:kimngan.tran@hanwhalife.com.vn" xr:uid="{614F0E1A-7CC9-44F7-8E97-07864EB18CBE}"/>
    <hyperlink ref="AO378" r:id="rId152" display="mailto:kimngan08dlqt@gmail.com" xr:uid="{2A173C43-BB14-4B5C-A324-F41B4A7C92A5}"/>
    <hyperlink ref="AN377" r:id="rId153" display="mailto:ngoctan.pham@hanwhalife.com.vn" xr:uid="{04613BD4-36A4-4127-8796-70EC2380A3DE}"/>
    <hyperlink ref="AN376" r:id="rId154" display="mailto:quynhtrang.pham@hanwhalife.com.vn" xr:uid="{53059AA1-14A7-40D3-BF31-4CB1B866E09D}"/>
    <hyperlink ref="AN375" r:id="rId155" display="mailto:dinhdo.tran@hanwhalife.com.vn" xr:uid="{A09FDCE9-2E78-4756-9D20-06336DCF5B16}"/>
    <hyperlink ref="AN374" r:id="rId156" display="mailto:thoaimy.pham@hanwhalife.com.vn" xr:uid="{10275AF0-FE19-42D7-B74D-0AA50D9AEB77}"/>
    <hyperlink ref="AN373" r:id="rId157" display="mailto:vietdat.pham1@hanwhalife.com.vn" xr:uid="{7F9B9709-DCC9-4F38-B180-3DC75C730411}"/>
    <hyperlink ref="AN53" r:id="rId158" display="mailto:thanhhoang.le@hanwhalife.com.vn" xr:uid="{6060503E-C847-4B1C-9D6C-D7B1D6C9FBA2}"/>
    <hyperlink ref="AN35" r:id="rId159" display="mailto:phucdong.ho@hanwhalife.com.vn" xr:uid="{7647C3D5-146D-4D3E-9D12-C2A4BBB2F2E7}"/>
    <hyperlink ref="AN372" r:id="rId160" display="mailto:ductrong.cao@hanwhalife.com.vn" xr:uid="{386A0463-DB39-4A07-9418-77A5448D3FE0}"/>
    <hyperlink ref="AN371" r:id="rId161" display="mailto:honggam.phan@hanwhalife.com.vn" xr:uid="{CC727DBB-71B4-47AA-9199-FA4C9A0C0991}"/>
    <hyperlink ref="AN370" r:id="rId162" display="mailto:danvy.nguyen@hanwhalife.com.vn" xr:uid="{16D413CA-425D-49F6-AB99-8A65CE32A135}"/>
    <hyperlink ref="AN369" r:id="rId163" display="mailto:camthach.nguyen@hanwhalife.com.vn" xr:uid="{B17A327A-13A7-461E-8F38-C6B37F096050}"/>
    <hyperlink ref="AN233" r:id="rId164" xr:uid="{2393B57C-6F5E-4753-89F6-F339F7E29695}"/>
    <hyperlink ref="AO472" r:id="rId165" xr:uid="{6EBD76A4-F189-49BE-A2ED-7BE326A5213D}"/>
    <hyperlink ref="AN472" r:id="rId166" xr:uid="{8431E214-2909-4153-92ED-535538244F1C}"/>
    <hyperlink ref="AN469" r:id="rId167" xr:uid="{7F53C92E-8654-431B-BA82-6343F3CE0D5B}"/>
    <hyperlink ref="AN474" r:id="rId168" xr:uid="{1BFF03BD-6C2E-469B-B5A1-E46E18C2D0A3}"/>
    <hyperlink ref="AO474" r:id="rId169" xr:uid="{54AC0B82-7205-419A-89E7-3C4AB99609CB}"/>
    <hyperlink ref="AO475" r:id="rId170" xr:uid="{471BF49C-120C-4841-BA8F-C589A4C7DC51}"/>
    <hyperlink ref="AO476" r:id="rId171" xr:uid="{4072EAFD-64FC-433F-A204-61DFAD63F639}"/>
    <hyperlink ref="AN477" r:id="rId172" xr:uid="{D58D242A-4A98-47A8-ADE8-26BDD9DD17AA}"/>
    <hyperlink ref="AO477" r:id="rId173" xr:uid="{1B6F149D-1663-4001-997F-8C8B845A1615}"/>
    <hyperlink ref="AO478" r:id="rId174" xr:uid="{85A6E1DB-C0C1-4203-B5B3-7CC16680DF59}"/>
    <hyperlink ref="AN478" r:id="rId175" xr:uid="{0F332D5E-0C91-41FD-B27C-BC1D17EA6FAA}"/>
    <hyperlink ref="AO479" r:id="rId176" xr:uid="{C81D4240-9539-44A7-8B2D-3022D63AA6C9}"/>
    <hyperlink ref="AN479" r:id="rId177" xr:uid="{13F37B18-3AAE-462B-B5D4-9D196AC4FAF5}"/>
    <hyperlink ref="AN480" r:id="rId178" xr:uid="{02B94FF5-C1F7-4764-BC24-D6B28C6441BF}"/>
    <hyperlink ref="AO480" r:id="rId179" xr:uid="{16AD6801-3613-43A6-8CFC-2BB01BC9A85B}"/>
    <hyperlink ref="AO484" r:id="rId180" xr:uid="{F777FE7F-3C37-44E3-AE05-F9F8D487E304}"/>
    <hyperlink ref="AO485" r:id="rId181" xr:uid="{0AAAF997-7E16-41F6-B975-FE08F102108E}"/>
    <hyperlink ref="AN422" r:id="rId182" display="mailto:minhchau.pham@hanwhalife.com.vn" xr:uid="{E2FDA29A-F20B-4029-8FC1-990AF14F53EC}"/>
    <hyperlink ref="AO489" r:id="rId183" xr:uid="{EEA3079A-4B24-4674-89EA-1ED908C3BB6D}"/>
    <hyperlink ref="AO492" r:id="rId184" xr:uid="{037C1D26-823C-438E-B6B5-283B4D0E2C2C}"/>
    <hyperlink ref="AO494" r:id="rId185" xr:uid="{259ED487-5A4C-49C6-A44E-C4DFCE456560}"/>
    <hyperlink ref="AO495" r:id="rId186" xr:uid="{21DD84BB-FA21-4539-90E0-E1BE94C003C7}"/>
    <hyperlink ref="AO496" r:id="rId187" xr:uid="{51883D9E-FC2F-49E4-BC19-6DCD9EF4B585}"/>
    <hyperlink ref="AO497" r:id="rId188" xr:uid="{B9BCD808-80AF-49E8-85E2-E1ED8692B04A}"/>
    <hyperlink ref="AO498" r:id="rId189" xr:uid="{0A1D6BEB-4ECA-414D-AC74-9A59C6AF2778}"/>
    <hyperlink ref="AO499" r:id="rId190" xr:uid="{9B77B946-FB76-45CA-AA0F-B6704B0C974F}"/>
    <hyperlink ref="AO500" r:id="rId191" xr:uid="{66730BB1-6537-4A8A-8522-07E2F22D37AD}"/>
    <hyperlink ref="AO501" r:id="rId192" xr:uid="{74FB7BB2-B4A3-4CE5-BDF8-E87CDA6741EE}"/>
    <hyperlink ref="AO502" r:id="rId193" xr:uid="{62ABF12E-F8D2-4933-9836-A5A9DD71D568}"/>
    <hyperlink ref="AO506" r:id="rId194" xr:uid="{8D9796D0-98B2-47E9-8272-7EEB0CE16FB3}"/>
    <hyperlink ref="AO505" r:id="rId195" xr:uid="{73FFCF3A-526B-4B80-8848-25C90004147C}"/>
    <hyperlink ref="AO509" r:id="rId196" xr:uid="{4F166C1E-A25D-4E24-830D-152E18D6D126}"/>
    <hyperlink ref="AO514" r:id="rId197" xr:uid="{112F3E21-C7AE-4F01-924F-4C61FD9FED0B}"/>
    <hyperlink ref="AN515" r:id="rId198" xr:uid="{223AF300-91CD-4139-8896-D3DC7A79D21A}"/>
    <hyperlink ref="AO515" r:id="rId199" xr:uid="{03248EAE-C780-4861-B285-12B6C8C4EE8E}"/>
    <hyperlink ref="AN511" r:id="rId200" xr:uid="{9E64FFFA-314F-4EA3-9AA9-D98004F4A5DE}"/>
    <hyperlink ref="AN512" r:id="rId201" xr:uid="{B6471016-5406-404E-99EB-1644F42B7450}"/>
    <hyperlink ref="AN514" r:id="rId202" xr:uid="{2BCDEDC5-ED22-49EC-8E22-E5A2A349719A}"/>
    <hyperlink ref="AO516" r:id="rId203" xr:uid="{B8A612ED-6C2F-44D1-BBAE-140D3D62E5A0}"/>
    <hyperlink ref="AO517" r:id="rId204" xr:uid="{1CE56CAF-DB84-4690-934D-A7FCB2A85631}"/>
    <hyperlink ref="AN516" r:id="rId205" xr:uid="{709F0B8B-8D51-4FB3-BF13-1FFC564B63B4}"/>
    <hyperlink ref="AO518" r:id="rId206" xr:uid="{7E6B016A-AE11-403F-93B5-2BFCEC1AF7CD}"/>
    <hyperlink ref="AN518" r:id="rId207" xr:uid="{77243F78-1A89-487C-82F3-278C255B022C}"/>
    <hyperlink ref="AO519" r:id="rId208" xr:uid="{4EA91CD0-2221-4406-A6A8-D6E4428CE441}"/>
    <hyperlink ref="AO520" r:id="rId209" xr:uid="{45392D38-B358-49BE-B0A3-E0C9F36494C7}"/>
    <hyperlink ref="AO521" r:id="rId210" xr:uid="{831017C5-7521-4F7F-88EC-228D8251E7F2}"/>
    <hyperlink ref="AO522" r:id="rId211" xr:uid="{FC4EF214-44C4-4632-B6EC-845693A4361F}"/>
    <hyperlink ref="AO523" r:id="rId212" xr:uid="{AC013140-A5D9-4E44-989E-3260633C36C9}"/>
  </hyperlinks>
  <pageMargins left="0.7" right="0.7" top="0.75" bottom="0.75" header="0.3" footer="0.3"/>
  <legacyDrawing r:id="rId213"/>
  <tableParts count="1">
    <tablePart r:id="rId21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BB6D-7D6E-4842-9FEA-5D1A7D46990E}">
  <sheetPr>
    <tabColor rgb="FFC00000"/>
  </sheetPr>
  <dimension ref="A1:AB46"/>
  <sheetViews>
    <sheetView showGridLines="0" zoomScale="90" zoomScaleNormal="90" workbookViewId="0">
      <pane xSplit="3" ySplit="6" topLeftCell="D7" activePane="bottomRight" state="frozen"/>
      <selection pane="topRight" activeCell="D1" sqref="D1"/>
      <selection pane="bottomLeft" activeCell="A7" sqref="A7"/>
      <selection pane="bottomRight" activeCell="M20" sqref="M20"/>
    </sheetView>
  </sheetViews>
  <sheetFormatPr defaultRowHeight="14.5" outlineLevelRow="1" x14ac:dyDescent="0.35"/>
  <cols>
    <col min="2" max="2" width="18.7265625" customWidth="1"/>
    <col min="3" max="3" width="20.81640625" bestFit="1" customWidth="1"/>
    <col min="4" max="4" width="7.54296875" style="384" hidden="1" customWidth="1"/>
    <col min="5" max="5" width="13.54296875" style="384" hidden="1" customWidth="1"/>
    <col min="6" max="6" width="17.1796875" style="384" hidden="1" customWidth="1"/>
    <col min="7" max="7" width="7.54296875" style="384" hidden="1" customWidth="1"/>
    <col min="8" max="8" width="7.54296875" style="152" customWidth="1"/>
    <col min="9" max="9" width="13.54296875" style="152" customWidth="1"/>
    <col min="10" max="10" width="17.1796875" style="152" customWidth="1"/>
    <col min="11" max="12" width="7.54296875" style="152" customWidth="1"/>
    <col min="13" max="13" width="13.54296875" style="152" customWidth="1"/>
    <col min="14" max="14" width="17.1796875" style="152" customWidth="1"/>
    <col min="15" max="15" width="7.54296875" style="152" customWidth="1"/>
    <col min="16" max="16" width="7.54296875" style="175" hidden="1" customWidth="1"/>
    <col min="17" max="17" width="13.54296875" style="175" hidden="1" customWidth="1"/>
    <col min="18" max="18" width="17.1796875" style="175" hidden="1" customWidth="1"/>
    <col min="19" max="19" width="7.54296875" style="175" hidden="1" customWidth="1"/>
    <col min="20" max="20" width="7.54296875" style="198" hidden="1" customWidth="1"/>
    <col min="21" max="21" width="13.54296875" style="198" hidden="1" customWidth="1"/>
    <col min="22" max="22" width="17.1796875" style="198" hidden="1" customWidth="1"/>
    <col min="23" max="23" width="7.54296875" style="198" hidden="1" customWidth="1"/>
    <col min="24" max="24" width="7.54296875" style="175" hidden="1" customWidth="1"/>
    <col min="25" max="25" width="13.54296875" style="175" hidden="1" customWidth="1"/>
    <col min="26" max="26" width="17.1796875" style="175" hidden="1" customWidth="1"/>
    <col min="27" max="27" width="7.54296875" style="175" hidden="1" customWidth="1"/>
    <col min="28" max="28" width="18.54296875" style="175" hidden="1" customWidth="1"/>
    <col min="30" max="30" width="15.1796875" customWidth="1"/>
    <col min="31" max="31" width="22.453125" customWidth="1"/>
  </cols>
  <sheetData>
    <row r="1" spans="1:28" ht="15" thickBot="1" x14ac:dyDescent="0.4">
      <c r="D1" s="403" t="s">
        <v>3051</v>
      </c>
      <c r="E1" s="403"/>
      <c r="F1" s="403"/>
      <c r="G1" s="403" t="s">
        <v>3058</v>
      </c>
      <c r="H1" s="152" t="s">
        <v>3058</v>
      </c>
      <c r="K1" s="152" t="s">
        <v>3058</v>
      </c>
      <c r="L1" s="152" t="s">
        <v>3058</v>
      </c>
      <c r="O1" s="152" t="s">
        <v>3058</v>
      </c>
      <c r="S1" s="175" t="s">
        <v>3058</v>
      </c>
      <c r="W1" s="198" t="s">
        <v>3058</v>
      </c>
      <c r="AA1" s="175" t="s">
        <v>3058</v>
      </c>
    </row>
    <row r="2" spans="1:28" s="428" customFormat="1" x14ac:dyDescent="0.35">
      <c r="A2" s="143" t="s">
        <v>0</v>
      </c>
      <c r="B2" s="144" t="s">
        <v>3018</v>
      </c>
      <c r="C2" s="144" t="s">
        <v>3019</v>
      </c>
      <c r="D2" s="677" t="s">
        <v>3040</v>
      </c>
      <c r="E2" s="678"/>
      <c r="F2" s="679"/>
      <c r="G2" s="426"/>
      <c r="H2" s="677" t="s">
        <v>3049</v>
      </c>
      <c r="I2" s="678"/>
      <c r="J2" s="679"/>
      <c r="K2" s="426"/>
      <c r="L2" s="677" t="s">
        <v>16856</v>
      </c>
      <c r="M2" s="678"/>
      <c r="N2" s="679"/>
      <c r="O2" s="426"/>
      <c r="P2" s="677" t="s">
        <v>3061</v>
      </c>
      <c r="Q2" s="678"/>
      <c r="R2" s="679"/>
      <c r="S2" s="426"/>
      <c r="T2" s="677" t="s">
        <v>3062</v>
      </c>
      <c r="U2" s="678"/>
      <c r="V2" s="679"/>
      <c r="W2" s="426"/>
      <c r="X2" s="677" t="s">
        <v>3059</v>
      </c>
      <c r="Y2" s="678"/>
      <c r="Z2" s="679"/>
      <c r="AA2" s="426"/>
      <c r="AB2" s="427"/>
    </row>
    <row r="3" spans="1:28" x14ac:dyDescent="0.35">
      <c r="A3" s="136"/>
      <c r="B3" s="137"/>
      <c r="C3" s="138"/>
      <c r="D3" s="404" t="s">
        <v>3041</v>
      </c>
      <c r="E3" s="405" t="s">
        <v>3009</v>
      </c>
      <c r="F3" s="405" t="s">
        <v>3039</v>
      </c>
      <c r="G3" s="404" t="s">
        <v>2824</v>
      </c>
      <c r="H3" s="153" t="s">
        <v>3041</v>
      </c>
      <c r="I3" s="154" t="s">
        <v>3009</v>
      </c>
      <c r="J3" s="154" t="s">
        <v>3039</v>
      </c>
      <c r="K3" s="153" t="s">
        <v>2824</v>
      </c>
      <c r="L3" s="385" t="s">
        <v>3041</v>
      </c>
      <c r="M3" s="386" t="s">
        <v>3009</v>
      </c>
      <c r="N3" s="386" t="s">
        <v>3039</v>
      </c>
      <c r="O3" s="385" t="s">
        <v>2824</v>
      </c>
      <c r="P3" s="176" t="s">
        <v>3041</v>
      </c>
      <c r="Q3" s="177" t="s">
        <v>3009</v>
      </c>
      <c r="R3" s="177" t="s">
        <v>3039</v>
      </c>
      <c r="S3" s="176" t="s">
        <v>2824</v>
      </c>
      <c r="T3" s="199" t="s">
        <v>3041</v>
      </c>
      <c r="U3" s="200" t="s">
        <v>3009</v>
      </c>
      <c r="V3" s="200" t="s">
        <v>3039</v>
      </c>
      <c r="W3" s="199" t="s">
        <v>2824</v>
      </c>
      <c r="X3" s="176" t="s">
        <v>3041</v>
      </c>
      <c r="Y3" s="177" t="s">
        <v>3009</v>
      </c>
      <c r="Z3" s="177" t="s">
        <v>3039</v>
      </c>
      <c r="AA3" s="176" t="s">
        <v>2824</v>
      </c>
      <c r="AB3" s="221" t="s">
        <v>2824</v>
      </c>
    </row>
    <row r="4" spans="1:28" s="428" customFormat="1" x14ac:dyDescent="0.35">
      <c r="A4" s="140" t="s">
        <v>3042</v>
      </c>
      <c r="B4" s="141"/>
      <c r="C4" s="142"/>
      <c r="D4" s="142"/>
      <c r="E4" s="429" t="e">
        <f>F4/D7</f>
        <v>#REF!</v>
      </c>
      <c r="F4" s="429" t="e">
        <f>SUBTOTAL(9,F5:F44)</f>
        <v>#REF!</v>
      </c>
      <c r="G4" s="142"/>
      <c r="H4" s="142"/>
      <c r="I4" s="429" t="e">
        <f>J4/H7</f>
        <v>#REF!</v>
      </c>
      <c r="J4" s="429" t="e">
        <f>SUBTOTAL(9,J5:J44)</f>
        <v>#REF!</v>
      </c>
      <c r="K4" s="142"/>
      <c r="L4" s="142"/>
      <c r="M4" s="429" t="e">
        <f>N4/L7</f>
        <v>#REF!</v>
      </c>
      <c r="N4" s="429" t="e">
        <f>SUBTOTAL(9,N5:N44)</f>
        <v>#REF!</v>
      </c>
      <c r="O4" s="142"/>
      <c r="P4" s="142"/>
      <c r="Q4" s="429" t="e">
        <f>R4/P7</f>
        <v>#REF!</v>
      </c>
      <c r="R4" s="429" t="e">
        <f>SUBTOTAL(9,R5:R44)</f>
        <v>#REF!</v>
      </c>
      <c r="S4" s="142"/>
      <c r="T4" s="142"/>
      <c r="U4" s="429" t="e">
        <f>V4/T7</f>
        <v>#REF!</v>
      </c>
      <c r="V4" s="429" t="e">
        <f>SUBTOTAL(9,V5:V44)</f>
        <v>#REF!</v>
      </c>
      <c r="W4" s="142"/>
      <c r="X4" s="142"/>
      <c r="Y4" s="429" t="e">
        <f>Z4/X7</f>
        <v>#REF!</v>
      </c>
      <c r="Z4" s="429" t="e">
        <f>SUBTOTAL(9,Z5:Z44)</f>
        <v>#REF!</v>
      </c>
      <c r="AA4" s="142"/>
      <c r="AB4" s="430"/>
    </row>
    <row r="5" spans="1:28" s="428" customFormat="1" x14ac:dyDescent="0.35">
      <c r="A5" s="130" t="s">
        <v>3037</v>
      </c>
      <c r="B5" s="131"/>
      <c r="C5" s="132"/>
      <c r="D5" s="132"/>
      <c r="E5" s="431" t="e">
        <f>F5/D7</f>
        <v>#REF!</v>
      </c>
      <c r="F5" s="432" t="e">
        <f>SUBTOTAL(9,F6:F29)</f>
        <v>#REF!</v>
      </c>
      <c r="G5" s="132"/>
      <c r="H5" s="132"/>
      <c r="I5" s="431" t="e">
        <f>J5/H7</f>
        <v>#REF!</v>
      </c>
      <c r="J5" s="432" t="e">
        <f>SUBTOTAL(9,J6:J29)</f>
        <v>#REF!</v>
      </c>
      <c r="K5" s="132"/>
      <c r="L5" s="132"/>
      <c r="M5" s="431" t="e">
        <f>N5/L7</f>
        <v>#REF!</v>
      </c>
      <c r="N5" s="432" t="e">
        <f>SUBTOTAL(9,N6:N29)</f>
        <v>#REF!</v>
      </c>
      <c r="O5" s="132"/>
      <c r="P5" s="132"/>
      <c r="Q5" s="431" t="e">
        <f>R5/P7</f>
        <v>#REF!</v>
      </c>
      <c r="R5" s="432" t="e">
        <f>SUBTOTAL(9,R6:R29)</f>
        <v>#REF!</v>
      </c>
      <c r="S5" s="132"/>
      <c r="T5" s="132"/>
      <c r="U5" s="431" t="e">
        <f>V5/T7</f>
        <v>#REF!</v>
      </c>
      <c r="V5" s="432" t="e">
        <f>SUBTOTAL(9,V6:V29)</f>
        <v>#REF!</v>
      </c>
      <c r="W5" s="132"/>
      <c r="X5" s="132"/>
      <c r="Y5" s="431" t="e">
        <f>Z5/X7</f>
        <v>#REF!</v>
      </c>
      <c r="Z5" s="432" t="e">
        <f>SUBTOTAL(9,Z6:Z29)</f>
        <v>#REF!</v>
      </c>
      <c r="AA5" s="132"/>
      <c r="AB5" s="433"/>
    </row>
    <row r="6" spans="1:28" ht="21" x14ac:dyDescent="0.35">
      <c r="A6" s="134"/>
      <c r="B6" s="135" t="s">
        <v>3046</v>
      </c>
      <c r="C6" s="135"/>
      <c r="D6" s="408"/>
      <c r="E6" s="409"/>
      <c r="F6" s="410" t="e">
        <f>SUBTOTAL(9,F7:F20)</f>
        <v>#REF!</v>
      </c>
      <c r="G6" s="411" t="s">
        <v>3063</v>
      </c>
      <c r="H6" s="157"/>
      <c r="I6" s="158"/>
      <c r="J6" s="159" t="e">
        <f>SUBTOTAL(9,J7:J20)</f>
        <v>#REF!</v>
      </c>
      <c r="K6" s="160" t="s">
        <v>3063</v>
      </c>
      <c r="L6" s="389"/>
      <c r="M6" s="390"/>
      <c r="N6" s="391" t="e">
        <f>SUBTOTAL(9,N7:N20)</f>
        <v>#REF!</v>
      </c>
      <c r="O6" s="402" t="s">
        <v>3063</v>
      </c>
      <c r="P6" s="180"/>
      <c r="Q6" s="181"/>
      <c r="R6" s="182" t="e">
        <f>SUBTOTAL(9,R7:R20)</f>
        <v>#REF!</v>
      </c>
      <c r="S6" s="183" t="s">
        <v>3063</v>
      </c>
      <c r="T6" s="203"/>
      <c r="U6" s="204"/>
      <c r="V6" s="205" t="e">
        <f>SUBTOTAL(9,V7:V20)</f>
        <v>#REF!</v>
      </c>
      <c r="W6" s="206" t="s">
        <v>3063</v>
      </c>
      <c r="X6" s="180"/>
      <c r="Y6" s="181"/>
      <c r="Z6" s="182" t="e">
        <f>SUBTOTAL(9,Z7:Z20)</f>
        <v>#REF!</v>
      </c>
      <c r="AA6" s="183" t="s">
        <v>3063</v>
      </c>
      <c r="AB6" s="223"/>
    </row>
    <row r="7" spans="1:28" x14ac:dyDescent="0.35">
      <c r="A7" s="123"/>
      <c r="B7" s="129" t="s">
        <v>3026</v>
      </c>
      <c r="C7" s="124"/>
      <c r="D7" s="412" t="e">
        <f>MAX(#REF!)</f>
        <v>#REF!</v>
      </c>
      <c r="E7" s="413" t="e">
        <f>SUBTOTAL(9,E8:E16)</f>
        <v>#REF!</v>
      </c>
      <c r="F7" s="413" t="e">
        <f>SUBTOTAL(9,F8:F16)</f>
        <v>#REF!</v>
      </c>
      <c r="G7" s="412"/>
      <c r="H7" s="161" t="e">
        <f>MAX(#REF!)</f>
        <v>#REF!</v>
      </c>
      <c r="I7" s="162" t="e">
        <f>SUBTOTAL(9,I8:I16)</f>
        <v>#REF!</v>
      </c>
      <c r="J7" s="162" t="e">
        <f>SUBTOTAL(9,J8:J16)</f>
        <v>#REF!</v>
      </c>
      <c r="K7" s="161"/>
      <c r="L7" s="392" t="e">
        <f>MAX(#REF!)</f>
        <v>#REF!</v>
      </c>
      <c r="M7" s="393" t="e">
        <f>SUBTOTAL(9,M8:M16)</f>
        <v>#REF!</v>
      </c>
      <c r="N7" s="393" t="e">
        <f>SUBTOTAL(9,N8:N16)</f>
        <v>#REF!</v>
      </c>
      <c r="O7" s="392"/>
      <c r="P7" s="184" t="e">
        <f>MAX(#REF!)</f>
        <v>#REF!</v>
      </c>
      <c r="Q7" s="185" t="e">
        <f>SUBTOTAL(9,Q8:Q16)</f>
        <v>#REF!</v>
      </c>
      <c r="R7" s="185" t="e">
        <f>SUBTOTAL(9,R8:R16)</f>
        <v>#REF!</v>
      </c>
      <c r="S7" s="184"/>
      <c r="T7" s="207" t="e">
        <f>MAX(#REF!)</f>
        <v>#REF!</v>
      </c>
      <c r="U7" s="208" t="e">
        <f>SUBTOTAL(9,U8:U16)</f>
        <v>#REF!</v>
      </c>
      <c r="V7" s="208" t="e">
        <f>SUBTOTAL(9,V8:V16)</f>
        <v>#REF!</v>
      </c>
      <c r="W7" s="207"/>
      <c r="X7" s="184" t="e">
        <f>#REF!</f>
        <v>#REF!</v>
      </c>
      <c r="Y7" s="185" t="e">
        <f>SUBTOTAL(9,Y8:Y16)</f>
        <v>#REF!</v>
      </c>
      <c r="Z7" s="185" t="e">
        <f>SUBTOTAL(9,Z8:Z16)</f>
        <v>#REF!</v>
      </c>
      <c r="AA7" s="184"/>
      <c r="AB7" s="224"/>
    </row>
    <row r="8" spans="1:28" outlineLevel="1" x14ac:dyDescent="0.35">
      <c r="A8" s="123"/>
      <c r="B8" s="124"/>
      <c r="C8" s="124" t="s">
        <v>3031</v>
      </c>
      <c r="D8" s="412"/>
      <c r="E8" s="413" t="e">
        <f>SUM(#REF!)/$D$7</f>
        <v>#REF!</v>
      </c>
      <c r="F8" s="413" t="e">
        <f>E8*$D$7</f>
        <v>#REF!</v>
      </c>
      <c r="G8" s="412"/>
      <c r="H8" s="161"/>
      <c r="I8" s="162">
        <f>SUM('Cam Ranh - bay'!I7:I9)/598</f>
        <v>1908361.2040133779</v>
      </c>
      <c r="J8" s="162" t="e">
        <f>I8*$H$7</f>
        <v>#REF!</v>
      </c>
      <c r="K8" s="161"/>
      <c r="L8" s="392"/>
      <c r="M8" s="393">
        <f>SUM('Template Quotation '!I7:I7)/598</f>
        <v>0</v>
      </c>
      <c r="N8" s="393" t="e">
        <f>M8*$L$7</f>
        <v>#REF!</v>
      </c>
      <c r="O8" s="392"/>
      <c r="P8" s="184"/>
      <c r="Q8" s="185" t="e">
        <f>SUM(#REF!)/598</f>
        <v>#REF!</v>
      </c>
      <c r="R8" s="185" t="e">
        <f>Q8*$P$7</f>
        <v>#REF!</v>
      </c>
      <c r="S8" s="184"/>
      <c r="T8" s="207"/>
      <c r="U8" s="208" t="e">
        <f>SUM(#REF!)/598</f>
        <v>#REF!</v>
      </c>
      <c r="V8" s="208" t="e">
        <f>U8*$T$7</f>
        <v>#REF!</v>
      </c>
      <c r="W8" s="207"/>
      <c r="X8" s="184"/>
      <c r="Y8" s="185" t="e">
        <f>SUM(#REF!)/X7</f>
        <v>#REF!</v>
      </c>
      <c r="Z8" s="185" t="e">
        <f>Y8*$X$7</f>
        <v>#REF!</v>
      </c>
      <c r="AA8" s="184"/>
      <c r="AB8" s="225"/>
    </row>
    <row r="9" spans="1:28" outlineLevel="1" x14ac:dyDescent="0.35">
      <c r="A9" s="123"/>
      <c r="B9" s="124"/>
      <c r="C9" s="124" t="s">
        <v>3032</v>
      </c>
      <c r="D9" s="412"/>
      <c r="E9" s="413" t="e">
        <f>SUM(#REF!)/$D$7</f>
        <v>#REF!</v>
      </c>
      <c r="F9" s="413" t="e">
        <f t="shared" ref="F9:F16" si="0">E9*$D$7</f>
        <v>#REF!</v>
      </c>
      <c r="G9" s="412"/>
      <c r="H9" s="161"/>
      <c r="I9" s="162" t="e">
        <f>SUM('Cam Ranh - bay'!I11:I19)/598</f>
        <v>#REF!</v>
      </c>
      <c r="J9" s="162" t="e">
        <f>I9*$H$7</f>
        <v>#REF!</v>
      </c>
      <c r="K9" s="161"/>
      <c r="L9" s="392"/>
      <c r="M9" s="393">
        <f>SUM('Template Quotation '!I9:I11)/598</f>
        <v>0</v>
      </c>
      <c r="N9" s="393" t="e">
        <f>M9*$H$7</f>
        <v>#REF!</v>
      </c>
      <c r="O9" s="392"/>
      <c r="P9" s="184"/>
      <c r="Q9" s="185" t="e">
        <f>SUM(#REF!)/598</f>
        <v>#REF!</v>
      </c>
      <c r="R9" s="185" t="e">
        <f>Q9*$P$7</f>
        <v>#REF!</v>
      </c>
      <c r="S9" s="184"/>
      <c r="T9" s="207"/>
      <c r="U9" s="208" t="e">
        <f>SUM(#REF!)/598</f>
        <v>#REF!</v>
      </c>
      <c r="V9" s="208" t="e">
        <f>U9*$T$7</f>
        <v>#REF!</v>
      </c>
      <c r="W9" s="207"/>
      <c r="X9" s="184"/>
      <c r="Y9" s="185" t="e">
        <f>SUM(#REF!)/X7</f>
        <v>#REF!</v>
      </c>
      <c r="Z9" s="185" t="e">
        <f>Y9*$X$7</f>
        <v>#REF!</v>
      </c>
      <c r="AA9" s="184"/>
      <c r="AB9" s="225"/>
    </row>
    <row r="10" spans="1:28" outlineLevel="1" x14ac:dyDescent="0.35">
      <c r="A10" s="123"/>
      <c r="B10" s="133"/>
      <c r="C10" s="124" t="s">
        <v>3033</v>
      </c>
      <c r="D10" s="412"/>
      <c r="E10" s="413" t="e">
        <f>SUBTOTAL(9,E11:E16)</f>
        <v>#REF!</v>
      </c>
      <c r="F10" s="413" t="e">
        <f>SUBTOTAL(9,F11:F16)</f>
        <v>#REF!</v>
      </c>
      <c r="G10" s="412"/>
      <c r="H10" s="161"/>
      <c r="I10" s="162">
        <f>SUBTOTAL(9,I11:I16)</f>
        <v>2220000</v>
      </c>
      <c r="J10" s="162" t="e">
        <f>SUBTOTAL(9,J11:J16)</f>
        <v>#REF!</v>
      </c>
      <c r="K10" s="161"/>
      <c r="L10" s="392"/>
      <c r="M10" s="393"/>
      <c r="N10" s="393" t="e">
        <f>SUBTOTAL(9,N11:N16)</f>
        <v>#REF!</v>
      </c>
      <c r="O10" s="392"/>
      <c r="P10" s="184"/>
      <c r="Q10" s="185" t="e">
        <f>SUBTOTAL(9,Q11:Q16)</f>
        <v>#REF!</v>
      </c>
      <c r="R10" s="185" t="e">
        <f>SUBTOTAL(9,R11:R16)</f>
        <v>#REF!</v>
      </c>
      <c r="S10" s="184"/>
      <c r="T10" s="207"/>
      <c r="U10" s="208" t="e">
        <f>SUBTOTAL(9,U11:U16)</f>
        <v>#REF!</v>
      </c>
      <c r="V10" s="208" t="e">
        <f>SUBTOTAL(9,V11:V16)</f>
        <v>#REF!</v>
      </c>
      <c r="W10" s="207"/>
      <c r="X10" s="184"/>
      <c r="Y10" s="185" t="e">
        <f>SUBTOTAL(9,Y11:Y16)</f>
        <v>#REF!</v>
      </c>
      <c r="Z10" s="185" t="e">
        <f>SUBTOTAL(9,Z11:Z16)</f>
        <v>#REF!</v>
      </c>
      <c r="AA10" s="184"/>
      <c r="AB10" s="224"/>
    </row>
    <row r="11" spans="1:28" outlineLevel="1" x14ac:dyDescent="0.35">
      <c r="A11" s="123"/>
      <c r="B11" s="124"/>
      <c r="C11" s="128" t="s">
        <v>3065</v>
      </c>
      <c r="D11" s="412"/>
      <c r="E11" s="414" t="e">
        <f>#REF!/$D$7</f>
        <v>#REF!</v>
      </c>
      <c r="F11" s="414" t="e">
        <f t="shared" si="0"/>
        <v>#REF!</v>
      </c>
      <c r="G11" s="412"/>
      <c r="H11" s="161">
        <f>'Cam Ranh - bay'!F21</f>
        <v>5</v>
      </c>
      <c r="I11" s="163">
        <f>'Cam Ranh - bay'!H21</f>
        <v>80000</v>
      </c>
      <c r="J11" s="163">
        <f>I11*H11</f>
        <v>400000</v>
      </c>
      <c r="K11" s="161"/>
      <c r="L11" s="394" t="e">
        <f>'Template Quotation '!#REF!</f>
        <v>#REF!</v>
      </c>
      <c r="M11" s="394" t="e">
        <f>'Template Quotation '!#REF!</f>
        <v>#REF!</v>
      </c>
      <c r="N11" s="394" t="e">
        <f>M11*L11</f>
        <v>#REF!</v>
      </c>
      <c r="O11" s="392"/>
      <c r="P11" s="184" t="e">
        <f>#REF!</f>
        <v>#REF!</v>
      </c>
      <c r="Q11" s="186" t="e">
        <f>#REF!</f>
        <v>#REF!</v>
      </c>
      <c r="R11" s="186" t="e">
        <f>Q11*P11</f>
        <v>#REF!</v>
      </c>
      <c r="S11" s="184"/>
      <c r="T11" s="207" t="e">
        <f>#REF!</f>
        <v>#REF!</v>
      </c>
      <c r="U11" s="209" t="e">
        <f>#REF!</f>
        <v>#REF!</v>
      </c>
      <c r="V11" s="209" t="e">
        <f>U11*T11</f>
        <v>#REF!</v>
      </c>
      <c r="W11" s="207"/>
      <c r="X11" s="184"/>
      <c r="Y11" s="186" t="e">
        <f>#REF!</f>
        <v>#REF!</v>
      </c>
      <c r="Z11" s="186" t="e">
        <f>Y11*$X$7</f>
        <v>#REF!</v>
      </c>
      <c r="AA11" s="184"/>
      <c r="AB11" s="225"/>
    </row>
    <row r="12" spans="1:28" outlineLevel="1" x14ac:dyDescent="0.35">
      <c r="A12" s="123"/>
      <c r="B12" s="124"/>
      <c r="C12" s="128" t="s">
        <v>3020</v>
      </c>
      <c r="D12" s="412"/>
      <c r="E12" s="414" t="e">
        <f>#REF!/$D$7</f>
        <v>#REF!</v>
      </c>
      <c r="F12" s="414" t="e">
        <f t="shared" si="0"/>
        <v>#REF!</v>
      </c>
      <c r="G12" s="412"/>
      <c r="H12" s="161">
        <f>'Cam Ranh - bay'!F22</f>
        <v>5</v>
      </c>
      <c r="I12" s="163">
        <f>'Cam Ranh - bay'!H22</f>
        <v>250000</v>
      </c>
      <c r="J12" s="163">
        <f t="shared" ref="J12" si="1">I12*H12</f>
        <v>1250000</v>
      </c>
      <c r="K12" s="161"/>
      <c r="L12" s="394" t="e">
        <f>'Template Quotation '!#REF!</f>
        <v>#REF!</v>
      </c>
      <c r="M12" s="394" t="e">
        <f>'Template Quotation '!#REF!</f>
        <v>#REF!</v>
      </c>
      <c r="N12" s="394" t="e">
        <f t="shared" ref="N12" si="2">M12*L12</f>
        <v>#REF!</v>
      </c>
      <c r="O12" s="392"/>
      <c r="P12" s="184" t="e">
        <f>#REF!</f>
        <v>#REF!</v>
      </c>
      <c r="Q12" s="186" t="e">
        <f>#REF!</f>
        <v>#REF!</v>
      </c>
      <c r="R12" s="186" t="e">
        <f t="shared" ref="R12" si="3">Q12*P12</f>
        <v>#REF!</v>
      </c>
      <c r="S12" s="184"/>
      <c r="T12" s="207" t="e">
        <f>#REF!</f>
        <v>#REF!</v>
      </c>
      <c r="U12" s="209" t="e">
        <f>#REF!</f>
        <v>#REF!</v>
      </c>
      <c r="V12" s="209" t="e">
        <f t="shared" ref="V12" si="4">U12*T12</f>
        <v>#REF!</v>
      </c>
      <c r="W12" s="207"/>
      <c r="X12" s="184"/>
      <c r="Y12" s="186" t="e">
        <f>#REF!</f>
        <v>#REF!</v>
      </c>
      <c r="Z12" s="186" t="e">
        <f t="shared" ref="Z12:Z16" si="5">Y12*$X$7</f>
        <v>#REF!</v>
      </c>
      <c r="AA12" s="184"/>
      <c r="AB12" s="225"/>
    </row>
    <row r="13" spans="1:28" outlineLevel="1" x14ac:dyDescent="0.35">
      <c r="A13" s="123"/>
      <c r="B13" s="124"/>
      <c r="C13" s="128" t="s">
        <v>3021</v>
      </c>
      <c r="D13" s="412"/>
      <c r="E13" s="414" t="e">
        <f>#REF!/$D$7</f>
        <v>#REF!</v>
      </c>
      <c r="F13" s="414" t="e">
        <f t="shared" si="0"/>
        <v>#REF!</v>
      </c>
      <c r="G13" s="412"/>
      <c r="H13" s="161"/>
      <c r="I13" s="163">
        <f>'Cam Ranh - bay'!H23</f>
        <v>250000</v>
      </c>
      <c r="J13" s="163" t="e">
        <f>I13*$H$7</f>
        <v>#REF!</v>
      </c>
      <c r="K13" s="161"/>
      <c r="L13" s="392"/>
      <c r="M13" s="394">
        <f>'Template Quotation '!H13</f>
        <v>0</v>
      </c>
      <c r="N13" s="394" t="e">
        <f>M13*$L$7</f>
        <v>#REF!</v>
      </c>
      <c r="O13" s="392"/>
      <c r="P13" s="184"/>
      <c r="Q13" s="186" t="e">
        <f>#REF!</f>
        <v>#REF!</v>
      </c>
      <c r="R13" s="186" t="e">
        <f>Q13*$H$7</f>
        <v>#REF!</v>
      </c>
      <c r="S13" s="184"/>
      <c r="T13" s="207"/>
      <c r="U13" s="209" t="e">
        <f>#REF!</f>
        <v>#REF!</v>
      </c>
      <c r="V13" s="209" t="e">
        <f t="shared" ref="V13:V20" si="6">U13*$T$7</f>
        <v>#REF!</v>
      </c>
      <c r="W13" s="207"/>
      <c r="X13" s="184"/>
      <c r="Y13" s="186" t="e">
        <f>#REF!</f>
        <v>#REF!</v>
      </c>
      <c r="Z13" s="186" t="e">
        <f t="shared" si="5"/>
        <v>#REF!</v>
      </c>
      <c r="AA13" s="184"/>
      <c r="AB13" s="225"/>
    </row>
    <row r="14" spans="1:28" outlineLevel="1" x14ac:dyDescent="0.35">
      <c r="A14" s="123"/>
      <c r="B14" s="124"/>
      <c r="C14" s="128" t="s">
        <v>3022</v>
      </c>
      <c r="D14" s="412"/>
      <c r="E14" s="414"/>
      <c r="F14" s="414" t="e">
        <f t="shared" si="0"/>
        <v>#REF!</v>
      </c>
      <c r="G14" s="412"/>
      <c r="H14" s="161"/>
      <c r="I14" s="163">
        <f>'Cam Ranh - bay'!H24</f>
        <v>550000</v>
      </c>
      <c r="J14" s="163" t="e">
        <f t="shared" ref="J14:J20" si="7">I14*$H$7</f>
        <v>#REF!</v>
      </c>
      <c r="K14" s="161"/>
      <c r="L14" s="392"/>
      <c r="M14" s="394">
        <f>'Template Quotation '!H14</f>
        <v>0</v>
      </c>
      <c r="N14" s="394" t="e">
        <f>M14*$L$7</f>
        <v>#REF!</v>
      </c>
      <c r="O14" s="392"/>
      <c r="P14" s="184"/>
      <c r="Q14" s="186" t="e">
        <f>#REF!</f>
        <v>#REF!</v>
      </c>
      <c r="R14" s="186" t="e">
        <f t="shared" ref="R14:R20" si="8">Q14*$H$7</f>
        <v>#REF!</v>
      </c>
      <c r="S14" s="184"/>
      <c r="T14" s="207"/>
      <c r="U14" s="209" t="e">
        <f>#REF!</f>
        <v>#REF!</v>
      </c>
      <c r="V14" s="209" t="e">
        <f t="shared" si="6"/>
        <v>#REF!</v>
      </c>
      <c r="W14" s="207"/>
      <c r="X14" s="184"/>
      <c r="Y14" s="186">
        <v>0</v>
      </c>
      <c r="Z14" s="186" t="e">
        <f t="shared" si="5"/>
        <v>#REF!</v>
      </c>
      <c r="AA14" s="184"/>
      <c r="AB14" s="225"/>
    </row>
    <row r="15" spans="1:28" outlineLevel="1" x14ac:dyDescent="0.35">
      <c r="A15" s="123"/>
      <c r="B15" s="124"/>
      <c r="C15" s="128" t="s">
        <v>3023</v>
      </c>
      <c r="D15" s="412"/>
      <c r="E15" s="414" t="e">
        <f>SUM(#REF!)/$D$7</f>
        <v>#REF!</v>
      </c>
      <c r="F15" s="414" t="e">
        <f t="shared" si="0"/>
        <v>#REF!</v>
      </c>
      <c r="G15" s="412"/>
      <c r="H15" s="161"/>
      <c r="I15" s="163">
        <f>SUM('Cam Ranh - bay'!H25:H26)+'Cam Ranh - bay'!I27/598</f>
        <v>840000</v>
      </c>
      <c r="J15" s="163" t="e">
        <f t="shared" si="7"/>
        <v>#REF!</v>
      </c>
      <c r="K15" s="161"/>
      <c r="L15" s="392"/>
      <c r="M15" s="163" t="e">
        <f>SUM('Template Quotation '!H15:H16)+'Template Quotation '!#REF!/598</f>
        <v>#REF!</v>
      </c>
      <c r="N15" s="394" t="e">
        <f t="shared" ref="N15:N20" si="9">M15*$H$7</f>
        <v>#REF!</v>
      </c>
      <c r="O15" s="392"/>
      <c r="P15" s="184"/>
      <c r="Q15" s="186" t="e">
        <f>SUM(#REF!)/598</f>
        <v>#REF!</v>
      </c>
      <c r="R15" s="186" t="e">
        <f t="shared" si="8"/>
        <v>#REF!</v>
      </c>
      <c r="S15" s="184"/>
      <c r="T15" s="207"/>
      <c r="U15" s="209" t="e">
        <f>SUM(#REF!)/598</f>
        <v>#REF!</v>
      </c>
      <c r="V15" s="209" t="e">
        <f t="shared" si="6"/>
        <v>#REF!</v>
      </c>
      <c r="W15" s="207"/>
      <c r="X15" s="184"/>
      <c r="Y15" s="186" t="e">
        <f>SUM(#REF!)/Comparision!$X$7</f>
        <v>#REF!</v>
      </c>
      <c r="Z15" s="186" t="e">
        <f t="shared" si="5"/>
        <v>#REF!</v>
      </c>
      <c r="AA15" s="184"/>
      <c r="AB15" s="225"/>
    </row>
    <row r="16" spans="1:28" outlineLevel="1" x14ac:dyDescent="0.35">
      <c r="A16" s="123"/>
      <c r="B16" s="124"/>
      <c r="C16" s="128" t="s">
        <v>3024</v>
      </c>
      <c r="D16" s="412"/>
      <c r="E16" s="414" t="e">
        <f>#REF!/$D$7</f>
        <v>#REF!</v>
      </c>
      <c r="F16" s="414" t="e">
        <f t="shared" si="0"/>
        <v>#REF!</v>
      </c>
      <c r="G16" s="412"/>
      <c r="H16" s="161"/>
      <c r="I16" s="163">
        <f>'Cam Ranh - bay'!H28</f>
        <v>250000</v>
      </c>
      <c r="J16" s="163" t="e">
        <f t="shared" si="7"/>
        <v>#REF!</v>
      </c>
      <c r="K16" s="161"/>
      <c r="L16" s="392"/>
      <c r="M16" s="394">
        <f>'Template Quotation '!H17</f>
        <v>0</v>
      </c>
      <c r="N16" s="394" t="e">
        <f t="shared" si="9"/>
        <v>#REF!</v>
      </c>
      <c r="O16" s="392"/>
      <c r="P16" s="184"/>
      <c r="Q16" s="186" t="e">
        <f>#REF!</f>
        <v>#REF!</v>
      </c>
      <c r="R16" s="186" t="e">
        <f t="shared" si="8"/>
        <v>#REF!</v>
      </c>
      <c r="S16" s="184"/>
      <c r="T16" s="207"/>
      <c r="U16" s="209" t="e">
        <f>#REF!</f>
        <v>#REF!</v>
      </c>
      <c r="V16" s="209" t="e">
        <f t="shared" si="6"/>
        <v>#REF!</v>
      </c>
      <c r="W16" s="207"/>
      <c r="X16" s="184"/>
      <c r="Y16" s="186" t="e">
        <f>#REF!</f>
        <v>#REF!</v>
      </c>
      <c r="Z16" s="186" t="e">
        <f t="shared" si="5"/>
        <v>#REF!</v>
      </c>
      <c r="AA16" s="184"/>
      <c r="AB16" s="225"/>
    </row>
    <row r="17" spans="1:28" x14ac:dyDescent="0.35">
      <c r="A17" s="123"/>
      <c r="B17" s="129" t="s">
        <v>3027</v>
      </c>
      <c r="C17" s="124"/>
      <c r="D17" s="412" t="e">
        <f>#REF!</f>
        <v>#REF!</v>
      </c>
      <c r="E17" s="413" t="e">
        <f>(SUM(#REF!,#REF!)/Comparision!$D$17+SUM(#REF!)/#REF!)</f>
        <v>#REF!</v>
      </c>
      <c r="F17" s="413" t="e">
        <f>E17*D17</f>
        <v>#REF!</v>
      </c>
      <c r="G17" s="412"/>
      <c r="H17" s="161"/>
      <c r="I17" s="162" t="e">
        <f>(SUM('Cam Ranh - bay'!I31:I37,'Cam Ranh - bay'!I42:I43,'Cam Ranh - bay'!I38:I41))/598</f>
        <v>#REF!</v>
      </c>
      <c r="J17" s="162" t="e">
        <f t="shared" si="7"/>
        <v>#REF!</v>
      </c>
      <c r="K17" s="161"/>
      <c r="L17" s="392"/>
      <c r="M17" s="393">
        <f>(SUM('Template Quotation '!I20:I23))/598</f>
        <v>0</v>
      </c>
      <c r="N17" s="393" t="e">
        <f t="shared" si="9"/>
        <v>#REF!</v>
      </c>
      <c r="O17" s="392"/>
      <c r="P17" s="184"/>
      <c r="Q17" s="185" t="e">
        <f>#REF!/598</f>
        <v>#REF!</v>
      </c>
      <c r="R17" s="185" t="e">
        <f t="shared" si="8"/>
        <v>#REF!</v>
      </c>
      <c r="S17" s="184"/>
      <c r="T17" s="207"/>
      <c r="U17" s="208" t="e">
        <f>#REF!/598</f>
        <v>#REF!</v>
      </c>
      <c r="V17" s="208" t="e">
        <f t="shared" si="6"/>
        <v>#REF!</v>
      </c>
      <c r="W17" s="207"/>
      <c r="X17" s="184"/>
      <c r="Y17" s="185" t="e">
        <f>#REF!/Comparision!$X$7</f>
        <v>#REF!</v>
      </c>
      <c r="Z17" s="185" t="e">
        <f>Y17*$X$7</f>
        <v>#REF!</v>
      </c>
      <c r="AA17" s="184"/>
      <c r="AB17" s="225"/>
    </row>
    <row r="18" spans="1:28" x14ac:dyDescent="0.35">
      <c r="A18" s="123"/>
      <c r="B18" s="129" t="s">
        <v>3028</v>
      </c>
      <c r="C18" s="124"/>
      <c r="D18" s="412"/>
      <c r="E18" s="413" t="e">
        <f>#REF!/$D$7</f>
        <v>#REF!</v>
      </c>
      <c r="F18" s="413" t="e">
        <f>E18*$D$7</f>
        <v>#REF!</v>
      </c>
      <c r="G18" s="412"/>
      <c r="H18" s="161"/>
      <c r="I18" s="162" t="e">
        <f>'Cam Ranh - bay'!I44/$D$7</f>
        <v>#REF!</v>
      </c>
      <c r="J18" s="162" t="e">
        <f t="shared" si="7"/>
        <v>#REF!</v>
      </c>
      <c r="K18" s="161"/>
      <c r="L18" s="392"/>
      <c r="M18" s="393" t="e">
        <f>'Template Quotation '!I24/$L$7</f>
        <v>#REF!</v>
      </c>
      <c r="N18" s="393" t="e">
        <f t="shared" si="9"/>
        <v>#REF!</v>
      </c>
      <c r="O18" s="392"/>
      <c r="P18" s="184"/>
      <c r="Q18" s="185" t="e">
        <f>#REF!/598</f>
        <v>#REF!</v>
      </c>
      <c r="R18" s="185" t="e">
        <f t="shared" si="8"/>
        <v>#REF!</v>
      </c>
      <c r="S18" s="184"/>
      <c r="T18" s="207"/>
      <c r="U18" s="208" t="e">
        <f>#REF!/598</f>
        <v>#REF!</v>
      </c>
      <c r="V18" s="208" t="e">
        <f t="shared" si="6"/>
        <v>#REF!</v>
      </c>
      <c r="W18" s="207"/>
      <c r="X18" s="184"/>
      <c r="Y18" s="185" t="e">
        <f>#REF!/Comparision!$X$7</f>
        <v>#REF!</v>
      </c>
      <c r="Z18" s="185" t="e">
        <f>Y18*$X$7</f>
        <v>#REF!</v>
      </c>
      <c r="AA18" s="184"/>
      <c r="AB18" s="225"/>
    </row>
    <row r="19" spans="1:28" x14ac:dyDescent="0.35">
      <c r="A19" s="123"/>
      <c r="B19" s="129" t="s">
        <v>3029</v>
      </c>
      <c r="C19" s="124"/>
      <c r="D19" s="412"/>
      <c r="E19" s="413" t="e">
        <f>#REF!/$D$7</f>
        <v>#REF!</v>
      </c>
      <c r="F19" s="413" t="e">
        <f t="shared" ref="F19:F20" si="10">E19*$D$7</f>
        <v>#REF!</v>
      </c>
      <c r="G19" s="412"/>
      <c r="H19" s="161"/>
      <c r="I19" s="162" t="e">
        <f>'Cam Ranh - bay'!I63/$H$7</f>
        <v>#REF!</v>
      </c>
      <c r="J19" s="162" t="e">
        <f t="shared" si="7"/>
        <v>#REF!</v>
      </c>
      <c r="K19" s="161"/>
      <c r="L19" s="392"/>
      <c r="M19" s="393" t="e">
        <f>'Template Quotation '!I30/L7</f>
        <v>#REF!</v>
      </c>
      <c r="N19" s="393" t="e">
        <f t="shared" si="9"/>
        <v>#REF!</v>
      </c>
      <c r="O19" s="392"/>
      <c r="P19" s="184"/>
      <c r="Q19" s="185" t="e">
        <f>#REF!/598</f>
        <v>#REF!</v>
      </c>
      <c r="R19" s="185" t="e">
        <f t="shared" si="8"/>
        <v>#REF!</v>
      </c>
      <c r="S19" s="184"/>
      <c r="T19" s="207"/>
      <c r="U19" s="208" t="e">
        <f>#REF!/598</f>
        <v>#REF!</v>
      </c>
      <c r="V19" s="208" t="e">
        <f t="shared" si="6"/>
        <v>#REF!</v>
      </c>
      <c r="W19" s="207"/>
      <c r="X19" s="184"/>
      <c r="Y19" s="185" t="e">
        <f>#REF!/Comparision!$X$7</f>
        <v>#REF!</v>
      </c>
      <c r="Z19" s="185" t="e">
        <f>Y19*$X$7</f>
        <v>#REF!</v>
      </c>
      <c r="AA19" s="184"/>
      <c r="AB19" s="225"/>
    </row>
    <row r="20" spans="1:28" x14ac:dyDescent="0.35">
      <c r="A20" s="123"/>
      <c r="B20" s="129" t="s">
        <v>3030</v>
      </c>
      <c r="C20" s="124"/>
      <c r="D20" s="412"/>
      <c r="E20" s="413" t="e">
        <f>(SUM(#REF!)/$D$7+SUM(#REF!)*3)</f>
        <v>#REF!</v>
      </c>
      <c r="F20" s="413" t="e">
        <f t="shared" si="10"/>
        <v>#REF!</v>
      </c>
      <c r="G20" s="412"/>
      <c r="H20" s="161"/>
      <c r="I20" s="162" t="e">
        <f>'Cam Ranh - bay'!I76/598</f>
        <v>#REF!</v>
      </c>
      <c r="J20" s="162" t="e">
        <f t="shared" si="7"/>
        <v>#REF!</v>
      </c>
      <c r="K20" s="161"/>
      <c r="L20" s="392"/>
      <c r="M20" s="393">
        <f>'Template Quotation '!I33/598</f>
        <v>0</v>
      </c>
      <c r="N20" s="393" t="e">
        <f t="shared" si="9"/>
        <v>#REF!</v>
      </c>
      <c r="O20" s="392"/>
      <c r="P20" s="184"/>
      <c r="Q20" s="185" t="e">
        <f>#REF!/598</f>
        <v>#REF!</v>
      </c>
      <c r="R20" s="185" t="e">
        <f t="shared" si="8"/>
        <v>#REF!</v>
      </c>
      <c r="S20" s="184"/>
      <c r="T20" s="207"/>
      <c r="U20" s="208" t="e">
        <f>#REF!/598</f>
        <v>#REF!</v>
      </c>
      <c r="V20" s="208" t="e">
        <f t="shared" si="6"/>
        <v>#REF!</v>
      </c>
      <c r="W20" s="207"/>
      <c r="X20" s="184"/>
      <c r="Y20" s="185" t="e">
        <f>#REF!/Comparision!$X$7</f>
        <v>#REF!</v>
      </c>
      <c r="Z20" s="185" t="e">
        <f>Y20*$X$7</f>
        <v>#REF!</v>
      </c>
      <c r="AA20" s="184"/>
      <c r="AB20" s="225"/>
    </row>
    <row r="21" spans="1:28" ht="21" x14ac:dyDescent="0.35">
      <c r="A21" s="134"/>
      <c r="B21" s="135" t="s">
        <v>3025</v>
      </c>
      <c r="C21" s="135"/>
      <c r="D21" s="415" t="e">
        <f>D7</f>
        <v>#REF!</v>
      </c>
      <c r="E21" s="410" t="e">
        <f>#REF!/$D$21</f>
        <v>#REF!</v>
      </c>
      <c r="F21" s="410" t="e">
        <f>E21*$D$21</f>
        <v>#REF!</v>
      </c>
      <c r="G21" s="411" t="s">
        <v>3063</v>
      </c>
      <c r="H21" s="164" t="e">
        <f>H7</f>
        <v>#REF!</v>
      </c>
      <c r="I21" s="159" t="e">
        <f>'Cam Ranh - bay'!$I$87/598</f>
        <v>#REF!</v>
      </c>
      <c r="J21" s="159" t="e">
        <f>I21*$H$21</f>
        <v>#REF!</v>
      </c>
      <c r="K21" s="160" t="s">
        <v>3063</v>
      </c>
      <c r="L21" s="395" t="e">
        <f>L7</f>
        <v>#REF!</v>
      </c>
      <c r="M21" s="391" t="e">
        <f>'Cam Ranh - bay'!$I$87/598</f>
        <v>#REF!</v>
      </c>
      <c r="N21" s="391" t="e">
        <f>M21*$H$21</f>
        <v>#REF!</v>
      </c>
      <c r="O21" s="402" t="s">
        <v>3063</v>
      </c>
      <c r="P21" s="187" t="e">
        <f>P7</f>
        <v>#REF!</v>
      </c>
      <c r="Q21" s="182" t="e">
        <f>#REF!/598</f>
        <v>#REF!</v>
      </c>
      <c r="R21" s="182" t="e">
        <f>Q21*$H$21</f>
        <v>#REF!</v>
      </c>
      <c r="S21" s="183" t="s">
        <v>3063</v>
      </c>
      <c r="T21" s="210" t="e">
        <f>T7</f>
        <v>#REF!</v>
      </c>
      <c r="U21" s="205" t="e">
        <f>#REF!/598</f>
        <v>#REF!</v>
      </c>
      <c r="V21" s="205" t="e">
        <f>U21*$T$21</f>
        <v>#REF!</v>
      </c>
      <c r="W21" s="206" t="s">
        <v>3063</v>
      </c>
      <c r="X21" s="187" t="e">
        <f>X7</f>
        <v>#REF!</v>
      </c>
      <c r="Y21" s="182" t="e">
        <f>#REF!/Comparision!$X$7</f>
        <v>#REF!</v>
      </c>
      <c r="Z21" s="182" t="e">
        <f>Y21*$X$21</f>
        <v>#REF!</v>
      </c>
      <c r="AA21" s="183" t="s">
        <v>3063</v>
      </c>
      <c r="AB21" s="223"/>
    </row>
    <row r="22" spans="1:28" x14ac:dyDescent="0.35">
      <c r="A22" s="134"/>
      <c r="B22" s="135" t="s">
        <v>3044</v>
      </c>
      <c r="C22" s="135"/>
      <c r="D22" s="415" t="e">
        <f>SUM(D23:D24)</f>
        <v>#REF!</v>
      </c>
      <c r="E22" s="410"/>
      <c r="F22" s="410" t="e">
        <f>SUBTOTAL(9,F23:F27)</f>
        <v>#REF!</v>
      </c>
      <c r="G22" s="415"/>
      <c r="H22" s="164" t="e">
        <f>SUM(H23:H24)</f>
        <v>#REF!</v>
      </c>
      <c r="I22" s="159"/>
      <c r="J22" s="159" t="e">
        <f>SUBTOTAL(9,J23:J27)</f>
        <v>#REF!</v>
      </c>
      <c r="K22" s="164"/>
      <c r="L22" s="395" t="e">
        <f>SUM(L23:L24)</f>
        <v>#REF!</v>
      </c>
      <c r="M22" s="391"/>
      <c r="N22" s="391" t="e">
        <f>SUBTOTAL(9,N23:N27)</f>
        <v>#REF!</v>
      </c>
      <c r="O22" s="395"/>
      <c r="P22" s="187" t="e">
        <f>SUM(P23:P24)</f>
        <v>#REF!</v>
      </c>
      <c r="Q22" s="182"/>
      <c r="R22" s="182" t="e">
        <f>SUBTOTAL(9,R23:R27)</f>
        <v>#REF!</v>
      </c>
      <c r="S22" s="187"/>
      <c r="T22" s="210" t="e">
        <f>SUM(T23:T24)</f>
        <v>#REF!</v>
      </c>
      <c r="U22" s="205"/>
      <c r="V22" s="205" t="e">
        <f>SUBTOTAL(9,V23:V27)</f>
        <v>#REF!</v>
      </c>
      <c r="W22" s="210"/>
      <c r="X22" s="187">
        <f>SUM(X23:X24)</f>
        <v>0</v>
      </c>
      <c r="Y22" s="182"/>
      <c r="Z22" s="182">
        <f>SUBTOTAL(9,Z23:Z27)</f>
        <v>0</v>
      </c>
      <c r="AA22" s="187"/>
      <c r="AB22" s="223"/>
    </row>
    <row r="23" spans="1:28" x14ac:dyDescent="0.35">
      <c r="A23" s="125"/>
      <c r="B23" s="129" t="s">
        <v>3050</v>
      </c>
      <c r="C23" s="124"/>
      <c r="D23" s="412" t="e">
        <f>COUNTIFS(#REF!,"",#REF!,"south",#REF!,"bus")</f>
        <v>#REF!</v>
      </c>
      <c r="E23" s="413">
        <v>1200000</v>
      </c>
      <c r="F23" s="413" t="e">
        <f>E23*D23</f>
        <v>#REF!</v>
      </c>
      <c r="G23" s="412"/>
      <c r="H23" s="161" t="e">
        <f>COUNTIFS(#REF!,"",#REF!,"Bus")+COUNTIFS(#REF!,"",#REF!,"Flight")</f>
        <v>#REF!</v>
      </c>
      <c r="I23" s="162">
        <v>300000</v>
      </c>
      <c r="J23" s="162" t="e">
        <f>I23*H23</f>
        <v>#REF!</v>
      </c>
      <c r="K23" s="161"/>
      <c r="L23" s="392" t="e">
        <f>COUNTIFS(#REF!,"",#REF!,"Bus")+COUNTIFS(#REF!,"",#REF!,"Flight")</f>
        <v>#REF!</v>
      </c>
      <c r="M23" s="393">
        <v>300000</v>
      </c>
      <c r="N23" s="393" t="e">
        <f>M23*L23</f>
        <v>#REF!</v>
      </c>
      <c r="O23" s="392"/>
      <c r="P23" s="184" t="e">
        <f>COUNTIFS(#REF!,"",#REF!,"Bus")+COUNTIFS(#REF!,"",#REF!,"Flight")</f>
        <v>#REF!</v>
      </c>
      <c r="Q23" s="185">
        <v>300000</v>
      </c>
      <c r="R23" s="185" t="e">
        <f>Q23*P23</f>
        <v>#REF!</v>
      </c>
      <c r="S23" s="184"/>
      <c r="T23" s="207" t="e">
        <f>COUNTIFS(#REF!,"",#REF!,"Bus")+COUNTIFS(#REF!,"",#REF!,"Flight")</f>
        <v>#REF!</v>
      </c>
      <c r="U23" s="208">
        <v>300000</v>
      </c>
      <c r="V23" s="208" t="e">
        <f>U23*T23</f>
        <v>#REF!</v>
      </c>
      <c r="W23" s="207"/>
      <c r="X23" s="184"/>
      <c r="Y23" s="185"/>
      <c r="Z23" s="185">
        <f>Y23*X23</f>
        <v>0</v>
      </c>
      <c r="AA23" s="184"/>
      <c r="AB23" s="226"/>
    </row>
    <row r="24" spans="1:28" x14ac:dyDescent="0.35">
      <c r="A24" s="125"/>
      <c r="B24" s="129" t="s">
        <v>3043</v>
      </c>
      <c r="C24" s="124"/>
      <c r="D24" s="412" t="e">
        <f>COUNTIFS(#REF!,"",#REF!,"Flight")</f>
        <v>#REF!</v>
      </c>
      <c r="E24" s="413">
        <v>5700000</v>
      </c>
      <c r="F24" s="413" t="e">
        <f>E24*D24</f>
        <v>#REF!</v>
      </c>
      <c r="G24" s="412"/>
      <c r="H24" s="161"/>
      <c r="I24" s="162"/>
      <c r="J24" s="162">
        <f>I24*H24</f>
        <v>0</v>
      </c>
      <c r="K24" s="161"/>
      <c r="L24" s="392"/>
      <c r="M24" s="393"/>
      <c r="N24" s="393">
        <f>M24*L24</f>
        <v>0</v>
      </c>
      <c r="O24" s="392"/>
      <c r="P24" s="184"/>
      <c r="Q24" s="185"/>
      <c r="R24" s="185">
        <f>Q24*P24</f>
        <v>0</v>
      </c>
      <c r="S24" s="184"/>
      <c r="T24" s="207"/>
      <c r="U24" s="208"/>
      <c r="V24" s="208">
        <f>U24*T24</f>
        <v>0</v>
      </c>
      <c r="W24" s="207"/>
      <c r="X24" s="184"/>
      <c r="Y24" s="185"/>
      <c r="Z24" s="185">
        <f>Y24*X24</f>
        <v>0</v>
      </c>
      <c r="AA24" s="184"/>
      <c r="AB24" s="226"/>
    </row>
    <row r="25" spans="1:28" x14ac:dyDescent="0.35">
      <c r="A25" s="125"/>
      <c r="B25" s="129" t="s">
        <v>3068</v>
      </c>
      <c r="C25" s="124"/>
      <c r="D25" s="412">
        <f>GETPIVOTDATA("Region",'Staff Cate'!$J$50)</f>
        <v>466</v>
      </c>
      <c r="E25" s="413">
        <v>1200000</v>
      </c>
      <c r="F25" s="413">
        <f>E25*D25</f>
        <v>559200000</v>
      </c>
      <c r="G25" s="412"/>
      <c r="H25" s="161"/>
      <c r="I25" s="162"/>
      <c r="J25" s="162">
        <f>I25*H25</f>
        <v>0</v>
      </c>
      <c r="K25" s="161"/>
      <c r="L25" s="392"/>
      <c r="M25" s="393"/>
      <c r="N25" s="393">
        <f>M25*L25</f>
        <v>0</v>
      </c>
      <c r="O25" s="392"/>
      <c r="P25" s="184"/>
      <c r="Q25" s="185"/>
      <c r="R25" s="185">
        <f>Q25*P25</f>
        <v>0</v>
      </c>
      <c r="S25" s="184"/>
      <c r="T25" s="207"/>
      <c r="U25" s="208"/>
      <c r="V25" s="208">
        <f>U25*T25</f>
        <v>0</v>
      </c>
      <c r="W25" s="207"/>
      <c r="X25" s="184"/>
      <c r="Y25" s="185"/>
      <c r="Z25" s="185">
        <f>Y25*X25</f>
        <v>0</v>
      </c>
      <c r="AA25" s="184"/>
      <c r="AB25" s="226"/>
    </row>
    <row r="26" spans="1:28" x14ac:dyDescent="0.35">
      <c r="A26" s="125"/>
      <c r="B26" s="129" t="s">
        <v>3069</v>
      </c>
      <c r="C26" s="124"/>
      <c r="D26" s="412" t="e">
        <f>'Staff Cate'!#REF!</f>
        <v>#REF!</v>
      </c>
      <c r="E26" s="413">
        <f>1200000/2</f>
        <v>600000</v>
      </c>
      <c r="F26" s="413" t="e">
        <f>E26*D26</f>
        <v>#REF!</v>
      </c>
      <c r="G26" s="412"/>
      <c r="H26" s="161"/>
      <c r="I26" s="162"/>
      <c r="J26" s="162">
        <f>I26*H26</f>
        <v>0</v>
      </c>
      <c r="K26" s="161"/>
      <c r="L26" s="392"/>
      <c r="M26" s="393"/>
      <c r="N26" s="393">
        <f>M26*L26</f>
        <v>0</v>
      </c>
      <c r="O26" s="392"/>
      <c r="P26" s="184"/>
      <c r="Q26" s="185"/>
      <c r="R26" s="185">
        <f>Q26*P26</f>
        <v>0</v>
      </c>
      <c r="S26" s="184"/>
      <c r="T26" s="207"/>
      <c r="U26" s="208"/>
      <c r="V26" s="208">
        <f>U26*T26</f>
        <v>0</v>
      </c>
      <c r="W26" s="207"/>
      <c r="X26" s="184"/>
      <c r="Y26" s="185"/>
      <c r="Z26" s="185">
        <f>Y26*X26</f>
        <v>0</v>
      </c>
      <c r="AA26" s="184"/>
      <c r="AB26" s="226"/>
    </row>
    <row r="27" spans="1:28" ht="21" x14ac:dyDescent="0.35">
      <c r="A27" s="134"/>
      <c r="B27" s="135" t="s">
        <v>3055</v>
      </c>
      <c r="C27" s="135"/>
      <c r="D27" s="415"/>
      <c r="E27" s="410"/>
      <c r="F27" s="410" t="e">
        <f>SUBTOTAL(9,F28:F30)</f>
        <v>#REF!</v>
      </c>
      <c r="G27" s="411" t="s">
        <v>3063</v>
      </c>
      <c r="H27" s="164"/>
      <c r="I27" s="159"/>
      <c r="J27" s="159" t="e">
        <f>SUBTOTAL(9,J28:J30)</f>
        <v>#REF!</v>
      </c>
      <c r="K27" s="160" t="s">
        <v>3063</v>
      </c>
      <c r="L27" s="395"/>
      <c r="M27" s="391"/>
      <c r="N27" s="391" t="e">
        <f>SUBTOTAL(9,N28:N30)</f>
        <v>#REF!</v>
      </c>
      <c r="O27" s="402" t="s">
        <v>3063</v>
      </c>
      <c r="P27" s="187"/>
      <c r="Q27" s="182"/>
      <c r="R27" s="182" t="e">
        <f>SUBTOTAL(9,R28:R30)</f>
        <v>#REF!</v>
      </c>
      <c r="S27" s="183" t="s">
        <v>3063</v>
      </c>
      <c r="T27" s="210"/>
      <c r="U27" s="205"/>
      <c r="V27" s="205" t="e">
        <f>SUBTOTAL(9,V28:V30)</f>
        <v>#REF!</v>
      </c>
      <c r="W27" s="206" t="s">
        <v>3063</v>
      </c>
      <c r="X27" s="187"/>
      <c r="Y27" s="182"/>
      <c r="Z27" s="182" t="e">
        <f>SUBTOTAL(9,Z28:Z30)</f>
        <v>#REF!</v>
      </c>
      <c r="AA27" s="183" t="s">
        <v>3063</v>
      </c>
      <c r="AB27" s="223"/>
    </row>
    <row r="28" spans="1:28" x14ac:dyDescent="0.35">
      <c r="A28" s="125"/>
      <c r="B28" s="129" t="s">
        <v>3056</v>
      </c>
      <c r="C28" s="124"/>
      <c r="D28" s="412"/>
      <c r="E28" s="413"/>
      <c r="F28" s="413" t="e">
        <f>SUM(F6,F21)*6%</f>
        <v>#REF!</v>
      </c>
      <c r="G28" s="412"/>
      <c r="H28" s="161"/>
      <c r="I28" s="162"/>
      <c r="J28" s="162" t="e">
        <f>SUM(J6,J21)*6%</f>
        <v>#REF!</v>
      </c>
      <c r="K28" s="161"/>
      <c r="L28" s="392"/>
      <c r="M28" s="393"/>
      <c r="N28" s="393" t="e">
        <f>SUM(N6,N21)*6%</f>
        <v>#REF!</v>
      </c>
      <c r="O28" s="392"/>
      <c r="P28" s="184"/>
      <c r="Q28" s="185"/>
      <c r="R28" s="185" t="e">
        <f>SUM(R6,R21)*6%</f>
        <v>#REF!</v>
      </c>
      <c r="S28" s="184"/>
      <c r="T28" s="207"/>
      <c r="U28" s="208"/>
      <c r="V28" s="208" t="e">
        <f>SUM(V6,V21)*6%</f>
        <v>#REF!</v>
      </c>
      <c r="W28" s="207"/>
      <c r="X28" s="184"/>
      <c r="Y28" s="185"/>
      <c r="Z28" s="185" t="e">
        <f>SUM(Z6,Z21)*6%</f>
        <v>#REF!</v>
      </c>
      <c r="AA28" s="184"/>
      <c r="AB28" s="226"/>
    </row>
    <row r="29" spans="1:28" x14ac:dyDescent="0.35">
      <c r="A29" s="125"/>
      <c r="B29" s="129" t="s">
        <v>3057</v>
      </c>
      <c r="C29" s="124"/>
      <c r="D29" s="412"/>
      <c r="E29" s="413"/>
      <c r="F29" s="413" t="e">
        <f>SUM(F6,F21,F28)*8%</f>
        <v>#REF!</v>
      </c>
      <c r="G29" s="412"/>
      <c r="H29" s="161"/>
      <c r="I29" s="162"/>
      <c r="J29" s="162" t="e">
        <f>SUM(J6,J21,J28)*8%</f>
        <v>#REF!</v>
      </c>
      <c r="K29" s="161"/>
      <c r="L29" s="392"/>
      <c r="M29" s="393"/>
      <c r="N29" s="393" t="e">
        <f>SUM(N6,N21,N28)*8%</f>
        <v>#REF!</v>
      </c>
      <c r="O29" s="392"/>
      <c r="P29" s="184"/>
      <c r="Q29" s="185"/>
      <c r="R29" s="185" t="e">
        <f>SUM(R6,R21,R28)*8%</f>
        <v>#REF!</v>
      </c>
      <c r="S29" s="184"/>
      <c r="T29" s="207"/>
      <c r="U29" s="208"/>
      <c r="V29" s="208" t="e">
        <f>SUM(V6,V21,V28)*8%</f>
        <v>#REF!</v>
      </c>
      <c r="W29" s="207"/>
      <c r="X29" s="184"/>
      <c r="Y29" s="185"/>
      <c r="Z29" s="185" t="e">
        <f>SUM(Z6,Z21,Z28)*8%</f>
        <v>#REF!</v>
      </c>
      <c r="AA29" s="184"/>
      <c r="AB29" s="226"/>
    </row>
    <row r="30" spans="1:28" x14ac:dyDescent="0.35">
      <c r="A30" s="130" t="s">
        <v>3038</v>
      </c>
      <c r="B30" s="131"/>
      <c r="C30" s="132"/>
      <c r="D30" s="406"/>
      <c r="E30" s="406"/>
      <c r="F30" s="407" t="e">
        <f>SUBTOTAL(9,F31:F43)</f>
        <v>#REF!</v>
      </c>
      <c r="G30" s="406"/>
      <c r="H30" s="155"/>
      <c r="I30" s="155"/>
      <c r="J30" s="156" t="e">
        <f>SUBTOTAL(9,J31:J43)</f>
        <v>#REF!</v>
      </c>
      <c r="K30" s="155"/>
      <c r="L30" s="387"/>
      <c r="M30" s="387"/>
      <c r="N30" s="388" t="e">
        <f ca="1">SUBTOTAL(9,N31:N43)</f>
        <v>#REF!</v>
      </c>
      <c r="O30" s="387"/>
      <c r="P30" s="178"/>
      <c r="Q30" s="178"/>
      <c r="R30" s="179" t="e">
        <f>SUBTOTAL(9,R31:R43)</f>
        <v>#REF!</v>
      </c>
      <c r="S30" s="178"/>
      <c r="T30" s="201"/>
      <c r="U30" s="201"/>
      <c r="V30" s="202" t="e">
        <f>SUBTOTAL(9,V31:V43)</f>
        <v>#REF!</v>
      </c>
      <c r="W30" s="201"/>
      <c r="X30" s="178"/>
      <c r="Y30" s="178"/>
      <c r="Z30" s="179" t="e">
        <f>SUBTOTAL(9,Z31:Z43)</f>
        <v>#REF!</v>
      </c>
      <c r="AA30" s="178"/>
      <c r="AB30" s="222"/>
    </row>
    <row r="31" spans="1:28" ht="21" x14ac:dyDescent="0.35">
      <c r="A31" s="134"/>
      <c r="B31" s="135" t="s">
        <v>3034</v>
      </c>
      <c r="C31" s="135"/>
      <c r="D31" s="415" t="e">
        <f>COUNTIFS(#REF!,"X")+'Staff Cate'!E25</f>
        <v>#REF!</v>
      </c>
      <c r="E31" s="410" t="e">
        <f>SUBTOTAL(9,E32:E33)</f>
        <v>#REF!</v>
      </c>
      <c r="F31" s="410" t="e">
        <f>SUBTOTAL(9,F32:F33)</f>
        <v>#REF!</v>
      </c>
      <c r="G31" s="411" t="s">
        <v>3063</v>
      </c>
      <c r="H31" s="164" t="e">
        <f>COUNTIFS(#REF!,"X")+'Staff Cate'!E25</f>
        <v>#REF!</v>
      </c>
      <c r="I31" s="159" t="e">
        <f>SUBTOTAL(9,I32:I33)</f>
        <v>#REF!</v>
      </c>
      <c r="J31" s="159" t="e">
        <f>SUBTOTAL(9,J32:J33)</f>
        <v>#REF!</v>
      </c>
      <c r="K31" s="160" t="s">
        <v>3063</v>
      </c>
      <c r="L31" s="395" t="e">
        <f>COUNTIFS(#REF!,"X")+'Staff Cate'!#REF!</f>
        <v>#REF!</v>
      </c>
      <c r="M31" s="391">
        <f ca="1">SUBTOTAL(9,M32:M33)</f>
        <v>3626422.7642276422</v>
      </c>
      <c r="N31" s="391" t="e">
        <f ca="1">SUBTOTAL(9,N32:N33)</f>
        <v>#REF!</v>
      </c>
      <c r="O31" s="402" t="s">
        <v>3063</v>
      </c>
      <c r="P31" s="187" t="e">
        <f>COUNTIFS(#REF!,"X")+'Staff Cate'!E25</f>
        <v>#REF!</v>
      </c>
      <c r="Q31" s="182" t="e">
        <f>SUBTOTAL(9,Q32:Q33)</f>
        <v>#REF!</v>
      </c>
      <c r="R31" s="182" t="e">
        <f>SUBTOTAL(9,R32:R33)</f>
        <v>#REF!</v>
      </c>
      <c r="S31" s="183" t="s">
        <v>3063</v>
      </c>
      <c r="T31" s="210" t="e">
        <f>COUNTIFS(#REF!,"X")+'Staff Cate'!E25</f>
        <v>#REF!</v>
      </c>
      <c r="U31" s="205" t="e">
        <f>SUBTOTAL(9,U32:U33)</f>
        <v>#REF!</v>
      </c>
      <c r="V31" s="205" t="e">
        <f>SUBTOTAL(9,V32:V33)</f>
        <v>#REF!</v>
      </c>
      <c r="W31" s="206" t="s">
        <v>3063</v>
      </c>
      <c r="X31" s="187" t="e">
        <f>#REF!</f>
        <v>#REF!</v>
      </c>
      <c r="Y31" s="182" t="e">
        <f>SUBTOTAL(9,Y32:Y33)</f>
        <v>#REF!</v>
      </c>
      <c r="Z31" s="182" t="e">
        <f>SUBTOTAL(9,Z32:Z33)</f>
        <v>#REF!</v>
      </c>
      <c r="AA31" s="183" t="s">
        <v>3063</v>
      </c>
      <c r="AB31" s="223"/>
    </row>
    <row r="32" spans="1:28" x14ac:dyDescent="0.35">
      <c r="A32" s="125"/>
      <c r="B32" s="129" t="s">
        <v>3035</v>
      </c>
      <c r="C32" s="124"/>
      <c r="D32" s="412"/>
      <c r="E32" s="413" t="e">
        <f>SUM(#REF!+#REF!)/Comparision!$D$31</f>
        <v>#REF!</v>
      </c>
      <c r="F32" s="413" t="e">
        <f>E32*$D$31</f>
        <v>#REF!</v>
      </c>
      <c r="G32" s="412"/>
      <c r="H32" s="161"/>
      <c r="I32" s="162">
        <f>SUM('Cam Ranh - bay'!I82:I83)/123</f>
        <v>673170.73170731706</v>
      </c>
      <c r="J32" s="162" t="e">
        <f>I32*$H$31</f>
        <v>#REF!</v>
      </c>
      <c r="K32" s="161"/>
      <c r="L32" s="392"/>
      <c r="M32" s="393">
        <f ca="1">'Template Quotation '!I37/123</f>
        <v>0</v>
      </c>
      <c r="N32" s="393" t="e">
        <f ca="1">M32*$H$31</f>
        <v>#REF!</v>
      </c>
      <c r="O32" s="392"/>
      <c r="P32" s="184"/>
      <c r="Q32" s="185" t="e">
        <f>SUM(#REF!)/123</f>
        <v>#REF!</v>
      </c>
      <c r="R32" s="185" t="e">
        <f>Q32*$H$31</f>
        <v>#REF!</v>
      </c>
      <c r="S32" s="184"/>
      <c r="T32" s="207"/>
      <c r="U32" s="208" t="e">
        <f>SUM(#REF!)/123</f>
        <v>#REF!</v>
      </c>
      <c r="V32" s="208" t="e">
        <f>U32*$T$31</f>
        <v>#REF!</v>
      </c>
      <c r="W32" s="207"/>
      <c r="X32" s="184"/>
      <c r="Y32" s="185" t="e">
        <f>SUM(#REF!)/Comparision!$X$31</f>
        <v>#REF!</v>
      </c>
      <c r="Z32" s="185" t="e">
        <f>Y32*$X$31</f>
        <v>#REF!</v>
      </c>
      <c r="AA32" s="184"/>
      <c r="AB32" s="226"/>
    </row>
    <row r="33" spans="1:28" x14ac:dyDescent="0.35">
      <c r="A33" s="125"/>
      <c r="B33" s="129" t="s">
        <v>3036</v>
      </c>
      <c r="C33" s="124"/>
      <c r="D33" s="412"/>
      <c r="E33" s="413" t="e">
        <f>#REF!/Comparision!$D$31</f>
        <v>#REF!</v>
      </c>
      <c r="F33" s="413" t="e">
        <f>E33*$D$31</f>
        <v>#REF!</v>
      </c>
      <c r="G33" s="412"/>
      <c r="H33" s="161" t="e">
        <f>SUM('Cam Ranh - bay'!F84:F86)</f>
        <v>#REF!</v>
      </c>
      <c r="I33" s="162" t="e">
        <f>SUM('Cam Ranh - bay'!I84:I86)/Comparision!H33</f>
        <v>#REF!</v>
      </c>
      <c r="J33" s="162" t="e">
        <f>I33*H33</f>
        <v>#REF!</v>
      </c>
      <c r="K33" s="161"/>
      <c r="L33" s="161">
        <v>123</v>
      </c>
      <c r="M33" s="162">
        <v>3626422.7642276422</v>
      </c>
      <c r="N33" s="393">
        <f>M33*L33</f>
        <v>446050000</v>
      </c>
      <c r="O33" s="392"/>
      <c r="P33" s="184" t="e">
        <f>SUM(#REF!)</f>
        <v>#REF!</v>
      </c>
      <c r="Q33" s="185" t="e">
        <f>SUM(#REF!)/Comparision!P33</f>
        <v>#REF!</v>
      </c>
      <c r="R33" s="185" t="e">
        <f>Q33*P33</f>
        <v>#REF!</v>
      </c>
      <c r="S33" s="184"/>
      <c r="T33" s="207" t="e">
        <f>SUM(#REF!)</f>
        <v>#REF!</v>
      </c>
      <c r="U33" s="208" t="e">
        <f>SUM(#REF!)/Comparision!T33</f>
        <v>#REF!</v>
      </c>
      <c r="V33" s="208" t="e">
        <f>U33*T33</f>
        <v>#REF!</v>
      </c>
      <c r="W33" s="207"/>
      <c r="X33" s="184"/>
      <c r="Y33" s="185"/>
      <c r="Z33" s="185">
        <f>Y33*X33</f>
        <v>0</v>
      </c>
      <c r="AA33" s="184"/>
      <c r="AB33" s="226"/>
    </row>
    <row r="34" spans="1:28" x14ac:dyDescent="0.35">
      <c r="A34" s="134"/>
      <c r="B34" s="135" t="s">
        <v>3045</v>
      </c>
      <c r="C34" s="135"/>
      <c r="D34" s="415" t="e">
        <f>SUM(D35:D38)</f>
        <v>#REF!</v>
      </c>
      <c r="E34" s="410" t="e">
        <f>F34/D34</f>
        <v>#REF!</v>
      </c>
      <c r="F34" s="410" t="e">
        <f>SUBTOTAL(9,F35:F40)</f>
        <v>#REF!</v>
      </c>
      <c r="G34" s="415"/>
      <c r="H34" s="164">
        <f>SUM(H35:H38)</f>
        <v>5</v>
      </c>
      <c r="I34" s="159">
        <f>J34/H34</f>
        <v>300000</v>
      </c>
      <c r="J34" s="159">
        <f>SUBTOTAL(9,J35:J40)</f>
        <v>1500000</v>
      </c>
      <c r="K34" s="164"/>
      <c r="L34" s="395">
        <v>123</v>
      </c>
      <c r="M34" s="391">
        <f>N34/L34</f>
        <v>300000</v>
      </c>
      <c r="N34" s="391">
        <f>SUBTOTAL(9,N35:N40)</f>
        <v>36900000</v>
      </c>
      <c r="O34" s="395"/>
      <c r="P34" s="187">
        <f>SUM(P35:P38)</f>
        <v>5</v>
      </c>
      <c r="Q34" s="182">
        <f>R34/P34</f>
        <v>300000</v>
      </c>
      <c r="R34" s="182">
        <f>SUBTOTAL(9,R35:R40)</f>
        <v>1500000</v>
      </c>
      <c r="S34" s="187"/>
      <c r="T34" s="210">
        <f>SUM(T35:T38)</f>
        <v>5</v>
      </c>
      <c r="U34" s="205">
        <f>V34/T34</f>
        <v>300000</v>
      </c>
      <c r="V34" s="205">
        <f>SUBTOTAL(9,V35:V40)</f>
        <v>1500000</v>
      </c>
      <c r="W34" s="210"/>
      <c r="X34" s="187"/>
      <c r="Y34" s="182"/>
      <c r="Z34" s="182">
        <f>SUBTOTAL(9,Z35:Z40)</f>
        <v>0</v>
      </c>
      <c r="AA34" s="187"/>
      <c r="AB34" s="223"/>
    </row>
    <row r="35" spans="1:28" x14ac:dyDescent="0.35">
      <c r="A35" s="125"/>
      <c r="B35" s="129" t="s">
        <v>3050</v>
      </c>
      <c r="C35" s="124"/>
      <c r="D35" s="412" t="e">
        <f>COUNTIFS(#REF!,"X",#REF!,"South",#REF!,"Bus")</f>
        <v>#REF!</v>
      </c>
      <c r="E35" s="413">
        <v>1200000</v>
      </c>
      <c r="F35" s="413" t="e">
        <f>E35*D35</f>
        <v>#REF!</v>
      </c>
      <c r="G35" s="412"/>
      <c r="H35" s="161">
        <f>'Staff Cate'!E26</f>
        <v>5</v>
      </c>
      <c r="I35" s="162">
        <v>300000</v>
      </c>
      <c r="J35" s="162">
        <f>I35*H35</f>
        <v>1500000</v>
      </c>
      <c r="K35" s="161"/>
      <c r="L35" s="392">
        <v>123</v>
      </c>
      <c r="M35" s="393">
        <v>300000</v>
      </c>
      <c r="N35" s="393">
        <f>M35*L35</f>
        <v>36900000</v>
      </c>
      <c r="O35" s="392"/>
      <c r="P35" s="184">
        <f>'Staff Cate'!E26</f>
        <v>5</v>
      </c>
      <c r="Q35" s="185">
        <v>300000</v>
      </c>
      <c r="R35" s="185">
        <f>Q35*P35</f>
        <v>1500000</v>
      </c>
      <c r="S35" s="184"/>
      <c r="T35" s="207">
        <f>'Staff Cate'!E26</f>
        <v>5</v>
      </c>
      <c r="U35" s="208">
        <v>300000</v>
      </c>
      <c r="V35" s="208">
        <f>U35*T35</f>
        <v>1500000</v>
      </c>
      <c r="W35" s="207"/>
      <c r="X35" s="184"/>
      <c r="Y35" s="185"/>
      <c r="Z35" s="185">
        <f>Y35*X35</f>
        <v>0</v>
      </c>
      <c r="AA35" s="184"/>
      <c r="AB35" s="226"/>
    </row>
    <row r="36" spans="1:28" x14ac:dyDescent="0.35">
      <c r="A36" s="125"/>
      <c r="B36" s="129" t="s">
        <v>3052</v>
      </c>
      <c r="C36" s="124"/>
      <c r="D36" s="412" t="e">
        <f>COUNTIFS(#REF!,"X",#REF!,"Flight",#REF!,"South")</f>
        <v>#REF!</v>
      </c>
      <c r="E36" s="413">
        <v>5700000</v>
      </c>
      <c r="F36" s="413" t="e">
        <f>E36*D36</f>
        <v>#REF!</v>
      </c>
      <c r="G36" s="412"/>
      <c r="H36" s="161"/>
      <c r="I36" s="162"/>
      <c r="J36" s="162">
        <f>I36*H36</f>
        <v>0</v>
      </c>
      <c r="K36" s="161"/>
      <c r="L36" s="392"/>
      <c r="M36" s="393"/>
      <c r="N36" s="393">
        <f>M36*L36</f>
        <v>0</v>
      </c>
      <c r="O36" s="392"/>
      <c r="P36" s="184"/>
      <c r="Q36" s="185"/>
      <c r="R36" s="185">
        <f>Q36*P36</f>
        <v>0</v>
      </c>
      <c r="S36" s="184"/>
      <c r="T36" s="207"/>
      <c r="U36" s="208"/>
      <c r="V36" s="208">
        <f>U36*T36</f>
        <v>0</v>
      </c>
      <c r="W36" s="207"/>
      <c r="X36" s="184"/>
      <c r="Y36" s="185"/>
      <c r="Z36" s="185">
        <f>Y36*X36</f>
        <v>0</v>
      </c>
      <c r="AA36" s="184"/>
      <c r="AB36" s="226"/>
    </row>
    <row r="37" spans="1:28" x14ac:dyDescent="0.35">
      <c r="A37" s="125"/>
      <c r="B37" s="129" t="s">
        <v>3053</v>
      </c>
      <c r="C37" s="124"/>
      <c r="D37" s="412" t="e">
        <f>COUNTIFS(#REF!,"X",#REF!,"Flight",#REF!,"North")</f>
        <v>#REF!</v>
      </c>
      <c r="E37" s="413">
        <v>5700000</v>
      </c>
      <c r="F37" s="413" t="e">
        <f>E37*D37</f>
        <v>#REF!</v>
      </c>
      <c r="G37" s="412"/>
      <c r="H37" s="161"/>
      <c r="I37" s="162"/>
      <c r="J37" s="162">
        <f>I37*H37</f>
        <v>0</v>
      </c>
      <c r="K37" s="161"/>
      <c r="L37" s="392"/>
      <c r="M37" s="393"/>
      <c r="N37" s="393">
        <f>M37*L37</f>
        <v>0</v>
      </c>
      <c r="O37" s="392"/>
      <c r="P37" s="184"/>
      <c r="Q37" s="185"/>
      <c r="R37" s="185">
        <f>Q37*P37</f>
        <v>0</v>
      </c>
      <c r="S37" s="184"/>
      <c r="T37" s="207"/>
      <c r="U37" s="208"/>
      <c r="V37" s="208">
        <f>U37*T37</f>
        <v>0</v>
      </c>
      <c r="W37" s="207"/>
      <c r="X37" s="184"/>
      <c r="Y37" s="185"/>
      <c r="Z37" s="185">
        <f>Y37*X37</f>
        <v>0</v>
      </c>
      <c r="AA37" s="184"/>
      <c r="AB37" s="226"/>
    </row>
    <row r="38" spans="1:28" x14ac:dyDescent="0.35">
      <c r="A38" s="145"/>
      <c r="B38" s="146" t="s">
        <v>3054</v>
      </c>
      <c r="C38" s="147"/>
      <c r="D38" s="416" t="e">
        <f>COUNTIFS(#REF!,"X",#REF!,"Flight",#REF!,"Central")</f>
        <v>#REF!</v>
      </c>
      <c r="E38" s="417">
        <v>5700000</v>
      </c>
      <c r="F38" s="417" t="e">
        <f>E38*D38</f>
        <v>#REF!</v>
      </c>
      <c r="G38" s="416"/>
      <c r="H38" s="165"/>
      <c r="I38" s="166"/>
      <c r="J38" s="166">
        <f>I38*H38</f>
        <v>0</v>
      </c>
      <c r="K38" s="165"/>
      <c r="L38" s="396"/>
      <c r="M38" s="397"/>
      <c r="N38" s="397">
        <f>M38*L38</f>
        <v>0</v>
      </c>
      <c r="O38" s="396"/>
      <c r="P38" s="188"/>
      <c r="Q38" s="189"/>
      <c r="R38" s="189">
        <f>Q38*P38</f>
        <v>0</v>
      </c>
      <c r="S38" s="188"/>
      <c r="T38" s="211"/>
      <c r="U38" s="212"/>
      <c r="V38" s="212">
        <f>U38*T38</f>
        <v>0</v>
      </c>
      <c r="W38" s="211"/>
      <c r="X38" s="188"/>
      <c r="Y38" s="189"/>
      <c r="Z38" s="189">
        <f>Y38*X38</f>
        <v>0</v>
      </c>
      <c r="AA38" s="188"/>
      <c r="AB38" s="227"/>
    </row>
    <row r="39" spans="1:28" s="18" customFormat="1" x14ac:dyDescent="0.35">
      <c r="A39" s="124"/>
      <c r="B39" s="129" t="s">
        <v>3067</v>
      </c>
      <c r="C39" s="124"/>
      <c r="D39" s="412" t="e">
        <f>'Staff Cate'!#REF!</f>
        <v>#REF!</v>
      </c>
      <c r="E39" s="413">
        <v>1200000</v>
      </c>
      <c r="F39" s="413" t="e">
        <f>E39*$D$39</f>
        <v>#REF!</v>
      </c>
      <c r="G39" s="412"/>
      <c r="H39" s="161"/>
      <c r="I39" s="162"/>
      <c r="J39" s="162">
        <f>I39*$H$40</f>
        <v>0</v>
      </c>
      <c r="K39" s="161"/>
      <c r="L39" s="392"/>
      <c r="M39" s="393"/>
      <c r="N39" s="393">
        <f>M39*$H$40</f>
        <v>0</v>
      </c>
      <c r="O39" s="392"/>
      <c r="P39" s="184"/>
      <c r="Q39" s="185"/>
      <c r="R39" s="185">
        <f>Q39*$P$40</f>
        <v>0</v>
      </c>
      <c r="S39" s="184"/>
      <c r="T39" s="207"/>
      <c r="U39" s="208"/>
      <c r="V39" s="208">
        <f>U39*$T$40</f>
        <v>0</v>
      </c>
      <c r="W39" s="207"/>
      <c r="X39" s="184"/>
      <c r="Y39" s="185"/>
      <c r="Z39" s="185">
        <f>Y39*$X$40</f>
        <v>0</v>
      </c>
      <c r="AA39" s="184"/>
      <c r="AB39" s="228"/>
    </row>
    <row r="40" spans="1:28" ht="15" thickBot="1" x14ac:dyDescent="0.4">
      <c r="A40" s="148"/>
      <c r="B40" s="149" t="s">
        <v>3066</v>
      </c>
      <c r="C40" s="150"/>
      <c r="D40" s="418" t="e">
        <f>'Staff Cate'!#REF!</f>
        <v>#REF!</v>
      </c>
      <c r="E40" s="419">
        <f>1200000/2</f>
        <v>600000</v>
      </c>
      <c r="F40" s="419" t="e">
        <f>E40*$D$40</f>
        <v>#REF!</v>
      </c>
      <c r="G40" s="418"/>
      <c r="H40" s="167"/>
      <c r="I40" s="168"/>
      <c r="J40" s="168">
        <f>I40*$H$40</f>
        <v>0</v>
      </c>
      <c r="K40" s="167"/>
      <c r="L40" s="398"/>
      <c r="M40" s="399"/>
      <c r="N40" s="399">
        <f>M40*$H$40</f>
        <v>0</v>
      </c>
      <c r="O40" s="398"/>
      <c r="P40" s="190"/>
      <c r="Q40" s="191"/>
      <c r="R40" s="191">
        <f>Q40*$P$40</f>
        <v>0</v>
      </c>
      <c r="S40" s="190"/>
      <c r="T40" s="213"/>
      <c r="U40" s="214"/>
      <c r="V40" s="214">
        <f>U40*$T$40</f>
        <v>0</v>
      </c>
      <c r="W40" s="213"/>
      <c r="X40" s="190"/>
      <c r="Y40" s="191"/>
      <c r="Z40" s="191">
        <f>Y40*$X$40</f>
        <v>0</v>
      </c>
      <c r="AA40" s="190"/>
      <c r="AB40" s="229"/>
    </row>
    <row r="41" spans="1:28" ht="21" x14ac:dyDescent="0.35">
      <c r="A41" s="134"/>
      <c r="B41" s="135" t="s">
        <v>3060</v>
      </c>
      <c r="C41" s="135"/>
      <c r="D41" s="415"/>
      <c r="E41" s="410">
        <f>SUBTOTAL(9,E42:E43)</f>
        <v>0</v>
      </c>
      <c r="F41" s="410" t="e">
        <f>SUBTOTAL(9,F42:F43)</f>
        <v>#REF!</v>
      </c>
      <c r="G41" s="411" t="s">
        <v>3063</v>
      </c>
      <c r="H41" s="164"/>
      <c r="I41" s="159">
        <f>SUBTOTAL(9,I42:I43)</f>
        <v>0</v>
      </c>
      <c r="J41" s="159" t="e">
        <f>SUBTOTAL(9,J42:J43)</f>
        <v>#REF!</v>
      </c>
      <c r="K41" s="160" t="s">
        <v>3063</v>
      </c>
      <c r="L41" s="395"/>
      <c r="M41" s="391">
        <f>SUBTOTAL(9,M42:M43)</f>
        <v>0</v>
      </c>
      <c r="N41" s="391" t="e">
        <f ca="1">SUBTOTAL(9,N42:N43)</f>
        <v>#REF!</v>
      </c>
      <c r="O41" s="402" t="s">
        <v>3063</v>
      </c>
      <c r="P41" s="187"/>
      <c r="Q41" s="182">
        <f>SUBTOTAL(9,Q42:Q43)</f>
        <v>0</v>
      </c>
      <c r="R41" s="182" t="e">
        <f>SUBTOTAL(9,R42:R43)</f>
        <v>#REF!</v>
      </c>
      <c r="S41" s="183" t="s">
        <v>3063</v>
      </c>
      <c r="T41" s="210"/>
      <c r="U41" s="205">
        <f>SUBTOTAL(9,U42:U43)</f>
        <v>0</v>
      </c>
      <c r="V41" s="205" t="e">
        <f>SUBTOTAL(9,V42:V43)</f>
        <v>#REF!</v>
      </c>
      <c r="W41" s="206" t="s">
        <v>3063</v>
      </c>
      <c r="X41" s="187"/>
      <c r="Y41" s="182">
        <f>SUBTOTAL(9,Y42:Y43)</f>
        <v>0</v>
      </c>
      <c r="Z41" s="182" t="e">
        <f>SUBTOTAL(9,Z42:Z43)</f>
        <v>#REF!</v>
      </c>
      <c r="AA41" s="183" t="s">
        <v>3063</v>
      </c>
      <c r="AB41" s="223"/>
    </row>
    <row r="42" spans="1:28" x14ac:dyDescent="0.35">
      <c r="A42" s="125"/>
      <c r="B42" s="129" t="s">
        <v>3047</v>
      </c>
      <c r="C42" s="124"/>
      <c r="D42" s="412"/>
      <c r="E42" s="413"/>
      <c r="F42" s="413" t="e">
        <f>SUM(F31)*6%</f>
        <v>#REF!</v>
      </c>
      <c r="G42" s="412"/>
      <c r="H42" s="161"/>
      <c r="I42" s="162"/>
      <c r="J42" s="162" t="e">
        <f>SUM(J31)*6%</f>
        <v>#REF!</v>
      </c>
      <c r="K42" s="161"/>
      <c r="L42" s="392"/>
      <c r="M42" s="393"/>
      <c r="N42" s="393" t="e">
        <f ca="1">SUM(N31)*6%</f>
        <v>#REF!</v>
      </c>
      <c r="O42" s="392"/>
      <c r="P42" s="184"/>
      <c r="Q42" s="185"/>
      <c r="R42" s="185" t="e">
        <f>SUM(R31)*6%</f>
        <v>#REF!</v>
      </c>
      <c r="S42" s="184"/>
      <c r="T42" s="207"/>
      <c r="U42" s="208"/>
      <c r="V42" s="208" t="e">
        <f>SUM(V31)*6%</f>
        <v>#REF!</v>
      </c>
      <c r="W42" s="207"/>
      <c r="X42" s="184"/>
      <c r="Y42" s="185"/>
      <c r="Z42" s="185" t="e">
        <f>SUM(Z31)*6%</f>
        <v>#REF!</v>
      </c>
      <c r="AA42" s="184"/>
      <c r="AB42" s="226"/>
    </row>
    <row r="43" spans="1:28" ht="15" thickBot="1" x14ac:dyDescent="0.4">
      <c r="A43" s="126"/>
      <c r="B43" s="139" t="s">
        <v>3048</v>
      </c>
      <c r="C43" s="127"/>
      <c r="D43" s="420"/>
      <c r="E43" s="421"/>
      <c r="F43" s="421" t="e">
        <f>SUM(F31,F42)*8%</f>
        <v>#REF!</v>
      </c>
      <c r="G43" s="420"/>
      <c r="H43" s="169"/>
      <c r="I43" s="170"/>
      <c r="J43" s="170" t="e">
        <f>SUM(J31,J42)*8%</f>
        <v>#REF!</v>
      </c>
      <c r="K43" s="169"/>
      <c r="L43" s="400"/>
      <c r="M43" s="401"/>
      <c r="N43" s="401" t="e">
        <f ca="1">SUM(N31,N42)*8%</f>
        <v>#REF!</v>
      </c>
      <c r="O43" s="400"/>
      <c r="P43" s="192"/>
      <c r="Q43" s="193"/>
      <c r="R43" s="193" t="e">
        <f>SUM(R31,R42)*8%</f>
        <v>#REF!</v>
      </c>
      <c r="S43" s="192"/>
      <c r="T43" s="215"/>
      <c r="U43" s="216"/>
      <c r="V43" s="216" t="e">
        <f>SUM(V31,V42)*8%</f>
        <v>#REF!</v>
      </c>
      <c r="W43" s="215"/>
      <c r="X43" s="192"/>
      <c r="Y43" s="193"/>
      <c r="Z43" s="193" t="e">
        <f>SUM(Z31,Z42)*8%</f>
        <v>#REF!</v>
      </c>
      <c r="AA43" s="192"/>
      <c r="AB43" s="230"/>
    </row>
    <row r="44" spans="1:28" x14ac:dyDescent="0.35">
      <c r="B44" s="12"/>
      <c r="C44" s="12"/>
      <c r="D44" s="422"/>
      <c r="E44" s="422"/>
      <c r="F44" s="422"/>
      <c r="G44" s="422"/>
      <c r="H44" s="171"/>
      <c r="I44" s="171"/>
      <c r="J44" s="171"/>
      <c r="K44" s="171"/>
      <c r="L44" s="171"/>
      <c r="M44" s="171"/>
      <c r="N44" s="171"/>
      <c r="O44" s="171"/>
      <c r="P44" s="194"/>
      <c r="Q44" s="194"/>
      <c r="R44" s="194"/>
      <c r="S44" s="194"/>
      <c r="T44" s="217"/>
      <c r="U44" s="217"/>
      <c r="V44" s="217"/>
      <c r="W44" s="217"/>
      <c r="X44" s="194"/>
      <c r="Y44" s="194"/>
      <c r="Z44" s="194"/>
      <c r="AA44" s="194"/>
    </row>
    <row r="45" spans="1:28" s="122" customFormat="1" x14ac:dyDescent="0.35">
      <c r="B45" s="122" t="s">
        <v>3063</v>
      </c>
      <c r="D45" s="423"/>
      <c r="E45" s="423"/>
      <c r="F45" s="424" t="e">
        <f>SUMIF(G$6:G$43,$B45,F$6:F$43)</f>
        <v>#REF!</v>
      </c>
      <c r="G45" s="423"/>
      <c r="H45" s="172"/>
      <c r="I45" s="172"/>
      <c r="J45" s="173" t="e">
        <f>SUMIF(K$6:K$43,$B45,J$6:J$43)</f>
        <v>#REF!</v>
      </c>
      <c r="K45" s="172"/>
      <c r="L45" s="172"/>
      <c r="M45" s="172"/>
      <c r="N45" s="173" t="e">
        <f>SUMIF(O$6:O$43,$B45,N$6:N$43)</f>
        <v>#REF!</v>
      </c>
      <c r="O45" s="172"/>
      <c r="P45" s="195"/>
      <c r="Q45" s="195"/>
      <c r="R45" s="196" t="e">
        <f>SUMIF(S$6:S$43,$B45,R$6:R$43)</f>
        <v>#REF!</v>
      </c>
      <c r="S45" s="195"/>
      <c r="T45" s="218"/>
      <c r="U45" s="218"/>
      <c r="V45" s="219" t="e">
        <f>SUMIF(W$6:W$43,$B45,V$6:V$43)</f>
        <v>#REF!</v>
      </c>
      <c r="W45" s="218"/>
      <c r="X45" s="195"/>
      <c r="Y45" s="195"/>
      <c r="Z45" s="196" t="e">
        <f>SUMIF(AA$6:AA$43,$B45,Z$6:Z$43)</f>
        <v>#REF!</v>
      </c>
      <c r="AA45" s="195"/>
      <c r="AB45" s="195"/>
    </row>
    <row r="46" spans="1:28" s="122" customFormat="1" x14ac:dyDescent="0.35">
      <c r="B46" s="122" t="s">
        <v>3064</v>
      </c>
      <c r="D46" s="423"/>
      <c r="E46" s="423"/>
      <c r="F46" s="425" t="e">
        <f>F45-#REF!</f>
        <v>#REF!</v>
      </c>
      <c r="G46" s="423"/>
      <c r="H46" s="172"/>
      <c r="I46" s="172"/>
      <c r="J46" s="174" t="e">
        <f>J45-'Cam Ranh - bay'!I101</f>
        <v>#REF!</v>
      </c>
      <c r="K46" s="172"/>
      <c r="L46" s="172"/>
      <c r="M46" s="172"/>
      <c r="N46" s="174" t="e">
        <f>N45-'Cam Ranh - bay'!M101</f>
        <v>#REF!</v>
      </c>
      <c r="O46" s="172"/>
      <c r="P46" s="195"/>
      <c r="Q46" s="195"/>
      <c r="R46" s="197" t="e">
        <f>R45-#REF!</f>
        <v>#REF!</v>
      </c>
      <c r="S46" s="195"/>
      <c r="T46" s="218"/>
      <c r="U46" s="218"/>
      <c r="V46" s="220" t="e">
        <f>V45-#REF!</f>
        <v>#REF!</v>
      </c>
      <c r="W46" s="218"/>
      <c r="X46" s="195"/>
      <c r="Y46" s="195"/>
      <c r="Z46" s="197" t="e">
        <f>Z45-#REF!</f>
        <v>#REF!</v>
      </c>
      <c r="AA46" s="195"/>
      <c r="AB46" s="195"/>
    </row>
  </sheetData>
  <mergeCells count="6">
    <mergeCell ref="D2:F2"/>
    <mergeCell ref="H2:J2"/>
    <mergeCell ref="P2:R2"/>
    <mergeCell ref="T2:V2"/>
    <mergeCell ref="X2:Z2"/>
    <mergeCell ref="L2:N2"/>
  </mergeCells>
  <pageMargins left="0.7" right="0.7" top="0.75" bottom="0.75" header="0.3" footer="0.3"/>
  <ignoredErrors>
    <ignoredError sqref="E20" formulaRange="1"/>
    <ignoredError sqref="H31 F17 H7 P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45DF-C7DB-44A7-A7CA-C26AAEB5FB3A}">
  <dimension ref="B1:J49"/>
  <sheetViews>
    <sheetView tabSelected="1" zoomScale="80" zoomScaleNormal="80" workbookViewId="0">
      <selection activeCell="M41" sqref="M41"/>
    </sheetView>
  </sheetViews>
  <sheetFormatPr defaultRowHeight="16" x14ac:dyDescent="0.45"/>
  <cols>
    <col min="1" max="1" width="4.1796875" style="590" customWidth="1"/>
    <col min="2" max="2" width="6.1796875" style="590" customWidth="1"/>
    <col min="3" max="3" width="44.81640625" style="590" customWidth="1"/>
    <col min="4" max="4" width="89.1796875" style="590" customWidth="1"/>
    <col min="5" max="7" width="8.7265625" style="590"/>
    <col min="8" max="8" width="17.1796875" style="590" customWidth="1"/>
    <col min="9" max="9" width="19.81640625" style="590" customWidth="1"/>
    <col min="10" max="10" width="38" style="676" customWidth="1"/>
    <col min="11" max="16384" width="8.7265625" style="590"/>
  </cols>
  <sheetData>
    <row r="1" spans="2:10" s="586" customFormat="1" ht="90" customHeight="1" x14ac:dyDescent="0.55000000000000004">
      <c r="B1" s="696" t="s">
        <v>21935</v>
      </c>
      <c r="C1" s="696"/>
      <c r="D1" s="682" t="s">
        <v>21937</v>
      </c>
      <c r="E1" s="682"/>
      <c r="F1" s="682"/>
      <c r="G1" s="682"/>
      <c r="H1" s="682"/>
      <c r="I1" s="682"/>
      <c r="J1" s="659"/>
    </row>
    <row r="2" spans="2:10" s="586" customFormat="1" ht="90.65" customHeight="1" x14ac:dyDescent="0.55000000000000004">
      <c r="B2" s="683" t="s">
        <v>21919</v>
      </c>
      <c r="C2" s="683"/>
      <c r="D2" s="684" t="s">
        <v>21934</v>
      </c>
      <c r="E2" s="685"/>
      <c r="F2" s="685"/>
      <c r="G2" s="685"/>
      <c r="H2" s="685"/>
      <c r="I2" s="685"/>
      <c r="J2" s="685"/>
    </row>
    <row r="3" spans="2:10" s="628" customFormat="1" ht="43.4" customHeight="1" x14ac:dyDescent="0.45">
      <c r="B3" s="652" t="s">
        <v>2829</v>
      </c>
      <c r="C3" s="653" t="s">
        <v>2830</v>
      </c>
      <c r="D3" s="653" t="s">
        <v>2831</v>
      </c>
      <c r="E3" s="652" t="s">
        <v>2832</v>
      </c>
      <c r="F3" s="654" t="s">
        <v>2833</v>
      </c>
      <c r="G3" s="654" t="s">
        <v>2834</v>
      </c>
      <c r="H3" s="655" t="s">
        <v>2835</v>
      </c>
      <c r="I3" s="656" t="s">
        <v>2836</v>
      </c>
      <c r="J3" s="658" t="s">
        <v>21920</v>
      </c>
    </row>
    <row r="4" spans="2:10" s="589" customFormat="1" ht="47" customHeight="1" x14ac:dyDescent="0.6">
      <c r="B4" s="686" t="s">
        <v>2838</v>
      </c>
      <c r="C4" s="686"/>
      <c r="D4" s="686"/>
      <c r="E4" s="686"/>
      <c r="F4" s="686"/>
      <c r="G4" s="686"/>
      <c r="H4" s="686"/>
      <c r="I4" s="585">
        <f>I5+I19+I24+I30+I33</f>
        <v>0</v>
      </c>
      <c r="J4" s="660"/>
    </row>
    <row r="5" spans="2:10" s="628" customFormat="1" ht="21.65" customHeight="1" x14ac:dyDescent="0.45">
      <c r="B5" s="690" t="s">
        <v>2839</v>
      </c>
      <c r="C5" s="691"/>
      <c r="D5" s="692"/>
      <c r="E5" s="687" t="s">
        <v>2836</v>
      </c>
      <c r="F5" s="688"/>
      <c r="G5" s="688"/>
      <c r="H5" s="689"/>
      <c r="I5" s="633">
        <f>SUM(I6:I17)</f>
        <v>0</v>
      </c>
      <c r="J5" s="661"/>
    </row>
    <row r="6" spans="2:10" s="628" customFormat="1" ht="21.65" customHeight="1" x14ac:dyDescent="0.45">
      <c r="B6" s="623" t="s">
        <v>2840</v>
      </c>
      <c r="C6" s="623"/>
      <c r="D6" s="623"/>
      <c r="E6" s="624"/>
      <c r="F6" s="625"/>
      <c r="G6" s="625"/>
      <c r="H6" s="626"/>
      <c r="I6" s="627"/>
      <c r="J6" s="662"/>
    </row>
    <row r="7" spans="2:10" ht="41.5" customHeight="1" x14ac:dyDescent="0.45">
      <c r="B7" s="593">
        <v>1</v>
      </c>
      <c r="C7" s="636" t="s">
        <v>21925</v>
      </c>
      <c r="D7" s="617"/>
      <c r="E7" s="588" t="s">
        <v>2842</v>
      </c>
      <c r="F7" s="594">
        <v>306</v>
      </c>
      <c r="G7" s="595"/>
      <c r="H7" s="596"/>
      <c r="I7" s="597">
        <f>H7*F7</f>
        <v>0</v>
      </c>
      <c r="J7" s="663" t="s">
        <v>21939</v>
      </c>
    </row>
    <row r="8" spans="2:10" s="628" customFormat="1" ht="33" customHeight="1" x14ac:dyDescent="0.45">
      <c r="B8" s="693" t="s">
        <v>21926</v>
      </c>
      <c r="C8" s="694"/>
      <c r="D8" s="695"/>
      <c r="E8" s="624"/>
      <c r="F8" s="629"/>
      <c r="G8" s="629"/>
      <c r="H8" s="630"/>
      <c r="I8" s="631">
        <f t="shared" ref="I8:I11" si="0">H8*F8</f>
        <v>0</v>
      </c>
      <c r="J8" s="662"/>
    </row>
    <row r="9" spans="2:10" ht="21.65" customHeight="1" x14ac:dyDescent="0.45">
      <c r="B9" s="588"/>
      <c r="C9" s="599" t="s">
        <v>21938</v>
      </c>
      <c r="D9" s="599"/>
      <c r="E9" s="588" t="s">
        <v>2845</v>
      </c>
      <c r="F9" s="600"/>
      <c r="G9" s="591"/>
      <c r="H9" s="601"/>
      <c r="I9" s="597">
        <f t="shared" si="0"/>
        <v>0</v>
      </c>
      <c r="J9" s="664" t="s">
        <v>21940</v>
      </c>
    </row>
    <row r="10" spans="2:10" ht="21.65" customHeight="1" x14ac:dyDescent="0.45">
      <c r="B10" s="588"/>
      <c r="C10" s="599"/>
      <c r="D10" s="599"/>
      <c r="E10" s="588"/>
      <c r="F10" s="618"/>
      <c r="G10" s="591"/>
      <c r="H10" s="601"/>
      <c r="I10" s="597">
        <f t="shared" si="0"/>
        <v>0</v>
      </c>
      <c r="J10" s="665"/>
    </row>
    <row r="11" spans="2:10" ht="21.65" customHeight="1" x14ac:dyDescent="0.45">
      <c r="B11" s="588"/>
      <c r="C11" s="599"/>
      <c r="D11" s="599"/>
      <c r="E11" s="588"/>
      <c r="F11" s="595"/>
      <c r="G11" s="591"/>
      <c r="H11" s="601"/>
      <c r="I11" s="597">
        <f t="shared" si="0"/>
        <v>0</v>
      </c>
      <c r="J11" s="665"/>
    </row>
    <row r="12" spans="2:10" s="628" customFormat="1" ht="21.65" customHeight="1" x14ac:dyDescent="0.45">
      <c r="B12" s="623" t="s">
        <v>2852</v>
      </c>
      <c r="C12" s="623"/>
      <c r="D12" s="623"/>
      <c r="E12" s="624"/>
      <c r="F12" s="625"/>
      <c r="G12" s="625"/>
      <c r="H12" s="632"/>
      <c r="I12" s="631"/>
      <c r="J12" s="662"/>
    </row>
    <row r="13" spans="2:10" ht="21.65" customHeight="1" x14ac:dyDescent="0.45">
      <c r="B13" s="588"/>
      <c r="C13" s="619" t="s">
        <v>2858</v>
      </c>
      <c r="D13" s="617"/>
      <c r="E13" s="620"/>
      <c r="F13" s="618">
        <v>561</v>
      </c>
      <c r="G13" s="595"/>
      <c r="H13" s="596"/>
      <c r="I13" s="621">
        <f>H13*G13*F13</f>
        <v>0</v>
      </c>
      <c r="J13" s="663"/>
    </row>
    <row r="14" spans="2:10" ht="21.65" customHeight="1" x14ac:dyDescent="0.45">
      <c r="B14" s="588"/>
      <c r="C14" s="599" t="s">
        <v>2859</v>
      </c>
      <c r="D14" s="598"/>
      <c r="E14" s="588"/>
      <c r="F14" s="618">
        <v>561</v>
      </c>
      <c r="G14" s="591"/>
      <c r="H14" s="601"/>
      <c r="I14" s="597">
        <f t="shared" ref="I14:I17" si="1">H14*G14*F14</f>
        <v>0</v>
      </c>
      <c r="J14" s="665"/>
    </row>
    <row r="15" spans="2:10" ht="21.65" customHeight="1" x14ac:dyDescent="0.45">
      <c r="B15" s="588"/>
      <c r="C15" s="680" t="s">
        <v>2861</v>
      </c>
      <c r="D15" s="598" t="s">
        <v>21927</v>
      </c>
      <c r="E15" s="588"/>
      <c r="F15" s="618">
        <v>561</v>
      </c>
      <c r="G15" s="591"/>
      <c r="H15" s="601"/>
      <c r="I15" s="597">
        <f t="shared" si="1"/>
        <v>0</v>
      </c>
      <c r="J15" s="663"/>
    </row>
    <row r="16" spans="2:10" ht="20.5" customHeight="1" x14ac:dyDescent="0.45">
      <c r="B16" s="588"/>
      <c r="C16" s="681"/>
      <c r="D16" s="598" t="s">
        <v>21928</v>
      </c>
      <c r="E16" s="588"/>
      <c r="F16" s="602"/>
      <c r="G16" s="591"/>
      <c r="H16" s="601"/>
      <c r="I16" s="597">
        <f t="shared" si="1"/>
        <v>0</v>
      </c>
      <c r="J16" s="663"/>
    </row>
    <row r="17" spans="2:10" ht="21.65" customHeight="1" x14ac:dyDescent="0.45">
      <c r="B17" s="588"/>
      <c r="C17" s="599" t="s">
        <v>2866</v>
      </c>
      <c r="D17" s="598"/>
      <c r="E17" s="588"/>
      <c r="F17" s="602">
        <v>561</v>
      </c>
      <c r="G17" s="591"/>
      <c r="H17" s="601"/>
      <c r="I17" s="597">
        <f t="shared" si="1"/>
        <v>0</v>
      </c>
      <c r="J17" s="665"/>
    </row>
    <row r="18" spans="2:10" s="628" customFormat="1" ht="21.65" customHeight="1" x14ac:dyDescent="0.45">
      <c r="B18" s="713" t="s">
        <v>2867</v>
      </c>
      <c r="C18" s="714"/>
      <c r="D18" s="714"/>
      <c r="E18" s="714"/>
      <c r="F18" s="714"/>
      <c r="G18" s="714"/>
      <c r="H18" s="714"/>
      <c r="I18" s="715"/>
      <c r="J18" s="662"/>
    </row>
    <row r="19" spans="2:10" s="628" customFormat="1" ht="34.5" customHeight="1" x14ac:dyDescent="0.45">
      <c r="B19" s="716" t="s">
        <v>21936</v>
      </c>
      <c r="C19" s="719"/>
      <c r="D19" s="720"/>
      <c r="E19" s="687" t="s">
        <v>2836</v>
      </c>
      <c r="F19" s="688"/>
      <c r="G19" s="688"/>
      <c r="H19" s="689"/>
      <c r="I19" s="633">
        <f>SUM(I20:I23)</f>
        <v>0</v>
      </c>
      <c r="J19" s="666"/>
    </row>
    <row r="20" spans="2:10" ht="37" customHeight="1" x14ac:dyDescent="0.45">
      <c r="B20" s="588"/>
      <c r="C20" s="615"/>
      <c r="D20" s="598"/>
      <c r="E20" s="588"/>
      <c r="F20" s="602">
        <v>561</v>
      </c>
      <c r="G20" s="588"/>
      <c r="H20" s="604"/>
      <c r="I20" s="597">
        <f>H20*G20*F20</f>
        <v>0</v>
      </c>
      <c r="J20" s="663"/>
    </row>
    <row r="21" spans="2:10" ht="21.65" customHeight="1" x14ac:dyDescent="0.45">
      <c r="B21" s="588"/>
      <c r="C21" s="605"/>
      <c r="D21" s="603"/>
      <c r="E21" s="587"/>
      <c r="F21" s="606"/>
      <c r="G21" s="607"/>
      <c r="H21" s="604"/>
      <c r="I21" s="597">
        <f t="shared" ref="I21:I23" si="2">H21*G21*F21</f>
        <v>0</v>
      </c>
      <c r="J21" s="667"/>
    </row>
    <row r="22" spans="2:10" ht="21.65" customHeight="1" x14ac:dyDescent="0.45">
      <c r="B22" s="588"/>
      <c r="C22" s="599"/>
      <c r="D22" s="608"/>
      <c r="E22" s="587"/>
      <c r="F22" s="588"/>
      <c r="G22" s="588"/>
      <c r="H22" s="604"/>
      <c r="I22" s="597">
        <f t="shared" si="2"/>
        <v>0</v>
      </c>
      <c r="J22" s="664"/>
    </row>
    <row r="23" spans="2:10" ht="21.65" customHeight="1" x14ac:dyDescent="0.45">
      <c r="B23" s="588"/>
      <c r="C23" s="635"/>
      <c r="D23" s="598"/>
      <c r="E23" s="588"/>
      <c r="F23" s="588"/>
      <c r="G23" s="588"/>
      <c r="H23" s="610"/>
      <c r="I23" s="597">
        <f t="shared" si="2"/>
        <v>0</v>
      </c>
      <c r="J23" s="663"/>
    </row>
    <row r="24" spans="2:10" s="628" customFormat="1" ht="37.5" customHeight="1" x14ac:dyDescent="0.45">
      <c r="B24" s="716" t="s">
        <v>21924</v>
      </c>
      <c r="C24" s="717"/>
      <c r="D24" s="718"/>
      <c r="E24" s="687" t="s">
        <v>2836</v>
      </c>
      <c r="F24" s="688"/>
      <c r="G24" s="688"/>
      <c r="H24" s="689"/>
      <c r="I24" s="633">
        <f>SUM(I25:I29)</f>
        <v>0</v>
      </c>
      <c r="J24" s="666"/>
    </row>
    <row r="25" spans="2:10" ht="34" customHeight="1" x14ac:dyDescent="0.45">
      <c r="B25" s="607"/>
      <c r="C25" s="611"/>
      <c r="D25" s="609"/>
      <c r="E25" s="587"/>
      <c r="F25" s="588"/>
      <c r="G25" s="588"/>
      <c r="H25" s="604"/>
      <c r="I25" s="597">
        <f>H25*G25*F25</f>
        <v>0</v>
      </c>
      <c r="J25" s="667"/>
    </row>
    <row r="26" spans="2:10" ht="21.65" customHeight="1" x14ac:dyDescent="0.45">
      <c r="B26" s="607"/>
      <c r="C26" s="611"/>
      <c r="D26" s="608"/>
      <c r="E26" s="587"/>
      <c r="F26" s="588"/>
      <c r="G26" s="588"/>
      <c r="H26" s="604"/>
      <c r="I26" s="597">
        <f t="shared" ref="I26:I29" si="3">H26*G26*F26</f>
        <v>0</v>
      </c>
      <c r="J26" s="668"/>
    </row>
    <row r="27" spans="2:10" ht="21.65" customHeight="1" x14ac:dyDescent="0.45">
      <c r="B27" s="607"/>
      <c r="C27" s="611"/>
      <c r="D27" s="608"/>
      <c r="E27" s="587"/>
      <c r="F27" s="588"/>
      <c r="G27" s="588"/>
      <c r="H27" s="604"/>
      <c r="I27" s="597">
        <f t="shared" si="3"/>
        <v>0</v>
      </c>
      <c r="J27" s="667"/>
    </row>
    <row r="28" spans="2:10" ht="21.65" customHeight="1" x14ac:dyDescent="0.45">
      <c r="B28" s="607"/>
      <c r="C28" s="608"/>
      <c r="D28" s="603"/>
      <c r="E28" s="587"/>
      <c r="F28" s="588"/>
      <c r="G28" s="588"/>
      <c r="H28" s="604"/>
      <c r="I28" s="597">
        <f t="shared" si="3"/>
        <v>0</v>
      </c>
      <c r="J28" s="668"/>
    </row>
    <row r="29" spans="2:10" ht="21.65" customHeight="1" x14ac:dyDescent="0.45">
      <c r="B29" s="607"/>
      <c r="C29" s="611"/>
      <c r="D29" s="603"/>
      <c r="E29" s="587"/>
      <c r="F29" s="588"/>
      <c r="G29" s="588"/>
      <c r="H29" s="604"/>
      <c r="I29" s="597">
        <f t="shared" si="3"/>
        <v>0</v>
      </c>
      <c r="J29" s="668"/>
    </row>
    <row r="30" spans="2:10" s="628" customFormat="1" ht="39" customHeight="1" x14ac:dyDescent="0.45">
      <c r="B30" s="716" t="s">
        <v>21929</v>
      </c>
      <c r="C30" s="719"/>
      <c r="D30" s="720"/>
      <c r="E30" s="687" t="s">
        <v>2836</v>
      </c>
      <c r="F30" s="688"/>
      <c r="G30" s="688"/>
      <c r="H30" s="689"/>
      <c r="I30" s="633">
        <f>SUM(I31:I32)</f>
        <v>0</v>
      </c>
      <c r="J30" s="666"/>
    </row>
    <row r="31" spans="2:10" ht="21.65" customHeight="1" x14ac:dyDescent="0.45">
      <c r="B31" s="607"/>
      <c r="C31" s="608"/>
      <c r="D31" s="603"/>
      <c r="E31" s="587"/>
      <c r="F31" s="588"/>
      <c r="G31" s="588"/>
      <c r="H31" s="612"/>
      <c r="I31" s="592">
        <f t="shared" ref="I31:I32" si="4">H31*G31*F31</f>
        <v>0</v>
      </c>
      <c r="J31" s="667"/>
    </row>
    <row r="32" spans="2:10" ht="21.65" customHeight="1" x14ac:dyDescent="0.45">
      <c r="B32" s="607"/>
      <c r="C32" s="608"/>
      <c r="D32" s="603"/>
      <c r="E32" s="613"/>
      <c r="F32" s="588"/>
      <c r="G32" s="588"/>
      <c r="H32" s="604"/>
      <c r="I32" s="597">
        <f t="shared" si="4"/>
        <v>0</v>
      </c>
      <c r="J32" s="667"/>
    </row>
    <row r="33" spans="2:10" s="628" customFormat="1" ht="31" customHeight="1" x14ac:dyDescent="0.45">
      <c r="B33" s="716" t="s">
        <v>21930</v>
      </c>
      <c r="C33" s="719"/>
      <c r="D33" s="720"/>
      <c r="E33" s="687" t="s">
        <v>2836</v>
      </c>
      <c r="F33" s="688"/>
      <c r="G33" s="688"/>
      <c r="H33" s="689"/>
      <c r="I33" s="633">
        <f>SUM(I34:I34)</f>
        <v>0</v>
      </c>
      <c r="J33" s="666"/>
    </row>
    <row r="34" spans="2:10" ht="21.65" customHeight="1" x14ac:dyDescent="0.45">
      <c r="B34" s="607"/>
      <c r="C34" s="608"/>
      <c r="D34" s="603"/>
      <c r="E34" s="587"/>
      <c r="F34" s="588"/>
      <c r="G34" s="588"/>
      <c r="H34" s="612"/>
      <c r="I34" s="592">
        <f t="shared" ref="I34" si="5">H34*G34*F34</f>
        <v>0</v>
      </c>
      <c r="J34" s="667"/>
    </row>
    <row r="35" spans="2:10" s="586" customFormat="1" ht="42.65" customHeight="1" x14ac:dyDescent="0.55000000000000004">
      <c r="B35" s="711" t="s">
        <v>21931</v>
      </c>
      <c r="C35" s="712"/>
      <c r="D35" s="712"/>
      <c r="E35" s="712" t="s">
        <v>2836</v>
      </c>
      <c r="F35" s="712"/>
      <c r="G35" s="712"/>
      <c r="H35" s="712"/>
      <c r="I35" s="622">
        <f>SUM(I36:I36)</f>
        <v>0</v>
      </c>
      <c r="J35" s="669"/>
    </row>
    <row r="36" spans="2:10" ht="23" customHeight="1" x14ac:dyDescent="0.45">
      <c r="B36" s="593"/>
      <c r="C36" s="614"/>
      <c r="D36" s="598"/>
      <c r="E36" s="588"/>
      <c r="F36" s="602"/>
      <c r="G36" s="588"/>
      <c r="H36" s="604"/>
      <c r="I36" s="597">
        <f>H36*G36*F36</f>
        <v>0</v>
      </c>
      <c r="J36" s="667"/>
    </row>
    <row r="37" spans="2:10" s="586" customFormat="1" ht="42.65" customHeight="1" x14ac:dyDescent="0.55000000000000004">
      <c r="B37" s="711" t="s">
        <v>21941</v>
      </c>
      <c r="C37" s="712"/>
      <c r="D37" s="712"/>
      <c r="E37" s="712" t="s">
        <v>2836</v>
      </c>
      <c r="F37" s="712"/>
      <c r="G37" s="712"/>
      <c r="H37" s="712"/>
      <c r="I37" s="622">
        <f ca="1">SUM(I38:I40)</f>
        <v>0</v>
      </c>
      <c r="J37" s="669"/>
    </row>
    <row r="38" spans="2:10" ht="21" customHeight="1" x14ac:dyDescent="0.45">
      <c r="B38" s="593"/>
      <c r="C38" s="598"/>
      <c r="D38" s="598"/>
      <c r="E38" s="588"/>
      <c r="F38" s="588"/>
      <c r="G38" s="588"/>
      <c r="H38" s="604"/>
      <c r="I38" s="597">
        <f>H38*G38*F38</f>
        <v>0</v>
      </c>
      <c r="J38" s="667"/>
    </row>
    <row r="39" spans="2:10" s="628" customFormat="1" ht="33.5" customHeight="1" x14ac:dyDescent="0.45">
      <c r="B39" s="709" t="s">
        <v>21942</v>
      </c>
      <c r="C39" s="710"/>
      <c r="D39" s="710"/>
      <c r="E39" s="710" t="s">
        <v>2836</v>
      </c>
      <c r="F39" s="710"/>
      <c r="G39" s="710"/>
      <c r="H39" s="710"/>
      <c r="I39" s="634">
        <f ca="1">SUM(I40:I42)</f>
        <v>0</v>
      </c>
      <c r="J39" s="670"/>
    </row>
    <row r="40" spans="2:10" ht="21.65" customHeight="1" x14ac:dyDescent="0.45">
      <c r="B40" s="593"/>
      <c r="C40" s="617"/>
      <c r="D40" s="598"/>
      <c r="E40" s="588"/>
      <c r="F40" s="602"/>
      <c r="G40" s="588"/>
      <c r="H40" s="604"/>
      <c r="I40" s="597">
        <f>H40*G40*F40</f>
        <v>0</v>
      </c>
      <c r="J40" s="671"/>
    </row>
    <row r="41" spans="2:10" ht="30" customHeight="1" x14ac:dyDescent="0.45">
      <c r="B41" s="697" t="s">
        <v>21932</v>
      </c>
      <c r="C41" s="698"/>
      <c r="D41" s="698"/>
      <c r="E41" s="698"/>
      <c r="F41" s="698"/>
      <c r="G41" s="699"/>
      <c r="H41" s="637"/>
      <c r="I41" s="638">
        <f ca="1">I4+I37+I35</f>
        <v>0</v>
      </c>
      <c r="J41" s="672"/>
    </row>
    <row r="42" spans="2:10" ht="21.65" customHeight="1" x14ac:dyDescent="0.45">
      <c r="B42" s="700" t="s">
        <v>21933</v>
      </c>
      <c r="C42" s="701"/>
      <c r="D42" s="701"/>
      <c r="E42" s="701"/>
      <c r="F42" s="701"/>
      <c r="G42" s="702"/>
      <c r="H42" s="639">
        <v>0</v>
      </c>
      <c r="I42" s="640">
        <f ca="1">I41*H42</f>
        <v>0</v>
      </c>
      <c r="J42" s="673"/>
    </row>
    <row r="43" spans="2:10" ht="21.5" customHeight="1" x14ac:dyDescent="0.45">
      <c r="B43" s="703" t="s">
        <v>21922</v>
      </c>
      <c r="C43" s="704"/>
      <c r="D43" s="704"/>
      <c r="E43" s="704"/>
      <c r="F43" s="704"/>
      <c r="G43" s="705"/>
      <c r="H43" s="644"/>
      <c r="I43" s="645">
        <f ca="1">SUM(I41:I42)</f>
        <v>0</v>
      </c>
      <c r="J43" s="674"/>
    </row>
    <row r="44" spans="2:10" ht="21.65" customHeight="1" x14ac:dyDescent="0.45">
      <c r="B44" s="641"/>
      <c r="C44" s="642"/>
      <c r="D44" s="642"/>
      <c r="E44" s="642"/>
      <c r="F44" s="642"/>
      <c r="G44" s="643" t="s">
        <v>2981</v>
      </c>
      <c r="H44" s="657">
        <v>0.08</v>
      </c>
      <c r="I44" s="645">
        <f ca="1">I43*H44</f>
        <v>0</v>
      </c>
      <c r="J44" s="674"/>
    </row>
    <row r="45" spans="2:10" s="586" customFormat="1" ht="21.65" customHeight="1" x14ac:dyDescent="0.55000000000000004">
      <c r="B45" s="646"/>
      <c r="C45" s="647"/>
      <c r="D45" s="647"/>
      <c r="E45" s="647"/>
      <c r="F45" s="647"/>
      <c r="G45" s="648" t="s">
        <v>21923</v>
      </c>
      <c r="H45" s="649"/>
      <c r="I45" s="650">
        <f ca="1">I43+I44</f>
        <v>0</v>
      </c>
      <c r="J45" s="675"/>
    </row>
    <row r="46" spans="2:10" s="586" customFormat="1" ht="21.65" customHeight="1" x14ac:dyDescent="0.55000000000000004">
      <c r="B46" s="706" t="s">
        <v>21921</v>
      </c>
      <c r="C46" s="707"/>
      <c r="D46" s="707"/>
      <c r="E46" s="707"/>
      <c r="F46" s="707"/>
      <c r="G46" s="708"/>
      <c r="H46" s="651">
        <f>$F$14</f>
        <v>561</v>
      </c>
      <c r="I46" s="650">
        <f ca="1">I45/H46</f>
        <v>0</v>
      </c>
      <c r="J46" s="675"/>
    </row>
    <row r="49" spans="4:9" ht="17.5" x14ac:dyDescent="0.45">
      <c r="D49" s="628"/>
      <c r="I49" s="616">
        <f ca="1">I44+I42</f>
        <v>0</v>
      </c>
    </row>
  </sheetData>
  <mergeCells count="25">
    <mergeCell ref="B35:H35"/>
    <mergeCell ref="E24:H24"/>
    <mergeCell ref="E19:H19"/>
    <mergeCell ref="B18:I18"/>
    <mergeCell ref="B24:D24"/>
    <mergeCell ref="B19:D19"/>
    <mergeCell ref="B30:D30"/>
    <mergeCell ref="B33:D33"/>
    <mergeCell ref="E30:H30"/>
    <mergeCell ref="E33:H33"/>
    <mergeCell ref="B41:G41"/>
    <mergeCell ref="B42:G42"/>
    <mergeCell ref="B43:G43"/>
    <mergeCell ref="B46:G46"/>
    <mergeCell ref="B37:H37"/>
    <mergeCell ref="B39:H39"/>
    <mergeCell ref="C15:C16"/>
    <mergeCell ref="D1:I1"/>
    <mergeCell ref="B2:C2"/>
    <mergeCell ref="D2:J2"/>
    <mergeCell ref="B4:H4"/>
    <mergeCell ref="E5:H5"/>
    <mergeCell ref="B5:D5"/>
    <mergeCell ref="B8:D8"/>
    <mergeCell ref="B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7635-8917-4478-BE18-C18052BEEB1A}">
  <dimension ref="B1:K105"/>
  <sheetViews>
    <sheetView topLeftCell="A27" zoomScale="70" zoomScaleNormal="70" workbookViewId="0">
      <selection activeCell="H27" sqref="H27"/>
    </sheetView>
  </sheetViews>
  <sheetFormatPr defaultRowHeight="14.5" x14ac:dyDescent="0.35"/>
  <cols>
    <col min="1" max="1" width="4.1796875" customWidth="1"/>
    <col min="2" max="2" width="6.1796875" customWidth="1"/>
    <col min="3" max="3" width="44.81640625" customWidth="1"/>
    <col min="4" max="4" width="89.1796875" customWidth="1"/>
    <col min="8" max="8" width="17.1796875" customWidth="1"/>
    <col min="9" max="9" width="20.7265625" customWidth="1"/>
    <col min="10" max="10" width="38" customWidth="1"/>
  </cols>
  <sheetData>
    <row r="1" spans="2:10" ht="90" customHeight="1" x14ac:dyDescent="0.35">
      <c r="B1" s="36"/>
      <c r="C1" s="36"/>
      <c r="D1" s="724" t="s">
        <v>2986</v>
      </c>
      <c r="E1" s="724"/>
      <c r="F1" s="724"/>
      <c r="G1" s="724"/>
      <c r="H1" s="724"/>
      <c r="I1" s="724"/>
      <c r="J1" s="37"/>
    </row>
    <row r="2" spans="2:10" ht="90.65" customHeight="1" x14ac:dyDescent="0.35">
      <c r="B2" s="725" t="s">
        <v>2827</v>
      </c>
      <c r="C2" s="725"/>
      <c r="D2" s="726" t="s">
        <v>2828</v>
      </c>
      <c r="E2" s="727"/>
      <c r="F2" s="727"/>
      <c r="G2" s="727"/>
      <c r="H2" s="727"/>
      <c r="I2" s="727"/>
      <c r="J2" s="727"/>
    </row>
    <row r="3" spans="2:10" ht="44.5" customHeight="1" x14ac:dyDescent="0.35">
      <c r="B3" s="38" t="s">
        <v>2829</v>
      </c>
      <c r="C3" s="39" t="s">
        <v>2830</v>
      </c>
      <c r="D3" s="39" t="s">
        <v>2831</v>
      </c>
      <c r="E3" s="38" t="s">
        <v>2832</v>
      </c>
      <c r="F3" s="40" t="s">
        <v>2833</v>
      </c>
      <c r="G3" s="40" t="s">
        <v>2834</v>
      </c>
      <c r="H3" s="41" t="s">
        <v>2835</v>
      </c>
      <c r="I3" s="42" t="s">
        <v>2836</v>
      </c>
      <c r="J3" s="43" t="s">
        <v>2837</v>
      </c>
    </row>
    <row r="4" spans="2:10" ht="43.4" customHeight="1" x14ac:dyDescent="0.35">
      <c r="B4" s="731" t="s">
        <v>2838</v>
      </c>
      <c r="C4" s="731"/>
      <c r="D4" s="731"/>
      <c r="E4" s="731"/>
      <c r="F4" s="731"/>
      <c r="G4" s="731"/>
      <c r="H4" s="731"/>
      <c r="I4" s="99" t="e">
        <f>I5+I30+I44+I63+I76</f>
        <v>#REF!</v>
      </c>
      <c r="J4" s="98"/>
    </row>
    <row r="5" spans="2:10" s="102" customFormat="1" ht="21.65" customHeight="1" x14ac:dyDescent="0.4">
      <c r="B5" s="735" t="s">
        <v>2991</v>
      </c>
      <c r="C5" s="736"/>
      <c r="D5" s="737"/>
      <c r="E5" s="732" t="s">
        <v>2836</v>
      </c>
      <c r="F5" s="733"/>
      <c r="G5" s="733"/>
      <c r="H5" s="734"/>
      <c r="I5" s="100" t="e">
        <f>SUM(I7:I28)</f>
        <v>#REF!</v>
      </c>
      <c r="J5" s="103"/>
    </row>
    <row r="6" spans="2:10" ht="21.65" customHeight="1" x14ac:dyDescent="0.35">
      <c r="B6" s="45" t="s">
        <v>2840</v>
      </c>
      <c r="C6" s="45"/>
      <c r="D6" s="45"/>
      <c r="E6" s="46"/>
      <c r="F6" s="47"/>
      <c r="G6" s="47"/>
      <c r="H6" s="48"/>
      <c r="I6" s="49"/>
      <c r="J6" s="50"/>
    </row>
    <row r="7" spans="2:10" ht="21.65" customHeight="1" x14ac:dyDescent="0.35">
      <c r="B7" s="51">
        <v>1</v>
      </c>
      <c r="C7" s="728" t="s">
        <v>2841</v>
      </c>
      <c r="D7" s="52" t="s">
        <v>2987</v>
      </c>
      <c r="E7" s="53" t="s">
        <v>2842</v>
      </c>
      <c r="F7" s="54">
        <v>317</v>
      </c>
      <c r="G7" s="54">
        <v>2</v>
      </c>
      <c r="H7" s="55">
        <v>1800000</v>
      </c>
      <c r="I7" s="44">
        <f t="shared" ref="I7:I16" si="0">H7*G7*F7</f>
        <v>1141200000</v>
      </c>
      <c r="J7" s="56"/>
    </row>
    <row r="8" spans="2:10" ht="21.65" customHeight="1" x14ac:dyDescent="0.35">
      <c r="B8" s="51">
        <v>2</v>
      </c>
      <c r="C8" s="729"/>
      <c r="D8" s="52" t="s">
        <v>2992</v>
      </c>
      <c r="E8" s="53" t="s">
        <v>2842</v>
      </c>
      <c r="F8" s="54">
        <v>317</v>
      </c>
      <c r="G8" s="54">
        <v>0</v>
      </c>
      <c r="H8" s="55">
        <v>1900000</v>
      </c>
      <c r="I8" s="44">
        <f t="shared" si="0"/>
        <v>0</v>
      </c>
      <c r="J8" s="56"/>
    </row>
    <row r="9" spans="2:10" ht="21.65" customHeight="1" x14ac:dyDescent="0.35">
      <c r="B9" s="51">
        <v>3</v>
      </c>
      <c r="C9" s="730"/>
      <c r="D9" s="52" t="s">
        <v>2993</v>
      </c>
      <c r="E9" s="53" t="s">
        <v>2842</v>
      </c>
      <c r="F9" s="54">
        <v>317</v>
      </c>
      <c r="G9" s="54">
        <v>0</v>
      </c>
      <c r="H9" s="55">
        <v>2600000</v>
      </c>
      <c r="I9" s="44">
        <f t="shared" si="0"/>
        <v>0</v>
      </c>
      <c r="J9" s="56"/>
    </row>
    <row r="10" spans="2:10" ht="21.65" customHeight="1" x14ac:dyDescent="0.35">
      <c r="B10" s="45" t="s">
        <v>2843</v>
      </c>
      <c r="C10" s="45"/>
      <c r="D10" s="45"/>
      <c r="E10" s="46"/>
      <c r="F10" s="57"/>
      <c r="G10" s="57"/>
      <c r="H10" s="58"/>
      <c r="I10" s="44"/>
      <c r="J10" s="50"/>
    </row>
    <row r="11" spans="2:10" ht="21.65" customHeight="1" x14ac:dyDescent="0.35">
      <c r="B11" s="53">
        <v>4</v>
      </c>
      <c r="C11" s="722" t="s">
        <v>2994</v>
      </c>
      <c r="D11" s="59" t="s">
        <v>2995</v>
      </c>
      <c r="E11" s="53" t="s">
        <v>2996</v>
      </c>
      <c r="F11" s="53" t="e">
        <f>GETPIVOTDATA("Region",'Staff Cate'!#REF!,"Region","North")</f>
        <v>#REF!</v>
      </c>
      <c r="G11" s="53">
        <v>1</v>
      </c>
      <c r="H11" s="60">
        <v>5600000</v>
      </c>
      <c r="I11" s="44" t="e">
        <f t="shared" si="0"/>
        <v>#REF!</v>
      </c>
      <c r="J11" s="721" t="s">
        <v>2997</v>
      </c>
    </row>
    <row r="12" spans="2:10" ht="21.65" customHeight="1" x14ac:dyDescent="0.35">
      <c r="B12" s="53">
        <v>5</v>
      </c>
      <c r="C12" s="723"/>
      <c r="D12" s="59" t="s">
        <v>2998</v>
      </c>
      <c r="E12" s="53" t="s">
        <v>2996</v>
      </c>
      <c r="F12" s="53">
        <v>4</v>
      </c>
      <c r="G12" s="53">
        <v>1</v>
      </c>
      <c r="H12" s="60">
        <v>5600000</v>
      </c>
      <c r="I12" s="44">
        <f t="shared" si="0"/>
        <v>22400000</v>
      </c>
      <c r="J12" s="721"/>
    </row>
    <row r="13" spans="2:10" ht="21.65" customHeight="1" x14ac:dyDescent="0.35">
      <c r="B13" s="53">
        <v>6</v>
      </c>
      <c r="C13" s="722" t="s">
        <v>2999</v>
      </c>
      <c r="D13" s="59" t="s">
        <v>3000</v>
      </c>
      <c r="E13" s="53" t="s">
        <v>2996</v>
      </c>
      <c r="F13" s="53" t="e">
        <f>GETPIVOTDATA("Region",'Staff Cate'!#REF!,"Region","South")-5</f>
        <v>#REF!</v>
      </c>
      <c r="G13" s="53">
        <v>1</v>
      </c>
      <c r="H13" s="60">
        <v>3900000</v>
      </c>
      <c r="I13" s="44" t="e">
        <f t="shared" si="0"/>
        <v>#REF!</v>
      </c>
      <c r="J13" s="721"/>
    </row>
    <row r="14" spans="2:10" ht="21.65" customHeight="1" x14ac:dyDescent="0.35">
      <c r="B14" s="53">
        <v>7</v>
      </c>
      <c r="C14" s="723"/>
      <c r="D14" s="59" t="s">
        <v>2998</v>
      </c>
      <c r="E14" s="53" t="s">
        <v>2996</v>
      </c>
      <c r="F14" s="53">
        <v>7</v>
      </c>
      <c r="G14" s="53">
        <v>1</v>
      </c>
      <c r="H14" s="60">
        <v>3900000</v>
      </c>
      <c r="I14" s="44">
        <f t="shared" si="0"/>
        <v>27300000</v>
      </c>
      <c r="J14" s="721"/>
    </row>
    <row r="15" spans="2:10" ht="21.65" customHeight="1" x14ac:dyDescent="0.35">
      <c r="B15" s="53">
        <v>8</v>
      </c>
      <c r="C15" s="750" t="s">
        <v>3001</v>
      </c>
      <c r="D15" s="59" t="s">
        <v>3002</v>
      </c>
      <c r="E15" s="53" t="s">
        <v>2996</v>
      </c>
      <c r="F15" s="53" t="e">
        <f>GETPIVOTDATA("Region",'Staff Cate'!#REF!,"Region","Central")</f>
        <v>#REF!</v>
      </c>
      <c r="G15" s="53">
        <v>1</v>
      </c>
      <c r="H15" s="60">
        <v>850000</v>
      </c>
      <c r="I15" s="44" t="e">
        <f t="shared" si="0"/>
        <v>#REF!</v>
      </c>
      <c r="J15" s="75" t="s">
        <v>3003</v>
      </c>
    </row>
    <row r="16" spans="2:10" ht="21.65" customHeight="1" x14ac:dyDescent="0.35">
      <c r="B16" s="53">
        <v>9</v>
      </c>
      <c r="C16" s="750"/>
      <c r="D16" s="59" t="s">
        <v>3004</v>
      </c>
      <c r="E16" s="53" t="s">
        <v>2996</v>
      </c>
      <c r="F16" s="53">
        <v>3</v>
      </c>
      <c r="G16" s="53">
        <v>1</v>
      </c>
      <c r="H16" s="60">
        <v>850000</v>
      </c>
      <c r="I16" s="44">
        <f t="shared" si="0"/>
        <v>2550000</v>
      </c>
      <c r="J16" s="75"/>
    </row>
    <row r="17" spans="2:10" ht="21.65" customHeight="1" x14ac:dyDescent="0.35">
      <c r="B17" s="53">
        <v>10</v>
      </c>
      <c r="C17" s="59" t="s">
        <v>2844</v>
      </c>
      <c r="D17" s="59" t="s">
        <v>3005</v>
      </c>
      <c r="E17" s="53" t="s">
        <v>2845</v>
      </c>
      <c r="F17" s="47">
        <v>15</v>
      </c>
      <c r="G17" s="47">
        <v>1</v>
      </c>
      <c r="H17" s="60">
        <v>12000000</v>
      </c>
      <c r="I17" s="44">
        <f>H17*G17*F17</f>
        <v>180000000</v>
      </c>
      <c r="J17" s="61"/>
    </row>
    <row r="18" spans="2:10" ht="21.65" customHeight="1" x14ac:dyDescent="0.35">
      <c r="B18" s="53">
        <v>11</v>
      </c>
      <c r="C18" s="59" t="s">
        <v>2846</v>
      </c>
      <c r="D18" s="59" t="s">
        <v>2847</v>
      </c>
      <c r="E18" s="53" t="s">
        <v>2848</v>
      </c>
      <c r="F18" s="47">
        <v>15</v>
      </c>
      <c r="G18" s="47">
        <v>3</v>
      </c>
      <c r="H18" s="60">
        <v>700000</v>
      </c>
      <c r="I18" s="44">
        <f>H18*G18*F18</f>
        <v>31500000</v>
      </c>
      <c r="J18" s="50"/>
    </row>
    <row r="19" spans="2:10" ht="21.65" customHeight="1" x14ac:dyDescent="0.35">
      <c r="B19" s="53">
        <v>12</v>
      </c>
      <c r="C19" s="59" t="s">
        <v>2849</v>
      </c>
      <c r="D19" s="59" t="s">
        <v>2850</v>
      </c>
      <c r="E19" s="53" t="s">
        <v>2851</v>
      </c>
      <c r="F19" s="47">
        <v>52</v>
      </c>
      <c r="G19" s="47">
        <v>2</v>
      </c>
      <c r="H19" s="60">
        <v>400000</v>
      </c>
      <c r="I19" s="44">
        <f t="shared" ref="I19" si="1">H19*G19*F19</f>
        <v>41600000</v>
      </c>
      <c r="J19" s="50"/>
    </row>
    <row r="20" spans="2:10" ht="21.65" customHeight="1" x14ac:dyDescent="0.35">
      <c r="B20" s="45" t="s">
        <v>2852</v>
      </c>
      <c r="C20" s="45"/>
      <c r="D20" s="45"/>
      <c r="E20" s="46"/>
      <c r="F20" s="47"/>
      <c r="G20" s="47"/>
      <c r="H20" s="60"/>
      <c r="I20" s="44"/>
      <c r="J20" s="50"/>
    </row>
    <row r="21" spans="2:10" ht="21.65" customHeight="1" x14ac:dyDescent="0.35">
      <c r="B21" s="53">
        <v>13</v>
      </c>
      <c r="C21" s="59" t="s">
        <v>2853</v>
      </c>
      <c r="D21" s="59" t="s">
        <v>2854</v>
      </c>
      <c r="E21" s="53" t="s">
        <v>2855</v>
      </c>
      <c r="F21" s="47">
        <f>'Staff Cate'!E26</f>
        <v>5</v>
      </c>
      <c r="G21" s="47">
        <v>1</v>
      </c>
      <c r="H21" s="60">
        <v>80000</v>
      </c>
      <c r="I21" s="44">
        <f t="shared" ref="I21:I28" si="2">H21*G21*F21</f>
        <v>400000</v>
      </c>
      <c r="J21" s="62" t="s">
        <v>3006</v>
      </c>
    </row>
    <row r="22" spans="2:10" ht="21.65" customHeight="1" x14ac:dyDescent="0.35">
      <c r="B22" s="53">
        <v>14</v>
      </c>
      <c r="C22" s="59" t="s">
        <v>2856</v>
      </c>
      <c r="D22" s="52" t="s">
        <v>2857</v>
      </c>
      <c r="E22" s="53" t="s">
        <v>2855</v>
      </c>
      <c r="F22" s="47">
        <f>'Staff Cate'!E26</f>
        <v>5</v>
      </c>
      <c r="G22" s="47">
        <v>1</v>
      </c>
      <c r="H22" s="60">
        <v>250000</v>
      </c>
      <c r="I22" s="44">
        <f t="shared" si="2"/>
        <v>1250000</v>
      </c>
      <c r="J22" s="62" t="s">
        <v>3007</v>
      </c>
    </row>
    <row r="23" spans="2:10" ht="21.65" customHeight="1" x14ac:dyDescent="0.35">
      <c r="B23" s="53">
        <v>15</v>
      </c>
      <c r="C23" s="63" t="s">
        <v>2858</v>
      </c>
      <c r="D23" s="52" t="s">
        <v>2857</v>
      </c>
      <c r="E23" s="53" t="s">
        <v>2855</v>
      </c>
      <c r="F23" s="47" t="e">
        <f>'Staff Cate'!E10</f>
        <v>#REF!</v>
      </c>
      <c r="G23" s="47">
        <v>1</v>
      </c>
      <c r="H23" s="60">
        <v>250000</v>
      </c>
      <c r="I23" s="44" t="e">
        <f t="shared" si="2"/>
        <v>#REF!</v>
      </c>
      <c r="J23" s="56"/>
    </row>
    <row r="24" spans="2:10" ht="21.65" customHeight="1" x14ac:dyDescent="0.35">
      <c r="B24" s="53">
        <v>16</v>
      </c>
      <c r="C24" s="59" t="s">
        <v>2859</v>
      </c>
      <c r="D24" s="52" t="s">
        <v>2860</v>
      </c>
      <c r="E24" s="53" t="s">
        <v>2855</v>
      </c>
      <c r="F24" s="47" t="e">
        <f>'Staff Cate'!E10</f>
        <v>#REF!</v>
      </c>
      <c r="G24" s="47">
        <v>1</v>
      </c>
      <c r="H24" s="60">
        <v>550000</v>
      </c>
      <c r="I24" s="44" t="e">
        <f t="shared" si="2"/>
        <v>#REF!</v>
      </c>
      <c r="J24" s="50"/>
    </row>
    <row r="25" spans="2:10" ht="21.65" customHeight="1" x14ac:dyDescent="0.35">
      <c r="B25" s="53">
        <v>17</v>
      </c>
      <c r="C25" s="722" t="s">
        <v>2861</v>
      </c>
      <c r="D25" s="52" t="s">
        <v>2862</v>
      </c>
      <c r="E25" s="53" t="s">
        <v>2855</v>
      </c>
      <c r="F25" s="47" t="e">
        <f>'Staff Cate'!E10</f>
        <v>#REF!</v>
      </c>
      <c r="G25" s="47">
        <v>1</v>
      </c>
      <c r="H25" s="60">
        <v>550000</v>
      </c>
      <c r="I25" s="44" t="e">
        <f t="shared" si="2"/>
        <v>#REF!</v>
      </c>
      <c r="J25" s="56"/>
    </row>
    <row r="26" spans="2:10" ht="76.75" customHeight="1" x14ac:dyDescent="0.35">
      <c r="B26" s="53">
        <v>18</v>
      </c>
      <c r="C26" s="751"/>
      <c r="D26" s="52" t="s">
        <v>2988</v>
      </c>
      <c r="E26" s="53" t="s">
        <v>2855</v>
      </c>
      <c r="F26" s="47" t="e">
        <f>'Staff Cate'!E10</f>
        <v>#REF!</v>
      </c>
      <c r="G26" s="47">
        <v>1</v>
      </c>
      <c r="H26" s="60">
        <v>290000</v>
      </c>
      <c r="I26" s="44" t="e">
        <f t="shared" si="2"/>
        <v>#REF!</v>
      </c>
      <c r="J26" s="56"/>
    </row>
    <row r="27" spans="2:10" ht="21.65" customHeight="1" x14ac:dyDescent="0.35">
      <c r="B27" s="53">
        <v>19</v>
      </c>
      <c r="C27" s="723"/>
      <c r="D27" s="52" t="s">
        <v>2863</v>
      </c>
      <c r="E27" s="53" t="s">
        <v>2864</v>
      </c>
      <c r="F27" s="47">
        <v>1</v>
      </c>
      <c r="G27" s="47">
        <v>0</v>
      </c>
      <c r="H27" s="60">
        <v>40000000</v>
      </c>
      <c r="I27" s="44">
        <f t="shared" si="2"/>
        <v>0</v>
      </c>
      <c r="J27" s="56" t="s">
        <v>2865</v>
      </c>
    </row>
    <row r="28" spans="2:10" ht="21.65" customHeight="1" x14ac:dyDescent="0.35">
      <c r="B28" s="53">
        <v>20</v>
      </c>
      <c r="C28" s="59" t="s">
        <v>2866</v>
      </c>
      <c r="D28" s="52" t="s">
        <v>2857</v>
      </c>
      <c r="E28" s="53" t="s">
        <v>2855</v>
      </c>
      <c r="F28" s="47" t="e">
        <f>'Staff Cate'!E10</f>
        <v>#REF!</v>
      </c>
      <c r="G28" s="47">
        <v>1</v>
      </c>
      <c r="H28" s="60">
        <v>250000</v>
      </c>
      <c r="I28" s="44" t="e">
        <f t="shared" si="2"/>
        <v>#REF!</v>
      </c>
      <c r="J28" s="50" t="s">
        <v>3008</v>
      </c>
    </row>
    <row r="29" spans="2:10" s="102" customFormat="1" ht="21.65" customHeight="1" x14ac:dyDescent="0.4">
      <c r="B29" s="741" t="s">
        <v>2867</v>
      </c>
      <c r="C29" s="742"/>
      <c r="D29" s="742"/>
      <c r="E29" s="742"/>
      <c r="F29" s="742"/>
      <c r="G29" s="742"/>
      <c r="H29" s="742"/>
      <c r="I29" s="743"/>
      <c r="J29" s="101"/>
    </row>
    <row r="30" spans="2:10" s="102" customFormat="1" ht="21.65" customHeight="1" x14ac:dyDescent="0.4">
      <c r="B30" s="104" t="s">
        <v>2868</v>
      </c>
      <c r="C30" s="105"/>
      <c r="D30" s="106"/>
      <c r="E30" s="732" t="s">
        <v>2836</v>
      </c>
      <c r="F30" s="733"/>
      <c r="G30" s="733"/>
      <c r="H30" s="734"/>
      <c r="I30" s="100" t="e">
        <f>SUM(I31:I43)</f>
        <v>#REF!</v>
      </c>
      <c r="J30" s="107"/>
    </row>
    <row r="31" spans="2:10" ht="72.650000000000006" customHeight="1" x14ac:dyDescent="0.35">
      <c r="B31" s="53">
        <v>1</v>
      </c>
      <c r="C31" s="66" t="s">
        <v>2869</v>
      </c>
      <c r="D31" s="52" t="s">
        <v>2989</v>
      </c>
      <c r="E31" s="53" t="s">
        <v>2870</v>
      </c>
      <c r="F31" s="53">
        <v>1</v>
      </c>
      <c r="G31" s="53">
        <v>1</v>
      </c>
      <c r="H31" s="67">
        <v>200000000</v>
      </c>
      <c r="I31" s="44">
        <f t="shared" ref="I31:I43" si="3">H31*G31*F31</f>
        <v>200000000</v>
      </c>
      <c r="J31" s="75"/>
    </row>
    <row r="32" spans="2:10" ht="21.65" customHeight="1" x14ac:dyDescent="0.35">
      <c r="B32" s="53">
        <v>2</v>
      </c>
      <c r="C32" s="76" t="s">
        <v>2871</v>
      </c>
      <c r="D32" s="73" t="s">
        <v>2872</v>
      </c>
      <c r="E32" s="65" t="s">
        <v>2864</v>
      </c>
      <c r="F32" s="77">
        <v>1</v>
      </c>
      <c r="G32" s="74">
        <v>1</v>
      </c>
      <c r="H32" s="67">
        <v>8000000</v>
      </c>
      <c r="I32" s="44">
        <f t="shared" si="3"/>
        <v>8000000</v>
      </c>
      <c r="J32" s="73"/>
    </row>
    <row r="33" spans="2:10" ht="21.65" customHeight="1" x14ac:dyDescent="0.35">
      <c r="B33" s="53">
        <v>3</v>
      </c>
      <c r="C33" s="59" t="s">
        <v>2873</v>
      </c>
      <c r="D33" s="78" t="s">
        <v>2874</v>
      </c>
      <c r="E33" s="65" t="s">
        <v>2875</v>
      </c>
      <c r="F33" s="53">
        <f>3*10</f>
        <v>30</v>
      </c>
      <c r="G33" s="53">
        <v>1</v>
      </c>
      <c r="H33" s="67">
        <v>450000</v>
      </c>
      <c r="I33" s="44">
        <f t="shared" si="3"/>
        <v>13500000</v>
      </c>
      <c r="J33" s="79"/>
    </row>
    <row r="34" spans="2:10" ht="21.65" customHeight="1" x14ac:dyDescent="0.35">
      <c r="B34" s="53">
        <v>4</v>
      </c>
      <c r="C34" s="59" t="s">
        <v>2876</v>
      </c>
      <c r="D34" s="78" t="s">
        <v>2877</v>
      </c>
      <c r="E34" s="65" t="s">
        <v>2878</v>
      </c>
      <c r="F34" s="53">
        <v>1</v>
      </c>
      <c r="G34" s="53">
        <v>1</v>
      </c>
      <c r="H34" s="67">
        <v>10000000</v>
      </c>
      <c r="I34" s="44">
        <f t="shared" si="3"/>
        <v>10000000</v>
      </c>
      <c r="J34" s="79"/>
    </row>
    <row r="35" spans="2:10" ht="21.65" customHeight="1" x14ac:dyDescent="0.35">
      <c r="B35" s="53">
        <v>5</v>
      </c>
      <c r="C35" s="59" t="s">
        <v>2879</v>
      </c>
      <c r="D35" s="78" t="s">
        <v>2880</v>
      </c>
      <c r="E35" s="65" t="s">
        <v>2881</v>
      </c>
      <c r="F35" s="53">
        <v>1</v>
      </c>
      <c r="G35" s="53">
        <v>1</v>
      </c>
      <c r="H35" s="67">
        <v>15000000</v>
      </c>
      <c r="I35" s="44">
        <f t="shared" si="3"/>
        <v>15000000</v>
      </c>
      <c r="J35" s="79"/>
    </row>
    <row r="36" spans="2:10" ht="21.65" customHeight="1" x14ac:dyDescent="0.35">
      <c r="B36" s="53">
        <v>6</v>
      </c>
      <c r="C36" s="59" t="s">
        <v>2882</v>
      </c>
      <c r="D36" s="78" t="s">
        <v>2883</v>
      </c>
      <c r="E36" s="65" t="s">
        <v>2884</v>
      </c>
      <c r="F36" s="53">
        <v>10</v>
      </c>
      <c r="G36" s="53">
        <v>1</v>
      </c>
      <c r="H36" s="67">
        <v>800000</v>
      </c>
      <c r="I36" s="44">
        <f t="shared" si="3"/>
        <v>8000000</v>
      </c>
      <c r="J36" s="79"/>
    </row>
    <row r="37" spans="2:10" ht="21.65" customHeight="1" x14ac:dyDescent="0.35">
      <c r="B37" s="53">
        <v>7</v>
      </c>
      <c r="C37" s="59" t="s">
        <v>2885</v>
      </c>
      <c r="D37" s="78" t="s">
        <v>2990</v>
      </c>
      <c r="E37" s="65" t="s">
        <v>2886</v>
      </c>
      <c r="F37" s="53">
        <v>1</v>
      </c>
      <c r="G37" s="53">
        <v>1</v>
      </c>
      <c r="H37" s="67">
        <v>15000000</v>
      </c>
      <c r="I37" s="44">
        <f t="shared" si="3"/>
        <v>15000000</v>
      </c>
      <c r="J37" s="68"/>
    </row>
    <row r="38" spans="2:10" ht="21.65" customHeight="1" x14ac:dyDescent="0.35">
      <c r="B38" s="53">
        <v>8</v>
      </c>
      <c r="C38" s="73" t="s">
        <v>2887</v>
      </c>
      <c r="D38" s="73" t="s">
        <v>2888</v>
      </c>
      <c r="E38" s="65" t="s">
        <v>2889</v>
      </c>
      <c r="F38" s="53" t="e">
        <f>'Staff Cate'!E10</f>
        <v>#REF!</v>
      </c>
      <c r="G38" s="53">
        <v>1</v>
      </c>
      <c r="H38" s="67">
        <v>10000</v>
      </c>
      <c r="I38" s="44" t="e">
        <f t="shared" si="3"/>
        <v>#REF!</v>
      </c>
      <c r="J38" s="79"/>
    </row>
    <row r="39" spans="2:10" ht="21.65" customHeight="1" x14ac:dyDescent="0.35">
      <c r="B39" s="53">
        <v>9</v>
      </c>
      <c r="C39" s="747" t="s">
        <v>2890</v>
      </c>
      <c r="D39" s="78" t="s">
        <v>2891</v>
      </c>
      <c r="E39" s="65" t="s">
        <v>2881</v>
      </c>
      <c r="F39" s="53" t="e">
        <f>'Staff Cate'!E10</f>
        <v>#REF!</v>
      </c>
      <c r="G39" s="53">
        <v>1</v>
      </c>
      <c r="H39" s="67">
        <v>15000</v>
      </c>
      <c r="I39" s="44" t="e">
        <f t="shared" si="3"/>
        <v>#REF!</v>
      </c>
      <c r="J39" s="79"/>
    </row>
    <row r="40" spans="2:10" ht="21.65" customHeight="1" x14ac:dyDescent="0.35">
      <c r="B40" s="53">
        <v>10</v>
      </c>
      <c r="C40" s="748"/>
      <c r="D40" s="78" t="s">
        <v>2892</v>
      </c>
      <c r="E40" s="65" t="s">
        <v>2884</v>
      </c>
      <c r="F40" s="53" t="e">
        <f>'Staff Cate'!E10</f>
        <v>#REF!</v>
      </c>
      <c r="G40" s="53">
        <v>1</v>
      </c>
      <c r="H40" s="67">
        <v>20000</v>
      </c>
      <c r="I40" s="44" t="e">
        <f t="shared" si="3"/>
        <v>#REF!</v>
      </c>
      <c r="J40" s="79"/>
    </row>
    <row r="41" spans="2:10" ht="21.65" customHeight="1" x14ac:dyDescent="0.35">
      <c r="B41" s="53">
        <v>11</v>
      </c>
      <c r="C41" s="749"/>
      <c r="D41" s="78" t="s">
        <v>2893</v>
      </c>
      <c r="E41" s="65" t="s">
        <v>2884</v>
      </c>
      <c r="F41" s="53" t="e">
        <f>'Staff Cate'!E10</f>
        <v>#REF!</v>
      </c>
      <c r="G41" s="53">
        <v>1</v>
      </c>
      <c r="H41" s="67">
        <v>150000</v>
      </c>
      <c r="I41" s="44" t="e">
        <f t="shared" si="3"/>
        <v>#REF!</v>
      </c>
      <c r="J41" s="79"/>
    </row>
    <row r="42" spans="2:10" ht="21.65" customHeight="1" x14ac:dyDescent="0.35">
      <c r="B42" s="53">
        <v>12</v>
      </c>
      <c r="C42" s="722" t="s">
        <v>2894</v>
      </c>
      <c r="D42" s="52" t="s">
        <v>2895</v>
      </c>
      <c r="E42" s="53" t="s">
        <v>2870</v>
      </c>
      <c r="F42" s="53">
        <v>1</v>
      </c>
      <c r="G42" s="53">
        <v>1</v>
      </c>
      <c r="H42" s="80">
        <v>15000000</v>
      </c>
      <c r="I42" s="44">
        <f t="shared" si="3"/>
        <v>15000000</v>
      </c>
      <c r="J42" s="56"/>
    </row>
    <row r="43" spans="2:10" ht="21.65" customHeight="1" x14ac:dyDescent="0.35">
      <c r="B43" s="53">
        <v>13</v>
      </c>
      <c r="C43" s="723"/>
      <c r="D43" s="52" t="s">
        <v>2896</v>
      </c>
      <c r="E43" s="53" t="s">
        <v>2864</v>
      </c>
      <c r="F43" s="53">
        <v>1</v>
      </c>
      <c r="G43" s="53">
        <v>1</v>
      </c>
      <c r="H43" s="80">
        <v>8000000</v>
      </c>
      <c r="I43" s="44">
        <f t="shared" si="3"/>
        <v>8000000</v>
      </c>
      <c r="J43" s="56"/>
    </row>
    <row r="44" spans="2:10" s="102" customFormat="1" ht="21.65" customHeight="1" x14ac:dyDescent="0.4">
      <c r="B44" s="104" t="s">
        <v>2897</v>
      </c>
      <c r="C44" s="105"/>
      <c r="D44" s="106" t="s">
        <v>2898</v>
      </c>
      <c r="E44" s="732" t="s">
        <v>2836</v>
      </c>
      <c r="F44" s="733"/>
      <c r="G44" s="733"/>
      <c r="H44" s="734"/>
      <c r="I44" s="100">
        <f>SUM(I45:I62)</f>
        <v>538750000</v>
      </c>
      <c r="J44" s="107"/>
    </row>
    <row r="45" spans="2:10" ht="85.75" customHeight="1" x14ac:dyDescent="0.35">
      <c r="B45" s="74">
        <v>1</v>
      </c>
      <c r="C45" s="81" t="s">
        <v>2899</v>
      </c>
      <c r="D45" s="68" t="s">
        <v>2900</v>
      </c>
      <c r="E45" s="65" t="s">
        <v>2901</v>
      </c>
      <c r="F45" s="53">
        <v>1</v>
      </c>
      <c r="G45" s="53">
        <v>1</v>
      </c>
      <c r="H45" s="67">
        <v>40000000</v>
      </c>
      <c r="I45" s="44">
        <f t="shared" ref="I45:I62" si="4">H45*G45*F45</f>
        <v>40000000</v>
      </c>
      <c r="J45" s="68"/>
    </row>
    <row r="46" spans="2:10" ht="21.65" customHeight="1" x14ac:dyDescent="0.35">
      <c r="B46" s="74">
        <v>2</v>
      </c>
      <c r="C46" s="81" t="s">
        <v>2902</v>
      </c>
      <c r="D46" s="78" t="s">
        <v>2903</v>
      </c>
      <c r="E46" s="65" t="s">
        <v>2904</v>
      </c>
      <c r="F46" s="53">
        <v>1</v>
      </c>
      <c r="G46" s="53">
        <v>1</v>
      </c>
      <c r="H46" s="67">
        <v>40000000</v>
      </c>
      <c r="I46" s="44">
        <f t="shared" si="4"/>
        <v>40000000</v>
      </c>
      <c r="J46" s="82"/>
    </row>
    <row r="47" spans="2:10" ht="21.65" customHeight="1" x14ac:dyDescent="0.35">
      <c r="B47" s="74">
        <v>3</v>
      </c>
      <c r="C47" s="81" t="s">
        <v>2905</v>
      </c>
      <c r="D47" s="78" t="s">
        <v>2906</v>
      </c>
      <c r="E47" s="65" t="s">
        <v>2904</v>
      </c>
      <c r="F47" s="53">
        <v>1</v>
      </c>
      <c r="G47" s="53">
        <v>1</v>
      </c>
      <c r="H47" s="67">
        <v>40000000</v>
      </c>
      <c r="I47" s="44">
        <f t="shared" si="4"/>
        <v>40000000</v>
      </c>
      <c r="J47" s="68"/>
    </row>
    <row r="48" spans="2:10" ht="21.65" customHeight="1" x14ac:dyDescent="0.35">
      <c r="B48" s="74">
        <v>4</v>
      </c>
      <c r="C48" s="78" t="s">
        <v>2907</v>
      </c>
      <c r="D48" s="73" t="s">
        <v>2908</v>
      </c>
      <c r="E48" s="65" t="s">
        <v>2886</v>
      </c>
      <c r="F48" s="53">
        <v>1</v>
      </c>
      <c r="G48" s="53">
        <v>1</v>
      </c>
      <c r="H48" s="67">
        <v>4000000</v>
      </c>
      <c r="I48" s="44">
        <f t="shared" si="4"/>
        <v>4000000</v>
      </c>
      <c r="J48" s="82"/>
    </row>
    <row r="49" spans="2:10" ht="21.65" customHeight="1" x14ac:dyDescent="0.35">
      <c r="B49" s="74">
        <v>5</v>
      </c>
      <c r="C49" s="81" t="s">
        <v>2909</v>
      </c>
      <c r="D49" s="73" t="s">
        <v>2910</v>
      </c>
      <c r="E49" s="65" t="s">
        <v>2911</v>
      </c>
      <c r="F49" s="53">
        <v>1</v>
      </c>
      <c r="G49" s="53">
        <v>1</v>
      </c>
      <c r="H49" s="67">
        <v>60000000</v>
      </c>
      <c r="I49" s="44">
        <f t="shared" si="4"/>
        <v>60000000</v>
      </c>
      <c r="J49" s="82"/>
    </row>
    <row r="50" spans="2:10" ht="21.65" customHeight="1" x14ac:dyDescent="0.35">
      <c r="B50" s="74">
        <v>6</v>
      </c>
      <c r="C50" s="81" t="s">
        <v>2912</v>
      </c>
      <c r="D50" s="73" t="s">
        <v>2913</v>
      </c>
      <c r="E50" s="65" t="s">
        <v>2904</v>
      </c>
      <c r="F50" s="53">
        <v>5</v>
      </c>
      <c r="G50" s="53">
        <v>1</v>
      </c>
      <c r="H50" s="67">
        <v>10000000</v>
      </c>
      <c r="I50" s="44">
        <f t="shared" si="4"/>
        <v>50000000</v>
      </c>
      <c r="J50" s="68" t="s">
        <v>2914</v>
      </c>
    </row>
    <row r="51" spans="2:10" ht="21.65" customHeight="1" x14ac:dyDescent="0.35">
      <c r="B51" s="74">
        <v>7</v>
      </c>
      <c r="C51" s="78" t="s">
        <v>2915</v>
      </c>
      <c r="D51" s="73" t="s">
        <v>2916</v>
      </c>
      <c r="E51" s="65" t="s">
        <v>2870</v>
      </c>
      <c r="F51" s="53">
        <v>1</v>
      </c>
      <c r="G51" s="53">
        <v>1</v>
      </c>
      <c r="H51" s="67">
        <v>15000000</v>
      </c>
      <c r="I51" s="44">
        <f t="shared" si="4"/>
        <v>15000000</v>
      </c>
      <c r="J51" s="83"/>
    </row>
    <row r="52" spans="2:10" ht="21.65" customHeight="1" x14ac:dyDescent="0.35">
      <c r="B52" s="74">
        <v>8</v>
      </c>
      <c r="C52" s="744" t="s">
        <v>2917</v>
      </c>
      <c r="D52" s="71" t="s">
        <v>2918</v>
      </c>
      <c r="E52" s="65" t="s">
        <v>2886</v>
      </c>
      <c r="F52" s="53">
        <v>1</v>
      </c>
      <c r="G52" s="53">
        <v>1</v>
      </c>
      <c r="H52" s="72">
        <v>30000000</v>
      </c>
      <c r="I52" s="44">
        <f t="shared" si="4"/>
        <v>30000000</v>
      </c>
      <c r="J52" s="68"/>
    </row>
    <row r="53" spans="2:10" ht="21.65" customHeight="1" x14ac:dyDescent="0.35">
      <c r="B53" s="74">
        <v>9</v>
      </c>
      <c r="C53" s="745"/>
      <c r="D53" s="71" t="s">
        <v>2919</v>
      </c>
      <c r="E53" s="65" t="s">
        <v>2886</v>
      </c>
      <c r="F53" s="53">
        <v>1</v>
      </c>
      <c r="G53" s="53">
        <v>1</v>
      </c>
      <c r="H53" s="72">
        <v>30000000</v>
      </c>
      <c r="I53" s="44">
        <f t="shared" si="4"/>
        <v>30000000</v>
      </c>
      <c r="J53" s="68"/>
    </row>
    <row r="54" spans="2:10" ht="21.65" customHeight="1" x14ac:dyDescent="0.35">
      <c r="B54" s="74">
        <v>10</v>
      </c>
      <c r="C54" s="746"/>
      <c r="D54" s="71" t="s">
        <v>2920</v>
      </c>
      <c r="E54" s="65" t="s">
        <v>2881</v>
      </c>
      <c r="F54" s="53">
        <v>1</v>
      </c>
      <c r="G54" s="53">
        <v>1</v>
      </c>
      <c r="H54" s="72">
        <v>15000000</v>
      </c>
      <c r="I54" s="44">
        <f t="shared" si="4"/>
        <v>15000000</v>
      </c>
      <c r="J54" s="68"/>
    </row>
    <row r="55" spans="2:10" ht="21.65" customHeight="1" x14ac:dyDescent="0.35">
      <c r="B55" s="74">
        <v>11</v>
      </c>
      <c r="C55" s="738" t="s">
        <v>2921</v>
      </c>
      <c r="D55" s="73" t="s">
        <v>2922</v>
      </c>
      <c r="E55" s="65" t="s">
        <v>2875</v>
      </c>
      <c r="F55" s="74">
        <f>4*15</f>
        <v>60</v>
      </c>
      <c r="G55" s="74">
        <v>1</v>
      </c>
      <c r="H55" s="72">
        <v>1050000</v>
      </c>
      <c r="I55" s="44">
        <f t="shared" si="4"/>
        <v>63000000</v>
      </c>
      <c r="J55" s="84"/>
    </row>
    <row r="56" spans="2:10" ht="21.65" customHeight="1" x14ac:dyDescent="0.35">
      <c r="B56" s="74">
        <v>12</v>
      </c>
      <c r="C56" s="739"/>
      <c r="D56" s="71" t="s">
        <v>2923</v>
      </c>
      <c r="E56" s="65" t="s">
        <v>2875</v>
      </c>
      <c r="F56" s="53">
        <f>5*15</f>
        <v>75</v>
      </c>
      <c r="G56" s="53">
        <v>1</v>
      </c>
      <c r="H56" s="72">
        <v>450000</v>
      </c>
      <c r="I56" s="44">
        <f t="shared" si="4"/>
        <v>33750000</v>
      </c>
      <c r="J56" s="56"/>
    </row>
    <row r="57" spans="2:10" ht="21.65" customHeight="1" x14ac:dyDescent="0.35">
      <c r="B57" s="74">
        <v>13</v>
      </c>
      <c r="C57" s="739"/>
      <c r="D57" s="71" t="s">
        <v>2921</v>
      </c>
      <c r="E57" s="65" t="s">
        <v>2870</v>
      </c>
      <c r="F57" s="53">
        <v>1</v>
      </c>
      <c r="G57" s="53">
        <v>1</v>
      </c>
      <c r="H57" s="72">
        <v>20000000</v>
      </c>
      <c r="I57" s="44">
        <f t="shared" si="4"/>
        <v>20000000</v>
      </c>
      <c r="J57" s="56"/>
    </row>
    <row r="58" spans="2:10" ht="21.65" customHeight="1" x14ac:dyDescent="0.35">
      <c r="B58" s="74">
        <v>14</v>
      </c>
      <c r="C58" s="740"/>
      <c r="D58" s="71" t="s">
        <v>2924</v>
      </c>
      <c r="E58" s="65" t="s">
        <v>2870</v>
      </c>
      <c r="F58" s="53">
        <v>1</v>
      </c>
      <c r="G58" s="53">
        <v>1</v>
      </c>
      <c r="H58" s="72">
        <v>20000000</v>
      </c>
      <c r="I58" s="44">
        <f t="shared" si="4"/>
        <v>20000000</v>
      </c>
      <c r="J58" s="56"/>
    </row>
    <row r="59" spans="2:10" ht="21.65" customHeight="1" x14ac:dyDescent="0.35">
      <c r="B59" s="74">
        <v>15</v>
      </c>
      <c r="C59" s="738" t="s">
        <v>2925</v>
      </c>
      <c r="D59" s="71" t="s">
        <v>2926</v>
      </c>
      <c r="E59" s="14" t="s">
        <v>2881</v>
      </c>
      <c r="F59" s="13">
        <v>4</v>
      </c>
      <c r="G59" s="53">
        <v>1</v>
      </c>
      <c r="H59" s="72">
        <v>2000000</v>
      </c>
      <c r="I59" s="44">
        <f>H59*G59*F59</f>
        <v>8000000</v>
      </c>
      <c r="J59" s="56"/>
    </row>
    <row r="60" spans="2:10" ht="21.65" customHeight="1" x14ac:dyDescent="0.35">
      <c r="B60" s="74">
        <v>16</v>
      </c>
      <c r="C60" s="740"/>
      <c r="D60" s="73" t="s">
        <v>2927</v>
      </c>
      <c r="E60" s="65" t="s">
        <v>2881</v>
      </c>
      <c r="F60" s="53">
        <v>4</v>
      </c>
      <c r="G60" s="53">
        <v>1</v>
      </c>
      <c r="H60" s="72">
        <v>2500000</v>
      </c>
      <c r="I60" s="44">
        <f>H60*G60*F60</f>
        <v>10000000</v>
      </c>
      <c r="J60" s="68"/>
    </row>
    <row r="61" spans="2:10" ht="21.65" customHeight="1" x14ac:dyDescent="0.35">
      <c r="B61" s="74">
        <v>17</v>
      </c>
      <c r="C61" s="738" t="s">
        <v>2928</v>
      </c>
      <c r="D61" s="71" t="s">
        <v>2929</v>
      </c>
      <c r="E61" s="65" t="s">
        <v>2930</v>
      </c>
      <c r="F61" s="53">
        <v>1</v>
      </c>
      <c r="G61" s="53">
        <v>1</v>
      </c>
      <c r="H61" s="72">
        <v>20000000</v>
      </c>
      <c r="I61" s="44">
        <f t="shared" si="4"/>
        <v>20000000</v>
      </c>
      <c r="J61" s="56"/>
    </row>
    <row r="62" spans="2:10" ht="21.65" customHeight="1" x14ac:dyDescent="0.35">
      <c r="B62" s="74">
        <v>18</v>
      </c>
      <c r="C62" s="740"/>
      <c r="D62" s="71" t="s">
        <v>2931</v>
      </c>
      <c r="E62" s="65" t="s">
        <v>2932</v>
      </c>
      <c r="F62" s="53">
        <v>1</v>
      </c>
      <c r="G62" s="53">
        <v>1</v>
      </c>
      <c r="H62" s="72">
        <v>40000000</v>
      </c>
      <c r="I62" s="44">
        <f t="shared" si="4"/>
        <v>40000000</v>
      </c>
      <c r="J62" s="56"/>
    </row>
    <row r="63" spans="2:10" s="102" customFormat="1" ht="21.65" customHeight="1" x14ac:dyDescent="0.4">
      <c r="B63" s="104" t="s">
        <v>2933</v>
      </c>
      <c r="C63" s="105"/>
      <c r="D63" s="106"/>
      <c r="E63" s="732" t="s">
        <v>2836</v>
      </c>
      <c r="F63" s="733"/>
      <c r="G63" s="733"/>
      <c r="H63" s="734"/>
      <c r="I63" s="100">
        <f>SUM(I64:I75)</f>
        <v>383500000</v>
      </c>
      <c r="J63" s="107"/>
    </row>
    <row r="64" spans="2:10" ht="21.65" customHeight="1" x14ac:dyDescent="0.35">
      <c r="B64" s="74">
        <v>1</v>
      </c>
      <c r="C64" s="78" t="s">
        <v>2934</v>
      </c>
      <c r="D64" s="73" t="s">
        <v>2935</v>
      </c>
      <c r="E64" s="65" t="s">
        <v>2936</v>
      </c>
      <c r="F64" s="53">
        <v>1</v>
      </c>
      <c r="G64" s="53">
        <v>1</v>
      </c>
      <c r="H64" s="64">
        <v>20000000</v>
      </c>
      <c r="I64" s="49">
        <f t="shared" ref="I64:I75" si="5">H64*G64*F64</f>
        <v>20000000</v>
      </c>
      <c r="J64" s="73"/>
    </row>
    <row r="65" spans="2:10" ht="21.65" customHeight="1" x14ac:dyDescent="0.35">
      <c r="B65" s="74">
        <v>2</v>
      </c>
      <c r="C65" s="78" t="s">
        <v>2379</v>
      </c>
      <c r="D65" s="73" t="s">
        <v>2937</v>
      </c>
      <c r="E65" s="85" t="s">
        <v>2886</v>
      </c>
      <c r="F65" s="53">
        <v>1</v>
      </c>
      <c r="G65" s="53">
        <v>1</v>
      </c>
      <c r="H65" s="67">
        <v>30000000</v>
      </c>
      <c r="I65" s="44">
        <f t="shared" si="5"/>
        <v>30000000</v>
      </c>
      <c r="J65" s="73"/>
    </row>
    <row r="66" spans="2:10" ht="21.65" customHeight="1" x14ac:dyDescent="0.35">
      <c r="B66" s="74">
        <v>3</v>
      </c>
      <c r="C66" s="78" t="s">
        <v>2938</v>
      </c>
      <c r="D66" s="73" t="s">
        <v>2939</v>
      </c>
      <c r="E66" s="85" t="s">
        <v>2936</v>
      </c>
      <c r="F66" s="53">
        <v>1</v>
      </c>
      <c r="G66" s="53">
        <v>1</v>
      </c>
      <c r="H66" s="67">
        <v>40000000</v>
      </c>
      <c r="I66" s="44">
        <f t="shared" si="5"/>
        <v>40000000</v>
      </c>
      <c r="J66" s="73" t="s">
        <v>2940</v>
      </c>
    </row>
    <row r="67" spans="2:10" ht="21.65" customHeight="1" x14ac:dyDescent="0.35">
      <c r="B67" s="74">
        <v>4</v>
      </c>
      <c r="C67" s="78" t="s">
        <v>2941</v>
      </c>
      <c r="D67" s="73" t="s">
        <v>2942</v>
      </c>
      <c r="E67" s="85" t="s">
        <v>2943</v>
      </c>
      <c r="F67" s="53">
        <v>1</v>
      </c>
      <c r="G67" s="53">
        <v>1</v>
      </c>
      <c r="H67" s="67">
        <v>15000000</v>
      </c>
      <c r="I67" s="44">
        <f t="shared" si="5"/>
        <v>15000000</v>
      </c>
      <c r="J67" s="73"/>
    </row>
    <row r="68" spans="2:10" ht="21.65" customHeight="1" x14ac:dyDescent="0.35">
      <c r="B68" s="74">
        <v>5</v>
      </c>
      <c r="C68" s="78" t="s">
        <v>2944</v>
      </c>
      <c r="D68" s="73" t="s">
        <v>2945</v>
      </c>
      <c r="E68" s="85" t="s">
        <v>2936</v>
      </c>
      <c r="F68" s="53">
        <v>1</v>
      </c>
      <c r="G68" s="53">
        <v>1</v>
      </c>
      <c r="H68" s="67">
        <v>6000000</v>
      </c>
      <c r="I68" s="44">
        <f t="shared" si="5"/>
        <v>6000000</v>
      </c>
      <c r="J68" s="86"/>
    </row>
    <row r="69" spans="2:10" ht="21.65" customHeight="1" x14ac:dyDescent="0.35">
      <c r="B69" s="74">
        <v>6</v>
      </c>
      <c r="C69" s="78" t="s">
        <v>2946</v>
      </c>
      <c r="D69" s="87" t="s">
        <v>2947</v>
      </c>
      <c r="E69" s="85" t="s">
        <v>2851</v>
      </c>
      <c r="F69" s="53">
        <v>20</v>
      </c>
      <c r="G69" s="53">
        <v>4</v>
      </c>
      <c r="H69" s="67">
        <v>700000</v>
      </c>
      <c r="I69" s="44">
        <f t="shared" si="5"/>
        <v>56000000</v>
      </c>
      <c r="J69" s="73"/>
    </row>
    <row r="70" spans="2:10" ht="21.65" customHeight="1" x14ac:dyDescent="0.35">
      <c r="B70" s="74">
        <v>7</v>
      </c>
      <c r="C70" s="78" t="s">
        <v>2948</v>
      </c>
      <c r="D70" s="87" t="s">
        <v>2949</v>
      </c>
      <c r="E70" s="85" t="s">
        <v>2851</v>
      </c>
      <c r="F70" s="53">
        <v>15</v>
      </c>
      <c r="G70" s="53">
        <v>3</v>
      </c>
      <c r="H70" s="67">
        <v>700000</v>
      </c>
      <c r="I70" s="44">
        <f t="shared" si="5"/>
        <v>31500000</v>
      </c>
      <c r="J70" s="73"/>
    </row>
    <row r="71" spans="2:10" ht="21.65" customHeight="1" x14ac:dyDescent="0.35">
      <c r="B71" s="74">
        <v>8</v>
      </c>
      <c r="C71" s="59" t="s">
        <v>2950</v>
      </c>
      <c r="D71" s="59" t="s">
        <v>2951</v>
      </c>
      <c r="E71" s="53" t="s">
        <v>2952</v>
      </c>
      <c r="F71" s="53">
        <v>2</v>
      </c>
      <c r="G71" s="53">
        <v>1</v>
      </c>
      <c r="H71" s="67">
        <v>8000000</v>
      </c>
      <c r="I71" s="44">
        <f t="shared" si="5"/>
        <v>16000000</v>
      </c>
      <c r="J71" s="61"/>
    </row>
    <row r="72" spans="2:10" ht="21.65" customHeight="1" x14ac:dyDescent="0.35">
      <c r="B72" s="74">
        <v>9</v>
      </c>
      <c r="C72" s="59" t="s">
        <v>2953</v>
      </c>
      <c r="D72" s="59" t="s">
        <v>2954</v>
      </c>
      <c r="E72" s="53" t="s">
        <v>2936</v>
      </c>
      <c r="F72" s="53">
        <v>1</v>
      </c>
      <c r="G72" s="53">
        <v>1</v>
      </c>
      <c r="H72" s="67">
        <v>25000000</v>
      </c>
      <c r="I72" s="44">
        <f t="shared" si="5"/>
        <v>25000000</v>
      </c>
      <c r="J72" s="50"/>
    </row>
    <row r="73" spans="2:10" ht="21.65" customHeight="1" x14ac:dyDescent="0.35">
      <c r="B73" s="74">
        <v>10</v>
      </c>
      <c r="C73" s="73" t="s">
        <v>2955</v>
      </c>
      <c r="D73" s="73" t="s">
        <v>2956</v>
      </c>
      <c r="E73" s="85" t="s">
        <v>2851</v>
      </c>
      <c r="F73" s="53">
        <v>40</v>
      </c>
      <c r="G73" s="53">
        <v>3</v>
      </c>
      <c r="H73" s="67">
        <v>450000</v>
      </c>
      <c r="I73" s="44">
        <f t="shared" si="5"/>
        <v>54000000</v>
      </c>
      <c r="J73" s="73"/>
    </row>
    <row r="74" spans="2:10" ht="21.65" customHeight="1" x14ac:dyDescent="0.35">
      <c r="B74" s="74">
        <v>11</v>
      </c>
      <c r="C74" s="73" t="s">
        <v>2957</v>
      </c>
      <c r="D74" s="73" t="s">
        <v>2958</v>
      </c>
      <c r="E74" s="85" t="s">
        <v>2959</v>
      </c>
      <c r="F74" s="53">
        <v>2</v>
      </c>
      <c r="G74" s="53">
        <v>1</v>
      </c>
      <c r="H74" s="67">
        <v>15000000</v>
      </c>
      <c r="I74" s="44">
        <f t="shared" si="5"/>
        <v>30000000</v>
      </c>
      <c r="J74" s="73"/>
    </row>
    <row r="75" spans="2:10" ht="21.65" customHeight="1" x14ac:dyDescent="0.35">
      <c r="B75" s="74">
        <v>12</v>
      </c>
      <c r="C75" s="73" t="s">
        <v>2960</v>
      </c>
      <c r="D75" s="73" t="s">
        <v>2961</v>
      </c>
      <c r="E75" s="85" t="s">
        <v>2959</v>
      </c>
      <c r="F75" s="53">
        <v>4</v>
      </c>
      <c r="G75" s="53">
        <v>1</v>
      </c>
      <c r="H75" s="67">
        <v>15000000</v>
      </c>
      <c r="I75" s="44">
        <f t="shared" si="5"/>
        <v>60000000</v>
      </c>
      <c r="J75" s="73"/>
    </row>
    <row r="76" spans="2:10" s="102" customFormat="1" ht="21.65" customHeight="1" x14ac:dyDescent="0.4">
      <c r="B76" s="104" t="s">
        <v>2962</v>
      </c>
      <c r="C76" s="105"/>
      <c r="D76" s="106"/>
      <c r="E76" s="732" t="s">
        <v>2836</v>
      </c>
      <c r="F76" s="733"/>
      <c r="G76" s="733"/>
      <c r="H76" s="734"/>
      <c r="I76" s="100" t="e">
        <f>SUM(I77:I80)</f>
        <v>#REF!</v>
      </c>
      <c r="J76" s="107"/>
    </row>
    <row r="77" spans="2:10" ht="21.65" customHeight="1" x14ac:dyDescent="0.35">
      <c r="B77" s="74">
        <v>1</v>
      </c>
      <c r="C77" s="78" t="s">
        <v>2963</v>
      </c>
      <c r="D77" s="73" t="s">
        <v>2964</v>
      </c>
      <c r="E77" s="65" t="s">
        <v>2870</v>
      </c>
      <c r="F77" s="53">
        <v>1</v>
      </c>
      <c r="G77" s="53">
        <v>1</v>
      </c>
      <c r="H77" s="64">
        <v>15000000</v>
      </c>
      <c r="I77" s="49">
        <f t="shared" ref="I77:I78" si="6">H77*G77*F77</f>
        <v>15000000</v>
      </c>
      <c r="J77" s="73"/>
    </row>
    <row r="78" spans="2:10" ht="21.65" customHeight="1" x14ac:dyDescent="0.35">
      <c r="B78" s="74">
        <v>2</v>
      </c>
      <c r="C78" s="78" t="s">
        <v>2965</v>
      </c>
      <c r="D78" s="73" t="s">
        <v>2966</v>
      </c>
      <c r="E78" s="65" t="s">
        <v>2870</v>
      </c>
      <c r="F78" s="53">
        <v>1</v>
      </c>
      <c r="G78" s="53">
        <v>1</v>
      </c>
      <c r="H78" s="64">
        <v>10000000</v>
      </c>
      <c r="I78" s="49">
        <f t="shared" si="6"/>
        <v>10000000</v>
      </c>
      <c r="J78" s="73"/>
    </row>
    <row r="79" spans="2:10" ht="21.65" customHeight="1" x14ac:dyDescent="0.35">
      <c r="B79" s="53">
        <v>3</v>
      </c>
      <c r="C79" s="59" t="s">
        <v>2967</v>
      </c>
      <c r="D79" s="59" t="s">
        <v>2968</v>
      </c>
      <c r="E79" s="53" t="s">
        <v>2855</v>
      </c>
      <c r="F79" s="47" t="e">
        <f>'Staff Cate'!E10</f>
        <v>#REF!</v>
      </c>
      <c r="G79" s="47">
        <v>3</v>
      </c>
      <c r="H79" s="60">
        <v>10000</v>
      </c>
      <c r="I79" s="44" t="e">
        <f>H79*G79*F79</f>
        <v>#REF!</v>
      </c>
      <c r="J79" s="50"/>
    </row>
    <row r="80" spans="2:10" ht="21.65" customHeight="1" x14ac:dyDescent="0.35">
      <c r="B80" s="53">
        <v>4</v>
      </c>
      <c r="C80" s="73" t="s">
        <v>2969</v>
      </c>
      <c r="D80" s="73" t="s">
        <v>2970</v>
      </c>
      <c r="E80" s="65" t="s">
        <v>2889</v>
      </c>
      <c r="F80" s="47" t="e">
        <f>'Staff Cate'!E10</f>
        <v>#REF!</v>
      </c>
      <c r="G80" s="53">
        <v>3</v>
      </c>
      <c r="H80" s="64">
        <v>15000</v>
      </c>
      <c r="I80" s="44" t="e">
        <f>H80*G80*F80</f>
        <v>#REF!</v>
      </c>
      <c r="J80" s="50"/>
    </row>
    <row r="81" spans="2:11" ht="42.65" customHeight="1" x14ac:dyDescent="0.35">
      <c r="B81" s="731" t="s">
        <v>3017</v>
      </c>
      <c r="C81" s="731"/>
      <c r="D81" s="731"/>
      <c r="E81" s="731" t="s">
        <v>2836</v>
      </c>
      <c r="F81" s="731"/>
      <c r="G81" s="731"/>
      <c r="H81" s="731"/>
      <c r="I81" s="99" t="e">
        <f>SUM(I82:I86)</f>
        <v>#REF!</v>
      </c>
      <c r="J81" s="98"/>
    </row>
    <row r="82" spans="2:11" ht="109.75" customHeight="1" x14ac:dyDescent="0.35">
      <c r="B82" s="51">
        <v>1</v>
      </c>
      <c r="C82" s="767" t="s">
        <v>2971</v>
      </c>
      <c r="D82" s="52" t="s">
        <v>2972</v>
      </c>
      <c r="E82" s="53" t="s">
        <v>2855</v>
      </c>
      <c r="F82" s="53">
        <v>123</v>
      </c>
      <c r="G82" s="53">
        <v>1</v>
      </c>
      <c r="H82" s="67">
        <v>400000</v>
      </c>
      <c r="I82" s="44">
        <f>H82*G82*F82</f>
        <v>49200000</v>
      </c>
      <c r="J82" s="68"/>
    </row>
    <row r="83" spans="2:11" ht="21.65" customHeight="1" x14ac:dyDescent="0.35">
      <c r="B83" s="51">
        <v>2</v>
      </c>
      <c r="C83" s="767"/>
      <c r="D83" s="52" t="s">
        <v>2973</v>
      </c>
      <c r="E83" s="53" t="s">
        <v>2875</v>
      </c>
      <c r="F83" s="53">
        <v>32</v>
      </c>
      <c r="G83" s="53">
        <v>1</v>
      </c>
      <c r="H83" s="67">
        <v>1050000</v>
      </c>
      <c r="I83" s="44">
        <f>H83*G83*F83</f>
        <v>33600000</v>
      </c>
      <c r="J83" s="68"/>
    </row>
    <row r="84" spans="2:11" ht="21.65" customHeight="1" x14ac:dyDescent="0.35">
      <c r="B84" s="51">
        <v>3</v>
      </c>
      <c r="C84" s="112" t="s">
        <v>2994</v>
      </c>
      <c r="D84" s="59" t="s">
        <v>2995</v>
      </c>
      <c r="E84" s="53" t="s">
        <v>2996</v>
      </c>
      <c r="F84" s="53" t="e">
        <f>GETPIVOTDATA("Region",'Staff Cate'!#REF!,"Region","North")</f>
        <v>#REF!</v>
      </c>
      <c r="G84" s="53">
        <v>1</v>
      </c>
      <c r="H84" s="60">
        <v>5600000</v>
      </c>
      <c r="I84" s="44" t="e">
        <f t="shared" ref="I84:I85" si="7">H84*G84*F84</f>
        <v>#REF!</v>
      </c>
      <c r="J84" s="721" t="s">
        <v>2997</v>
      </c>
    </row>
    <row r="85" spans="2:11" ht="21.65" customHeight="1" x14ac:dyDescent="0.35">
      <c r="B85" s="51">
        <v>5</v>
      </c>
      <c r="C85" s="112" t="s">
        <v>2999</v>
      </c>
      <c r="D85" s="59" t="s">
        <v>3000</v>
      </c>
      <c r="E85" s="53" t="s">
        <v>2996</v>
      </c>
      <c r="F85" s="53" t="e">
        <f>GETPIVOTDATA("Region",'Staff Cate'!#REF!,"Region","South")+5</f>
        <v>#REF!</v>
      </c>
      <c r="G85" s="53">
        <v>1</v>
      </c>
      <c r="H85" s="60">
        <v>3900000</v>
      </c>
      <c r="I85" s="44" t="e">
        <f t="shared" si="7"/>
        <v>#REF!</v>
      </c>
      <c r="J85" s="721"/>
    </row>
    <row r="86" spans="2:11" ht="21.65" customHeight="1" x14ac:dyDescent="0.35">
      <c r="B86" s="51">
        <v>7</v>
      </c>
      <c r="C86" s="113" t="s">
        <v>3001</v>
      </c>
      <c r="D86" s="59" t="s">
        <v>3002</v>
      </c>
      <c r="E86" s="53" t="s">
        <v>2996</v>
      </c>
      <c r="F86" s="53" t="e">
        <f>GETPIVOTDATA("Region",'Staff Cate'!#REF!,"Region","Central")</f>
        <v>#REF!</v>
      </c>
      <c r="G86" s="53">
        <v>1</v>
      </c>
      <c r="H86" s="60">
        <v>850000</v>
      </c>
      <c r="I86" s="44" t="e">
        <f>H86*G86*F86</f>
        <v>#REF!</v>
      </c>
      <c r="J86" s="75" t="s">
        <v>3003</v>
      </c>
      <c r="K86" t="e">
        <f>F86-8+3</f>
        <v>#REF!</v>
      </c>
    </row>
    <row r="87" spans="2:11" ht="42.65" customHeight="1" x14ac:dyDescent="0.35">
      <c r="B87" s="731" t="s">
        <v>2974</v>
      </c>
      <c r="C87" s="731"/>
      <c r="D87" s="731"/>
      <c r="E87" s="731" t="s">
        <v>2836</v>
      </c>
      <c r="F87" s="731"/>
      <c r="G87" s="731"/>
      <c r="H87" s="731"/>
      <c r="I87" s="99" t="e">
        <f>SUM(I88:I96)</f>
        <v>#REF!</v>
      </c>
      <c r="J87" s="98"/>
    </row>
    <row r="88" spans="2:11" ht="123.65" customHeight="1" x14ac:dyDescent="0.35">
      <c r="B88" s="51">
        <v>1</v>
      </c>
      <c r="C88" s="69" t="s">
        <v>2971</v>
      </c>
      <c r="D88" s="52" t="s">
        <v>2972</v>
      </c>
      <c r="E88" s="53" t="s">
        <v>2855</v>
      </c>
      <c r="F88" s="53" t="e">
        <f>'Staff Cate'!E10</f>
        <v>#REF!</v>
      </c>
      <c r="G88" s="53">
        <v>1</v>
      </c>
      <c r="H88" s="67">
        <v>400000</v>
      </c>
      <c r="I88" s="44" t="e">
        <f>H88*G88*F88</f>
        <v>#REF!</v>
      </c>
      <c r="J88" s="68"/>
    </row>
    <row r="89" spans="2:11" ht="87" customHeight="1" x14ac:dyDescent="0.35">
      <c r="B89" s="51">
        <v>2</v>
      </c>
      <c r="C89" s="70" t="s">
        <v>2975</v>
      </c>
      <c r="D89" s="52" t="s">
        <v>2976</v>
      </c>
      <c r="E89" s="53" t="s">
        <v>2870</v>
      </c>
      <c r="F89" s="53">
        <v>1</v>
      </c>
      <c r="G89" s="53">
        <v>1</v>
      </c>
      <c r="H89" s="67">
        <v>30000000</v>
      </c>
      <c r="I89" s="67">
        <v>30000000</v>
      </c>
      <c r="J89" s="68" t="s">
        <v>2914</v>
      </c>
    </row>
    <row r="90" spans="2:11" ht="21.65" customHeight="1" x14ac:dyDescent="0.35">
      <c r="B90" s="51">
        <v>3</v>
      </c>
      <c r="C90" s="744" t="s">
        <v>2917</v>
      </c>
      <c r="D90" s="71" t="s">
        <v>2918</v>
      </c>
      <c r="E90" s="65" t="s">
        <v>2886</v>
      </c>
      <c r="F90" s="53">
        <v>1</v>
      </c>
      <c r="G90" s="53">
        <v>1</v>
      </c>
      <c r="H90" s="72">
        <v>15000000</v>
      </c>
      <c r="I90" s="44">
        <f t="shared" ref="I90:I96" si="8">H90*G90*F90</f>
        <v>15000000</v>
      </c>
      <c r="J90" s="744" t="s">
        <v>2825</v>
      </c>
    </row>
    <row r="91" spans="2:11" ht="21.65" customHeight="1" x14ac:dyDescent="0.35">
      <c r="B91" s="51">
        <v>4</v>
      </c>
      <c r="C91" s="745"/>
      <c r="D91" s="71" t="s">
        <v>2919</v>
      </c>
      <c r="E91" s="65" t="s">
        <v>2886</v>
      </c>
      <c r="F91" s="53">
        <v>1</v>
      </c>
      <c r="G91" s="53">
        <v>1</v>
      </c>
      <c r="H91" s="72">
        <v>15000000</v>
      </c>
      <c r="I91" s="44">
        <f t="shared" si="8"/>
        <v>15000000</v>
      </c>
      <c r="J91" s="745"/>
    </row>
    <row r="92" spans="2:11" ht="21.65" customHeight="1" x14ac:dyDescent="0.35">
      <c r="B92" s="51">
        <v>5</v>
      </c>
      <c r="C92" s="746"/>
      <c r="D92" s="71" t="s">
        <v>2920</v>
      </c>
      <c r="E92" s="65" t="s">
        <v>2881</v>
      </c>
      <c r="F92" s="53">
        <v>1</v>
      </c>
      <c r="G92" s="53">
        <v>1</v>
      </c>
      <c r="H92" s="72">
        <v>7000000</v>
      </c>
      <c r="I92" s="44">
        <f t="shared" si="8"/>
        <v>7000000</v>
      </c>
      <c r="J92" s="745"/>
    </row>
    <row r="93" spans="2:11" ht="21.65" customHeight="1" x14ac:dyDescent="0.35">
      <c r="B93" s="51">
        <v>6</v>
      </c>
      <c r="C93" s="738" t="s">
        <v>2921</v>
      </c>
      <c r="D93" s="73" t="s">
        <v>2922</v>
      </c>
      <c r="E93" s="65" t="s">
        <v>2875</v>
      </c>
      <c r="F93" s="74">
        <f>4*15</f>
        <v>60</v>
      </c>
      <c r="G93" s="74">
        <v>1</v>
      </c>
      <c r="H93" s="72">
        <v>700000</v>
      </c>
      <c r="I93" s="44">
        <f t="shared" si="8"/>
        <v>42000000</v>
      </c>
      <c r="J93" s="745"/>
    </row>
    <row r="94" spans="2:11" ht="21.65" customHeight="1" x14ac:dyDescent="0.35">
      <c r="B94" s="51">
        <v>7</v>
      </c>
      <c r="C94" s="740"/>
      <c r="D94" s="71" t="s">
        <v>2977</v>
      </c>
      <c r="E94" s="65" t="s">
        <v>2875</v>
      </c>
      <c r="F94" s="53">
        <f>5*15</f>
        <v>75</v>
      </c>
      <c r="G94" s="53">
        <v>1</v>
      </c>
      <c r="H94" s="72">
        <v>200000</v>
      </c>
      <c r="I94" s="44">
        <f t="shared" si="8"/>
        <v>15000000</v>
      </c>
      <c r="J94" s="745"/>
    </row>
    <row r="95" spans="2:11" ht="21.65" customHeight="1" x14ac:dyDescent="0.35">
      <c r="B95" s="51">
        <v>8</v>
      </c>
      <c r="C95" s="738" t="s">
        <v>2928</v>
      </c>
      <c r="D95" s="71" t="s">
        <v>2929</v>
      </c>
      <c r="E95" s="65" t="s">
        <v>2930</v>
      </c>
      <c r="F95" s="53">
        <v>1</v>
      </c>
      <c r="G95" s="53">
        <v>1</v>
      </c>
      <c r="H95" s="72">
        <v>15000000</v>
      </c>
      <c r="I95" s="44">
        <f t="shared" si="8"/>
        <v>15000000</v>
      </c>
      <c r="J95" s="56"/>
    </row>
    <row r="96" spans="2:11" ht="21.65" customHeight="1" x14ac:dyDescent="0.35">
      <c r="B96" s="51">
        <v>9</v>
      </c>
      <c r="C96" s="740"/>
      <c r="D96" s="71" t="s">
        <v>2931</v>
      </c>
      <c r="E96" s="65" t="s">
        <v>2932</v>
      </c>
      <c r="F96" s="53">
        <v>1</v>
      </c>
      <c r="G96" s="53">
        <v>1</v>
      </c>
      <c r="H96" s="72">
        <v>20000000</v>
      </c>
      <c r="I96" s="44">
        <f t="shared" si="8"/>
        <v>20000000</v>
      </c>
      <c r="J96" s="56"/>
    </row>
    <row r="97" spans="2:10" s="111" customFormat="1" ht="30" customHeight="1" x14ac:dyDescent="0.45">
      <c r="B97" s="755" t="s">
        <v>2978</v>
      </c>
      <c r="C97" s="756"/>
      <c r="D97" s="756"/>
      <c r="E97" s="756"/>
      <c r="F97" s="756"/>
      <c r="G97" s="757"/>
      <c r="H97" s="108"/>
      <c r="I97" s="109" t="e">
        <f>I4+I81+I87</f>
        <v>#REF!</v>
      </c>
      <c r="J97" s="110"/>
    </row>
    <row r="98" spans="2:10" ht="21.65" customHeight="1" x14ac:dyDescent="0.35">
      <c r="B98" s="758" t="s">
        <v>2979</v>
      </c>
      <c r="C98" s="759"/>
      <c r="D98" s="759"/>
      <c r="E98" s="759"/>
      <c r="F98" s="759"/>
      <c r="G98" s="760"/>
      <c r="H98" s="88">
        <v>0.06</v>
      </c>
      <c r="I98" s="89" t="e">
        <f>I97*H98</f>
        <v>#REF!</v>
      </c>
      <c r="J98" s="90"/>
    </row>
    <row r="99" spans="2:10" ht="21.65" customHeight="1" x14ac:dyDescent="0.35">
      <c r="B99" s="761" t="s">
        <v>2980</v>
      </c>
      <c r="C99" s="762"/>
      <c r="D99" s="762"/>
      <c r="E99" s="762"/>
      <c r="F99" s="762"/>
      <c r="G99" s="763"/>
      <c r="H99" s="94"/>
      <c r="I99" s="95" t="e">
        <f>SUM(I97:I98)</f>
        <v>#REF!</v>
      </c>
      <c r="J99" s="96"/>
    </row>
    <row r="100" spans="2:10" ht="21.65" customHeight="1" x14ac:dyDescent="0.35">
      <c r="B100" s="91"/>
      <c r="C100" s="92"/>
      <c r="D100" s="92"/>
      <c r="E100" s="92"/>
      <c r="F100" s="92"/>
      <c r="G100" s="93" t="s">
        <v>2981</v>
      </c>
      <c r="H100" s="97">
        <v>0.08</v>
      </c>
      <c r="I100" s="95" t="e">
        <f>I99*H100</f>
        <v>#REF!</v>
      </c>
      <c r="J100" s="96"/>
    </row>
    <row r="101" spans="2:10" s="111" customFormat="1" ht="21.65" customHeight="1" x14ac:dyDescent="0.45">
      <c r="B101" s="114"/>
      <c r="C101" s="115"/>
      <c r="D101" s="115"/>
      <c r="E101" s="115"/>
      <c r="F101" s="115"/>
      <c r="G101" s="116" t="s">
        <v>2982</v>
      </c>
      <c r="H101" s="117"/>
      <c r="I101" s="118" t="e">
        <f>I99+I100</f>
        <v>#REF!</v>
      </c>
      <c r="J101" s="119"/>
    </row>
    <row r="102" spans="2:10" s="111" customFormat="1" ht="21.65" customHeight="1" x14ac:dyDescent="0.45">
      <c r="B102" s="764" t="s">
        <v>2983</v>
      </c>
      <c r="C102" s="765"/>
      <c r="D102" s="765"/>
      <c r="E102" s="765"/>
      <c r="F102" s="765"/>
      <c r="G102" s="766"/>
      <c r="H102" s="120">
        <v>598</v>
      </c>
      <c r="I102" s="118" t="e">
        <f>I101/H102</f>
        <v>#REF!</v>
      </c>
      <c r="J102" s="119" t="s">
        <v>2984</v>
      </c>
    </row>
    <row r="103" spans="2:10" ht="21.65" customHeight="1" x14ac:dyDescent="0.35">
      <c r="B103" s="752" t="s">
        <v>2985</v>
      </c>
      <c r="C103" s="753"/>
      <c r="D103" s="753"/>
      <c r="E103" s="753"/>
      <c r="F103" s="753"/>
      <c r="G103" s="753"/>
      <c r="H103" s="753"/>
      <c r="I103" s="753"/>
      <c r="J103" s="754"/>
    </row>
    <row r="105" spans="2:10" x14ac:dyDescent="0.35">
      <c r="H105" s="95">
        <f>H104*G105</f>
        <v>0</v>
      </c>
    </row>
  </sheetData>
  <mergeCells count="36">
    <mergeCell ref="B103:J103"/>
    <mergeCell ref="E63:H63"/>
    <mergeCell ref="E76:H76"/>
    <mergeCell ref="B97:G97"/>
    <mergeCell ref="B98:G98"/>
    <mergeCell ref="B81:H81"/>
    <mergeCell ref="B87:H87"/>
    <mergeCell ref="J90:J94"/>
    <mergeCell ref="C93:C94"/>
    <mergeCell ref="C95:C96"/>
    <mergeCell ref="J84:J85"/>
    <mergeCell ref="C90:C92"/>
    <mergeCell ref="B99:G99"/>
    <mergeCell ref="B102:G102"/>
    <mergeCell ref="C82:C83"/>
    <mergeCell ref="C55:C58"/>
    <mergeCell ref="C59:C60"/>
    <mergeCell ref="C61:C62"/>
    <mergeCell ref="B29:I29"/>
    <mergeCell ref="C11:C12"/>
    <mergeCell ref="E30:H30"/>
    <mergeCell ref="C52:C54"/>
    <mergeCell ref="E44:H44"/>
    <mergeCell ref="C39:C41"/>
    <mergeCell ref="C42:C43"/>
    <mergeCell ref="C15:C16"/>
    <mergeCell ref="C25:C27"/>
    <mergeCell ref="J11:J14"/>
    <mergeCell ref="C13:C14"/>
    <mergeCell ref="D1:I1"/>
    <mergeCell ref="B2:C2"/>
    <mergeCell ref="D2:J2"/>
    <mergeCell ref="C7:C9"/>
    <mergeCell ref="B4:H4"/>
    <mergeCell ref="E5:H5"/>
    <mergeCell ref="B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a4df9d1-277e-4957-a252-f8c551c78da8" xsi:nil="true"/>
    <lcf76f155ced4ddcb4097134ff3c332f xmlns="44ef26f1-24d9-4789-92f8-ef61b2dacbf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5DB8F4D6E3C54084C13FC6454A0F60" ma:contentTypeVersion="19" ma:contentTypeDescription="Create a new document." ma:contentTypeScope="" ma:versionID="8ac9b47dfdcc3605b779138b18af726d">
  <xsd:schema xmlns:xsd="http://www.w3.org/2001/XMLSchema" xmlns:xs="http://www.w3.org/2001/XMLSchema" xmlns:p="http://schemas.microsoft.com/office/2006/metadata/properties" xmlns:ns2="44ef26f1-24d9-4789-92f8-ef61b2dacbf4" xmlns:ns3="3a4df9d1-277e-4957-a252-f8c551c78da8" targetNamespace="http://schemas.microsoft.com/office/2006/metadata/properties" ma:root="true" ma:fieldsID="5ee64f1831eb833ff8cfdb7a7292800c" ns2:_="" ns3:_="">
    <xsd:import namespace="44ef26f1-24d9-4789-92f8-ef61b2dacbf4"/>
    <xsd:import namespace="3a4df9d1-277e-4957-a252-f8c551c78da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ef26f1-24d9-4789-92f8-ef61b2dac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4fb814-a52f-4de2-bb3a-7853391265c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a4df9d1-277e-4957-a252-f8c551c78da8"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2a264c9-db73-4b5e-9506-e5a95662e270}" ma:internalName="TaxCatchAll" ma:showField="CatchAllData" ma:web="3a4df9d1-277e-4957-a252-f8c551c78da8">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85910A-D1B5-4C12-8DB6-C471B6D28674}">
  <ds:schemaRefs>
    <ds:schemaRef ds:uri="http://schemas.microsoft.com/sharepoint/v3/contenttype/forms"/>
  </ds:schemaRefs>
</ds:datastoreItem>
</file>

<file path=customXml/itemProps2.xml><?xml version="1.0" encoding="utf-8"?>
<ds:datastoreItem xmlns:ds="http://schemas.openxmlformats.org/officeDocument/2006/customXml" ds:itemID="{DB673456-D55F-4DDF-83E7-BE005B90A7F2}">
  <ds:schemaRef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3a4df9d1-277e-4957-a252-f8c551c78da8"/>
    <ds:schemaRef ds:uri="http://schemas.microsoft.com/office/2006/documentManagement/types"/>
    <ds:schemaRef ds:uri="44ef26f1-24d9-4789-92f8-ef61b2dacbf4"/>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2429A18-36A0-47BD-9E62-31598A29DF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ef26f1-24d9-4789-92f8-ef61b2dacbf4"/>
    <ds:schemaRef ds:uri="3a4df9d1-277e-4957-a252-f8c551c78d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1869690-fdd9-4ff2-9e39-24f84a34cfed}" enabled="1" method="Privileged" siteId="{4ff094e8-0311-4540-828c-7d4fc47435c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Sum-info</vt:lpstr>
      <vt:lpstr>Resign</vt:lpstr>
      <vt:lpstr>Outsource-Eligible</vt:lpstr>
      <vt:lpstr>Outsource-SA</vt:lpstr>
      <vt:lpstr>Staff Cate</vt:lpstr>
      <vt:lpstr>Staff profile</vt:lpstr>
      <vt:lpstr>Comparision</vt:lpstr>
      <vt:lpstr>Template Quotation </vt:lpstr>
      <vt:lpstr>Cam Ranh - bay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Nguyet, Nguyen Thi Minh (HR)</dc:creator>
  <cp:keywords/>
  <dc:description/>
  <cp:lastModifiedBy>Tien, Le Thi Bich (PR)</cp:lastModifiedBy>
  <cp:revision/>
  <dcterms:created xsi:type="dcterms:W3CDTF">2024-07-08T09:30:53Z</dcterms:created>
  <dcterms:modified xsi:type="dcterms:W3CDTF">2025-09-05T11:58:09Z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0x010100E75DB8F4D6E3C54084C13FC6454A0F60</vt:lpwstr>
  </property>
  <property fmtid="{D5CDD505-2E9C-101B-9397-08002B2CF9AE}" pid="3" name="MediaServiceImageTags">
    <vt:lpwstr/>
  </property>
</Properties>
</file>